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JW-WW\Desktop\2025信号灯运维\【定稿】磋商文件和附件\"/>
    </mc:Choice>
  </mc:AlternateContent>
  <xr:revisionPtr revIDLastSave="0" documentId="13_ncr:1_{42850DF0-1F11-4A6C-A0B3-D87ADFC024F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项目需求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2" l="1"/>
  <c r="G51" i="2"/>
  <c r="G25" i="2"/>
  <c r="G78" i="2"/>
  <c r="G3" i="2"/>
  <c r="A4" i="2"/>
  <c r="G4" i="2"/>
  <c r="A5" i="2"/>
  <c r="G5" i="2"/>
  <c r="A6" i="2"/>
  <c r="G6" i="2"/>
  <c r="A7" i="2"/>
  <c r="G7" i="2"/>
  <c r="A8" i="2"/>
  <c r="G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F123" i="2"/>
  <c r="G123" i="2" s="1"/>
  <c r="F124" i="2"/>
  <c r="G124" i="2" s="1"/>
  <c r="F125" i="2"/>
  <c r="G125" i="2" s="1"/>
  <c r="G126" i="2"/>
  <c r="F127" i="2"/>
  <c r="G127" i="2" s="1"/>
  <c r="G128" i="2"/>
  <c r="G129" i="2"/>
  <c r="G130" i="2"/>
  <c r="G131" i="2"/>
  <c r="G132" i="2"/>
  <c r="G133" i="2"/>
  <c r="G134" i="2"/>
  <c r="G135" i="2"/>
  <c r="G136" i="2"/>
  <c r="G137" i="2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</calcChain>
</file>

<file path=xl/sharedStrings.xml><?xml version="1.0" encoding="utf-8"?>
<sst xmlns="http://schemas.openxmlformats.org/spreadsheetml/2006/main" count="508" uniqueCount="300">
  <si>
    <t>项</t>
  </si>
  <si>
    <t>杆件</t>
  </si>
  <si>
    <t>套</t>
  </si>
  <si>
    <t>根</t>
  </si>
  <si>
    <t>检修口盖板</t>
  </si>
  <si>
    <t>各类杆件检修口盖板：配套路口杆件，含安装等内容。</t>
  </si>
  <si>
    <t>只</t>
  </si>
  <si>
    <t>按杆件安全系数要求定制；含材料、加工、运输等内容。</t>
  </si>
  <si>
    <t>T</t>
  </si>
  <si>
    <t>信号灯</t>
  </si>
  <si>
    <t>FX400箭头交通信号灯，红绿箭头、黄满屏，发光强度红黄大于等于800CD绿灯大于等于400CD，满足《道路交通信号灯》符合（GB14887）标准</t>
  </si>
  <si>
    <t>组</t>
  </si>
  <si>
    <t>FX400满屏交通信号灯，红绿黄满屏，发光强度红黄大于等于800CD绿灯大于等于400CD，满足《道路交通信号灯》（GB14887）标准</t>
  </si>
  <si>
    <t>FX300，红、绿人行人灯，满足《道路交通信号灯》（GB14887）标准</t>
  </si>
  <si>
    <t>倒计时</t>
  </si>
  <si>
    <t>520单8通讯式，兼容学习式、脉冲式。</t>
  </si>
  <si>
    <t>520双8通讯式，兼容学习式、脉冲式。</t>
  </si>
  <si>
    <t>灯盘</t>
  </si>
  <si>
    <t>Ø400箭头灯盘，满足路口灯具安装需求</t>
  </si>
  <si>
    <t>个</t>
  </si>
  <si>
    <t>Ø400满屏灯盘，满足路口灯具安装需求</t>
  </si>
  <si>
    <t>电源模块</t>
  </si>
  <si>
    <t>灯盘电源模块，满足路口灯具安装需求</t>
  </si>
  <si>
    <t>边框帽檐</t>
  </si>
  <si>
    <t>信号灯边框帽檐（车行灯、行人灯）满足路口灯具安装需求</t>
  </si>
  <si>
    <t>片</t>
  </si>
  <si>
    <t>故障报警器</t>
  </si>
  <si>
    <t>信号灯故障检测自动报警装置，满足路口设备安装需求。</t>
  </si>
  <si>
    <t>显示屏主板</t>
  </si>
  <si>
    <t>一体化显示屏主板，满足路口设备安装需求</t>
  </si>
  <si>
    <t>块</t>
  </si>
  <si>
    <t>一体化行人灯主板，满足路口设备安装需求</t>
  </si>
  <si>
    <t>LED模块</t>
  </si>
  <si>
    <t>P10双色模块，满足路口设备安装需求</t>
  </si>
  <si>
    <t>P4彩色LED模块，满足路口设备安装需求</t>
  </si>
  <si>
    <t>LRS-350-4.2V；满足路口设备安装需求</t>
  </si>
  <si>
    <t>LRS-350-5V；满足路口设备安装需求</t>
  </si>
  <si>
    <t>倒计时主板</t>
  </si>
  <si>
    <t>单8倒计时主板；满足路口设备安装需求</t>
  </si>
  <si>
    <t>倒计时显示模组</t>
  </si>
  <si>
    <t>520倒计时显示模组；满足路口设备安装需求</t>
  </si>
  <si>
    <t>倒计时一体化灯板</t>
  </si>
  <si>
    <t>单8 倒计时显示灯板；满足路口设备安装需求</t>
  </si>
  <si>
    <t>天地锁</t>
  </si>
  <si>
    <t>HT2KA莱斯信号机箱配套；含安装等内容。</t>
  </si>
  <si>
    <t>主控</t>
  </si>
  <si>
    <t>HT2KA主控；含安装调试等内容。</t>
  </si>
  <si>
    <t>灯驱</t>
  </si>
  <si>
    <t>HT2KA灯驱；含安装调试等内容。</t>
  </si>
  <si>
    <t>电源</t>
  </si>
  <si>
    <t>HT2KA电源；含安装调试等内容。</t>
  </si>
  <si>
    <t>检测</t>
  </si>
  <si>
    <t>HT2KA检测；含安装调试等内容。</t>
  </si>
  <si>
    <t>多位卡槽</t>
  </si>
  <si>
    <t>HT2KA多位卡槽；含安装调试等内容。</t>
  </si>
  <si>
    <t>4路多端子接线排</t>
  </si>
  <si>
    <t>HT2KA/4路多端子接线排；含安装调试等内容。</t>
  </si>
  <si>
    <t>莱斯手控器</t>
  </si>
  <si>
    <t>HT2KA手控器；含安装调试等内容。</t>
  </si>
  <si>
    <t>网络服务器</t>
  </si>
  <si>
    <t>HT2KA网络服务器；含安装调试等内容。</t>
  </si>
  <si>
    <t>防雷器</t>
  </si>
  <si>
    <t>HT2KA防雷器；含安装调试等内容。</t>
  </si>
  <si>
    <t>机箱</t>
  </si>
  <si>
    <t>HT2KB信号机配套机箱；含安装等内容。</t>
  </si>
  <si>
    <t>HT2KB主控；含安装调试等内容。</t>
  </si>
  <si>
    <t>HT2KB灯驱；含安装调试等内容。</t>
  </si>
  <si>
    <t>HT2KB控制键盘；含安装调试等内容。</t>
  </si>
  <si>
    <t>HT2KB多位卡槽；含安装调试等内容。</t>
  </si>
  <si>
    <t>HT2KB/4路多端子接线排；含安装调试等内容。</t>
  </si>
  <si>
    <t>手控器</t>
  </si>
  <si>
    <t>HT2KB手控器；含安装调试等内容。</t>
  </si>
  <si>
    <t>主控板</t>
  </si>
  <si>
    <t>MCU-10BWX，旧LOPU 150T/E；含安装调试等内容。</t>
  </si>
  <si>
    <t>CPU装配（GLL7.820.2564）,新XHJ-CW-GA-XT10B；含安装调试等内容。</t>
  </si>
  <si>
    <t>PDU板</t>
  </si>
  <si>
    <t>PDU-10BWX，旧LOPU 150T/E；含安装调试等内容。</t>
  </si>
  <si>
    <t>CPU装配(GLL7.820.2567 V2.0)新XHJ-CW-GA-XT10B</t>
  </si>
  <si>
    <t>ZNE-100TA 周立功，旧LOPU 150T/E</t>
  </si>
  <si>
    <t>CB1778装配（GLL2.850.1052）新XHJ-CW-GA-XT10B</t>
  </si>
  <si>
    <t>电源卡</t>
  </si>
  <si>
    <t>PCU-10BWX/4，旧LOPU 150T/E</t>
  </si>
  <si>
    <t>SSU装配（GLL7.820.2566 V2.0)新XHJ-CW-GA-XT10B</t>
  </si>
  <si>
    <t>手控板</t>
  </si>
  <si>
    <t>洛普手控；含安装调试等内容。</t>
  </si>
  <si>
    <t>洛普遥控器</t>
  </si>
  <si>
    <t>信号机无线遥控器LP-RC01（定制）</t>
  </si>
  <si>
    <t>机箱锁</t>
  </si>
  <si>
    <t>洛普信号机箱配套，含安装等内容。</t>
  </si>
  <si>
    <t>AB/ZKB-V1.3；含安装调试等内容。</t>
  </si>
  <si>
    <t>灯驱板</t>
  </si>
  <si>
    <t>AB/DKB-V4.2；含安装调试等内容。</t>
  </si>
  <si>
    <t>通讯板</t>
  </si>
  <si>
    <t>AB/检测板；含安装调试等内容。</t>
  </si>
  <si>
    <t>电源板</t>
  </si>
  <si>
    <t>AB/DKB-V1.2；含安装调试等内容。</t>
  </si>
  <si>
    <t>手控板含安装调试等内容。</t>
  </si>
  <si>
    <t>原信号机箱配套锁具，含安装调试等内容。</t>
  </si>
  <si>
    <t>线缆</t>
  </si>
  <si>
    <t>RVV2*1.5线材，含敷设线缆人工、运输、等内容。</t>
  </si>
  <si>
    <t>米</t>
  </si>
  <si>
    <t>RVVP2*1.5线材，含敷设线缆人工、运输、等内容。</t>
  </si>
  <si>
    <t>RVV3*1.5线材，含敷设线缆人工、运输、等内容。</t>
  </si>
  <si>
    <t>RVV4*1.5线材，含敷设线缆人工、运输、等内容。</t>
  </si>
  <si>
    <t>RVV5*1.5线材，含敷设线缆人工、运输、等内容。</t>
  </si>
  <si>
    <t>RVV2*2.5线材，含敷设线缆人工、运输、等内容。</t>
  </si>
  <si>
    <t>RVV3*4.0线材，含敷设线缆人工、运输、等内容。</t>
  </si>
  <si>
    <t>RVV3*6.0线材，含敷设线缆人工、运输、等内容。</t>
  </si>
  <si>
    <t>YJV3*10.0线材，含敷设线缆人工、运输、机械等内容。</t>
  </si>
  <si>
    <t>YJV5*16.0线材，含敷设线缆人工、运输、机械等内容。</t>
  </si>
  <si>
    <t>光纤</t>
  </si>
  <si>
    <t>GYXTW-4BI单膜四芯光纤，符合：YD/T926.2-2001标准，含敷设线缆人工、运输、机械等内容</t>
  </si>
  <si>
    <t>网线</t>
  </si>
  <si>
    <t>室外防水超五类双绞4对网线，含敷设线缆人工、运输、等内容。</t>
  </si>
  <si>
    <t>熔纤</t>
  </si>
  <si>
    <t>光纤熔接单芯两端含尾纤盒铺材等內容</t>
  </si>
  <si>
    <t>芯</t>
  </si>
  <si>
    <t>光纤跳线</t>
  </si>
  <si>
    <t>单膜光纤跳线；含安装等内容</t>
  </si>
  <si>
    <t>数据跳线</t>
  </si>
  <si>
    <t>超五类网络跳线6m-12m；含安装等内容</t>
  </si>
  <si>
    <t>土方开挖</t>
  </si>
  <si>
    <t>普通土质开挖、回填、余土外运</t>
  </si>
  <si>
    <t>m³</t>
  </si>
  <si>
    <t>道板拆除及恢复</t>
  </si>
  <si>
    <t>拆除水泥道板砖、混凝土基层破碎厚度≤100mm，含机械、人工、渣土外运、路面道板恢复等内容。</t>
  </si>
  <si>
    <t>m²</t>
  </si>
  <si>
    <t>混凝土路面拆除及恢复</t>
  </si>
  <si>
    <t>混凝土路面破碎拆除厚度≤200mm，含机械、人工、碎石外运、路面恢复等内容。</t>
  </si>
  <si>
    <t>混凝土</t>
  </si>
  <si>
    <t>C25-C30商品混凝土</t>
  </si>
  <si>
    <t>铺设管道（土质）</t>
  </si>
  <si>
    <t>预埋PE50管道；含管材、开挖沟槽、铺设管道、回填、渣土外运等内容。</t>
  </si>
  <si>
    <t>m</t>
  </si>
  <si>
    <t>铺设管道（道板）</t>
  </si>
  <si>
    <t>预埋PE50管道；含管材、道板拆除、水泥破碎、开挖沟槽、铺设管道、细土或细砂回填、渣土碎石外运、道板恢复等内容。</t>
  </si>
  <si>
    <t>铺设管道（混凝土）</t>
  </si>
  <si>
    <t>预埋PE50管道；含管材、水泥路面拆除、破碎、开挖沟槽、铺设管道、细土或细砂回填、渣土碎石外运、混凝土恢复等内容。</t>
  </si>
  <si>
    <t>铺设管道（过路）</t>
  </si>
  <si>
    <t>DN100*1根镀锌钢管埋设；含管材、开挖沟槽、铺设管道、C20混凝土包缝、渣土外运等内容。</t>
  </si>
  <si>
    <t>切缝</t>
  </si>
  <si>
    <t>路面机械切缝，深度100mm，含机械、人工等内容。</t>
  </si>
  <si>
    <t>管道定向牵引</t>
  </si>
  <si>
    <t>DN100或2根PE50管道过路定向牵引</t>
  </si>
  <si>
    <t>手井</t>
  </si>
  <si>
    <t>砖混手工井400*400含井盖、人工砌井等全部内容。</t>
  </si>
  <si>
    <t>座</t>
  </si>
  <si>
    <t>砖混手工井500*500含井盖、人工砌井等全部内容。</t>
  </si>
  <si>
    <t>砖混手工井600*600含井盖、人工砌井等全部内容。</t>
  </si>
  <si>
    <t>井盖</t>
  </si>
  <si>
    <t>常规钢纤维水泥井盖40“/50”/60“井盖、框；含运输、搬运人工等内容。</t>
  </si>
  <si>
    <t>常规钢纤维水泥井盖70“/80”/90“井盖、框；含运输、搬运人工等内容。</t>
  </si>
  <si>
    <t>机箱基座</t>
  </si>
  <si>
    <t>砖混手工机箱基座600*500*500（下沉250mm）预留3根PE50管道放置等内容。</t>
  </si>
  <si>
    <t>线缆架空</t>
  </si>
  <si>
    <t>线缆6米以上架空，不含线缆；含高空作业平台车、人工、高空作业费等内容。</t>
  </si>
  <si>
    <t>老管道清理疏通</t>
  </si>
  <si>
    <t>老管道清理疏通；清理老管道内的淤泥及疏理管道坏线等内容。</t>
  </si>
  <si>
    <t>路口</t>
  </si>
  <si>
    <t>老接线井清理</t>
  </si>
  <si>
    <t>清理老接线井内淤泥、碎石、杂物；含工程车、人工等全部内容。</t>
  </si>
  <si>
    <t>交通设施维护</t>
  </si>
  <si>
    <t>交通信号设施单次维修处理各种状况事件；含车辆、检测设备、工程师现场检测等内容</t>
  </si>
  <si>
    <t>次</t>
  </si>
  <si>
    <t>事件处理</t>
  </si>
  <si>
    <t>点</t>
  </si>
  <si>
    <t>圆锥桶</t>
  </si>
  <si>
    <t>应用各类交通安全防护措施，含运输、人工、路口投放等内容。</t>
  </si>
  <si>
    <t>防撞水马</t>
  </si>
  <si>
    <t>信号灯
调整配时方案</t>
  </si>
  <si>
    <t>支队派工路口现场调整信号灯配时方案；配时调整、相位更改等内容。</t>
  </si>
  <si>
    <t>杆件粉刷</t>
  </si>
  <si>
    <t>杆件锈蚀，刷漆；含材料、人工、等内容。</t>
  </si>
  <si>
    <t>机箱维护</t>
  </si>
  <si>
    <t>机箱内外、轻度损坏、松动维修等全部内容。不含材料</t>
  </si>
  <si>
    <t>机箱粉刷</t>
  </si>
  <si>
    <t>机箱锈蚀，刷漆；含车辆、人工、材料等全部内容。</t>
  </si>
  <si>
    <t>配套路口挂杆机箱，含安装等内容。</t>
  </si>
  <si>
    <t>拆除及回收</t>
  </si>
  <si>
    <t>信号灯单F、2F悬臂杆件拆除；（可二次使用按支队要求送回支队货场）杆件基础破碎、螺栓清理、拆除后路面恢复，吊车、运输车、人工、高空作业工程车、机械工具使用等内容。</t>
  </si>
  <si>
    <t>信号灯立杆拆除；（可二次使用按支队要求送回支队货场）杆件基础破碎、螺栓清理、拆除后路面恢复、含吊车、运输车、人工、高空作业工程车、机械工具使用等内容。</t>
  </si>
  <si>
    <t>行人灯立杆拆除；（可二次使用按支队要求送回支队货场）杆件基础破碎、螺栓清理、拆除后路面恢复，含吊车、运输车、人工、高空作业工程车、机械工具使用等内容。</t>
  </si>
  <si>
    <t>拆除信号灯、倒计时、行人灯；（可二次使用按支队要求送回支队货场）含高空作业工程车、人工、机械工具使用等内容。</t>
  </si>
  <si>
    <t>杆件残值处理</t>
  </si>
  <si>
    <t>杆件无二次使用价值按残值处理，由施工单位代处理。</t>
  </si>
  <si>
    <t>1/T</t>
  </si>
  <si>
    <t>信号设备残值处理</t>
  </si>
  <si>
    <t>信号设备无二次使用价值按残值处理（塑料外壳除外按报废处理），由施工单位代处理</t>
  </si>
  <si>
    <t>利旧设备
安装及提取</t>
  </si>
  <si>
    <t>利旧单F、2F悬臂杆件安装及提取；杆件基础破碎、螺栓清理、含吊车、人工、高空作业工程车、机械工具使用等内容。</t>
  </si>
  <si>
    <t>利旧立杆安装及提取；杆件基础破碎、螺栓清理、含吊车、运输车、人工、高空作业工程车、机械工具使用等内容。</t>
  </si>
  <si>
    <t>利旧人行立杆安装及提取；杆件基础破碎、螺栓清理、含吊车、运输车、人工、高空作业工程车、机械工具使用等内容。</t>
  </si>
  <si>
    <t>信号灯设备拆除</t>
  </si>
  <si>
    <t>利旧设备安装及提取</t>
  </si>
  <si>
    <t>安装信号灯、倒计时、行人灯；含高空作业工程车、人工、机械工具使用等内容。</t>
  </si>
  <si>
    <t>一体化屏安装及提取</t>
  </si>
  <si>
    <t>一体化屏安装；含高空作业工程车、人工、机械工具使用等内容。</t>
  </si>
  <si>
    <t>监控设备拆除</t>
  </si>
  <si>
    <t>监控设备拆除交支队相关部门；含高空作业工程车、人工、机械工具使用等内容。</t>
  </si>
  <si>
    <t>落地机箱拆除</t>
  </si>
  <si>
    <t>拆除落地机箱；含工程车、机械工具使用、人工运输等内容（二合一机箱加吊机费用）。</t>
  </si>
  <si>
    <t>机箱残值处理</t>
  </si>
  <si>
    <t>废弃设备机箱作残值处理；由施工单位代处理。</t>
  </si>
  <si>
    <t>电警摄像机拆除</t>
  </si>
  <si>
    <t>一体化摄像机拆除；含高空作业工程车、人工、机械工具使用、设备收集、设备移交等内容。</t>
  </si>
  <si>
    <t>台</t>
  </si>
  <si>
    <t>电警补光灯拆除</t>
  </si>
  <si>
    <t>电警补光灯、爆闪灯拆除；含工程车、人工、机械工具使用、设备收集、设备移交等内容。</t>
  </si>
  <si>
    <t>电警终端服务器拆除</t>
  </si>
  <si>
    <t>电警终端服务器拆除；含高空作业工程车、人工、机械工具使用、设备收集、设备移交等内容。</t>
  </si>
  <si>
    <t>电警抱杆机箱拆除</t>
  </si>
  <si>
    <t>电警机箱拆除；含高空作业工程车、人工、机械工具使用、设备收集、设备移交等内容</t>
  </si>
  <si>
    <t>电警交换机拆除</t>
  </si>
  <si>
    <t>电警交换机拆除；含工程车、人工、机械工具使用、设备收集、设备移交等内容。</t>
  </si>
  <si>
    <t>电警落地机箱拆除</t>
  </si>
  <si>
    <t>电警设备机箱拆除；含工程车、人工、机械工具使用、设备收集、设备移交等内容。</t>
  </si>
  <si>
    <t>电警摄像机安装</t>
  </si>
  <si>
    <t>电警摄像机安装；含高空作业工程车、人工、机械工具使用、旧设备提取、设备联接等内容。</t>
  </si>
  <si>
    <t>电警补光灯安装</t>
  </si>
  <si>
    <t>电警补光灯、爆闪灯安装；含高空作业工程车、人工、机械工具使用、旧设备提取、设备联接等内容。</t>
  </si>
  <si>
    <t>电警终端服务器安装</t>
  </si>
  <si>
    <t>电警终端服务器安装；含工程车、人工、机械工具使用、旧设备提取、设备联接等内容</t>
  </si>
  <si>
    <t>电警抱杆机箱安装</t>
  </si>
  <si>
    <t>电警抱杆机箱安装；含高空作业工程车、人工、机械工具使用、旧设备提取等内容。</t>
  </si>
  <si>
    <t>电警交换机安装</t>
  </si>
  <si>
    <t>电警交换机安装；含高空作业工程车、人工、机械工具使用、旧设备提取、设备联接等内容。</t>
  </si>
  <si>
    <t>电警落地机箱安装</t>
  </si>
  <si>
    <t>电警落地机箱安装；含高空作业工程车、人工、机械工具使用、旧设备提取、等内容。</t>
  </si>
  <si>
    <t>系统接入（电警）</t>
  </si>
  <si>
    <r>
      <rPr>
        <sz val="10"/>
        <color theme="1"/>
        <rFont val="等线"/>
        <charset val="134"/>
      </rPr>
      <t>电警联调；路口光纤接入（1年）、前端设备的联调、软件设置测试、中心联调运行及</t>
    </r>
    <r>
      <rPr>
        <u/>
        <sz val="10"/>
        <color theme="1"/>
        <rFont val="等线"/>
        <charset val="134"/>
      </rPr>
      <t xml:space="preserve"> 3 </t>
    </r>
    <r>
      <rPr>
        <sz val="10"/>
        <color theme="1"/>
        <rFont val="等线"/>
        <charset val="134"/>
      </rPr>
      <t>个月运维等内容。</t>
    </r>
  </si>
  <si>
    <t>太阳能多相位移动信号灯</t>
  </si>
  <si>
    <t>移动信号灯
信号控制主板</t>
  </si>
  <si>
    <t>多相位控制主板；含安装、人工等内容。</t>
  </si>
  <si>
    <t>移动信号灯灯盘</t>
  </si>
  <si>
    <t>移动信号灯灯盘；含安装、人工等内容。</t>
  </si>
  <si>
    <t>移动信号灯灯罩</t>
  </si>
  <si>
    <t>移动信号灯灯罩；含安装、人工等内容。</t>
  </si>
  <si>
    <t>移动信号灯蓄电池</t>
  </si>
  <si>
    <t>蓄电池免维护100AH；含运输、仓储、安装人工、车辆等内容。</t>
  </si>
  <si>
    <t>移动信号灯太阳能板</t>
  </si>
  <si>
    <t>移动信号灯太阳能板80W；含安装人工、车辆等内容。</t>
  </si>
  <si>
    <t>移动信号灯遥控器</t>
  </si>
  <si>
    <t>遥控器（收、发）；含安装人工、车辆等内容。</t>
  </si>
  <si>
    <t>移动信号灯灯箱</t>
  </si>
  <si>
    <t>移动信号灯灯杆</t>
  </si>
  <si>
    <t>移动信号灯底座</t>
  </si>
  <si>
    <t>移动信号灯万向轮</t>
  </si>
  <si>
    <t>移动信号灯万向轮；含安装人工、车辆等内容。</t>
  </si>
  <si>
    <t>三相电表采集器</t>
  </si>
  <si>
    <t>供电部门专用含安装</t>
  </si>
  <si>
    <t>断路器</t>
  </si>
  <si>
    <t>供电部门专用CDM1-63A，含断路器及安装等全部内容。</t>
  </si>
  <si>
    <t>10A、20A、32A、64A，含断路器及安装等全部内容。</t>
  </si>
  <si>
    <t>供电分支电箱</t>
  </si>
  <si>
    <t>不锈钢电箱540*330*700；含安装、车辆、人工等内容。</t>
  </si>
  <si>
    <t>接电管理费</t>
  </si>
  <si>
    <t>接电管理费；负责分电箱至路灯箱变之间的接电施工含车辆、人工等内容。</t>
  </si>
  <si>
    <t>机械车辆台班</t>
  </si>
  <si>
    <t>工程车</t>
  </si>
  <si>
    <t>台班</t>
  </si>
  <si>
    <t>特种机械车辆</t>
  </si>
  <si>
    <t>高空作业平台工程车8m</t>
  </si>
  <si>
    <t>吊车&lt;25T</t>
  </si>
  <si>
    <t>吊车&gt;25T</t>
  </si>
  <si>
    <t>货车&lt;9.6m</t>
  </si>
  <si>
    <t>货车&gt;9.6m</t>
  </si>
  <si>
    <t>361个交通信号灯维护包干</t>
  </si>
  <si>
    <t>其他费用</t>
    <phoneticPr fontId="7" type="noConversion"/>
  </si>
  <si>
    <t>序号</t>
    <phoneticPr fontId="7" type="noConversion"/>
  </si>
  <si>
    <t>项目名称</t>
    <phoneticPr fontId="7" type="noConversion"/>
  </si>
  <si>
    <t>项目特征描述</t>
    <phoneticPr fontId="7" type="noConversion"/>
  </si>
  <si>
    <t>计量单位</t>
    <phoneticPr fontId="7" type="noConversion"/>
  </si>
  <si>
    <t>工程量</t>
    <phoneticPr fontId="7" type="noConversion"/>
  </si>
  <si>
    <t>最高限价单价（元）</t>
    <phoneticPr fontId="7" type="noConversion"/>
  </si>
  <si>
    <t>小计（元）</t>
    <phoneticPr fontId="7" type="noConversion"/>
  </si>
  <si>
    <t>最高限价总价（元）</t>
    <phoneticPr fontId="7" type="noConversion"/>
  </si>
  <si>
    <t>合同期内对规定路口的信号灯巡查、维修、配件更换、保洁、调试等工作内容。</t>
    <phoneticPr fontId="7" type="noConversion"/>
  </si>
  <si>
    <t>设计费、监理费、招标代理费等</t>
    <phoneticPr fontId="7" type="noConversion"/>
  </si>
  <si>
    <t>附件一：     2025年度市区信号灯及配套设施维保项目  项目需求清单</t>
    <phoneticPr fontId="7" type="noConversion"/>
  </si>
  <si>
    <t xml:space="preserve">注：1、本次投标报价以人民币为单位；投标供应商需按采购需求清单分别报每个标的物的全费用综合单价。本项目最终结算价按成交单价*提供标的物的最终数量结算服务费。
2、本表中序号119杆件残值处理、序号120信号设备残值处理、129号机箱残值处理的费用及166号其他费用投标报价时不可改变，否则作无效投标响应文件处理。 </t>
    <phoneticPr fontId="7" type="noConversion"/>
  </si>
  <si>
    <t>基础钢筋笼</t>
    <phoneticPr fontId="7" type="noConversion"/>
  </si>
  <si>
    <t>信号灯单悬臂F杆：H7m+L5m</t>
    <phoneticPr fontId="7" type="noConversion"/>
  </si>
  <si>
    <t>信号灯单悬臂F杆：H7m+L7m</t>
    <phoneticPr fontId="7" type="noConversion"/>
  </si>
  <si>
    <t>信号灯单悬臂F杆：H7m+L9m</t>
    <phoneticPr fontId="7" type="noConversion"/>
  </si>
  <si>
    <t>信号灯单悬臂F杆：H7m+L11m</t>
    <phoneticPr fontId="7" type="noConversion"/>
  </si>
  <si>
    <t>信号灯单悬臂F杆：H7m+L13m</t>
    <phoneticPr fontId="7" type="noConversion"/>
  </si>
  <si>
    <t>信号灯单立杆：H5m</t>
    <phoneticPr fontId="7" type="noConversion"/>
  </si>
  <si>
    <t>行人灯杆件：H3.5m</t>
    <phoneticPr fontId="7" type="noConversion"/>
  </si>
  <si>
    <t>信号灯双悬臂F杆：H7.6m+L9m</t>
    <phoneticPr fontId="7" type="noConversion"/>
  </si>
  <si>
    <t>信号灯双悬臂F杆：H7.6m+L10m</t>
    <phoneticPr fontId="7" type="noConversion"/>
  </si>
  <si>
    <t>信号灯双悬臂F杆：H7.6m+L12m</t>
    <phoneticPr fontId="7" type="noConversion"/>
  </si>
  <si>
    <t>信号灯双悬臂T杆：H7.6m+L9m+5m</t>
    <phoneticPr fontId="7" type="noConversion"/>
  </si>
  <si>
    <t>信号灯双悬臂T杆：H7.6m+L10m+5m</t>
    <phoneticPr fontId="7" type="noConversion"/>
  </si>
  <si>
    <t>信号灯双悬臂T杆：H7.6m+L12m+5.3m</t>
    <phoneticPr fontId="7" type="noConversion"/>
  </si>
  <si>
    <t>机箱基座；C25混凝土1300*600*900，含4-M14*300T型螺栓、预留2*3根PE50管施工、模板、材料、人工、渣土外运，运输等内容。</t>
    <phoneticPr fontId="7" type="noConversion"/>
  </si>
  <si>
    <t>交通信号设施被树枝遮挡单点位处理、架空线缆低挂及高空事件处理、道路障碍物清理；含高空作业工程车、机械工具、树枝清运、人工等内容。</t>
    <phoneticPr fontId="7" type="noConversion"/>
  </si>
  <si>
    <t>可升降式：1.LED机动箭头/满屏信号灯8组；2.多相位控制信号机1台，可独立控制四个方向；3.免维护100AH蓄电池（满足整套信号灯连续阴雨天工作7天）；4.太阳能板45W；5.可升降信号灯灯杆及移动式底座一套；6.工作电压DC12V±10%；7.亮度和色度符合国标GB14887-2011的有关规定（含遥控装置）。</t>
    <phoneticPr fontId="7" type="noConversion"/>
  </si>
  <si>
    <t>移动信号灯灯箱；含安装人工、车辆等内容。</t>
    <phoneticPr fontId="7" type="noConversion"/>
  </si>
  <si>
    <t>移动信号灯升降灯杆；含安装人工、车辆等内容。</t>
    <phoneticPr fontId="7" type="noConversion"/>
  </si>
  <si>
    <t>移动信号灯底座；含安装人工、车辆等内容。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</si>
</sst>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&quot;￥&quot;* #,##0.00_ ;_ &quot;￥&quot;* \-#,##0.00_ ;_ &quot;￥&quot;* &quot;-&quot;??_ ;_ @_ "/>
    <numFmt numFmtId="177" formatCode="0.0_ "/>
    <numFmt numFmtId="178" formatCode="0.00_ "/>
    <numFmt numFmtId="179" formatCode="0.00_);[Red]\(0.00\)"/>
    <numFmt numFmtId="180" formatCode="0_ "/>
    <numFmt numFmtId="181" formatCode="_ * #,##0_ ;_ * \-#,##0_ ;_ * &quot;-&quot;??_ ;_ @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等线"/>
      <charset val="134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sz val="9"/>
      <color theme="1"/>
      <name val="等线"/>
      <charset val="134"/>
    </font>
    <font>
      <b/>
      <sz val="11"/>
      <color theme="1"/>
      <name val="等线"/>
      <charset val="134"/>
    </font>
    <font>
      <u/>
      <sz val="10"/>
      <color theme="1"/>
      <name val="等线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等线"/>
      <family val="3"/>
      <charset val="134"/>
    </font>
    <font>
      <b/>
      <sz val="10"/>
      <color rgb="FF000000"/>
      <name val="等线"/>
      <family val="3"/>
      <charset val="134"/>
    </font>
    <font>
      <sz val="10"/>
      <name val="等线"/>
      <family val="3"/>
      <charset val="134"/>
    </font>
    <font>
      <b/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1"/>
  <sheetViews>
    <sheetView tabSelected="1" workbookViewId="0">
      <selection activeCell="L153" sqref="L153"/>
    </sheetView>
  </sheetViews>
  <sheetFormatPr defaultColWidth="9" defaultRowHeight="14" x14ac:dyDescent="0.25"/>
  <cols>
    <col min="1" max="1" width="4.36328125" style="2" customWidth="1"/>
    <col min="2" max="2" width="13.26953125" style="2" customWidth="1"/>
    <col min="3" max="3" width="36.6328125" customWidth="1"/>
    <col min="4" max="4" width="5.26953125" style="2" customWidth="1"/>
    <col min="5" max="5" width="7.7265625" style="2" customWidth="1"/>
    <col min="6" max="6" width="9.90625" style="2" customWidth="1"/>
    <col min="7" max="7" width="16" style="2" customWidth="1"/>
    <col min="8" max="8" width="3.26953125" customWidth="1"/>
  </cols>
  <sheetData>
    <row r="1" spans="1:17" ht="20.149999999999999" customHeight="1" x14ac:dyDescent="0.25">
      <c r="A1" s="40" t="s">
        <v>278</v>
      </c>
      <c r="B1" s="41"/>
      <c r="C1" s="41"/>
      <c r="D1" s="41"/>
      <c r="E1" s="41"/>
      <c r="F1" s="41"/>
      <c r="G1" s="41"/>
    </row>
    <row r="2" spans="1:17" ht="34" customHeight="1" x14ac:dyDescent="0.25">
      <c r="A2" s="16" t="s">
        <v>268</v>
      </c>
      <c r="B2" s="16" t="s">
        <v>269</v>
      </c>
      <c r="C2" s="16" t="s">
        <v>270</v>
      </c>
      <c r="D2" s="16" t="s">
        <v>271</v>
      </c>
      <c r="E2" s="16" t="s">
        <v>272</v>
      </c>
      <c r="F2" s="16" t="s">
        <v>273</v>
      </c>
      <c r="G2" s="16" t="s">
        <v>274</v>
      </c>
    </row>
    <row r="3" spans="1:17" x14ac:dyDescent="0.25">
      <c r="A3" s="3">
        <v>1</v>
      </c>
      <c r="B3" s="28" t="s">
        <v>1</v>
      </c>
      <c r="C3" s="39" t="s">
        <v>281</v>
      </c>
      <c r="D3" s="3" t="s">
        <v>2</v>
      </c>
      <c r="E3" s="17">
        <v>1</v>
      </c>
      <c r="F3" s="21">
        <v>3094.73</v>
      </c>
      <c r="G3" s="22">
        <f t="shared" ref="G3:G28" si="0">E3*F3</f>
        <v>3094.73</v>
      </c>
    </row>
    <row r="4" spans="1:17" x14ac:dyDescent="0.25">
      <c r="A4" s="5">
        <f t="shared" ref="A4:A29" si="1">A3+1</f>
        <v>2</v>
      </c>
      <c r="B4" s="8" t="s">
        <v>1</v>
      </c>
      <c r="C4" s="37" t="s">
        <v>282</v>
      </c>
      <c r="D4" s="5" t="s">
        <v>2</v>
      </c>
      <c r="E4" s="18">
        <v>1</v>
      </c>
      <c r="F4" s="21">
        <v>3844.96</v>
      </c>
      <c r="G4" s="23">
        <f t="shared" si="0"/>
        <v>3844.96</v>
      </c>
    </row>
    <row r="5" spans="1:17" x14ac:dyDescent="0.25">
      <c r="A5" s="5">
        <f t="shared" si="1"/>
        <v>3</v>
      </c>
      <c r="B5" s="8" t="s">
        <v>1</v>
      </c>
      <c r="C5" s="37" t="s">
        <v>283</v>
      </c>
      <c r="D5" s="5" t="s">
        <v>2</v>
      </c>
      <c r="E5" s="18">
        <v>1</v>
      </c>
      <c r="F5" s="21">
        <v>5439.21</v>
      </c>
      <c r="G5" s="23">
        <f t="shared" si="0"/>
        <v>5439.21</v>
      </c>
    </row>
    <row r="6" spans="1:17" x14ac:dyDescent="0.25">
      <c r="A6" s="5">
        <f t="shared" si="1"/>
        <v>4</v>
      </c>
      <c r="B6" s="8" t="s">
        <v>1</v>
      </c>
      <c r="C6" s="37" t="s">
        <v>284</v>
      </c>
      <c r="D6" s="5" t="s">
        <v>2</v>
      </c>
      <c r="E6" s="18">
        <v>1</v>
      </c>
      <c r="F6" s="21">
        <v>7689.92</v>
      </c>
      <c r="G6" s="23">
        <f t="shared" si="0"/>
        <v>7689.92</v>
      </c>
    </row>
    <row r="7" spans="1:17" x14ac:dyDescent="0.25">
      <c r="A7" s="5">
        <f t="shared" si="1"/>
        <v>5</v>
      </c>
      <c r="B7" s="8" t="s">
        <v>1</v>
      </c>
      <c r="C7" s="37" t="s">
        <v>285</v>
      </c>
      <c r="D7" s="5" t="s">
        <v>2</v>
      </c>
      <c r="E7" s="18">
        <v>1</v>
      </c>
      <c r="F7" s="21">
        <v>9190.4</v>
      </c>
      <c r="G7" s="23">
        <f t="shared" si="0"/>
        <v>9190.4</v>
      </c>
    </row>
    <row r="8" spans="1:17" x14ac:dyDescent="0.25">
      <c r="A8" s="5">
        <f t="shared" si="1"/>
        <v>6</v>
      </c>
      <c r="B8" s="8" t="s">
        <v>1</v>
      </c>
      <c r="C8" s="37" t="s">
        <v>286</v>
      </c>
      <c r="D8" s="5" t="s">
        <v>3</v>
      </c>
      <c r="E8" s="18">
        <v>1</v>
      </c>
      <c r="F8" s="21">
        <v>1594.25</v>
      </c>
      <c r="G8" s="23">
        <f t="shared" si="0"/>
        <v>1594.25</v>
      </c>
    </row>
    <row r="9" spans="1:17" x14ac:dyDescent="0.25">
      <c r="A9" s="5">
        <f t="shared" si="1"/>
        <v>7</v>
      </c>
      <c r="B9" s="8" t="s">
        <v>1</v>
      </c>
      <c r="C9" s="37" t="s">
        <v>287</v>
      </c>
      <c r="D9" s="5" t="s">
        <v>3</v>
      </c>
      <c r="E9" s="18">
        <v>1</v>
      </c>
      <c r="F9" s="21">
        <v>553.29999999999995</v>
      </c>
      <c r="G9" s="23">
        <f t="shared" si="0"/>
        <v>553.29999999999995</v>
      </c>
    </row>
    <row r="10" spans="1:17" x14ac:dyDescent="0.25">
      <c r="A10" s="5">
        <f t="shared" si="1"/>
        <v>8</v>
      </c>
      <c r="B10" s="8" t="s">
        <v>1</v>
      </c>
      <c r="C10" s="39" t="s">
        <v>288</v>
      </c>
      <c r="D10" s="5" t="s">
        <v>2</v>
      </c>
      <c r="E10" s="18">
        <v>1</v>
      </c>
      <c r="F10" s="21">
        <v>11441.11</v>
      </c>
      <c r="G10" s="23">
        <f t="shared" si="0"/>
        <v>11441.11</v>
      </c>
    </row>
    <row r="11" spans="1:17" x14ac:dyDescent="0.25">
      <c r="A11" s="5">
        <f t="shared" si="1"/>
        <v>9</v>
      </c>
      <c r="B11" s="8" t="s">
        <v>1</v>
      </c>
      <c r="C11" s="37" t="s">
        <v>289</v>
      </c>
      <c r="D11" s="5" t="s">
        <v>2</v>
      </c>
      <c r="E11" s="18">
        <v>1</v>
      </c>
      <c r="F11" s="21">
        <v>12425.79</v>
      </c>
      <c r="G11" s="23">
        <f t="shared" si="0"/>
        <v>12425.79</v>
      </c>
    </row>
    <row r="12" spans="1:17" x14ac:dyDescent="0.25">
      <c r="A12" s="5">
        <f t="shared" si="1"/>
        <v>10</v>
      </c>
      <c r="B12" s="8" t="s">
        <v>1</v>
      </c>
      <c r="C12" s="37" t="s">
        <v>290</v>
      </c>
      <c r="D12" s="5" t="s">
        <v>2</v>
      </c>
      <c r="E12" s="18">
        <v>1</v>
      </c>
      <c r="F12" s="21">
        <v>13879.38</v>
      </c>
      <c r="G12" s="23">
        <f t="shared" si="0"/>
        <v>13879.38</v>
      </c>
    </row>
    <row r="13" spans="1:17" x14ac:dyDescent="0.25">
      <c r="A13" s="5">
        <f t="shared" si="1"/>
        <v>11</v>
      </c>
      <c r="B13" s="8" t="s">
        <v>1</v>
      </c>
      <c r="C13" s="39" t="s">
        <v>291</v>
      </c>
      <c r="D13" s="5" t="s">
        <v>2</v>
      </c>
      <c r="E13" s="18">
        <v>1</v>
      </c>
      <c r="F13" s="21">
        <v>13316.7</v>
      </c>
      <c r="G13" s="23">
        <f t="shared" si="0"/>
        <v>13316.7</v>
      </c>
    </row>
    <row r="14" spans="1:17" x14ac:dyDescent="0.25">
      <c r="A14" s="5">
        <f t="shared" si="1"/>
        <v>12</v>
      </c>
      <c r="B14" s="8" t="s">
        <v>1</v>
      </c>
      <c r="C14" s="37" t="s">
        <v>292</v>
      </c>
      <c r="D14" s="5" t="s">
        <v>2</v>
      </c>
      <c r="E14" s="18">
        <v>1</v>
      </c>
      <c r="F14" s="21">
        <v>14535.83</v>
      </c>
      <c r="G14" s="23">
        <f t="shared" si="0"/>
        <v>14535.83</v>
      </c>
    </row>
    <row r="15" spans="1:17" x14ac:dyDescent="0.25">
      <c r="A15" s="5">
        <f t="shared" si="1"/>
        <v>13</v>
      </c>
      <c r="B15" s="8" t="s">
        <v>1</v>
      </c>
      <c r="C15" s="37" t="s">
        <v>293</v>
      </c>
      <c r="D15" s="5" t="s">
        <v>2</v>
      </c>
      <c r="E15" s="18">
        <v>1</v>
      </c>
      <c r="F15" s="21">
        <v>16130.09</v>
      </c>
      <c r="G15" s="23">
        <f t="shared" si="0"/>
        <v>16130.09</v>
      </c>
    </row>
    <row r="16" spans="1:17" ht="26" x14ac:dyDescent="0.25">
      <c r="A16" s="5">
        <f t="shared" si="1"/>
        <v>14</v>
      </c>
      <c r="B16" s="8" t="s">
        <v>4</v>
      </c>
      <c r="C16" s="6" t="s">
        <v>5</v>
      </c>
      <c r="D16" s="5" t="s">
        <v>6</v>
      </c>
      <c r="E16" s="19">
        <v>20</v>
      </c>
      <c r="F16" s="24">
        <v>28.13</v>
      </c>
      <c r="G16" s="25">
        <f t="shared" si="0"/>
        <v>562.6</v>
      </c>
      <c r="M16" s="15"/>
      <c r="N16" s="15"/>
      <c r="O16" s="15"/>
      <c r="P16" s="15"/>
      <c r="Q16" s="15"/>
    </row>
    <row r="17" spans="1:16" ht="26" x14ac:dyDescent="0.25">
      <c r="A17" s="5">
        <f t="shared" si="1"/>
        <v>15</v>
      </c>
      <c r="B17" s="38" t="s">
        <v>280</v>
      </c>
      <c r="C17" s="6" t="s">
        <v>7</v>
      </c>
      <c r="D17" s="5" t="s">
        <v>8</v>
      </c>
      <c r="E17" s="19">
        <v>1</v>
      </c>
      <c r="F17" s="25">
        <v>8440.16</v>
      </c>
      <c r="G17" s="25">
        <f t="shared" si="0"/>
        <v>8440.16</v>
      </c>
      <c r="P17" s="15"/>
    </row>
    <row r="18" spans="1:16" ht="52" x14ac:dyDescent="0.25">
      <c r="A18" s="5">
        <f t="shared" si="1"/>
        <v>16</v>
      </c>
      <c r="B18" s="8" t="s">
        <v>9</v>
      </c>
      <c r="C18" s="6" t="s">
        <v>10</v>
      </c>
      <c r="D18" s="5" t="s">
        <v>11</v>
      </c>
      <c r="E18" s="19">
        <v>8</v>
      </c>
      <c r="F18" s="25">
        <v>2578.94</v>
      </c>
      <c r="G18" s="25">
        <f t="shared" si="0"/>
        <v>20631.52</v>
      </c>
      <c r="P18" s="15"/>
    </row>
    <row r="19" spans="1:16" ht="52" x14ac:dyDescent="0.25">
      <c r="A19" s="5">
        <f t="shared" si="1"/>
        <v>17</v>
      </c>
      <c r="B19" s="8" t="s">
        <v>9</v>
      </c>
      <c r="C19" s="6" t="s">
        <v>12</v>
      </c>
      <c r="D19" s="5" t="s">
        <v>11</v>
      </c>
      <c r="E19" s="19">
        <v>4</v>
      </c>
      <c r="F19" s="25">
        <v>2766.5</v>
      </c>
      <c r="G19" s="25">
        <f t="shared" si="0"/>
        <v>11066</v>
      </c>
      <c r="P19" s="15"/>
    </row>
    <row r="20" spans="1:16" ht="26" x14ac:dyDescent="0.25">
      <c r="A20" s="5">
        <f t="shared" si="1"/>
        <v>18</v>
      </c>
      <c r="B20" s="8" t="s">
        <v>9</v>
      </c>
      <c r="C20" s="6" t="s">
        <v>13</v>
      </c>
      <c r="D20" s="5" t="s">
        <v>11</v>
      </c>
      <c r="E20" s="19">
        <v>4</v>
      </c>
      <c r="F20" s="25">
        <v>1453.58</v>
      </c>
      <c r="G20" s="25">
        <f t="shared" si="0"/>
        <v>5814.32</v>
      </c>
      <c r="P20" s="15"/>
    </row>
    <row r="21" spans="1:16" x14ac:dyDescent="0.25">
      <c r="A21" s="5">
        <f t="shared" si="1"/>
        <v>19</v>
      </c>
      <c r="B21" s="8" t="s">
        <v>14</v>
      </c>
      <c r="C21" s="6" t="s">
        <v>15</v>
      </c>
      <c r="D21" s="5" t="s">
        <v>11</v>
      </c>
      <c r="E21" s="19">
        <v>1</v>
      </c>
      <c r="F21" s="25">
        <v>2438.27</v>
      </c>
      <c r="G21" s="25">
        <f t="shared" si="0"/>
        <v>2438.27</v>
      </c>
      <c r="P21" s="15"/>
    </row>
    <row r="22" spans="1:16" x14ac:dyDescent="0.25">
      <c r="A22" s="5">
        <f t="shared" si="1"/>
        <v>20</v>
      </c>
      <c r="B22" s="8" t="s">
        <v>14</v>
      </c>
      <c r="C22" s="6" t="s">
        <v>16</v>
      </c>
      <c r="D22" s="5" t="s">
        <v>11</v>
      </c>
      <c r="E22" s="19">
        <v>1</v>
      </c>
      <c r="F22" s="25">
        <v>3400</v>
      </c>
      <c r="G22" s="25">
        <f t="shared" si="0"/>
        <v>3400</v>
      </c>
      <c r="P22" s="15"/>
    </row>
    <row r="23" spans="1:16" x14ac:dyDescent="0.25">
      <c r="A23" s="5">
        <f t="shared" si="1"/>
        <v>21</v>
      </c>
      <c r="B23" s="8" t="s">
        <v>17</v>
      </c>
      <c r="C23" s="7" t="s">
        <v>18</v>
      </c>
      <c r="D23" s="5" t="s">
        <v>19</v>
      </c>
      <c r="E23" s="19">
        <v>5</v>
      </c>
      <c r="F23" s="25">
        <v>609.57000000000005</v>
      </c>
      <c r="G23" s="25">
        <f t="shared" si="0"/>
        <v>3047.8500000000004</v>
      </c>
      <c r="P23" s="15"/>
    </row>
    <row r="24" spans="1:16" x14ac:dyDescent="0.25">
      <c r="A24" s="5">
        <f t="shared" si="1"/>
        <v>22</v>
      </c>
      <c r="B24" s="8" t="s">
        <v>17</v>
      </c>
      <c r="C24" s="7" t="s">
        <v>20</v>
      </c>
      <c r="D24" s="5" t="s">
        <v>19</v>
      </c>
      <c r="E24" s="19">
        <v>20</v>
      </c>
      <c r="F24" s="25">
        <v>703.35</v>
      </c>
      <c r="G24" s="25">
        <f t="shared" si="0"/>
        <v>14067</v>
      </c>
      <c r="P24" s="15"/>
    </row>
    <row r="25" spans="1:16" x14ac:dyDescent="0.25">
      <c r="A25" s="5">
        <f t="shared" si="1"/>
        <v>23</v>
      </c>
      <c r="B25" s="8" t="s">
        <v>17</v>
      </c>
      <c r="C25" s="7" t="s">
        <v>20</v>
      </c>
      <c r="D25" s="5" t="s">
        <v>19</v>
      </c>
      <c r="E25" s="19">
        <v>20</v>
      </c>
      <c r="F25" s="25">
        <v>703.35</v>
      </c>
      <c r="G25" s="25">
        <f t="shared" ref="G25" si="2">E25*F25</f>
        <v>14067</v>
      </c>
      <c r="P25" s="15"/>
    </row>
    <row r="26" spans="1:16" x14ac:dyDescent="0.25">
      <c r="A26" s="5">
        <f t="shared" si="1"/>
        <v>24</v>
      </c>
      <c r="B26" s="8" t="s">
        <v>21</v>
      </c>
      <c r="C26" s="7" t="s">
        <v>22</v>
      </c>
      <c r="D26" s="5" t="s">
        <v>6</v>
      </c>
      <c r="E26" s="19">
        <v>1</v>
      </c>
      <c r="F26" s="25">
        <v>150.05000000000001</v>
      </c>
      <c r="G26" s="25">
        <f t="shared" si="0"/>
        <v>150.05000000000001</v>
      </c>
      <c r="P26" s="15"/>
    </row>
    <row r="27" spans="1:16" ht="26" x14ac:dyDescent="0.25">
      <c r="A27" s="5">
        <f t="shared" si="1"/>
        <v>25</v>
      </c>
      <c r="B27" s="8" t="s">
        <v>23</v>
      </c>
      <c r="C27" s="6" t="s">
        <v>24</v>
      </c>
      <c r="D27" s="5" t="s">
        <v>25</v>
      </c>
      <c r="E27" s="19">
        <v>10</v>
      </c>
      <c r="F27" s="25">
        <v>154.73699999999999</v>
      </c>
      <c r="G27" s="25">
        <f t="shared" si="0"/>
        <v>1547.37</v>
      </c>
      <c r="P27" s="15"/>
    </row>
    <row r="28" spans="1:16" ht="26" x14ac:dyDescent="0.25">
      <c r="A28" s="5">
        <f t="shared" si="1"/>
        <v>26</v>
      </c>
      <c r="B28" s="8" t="s">
        <v>26</v>
      </c>
      <c r="C28" s="6" t="s">
        <v>27</v>
      </c>
      <c r="D28" s="5" t="s">
        <v>2</v>
      </c>
      <c r="E28" s="19">
        <v>1</v>
      </c>
      <c r="F28" s="25">
        <v>12800</v>
      </c>
      <c r="G28" s="25">
        <f t="shared" si="0"/>
        <v>12800</v>
      </c>
    </row>
    <row r="29" spans="1:16" x14ac:dyDescent="0.25">
      <c r="A29" s="5">
        <f t="shared" si="1"/>
        <v>27</v>
      </c>
      <c r="B29" s="8" t="s">
        <v>28</v>
      </c>
      <c r="C29" s="6" t="s">
        <v>29</v>
      </c>
      <c r="D29" s="5" t="s">
        <v>30</v>
      </c>
      <c r="E29" s="19">
        <v>1</v>
      </c>
      <c r="F29" s="25">
        <v>2600</v>
      </c>
      <c r="G29" s="25">
        <f t="shared" ref="G29:G67" si="3">E29*F29</f>
        <v>2600</v>
      </c>
    </row>
    <row r="30" spans="1:16" x14ac:dyDescent="0.25">
      <c r="A30" s="5">
        <f t="shared" ref="A30:A68" si="4">A29+1</f>
        <v>28</v>
      </c>
      <c r="B30" s="8" t="s">
        <v>28</v>
      </c>
      <c r="C30" s="6" t="s">
        <v>31</v>
      </c>
      <c r="D30" s="5" t="s">
        <v>30</v>
      </c>
      <c r="E30" s="19">
        <v>1</v>
      </c>
      <c r="F30" s="25">
        <v>1900</v>
      </c>
      <c r="G30" s="25">
        <f t="shared" si="3"/>
        <v>1900</v>
      </c>
    </row>
    <row r="31" spans="1:16" x14ac:dyDescent="0.25">
      <c r="A31" s="5">
        <f t="shared" si="4"/>
        <v>29</v>
      </c>
      <c r="B31" s="8" t="s">
        <v>32</v>
      </c>
      <c r="C31" s="6" t="s">
        <v>33</v>
      </c>
      <c r="D31" s="5" t="s">
        <v>30</v>
      </c>
      <c r="E31" s="19">
        <v>1</v>
      </c>
      <c r="F31" s="25">
        <v>295</v>
      </c>
      <c r="G31" s="25">
        <f t="shared" si="3"/>
        <v>295</v>
      </c>
    </row>
    <row r="32" spans="1:16" x14ac:dyDescent="0.25">
      <c r="A32" s="5">
        <f t="shared" si="4"/>
        <v>30</v>
      </c>
      <c r="B32" s="8" t="s">
        <v>32</v>
      </c>
      <c r="C32" s="6" t="s">
        <v>34</v>
      </c>
      <c r="D32" s="5" t="s">
        <v>30</v>
      </c>
      <c r="E32" s="19">
        <v>1</v>
      </c>
      <c r="F32" s="25">
        <v>450</v>
      </c>
      <c r="G32" s="25">
        <f t="shared" si="3"/>
        <v>450</v>
      </c>
    </row>
    <row r="33" spans="1:7" x14ac:dyDescent="0.25">
      <c r="A33" s="5">
        <f t="shared" si="4"/>
        <v>31</v>
      </c>
      <c r="B33" s="8" t="s">
        <v>21</v>
      </c>
      <c r="C33" s="6" t="s">
        <v>35</v>
      </c>
      <c r="D33" s="5" t="s">
        <v>6</v>
      </c>
      <c r="E33" s="19">
        <v>5</v>
      </c>
      <c r="F33" s="25">
        <v>385</v>
      </c>
      <c r="G33" s="25">
        <f t="shared" si="3"/>
        <v>1925</v>
      </c>
    </row>
    <row r="34" spans="1:7" x14ac:dyDescent="0.25">
      <c r="A34" s="5">
        <f t="shared" si="4"/>
        <v>32</v>
      </c>
      <c r="B34" s="8" t="s">
        <v>21</v>
      </c>
      <c r="C34" s="6" t="s">
        <v>36</v>
      </c>
      <c r="D34" s="5" t="s">
        <v>6</v>
      </c>
      <c r="E34" s="19">
        <v>5</v>
      </c>
      <c r="F34" s="25">
        <v>420</v>
      </c>
      <c r="G34" s="25">
        <f t="shared" si="3"/>
        <v>2100</v>
      </c>
    </row>
    <row r="35" spans="1:7" x14ac:dyDescent="0.25">
      <c r="A35" s="5">
        <f t="shared" si="4"/>
        <v>33</v>
      </c>
      <c r="B35" s="8" t="s">
        <v>37</v>
      </c>
      <c r="C35" s="6" t="s">
        <v>38</v>
      </c>
      <c r="D35" s="5" t="s">
        <v>30</v>
      </c>
      <c r="E35" s="19">
        <v>1</v>
      </c>
      <c r="F35" s="25">
        <v>797.13</v>
      </c>
      <c r="G35" s="25">
        <f t="shared" si="3"/>
        <v>797.13</v>
      </c>
    </row>
    <row r="36" spans="1:7" ht="26" x14ac:dyDescent="0.25">
      <c r="A36" s="5">
        <f t="shared" si="4"/>
        <v>34</v>
      </c>
      <c r="B36" s="8" t="s">
        <v>39</v>
      </c>
      <c r="C36" s="6" t="s">
        <v>40</v>
      </c>
      <c r="D36" s="5" t="s">
        <v>30</v>
      </c>
      <c r="E36" s="19">
        <v>1</v>
      </c>
      <c r="F36" s="25">
        <v>229.76</v>
      </c>
      <c r="G36" s="25">
        <f t="shared" si="3"/>
        <v>229.76</v>
      </c>
    </row>
    <row r="37" spans="1:7" ht="26" x14ac:dyDescent="0.25">
      <c r="A37" s="5">
        <f t="shared" si="4"/>
        <v>35</v>
      </c>
      <c r="B37" s="8" t="s">
        <v>41</v>
      </c>
      <c r="C37" s="6" t="s">
        <v>42</v>
      </c>
      <c r="D37" s="5" t="s">
        <v>30</v>
      </c>
      <c r="E37" s="19">
        <v>1</v>
      </c>
      <c r="F37" s="25">
        <v>703.35</v>
      </c>
      <c r="G37" s="25">
        <f t="shared" si="3"/>
        <v>703.35</v>
      </c>
    </row>
    <row r="38" spans="1:7" x14ac:dyDescent="0.25">
      <c r="A38" s="5">
        <f t="shared" si="4"/>
        <v>36</v>
      </c>
      <c r="B38" s="8" t="s">
        <v>43</v>
      </c>
      <c r="C38" s="7" t="s">
        <v>44</v>
      </c>
      <c r="D38" s="5" t="s">
        <v>6</v>
      </c>
      <c r="E38" s="19">
        <v>1</v>
      </c>
      <c r="F38" s="25">
        <v>168.8</v>
      </c>
      <c r="G38" s="25">
        <f t="shared" si="3"/>
        <v>168.8</v>
      </c>
    </row>
    <row r="39" spans="1:7" x14ac:dyDescent="0.25">
      <c r="A39" s="5">
        <f t="shared" si="4"/>
        <v>37</v>
      </c>
      <c r="B39" s="8" t="s">
        <v>45</v>
      </c>
      <c r="C39" s="7" t="s">
        <v>46</v>
      </c>
      <c r="D39" s="5" t="s">
        <v>30</v>
      </c>
      <c r="E39" s="19">
        <v>1</v>
      </c>
      <c r="F39" s="25">
        <v>3657.4</v>
      </c>
      <c r="G39" s="25">
        <f t="shared" si="3"/>
        <v>3657.4</v>
      </c>
    </row>
    <row r="40" spans="1:7" x14ac:dyDescent="0.25">
      <c r="A40" s="5">
        <f t="shared" si="4"/>
        <v>38</v>
      </c>
      <c r="B40" s="8" t="s">
        <v>47</v>
      </c>
      <c r="C40" s="7" t="s">
        <v>48</v>
      </c>
      <c r="D40" s="5" t="s">
        <v>30</v>
      </c>
      <c r="E40" s="19">
        <v>1</v>
      </c>
      <c r="F40" s="25">
        <v>2625.83</v>
      </c>
      <c r="G40" s="25">
        <f t="shared" si="3"/>
        <v>2625.83</v>
      </c>
    </row>
    <row r="41" spans="1:7" x14ac:dyDescent="0.25">
      <c r="A41" s="5">
        <f t="shared" si="4"/>
        <v>39</v>
      </c>
      <c r="B41" s="8" t="s">
        <v>49</v>
      </c>
      <c r="C41" s="7" t="s">
        <v>50</v>
      </c>
      <c r="D41" s="5" t="s">
        <v>30</v>
      </c>
      <c r="E41" s="19">
        <v>1</v>
      </c>
      <c r="F41" s="25">
        <v>1219.1300000000001</v>
      </c>
      <c r="G41" s="25">
        <f t="shared" si="3"/>
        <v>1219.1300000000001</v>
      </c>
    </row>
    <row r="42" spans="1:7" x14ac:dyDescent="0.25">
      <c r="A42" s="5">
        <f t="shared" si="4"/>
        <v>40</v>
      </c>
      <c r="B42" s="8" t="s">
        <v>51</v>
      </c>
      <c r="C42" s="7" t="s">
        <v>52</v>
      </c>
      <c r="D42" s="5" t="s">
        <v>30</v>
      </c>
      <c r="E42" s="19">
        <v>1</v>
      </c>
      <c r="F42" s="25">
        <v>1406.69</v>
      </c>
      <c r="G42" s="25">
        <f t="shared" si="3"/>
        <v>1406.69</v>
      </c>
    </row>
    <row r="43" spans="1:7" x14ac:dyDescent="0.25">
      <c r="A43" s="5">
        <f t="shared" si="4"/>
        <v>41</v>
      </c>
      <c r="B43" s="8" t="s">
        <v>53</v>
      </c>
      <c r="C43" s="7" t="s">
        <v>54</v>
      </c>
      <c r="D43" s="5" t="s">
        <v>30</v>
      </c>
      <c r="E43" s="19">
        <v>1</v>
      </c>
      <c r="F43" s="25">
        <v>844.02</v>
      </c>
      <c r="G43" s="25">
        <f t="shared" si="3"/>
        <v>844.02</v>
      </c>
    </row>
    <row r="44" spans="1:7" ht="26" x14ac:dyDescent="0.25">
      <c r="A44" s="5">
        <f t="shared" si="4"/>
        <v>42</v>
      </c>
      <c r="B44" s="8" t="s">
        <v>55</v>
      </c>
      <c r="C44" s="6" t="s">
        <v>56</v>
      </c>
      <c r="D44" s="5" t="s">
        <v>2</v>
      </c>
      <c r="E44" s="19">
        <v>1</v>
      </c>
      <c r="F44" s="25">
        <v>581.42999999999995</v>
      </c>
      <c r="G44" s="25">
        <f t="shared" si="3"/>
        <v>581.42999999999995</v>
      </c>
    </row>
    <row r="45" spans="1:7" x14ac:dyDescent="0.25">
      <c r="A45" s="5">
        <f t="shared" si="4"/>
        <v>43</v>
      </c>
      <c r="B45" s="8" t="s">
        <v>57</v>
      </c>
      <c r="C45" s="7" t="s">
        <v>58</v>
      </c>
      <c r="D45" s="5" t="s">
        <v>6</v>
      </c>
      <c r="E45" s="19">
        <v>1</v>
      </c>
      <c r="F45" s="25">
        <v>750.24</v>
      </c>
      <c r="G45" s="25">
        <f t="shared" si="3"/>
        <v>750.24</v>
      </c>
    </row>
    <row r="46" spans="1:7" x14ac:dyDescent="0.25">
      <c r="A46" s="5">
        <f t="shared" si="4"/>
        <v>44</v>
      </c>
      <c r="B46" s="8" t="s">
        <v>59</v>
      </c>
      <c r="C46" s="7" t="s">
        <v>60</v>
      </c>
      <c r="D46" s="5" t="s">
        <v>6</v>
      </c>
      <c r="E46" s="19">
        <v>1</v>
      </c>
      <c r="F46" s="25">
        <v>984.69</v>
      </c>
      <c r="G46" s="25">
        <f t="shared" si="3"/>
        <v>984.69</v>
      </c>
    </row>
    <row r="47" spans="1:7" x14ac:dyDescent="0.25">
      <c r="A47" s="5">
        <f t="shared" si="4"/>
        <v>45</v>
      </c>
      <c r="B47" s="8" t="s">
        <v>61</v>
      </c>
      <c r="C47" s="7" t="s">
        <v>62</v>
      </c>
      <c r="D47" s="5" t="s">
        <v>6</v>
      </c>
      <c r="E47" s="19">
        <v>1</v>
      </c>
      <c r="F47" s="25">
        <v>290.72000000000003</v>
      </c>
      <c r="G47" s="25">
        <f t="shared" si="3"/>
        <v>290.72000000000003</v>
      </c>
    </row>
    <row r="48" spans="1:7" x14ac:dyDescent="0.25">
      <c r="A48" s="5">
        <f t="shared" si="4"/>
        <v>46</v>
      </c>
      <c r="B48" s="8" t="s">
        <v>63</v>
      </c>
      <c r="C48" s="7" t="s">
        <v>64</v>
      </c>
      <c r="D48" s="5" t="s">
        <v>6</v>
      </c>
      <c r="E48" s="19">
        <v>1</v>
      </c>
      <c r="F48" s="25">
        <v>1969.37</v>
      </c>
      <c r="G48" s="25">
        <f t="shared" si="3"/>
        <v>1969.37</v>
      </c>
    </row>
    <row r="49" spans="1:7" x14ac:dyDescent="0.25">
      <c r="A49" s="5">
        <f t="shared" si="4"/>
        <v>47</v>
      </c>
      <c r="B49" s="8" t="s">
        <v>45</v>
      </c>
      <c r="C49" s="7" t="s">
        <v>65</v>
      </c>
      <c r="D49" s="5" t="s">
        <v>30</v>
      </c>
      <c r="E49" s="19">
        <v>1</v>
      </c>
      <c r="F49" s="25">
        <v>1406.69</v>
      </c>
      <c r="G49" s="25">
        <f t="shared" si="3"/>
        <v>1406.69</v>
      </c>
    </row>
    <row r="50" spans="1:7" x14ac:dyDescent="0.25">
      <c r="A50" s="5">
        <f t="shared" si="4"/>
        <v>48</v>
      </c>
      <c r="B50" s="8" t="s">
        <v>47</v>
      </c>
      <c r="C50" s="7" t="s">
        <v>66</v>
      </c>
      <c r="D50" s="5" t="s">
        <v>30</v>
      </c>
      <c r="E50" s="19">
        <v>1</v>
      </c>
      <c r="F50" s="25">
        <v>1150</v>
      </c>
      <c r="G50" s="25">
        <f t="shared" si="3"/>
        <v>1150</v>
      </c>
    </row>
    <row r="51" spans="1:7" s="15" customFormat="1" x14ac:dyDescent="0.25">
      <c r="A51" s="5">
        <f t="shared" si="4"/>
        <v>49</v>
      </c>
      <c r="B51" s="8" t="s">
        <v>47</v>
      </c>
      <c r="C51" s="7" t="s">
        <v>66</v>
      </c>
      <c r="D51" s="5" t="s">
        <v>30</v>
      </c>
      <c r="E51" s="19">
        <v>1</v>
      </c>
      <c r="F51" s="25">
        <v>1150</v>
      </c>
      <c r="G51" s="25">
        <f t="shared" ref="G51" si="5">E51*F51</f>
        <v>1150</v>
      </c>
    </row>
    <row r="52" spans="1:7" x14ac:dyDescent="0.25">
      <c r="A52" s="5">
        <f t="shared" si="4"/>
        <v>50</v>
      </c>
      <c r="B52" s="8" t="s">
        <v>51</v>
      </c>
      <c r="C52" s="7" t="s">
        <v>67</v>
      </c>
      <c r="D52" s="5" t="s">
        <v>30</v>
      </c>
      <c r="E52" s="19">
        <v>1</v>
      </c>
      <c r="F52" s="25">
        <v>844.02</v>
      </c>
      <c r="G52" s="25">
        <f t="shared" si="3"/>
        <v>844.02</v>
      </c>
    </row>
    <row r="53" spans="1:7" x14ac:dyDescent="0.25">
      <c r="A53" s="5">
        <f t="shared" si="4"/>
        <v>51</v>
      </c>
      <c r="B53" s="8" t="s">
        <v>53</v>
      </c>
      <c r="C53" s="7" t="s">
        <v>68</v>
      </c>
      <c r="D53" s="5" t="s">
        <v>30</v>
      </c>
      <c r="E53" s="19">
        <v>1</v>
      </c>
      <c r="F53" s="25">
        <v>487.65</v>
      </c>
      <c r="G53" s="25">
        <f t="shared" si="3"/>
        <v>487.65</v>
      </c>
    </row>
    <row r="54" spans="1:7" ht="26" x14ac:dyDescent="0.25">
      <c r="A54" s="5">
        <f t="shared" si="4"/>
        <v>52</v>
      </c>
      <c r="B54" s="8" t="s">
        <v>55</v>
      </c>
      <c r="C54" s="6" t="s">
        <v>69</v>
      </c>
      <c r="D54" s="5" t="s">
        <v>2</v>
      </c>
      <c r="E54" s="19">
        <v>1</v>
      </c>
      <c r="F54" s="25">
        <v>262.58</v>
      </c>
      <c r="G54" s="25">
        <f t="shared" si="3"/>
        <v>262.58</v>
      </c>
    </row>
    <row r="55" spans="1:7" x14ac:dyDescent="0.25">
      <c r="A55" s="5">
        <f t="shared" si="4"/>
        <v>53</v>
      </c>
      <c r="B55" s="8" t="s">
        <v>70</v>
      </c>
      <c r="C55" s="7" t="s">
        <v>71</v>
      </c>
      <c r="D55" s="5" t="s">
        <v>6</v>
      </c>
      <c r="E55" s="19">
        <v>1</v>
      </c>
      <c r="F55" s="25">
        <v>609.57000000000005</v>
      </c>
      <c r="G55" s="25">
        <f t="shared" si="3"/>
        <v>609.57000000000005</v>
      </c>
    </row>
    <row r="56" spans="1:7" ht="26" x14ac:dyDescent="0.25">
      <c r="A56" s="5">
        <f t="shared" si="4"/>
        <v>54</v>
      </c>
      <c r="B56" s="8" t="s">
        <v>72</v>
      </c>
      <c r="C56" s="6" t="s">
        <v>73</v>
      </c>
      <c r="D56" s="5" t="s">
        <v>30</v>
      </c>
      <c r="E56" s="19">
        <v>1</v>
      </c>
      <c r="F56" s="25">
        <v>2438.27</v>
      </c>
      <c r="G56" s="25">
        <f t="shared" si="3"/>
        <v>2438.27</v>
      </c>
    </row>
    <row r="57" spans="1:7" ht="26" x14ac:dyDescent="0.25">
      <c r="A57" s="5">
        <f t="shared" si="4"/>
        <v>55</v>
      </c>
      <c r="B57" s="8" t="s">
        <v>72</v>
      </c>
      <c r="C57" s="6" t="s">
        <v>74</v>
      </c>
      <c r="D57" s="5" t="s">
        <v>30</v>
      </c>
      <c r="E57" s="19">
        <v>1</v>
      </c>
      <c r="F57" s="25">
        <v>4200</v>
      </c>
      <c r="G57" s="25">
        <f t="shared" si="3"/>
        <v>4200</v>
      </c>
    </row>
    <row r="58" spans="1:7" ht="26" x14ac:dyDescent="0.25">
      <c r="A58" s="5">
        <f t="shared" si="4"/>
        <v>56</v>
      </c>
      <c r="B58" s="8" t="s">
        <v>75</v>
      </c>
      <c r="C58" s="6" t="s">
        <v>76</v>
      </c>
      <c r="D58" s="5" t="s">
        <v>30</v>
      </c>
      <c r="E58" s="19">
        <v>1</v>
      </c>
      <c r="F58" s="25">
        <v>2391.38</v>
      </c>
      <c r="G58" s="25">
        <f t="shared" si="3"/>
        <v>2391.38</v>
      </c>
    </row>
    <row r="59" spans="1:7" ht="26" x14ac:dyDescent="0.25">
      <c r="A59" s="5">
        <f t="shared" si="4"/>
        <v>57</v>
      </c>
      <c r="B59" s="8" t="s">
        <v>75</v>
      </c>
      <c r="C59" s="6" t="s">
        <v>77</v>
      </c>
      <c r="D59" s="5" t="s">
        <v>30</v>
      </c>
      <c r="E59" s="19">
        <v>1</v>
      </c>
      <c r="F59" s="25">
        <v>3500</v>
      </c>
      <c r="G59" s="25">
        <f t="shared" si="3"/>
        <v>3500</v>
      </c>
    </row>
    <row r="60" spans="1:7" x14ac:dyDescent="0.25">
      <c r="A60" s="5">
        <f t="shared" si="4"/>
        <v>58</v>
      </c>
      <c r="B60" s="8" t="s">
        <v>59</v>
      </c>
      <c r="C60" s="6" t="s">
        <v>78</v>
      </c>
      <c r="D60" s="5" t="s">
        <v>6</v>
      </c>
      <c r="E60" s="19">
        <v>1</v>
      </c>
      <c r="F60" s="25">
        <v>1078.47</v>
      </c>
      <c r="G60" s="25">
        <f t="shared" si="3"/>
        <v>1078.47</v>
      </c>
    </row>
    <row r="61" spans="1:7" ht="26" x14ac:dyDescent="0.25">
      <c r="A61" s="5">
        <f t="shared" si="4"/>
        <v>59</v>
      </c>
      <c r="B61" s="8" t="s">
        <v>59</v>
      </c>
      <c r="C61" s="6" t="s">
        <v>79</v>
      </c>
      <c r="D61" s="5" t="s">
        <v>6</v>
      </c>
      <c r="E61" s="19">
        <v>1</v>
      </c>
      <c r="F61" s="25">
        <v>1237.8900000000001</v>
      </c>
      <c r="G61" s="25">
        <f t="shared" si="3"/>
        <v>1237.8900000000001</v>
      </c>
    </row>
    <row r="62" spans="1:7" x14ac:dyDescent="0.25">
      <c r="A62" s="5">
        <f t="shared" si="4"/>
        <v>60</v>
      </c>
      <c r="B62" s="8" t="s">
        <v>80</v>
      </c>
      <c r="C62" s="6" t="s">
        <v>81</v>
      </c>
      <c r="D62" s="5" t="s">
        <v>30</v>
      </c>
      <c r="E62" s="19">
        <v>1</v>
      </c>
      <c r="F62" s="25">
        <v>1359.8</v>
      </c>
      <c r="G62" s="25">
        <f t="shared" si="3"/>
        <v>1359.8</v>
      </c>
    </row>
    <row r="63" spans="1:7" ht="26" x14ac:dyDescent="0.25">
      <c r="A63" s="5">
        <f t="shared" si="4"/>
        <v>61</v>
      </c>
      <c r="B63" s="8" t="s">
        <v>80</v>
      </c>
      <c r="C63" s="6" t="s">
        <v>82</v>
      </c>
      <c r="D63" s="5" t="s">
        <v>30</v>
      </c>
      <c r="E63" s="19">
        <v>1</v>
      </c>
      <c r="F63" s="25">
        <v>2420</v>
      </c>
      <c r="G63" s="25">
        <f t="shared" si="3"/>
        <v>2420</v>
      </c>
    </row>
    <row r="64" spans="1:7" x14ac:dyDescent="0.25">
      <c r="A64" s="5">
        <f t="shared" si="4"/>
        <v>62</v>
      </c>
      <c r="B64" s="8" t="s">
        <v>83</v>
      </c>
      <c r="C64" s="6" t="s">
        <v>84</v>
      </c>
      <c r="D64" s="5" t="s">
        <v>30</v>
      </c>
      <c r="E64" s="19">
        <v>1</v>
      </c>
      <c r="F64" s="25">
        <v>2750</v>
      </c>
      <c r="G64" s="25">
        <f t="shared" si="3"/>
        <v>2750</v>
      </c>
    </row>
    <row r="65" spans="1:7" x14ac:dyDescent="0.25">
      <c r="A65" s="5">
        <f t="shared" si="4"/>
        <v>63</v>
      </c>
      <c r="B65" s="8" t="s">
        <v>85</v>
      </c>
      <c r="C65" s="7" t="s">
        <v>86</v>
      </c>
      <c r="D65" s="5" t="s">
        <v>2</v>
      </c>
      <c r="E65" s="19">
        <v>50</v>
      </c>
      <c r="F65" s="25">
        <v>4000</v>
      </c>
      <c r="G65" s="25">
        <f t="shared" si="3"/>
        <v>200000</v>
      </c>
    </row>
    <row r="66" spans="1:7" x14ac:dyDescent="0.25">
      <c r="A66" s="5">
        <f t="shared" si="4"/>
        <v>64</v>
      </c>
      <c r="B66" s="8" t="s">
        <v>87</v>
      </c>
      <c r="C66" s="7" t="s">
        <v>88</v>
      </c>
      <c r="D66" s="5" t="s">
        <v>6</v>
      </c>
      <c r="E66" s="19">
        <v>5</v>
      </c>
      <c r="F66" s="25">
        <v>175</v>
      </c>
      <c r="G66" s="25">
        <f t="shared" si="3"/>
        <v>875</v>
      </c>
    </row>
    <row r="67" spans="1:7" x14ac:dyDescent="0.25">
      <c r="A67" s="5">
        <f t="shared" si="4"/>
        <v>65</v>
      </c>
      <c r="B67" s="8" t="s">
        <v>72</v>
      </c>
      <c r="C67" s="6" t="s">
        <v>89</v>
      </c>
      <c r="D67" s="5" t="s">
        <v>30</v>
      </c>
      <c r="E67" s="19">
        <v>2</v>
      </c>
      <c r="F67" s="25">
        <v>4416</v>
      </c>
      <c r="G67" s="25">
        <f t="shared" si="3"/>
        <v>8832</v>
      </c>
    </row>
    <row r="68" spans="1:7" x14ac:dyDescent="0.25">
      <c r="A68" s="5">
        <f t="shared" si="4"/>
        <v>66</v>
      </c>
      <c r="B68" s="8" t="s">
        <v>90</v>
      </c>
      <c r="C68" s="6" t="s">
        <v>91</v>
      </c>
      <c r="D68" s="5" t="s">
        <v>30</v>
      </c>
      <c r="E68" s="19">
        <v>10</v>
      </c>
      <c r="F68" s="25">
        <v>936</v>
      </c>
      <c r="G68" s="25">
        <f t="shared" ref="G68:G77" si="6">E68*F68</f>
        <v>9360</v>
      </c>
    </row>
    <row r="69" spans="1:7" x14ac:dyDescent="0.25">
      <c r="A69" s="5">
        <f t="shared" ref="A69:A78" si="7">A68+1</f>
        <v>67</v>
      </c>
      <c r="B69" s="8" t="s">
        <v>92</v>
      </c>
      <c r="C69" s="6" t="s">
        <v>93</v>
      </c>
      <c r="D69" s="5" t="s">
        <v>30</v>
      </c>
      <c r="E69" s="19">
        <v>2</v>
      </c>
      <c r="F69" s="25">
        <v>936</v>
      </c>
      <c r="G69" s="25">
        <f t="shared" si="6"/>
        <v>1872</v>
      </c>
    </row>
    <row r="70" spans="1:7" x14ac:dyDescent="0.25">
      <c r="A70" s="5">
        <f t="shared" si="7"/>
        <v>68</v>
      </c>
      <c r="B70" s="8" t="s">
        <v>94</v>
      </c>
      <c r="C70" s="6" t="s">
        <v>95</v>
      </c>
      <c r="D70" s="5" t="s">
        <v>30</v>
      </c>
      <c r="E70" s="19">
        <v>5</v>
      </c>
      <c r="F70" s="25">
        <v>1560</v>
      </c>
      <c r="G70" s="25">
        <f t="shared" si="6"/>
        <v>7800</v>
      </c>
    </row>
    <row r="71" spans="1:7" x14ac:dyDescent="0.25">
      <c r="A71" s="5">
        <f t="shared" si="7"/>
        <v>69</v>
      </c>
      <c r="B71" s="8" t="s">
        <v>83</v>
      </c>
      <c r="C71" s="6" t="s">
        <v>96</v>
      </c>
      <c r="D71" s="5" t="s">
        <v>30</v>
      </c>
      <c r="E71" s="19">
        <v>5</v>
      </c>
      <c r="F71" s="25">
        <v>550</v>
      </c>
      <c r="G71" s="25">
        <f t="shared" si="6"/>
        <v>2750</v>
      </c>
    </row>
    <row r="72" spans="1:7" x14ac:dyDescent="0.25">
      <c r="A72" s="5">
        <f t="shared" si="7"/>
        <v>70</v>
      </c>
      <c r="B72" s="8" t="s">
        <v>87</v>
      </c>
      <c r="C72" s="6" t="s">
        <v>97</v>
      </c>
      <c r="D72" s="5" t="s">
        <v>2</v>
      </c>
      <c r="E72" s="19">
        <v>2</v>
      </c>
      <c r="F72" s="25">
        <v>166.4</v>
      </c>
      <c r="G72" s="25">
        <f t="shared" si="6"/>
        <v>332.8</v>
      </c>
    </row>
    <row r="73" spans="1:7" ht="26" x14ac:dyDescent="0.25">
      <c r="A73" s="5">
        <f t="shared" si="7"/>
        <v>71</v>
      </c>
      <c r="B73" s="8" t="s">
        <v>98</v>
      </c>
      <c r="C73" s="6" t="s">
        <v>99</v>
      </c>
      <c r="D73" s="5" t="s">
        <v>100</v>
      </c>
      <c r="E73" s="19">
        <v>1000</v>
      </c>
      <c r="F73" s="25">
        <v>4.22</v>
      </c>
      <c r="G73" s="25">
        <f t="shared" si="6"/>
        <v>4220</v>
      </c>
    </row>
    <row r="74" spans="1:7" ht="26" x14ac:dyDescent="0.25">
      <c r="A74" s="5">
        <f t="shared" si="7"/>
        <v>72</v>
      </c>
      <c r="B74" s="8" t="s">
        <v>98</v>
      </c>
      <c r="C74" s="6" t="s">
        <v>101</v>
      </c>
      <c r="D74" s="5" t="s">
        <v>100</v>
      </c>
      <c r="E74" s="19">
        <v>1000</v>
      </c>
      <c r="F74" s="25">
        <v>3.94</v>
      </c>
      <c r="G74" s="25">
        <f t="shared" si="6"/>
        <v>3940</v>
      </c>
    </row>
    <row r="75" spans="1:7" ht="26" x14ac:dyDescent="0.25">
      <c r="A75" s="5">
        <f t="shared" si="7"/>
        <v>73</v>
      </c>
      <c r="B75" s="8" t="s">
        <v>98</v>
      </c>
      <c r="C75" s="6" t="s">
        <v>102</v>
      </c>
      <c r="D75" s="5" t="s">
        <v>100</v>
      </c>
      <c r="E75" s="19">
        <v>4000</v>
      </c>
      <c r="F75" s="25">
        <v>6.1</v>
      </c>
      <c r="G75" s="25">
        <f t="shared" si="6"/>
        <v>24400</v>
      </c>
    </row>
    <row r="76" spans="1:7" ht="26" x14ac:dyDescent="0.25">
      <c r="A76" s="5">
        <f t="shared" si="7"/>
        <v>74</v>
      </c>
      <c r="B76" s="8" t="s">
        <v>98</v>
      </c>
      <c r="C76" s="6" t="s">
        <v>103</v>
      </c>
      <c r="D76" s="5" t="s">
        <v>100</v>
      </c>
      <c r="E76" s="19">
        <v>5000</v>
      </c>
      <c r="F76" s="25">
        <v>7.31</v>
      </c>
      <c r="G76" s="25">
        <f t="shared" si="6"/>
        <v>36550</v>
      </c>
    </row>
    <row r="77" spans="1:7" ht="26" x14ac:dyDescent="0.25">
      <c r="A77" s="5">
        <f t="shared" si="7"/>
        <v>75</v>
      </c>
      <c r="B77" s="30" t="s">
        <v>98</v>
      </c>
      <c r="C77" s="31" t="s">
        <v>104</v>
      </c>
      <c r="D77" s="32" t="s">
        <v>100</v>
      </c>
      <c r="E77" s="33">
        <v>5000</v>
      </c>
      <c r="F77" s="34">
        <v>7.5</v>
      </c>
      <c r="G77" s="34">
        <f t="shared" si="6"/>
        <v>37500</v>
      </c>
    </row>
    <row r="78" spans="1:7" ht="26" x14ac:dyDescent="0.25">
      <c r="A78" s="5">
        <f t="shared" si="7"/>
        <v>76</v>
      </c>
      <c r="B78" s="8" t="s">
        <v>98</v>
      </c>
      <c r="C78" s="6" t="s">
        <v>105</v>
      </c>
      <c r="D78" s="5" t="s">
        <v>100</v>
      </c>
      <c r="E78" s="19">
        <v>200</v>
      </c>
      <c r="F78" s="25">
        <v>14.07</v>
      </c>
      <c r="G78" s="25">
        <f t="shared" ref="G78:G132" si="8">E78*F78</f>
        <v>2814</v>
      </c>
    </row>
    <row r="79" spans="1:7" ht="26" x14ac:dyDescent="0.25">
      <c r="A79" s="5">
        <f t="shared" ref="A79:A133" si="9">A78+1</f>
        <v>77</v>
      </c>
      <c r="B79" s="8" t="s">
        <v>98</v>
      </c>
      <c r="C79" s="6" t="s">
        <v>106</v>
      </c>
      <c r="D79" s="5" t="s">
        <v>100</v>
      </c>
      <c r="E79" s="19">
        <v>500</v>
      </c>
      <c r="F79" s="25">
        <v>21.57</v>
      </c>
      <c r="G79" s="25">
        <f t="shared" si="8"/>
        <v>10785</v>
      </c>
    </row>
    <row r="80" spans="1:7" ht="26" x14ac:dyDescent="0.25">
      <c r="A80" s="5">
        <f t="shared" si="9"/>
        <v>78</v>
      </c>
      <c r="B80" s="8" t="s">
        <v>98</v>
      </c>
      <c r="C80" s="6" t="s">
        <v>107</v>
      </c>
      <c r="D80" s="5" t="s">
        <v>100</v>
      </c>
      <c r="E80" s="19">
        <v>200</v>
      </c>
      <c r="F80" s="25">
        <v>31.89</v>
      </c>
      <c r="G80" s="25">
        <f t="shared" si="8"/>
        <v>6378</v>
      </c>
    </row>
    <row r="81" spans="1:7" ht="26" x14ac:dyDescent="0.25">
      <c r="A81" s="5">
        <f t="shared" si="9"/>
        <v>79</v>
      </c>
      <c r="B81" s="8" t="s">
        <v>98</v>
      </c>
      <c r="C81" s="6" t="s">
        <v>108</v>
      </c>
      <c r="D81" s="5" t="s">
        <v>100</v>
      </c>
      <c r="E81" s="19">
        <v>2000</v>
      </c>
      <c r="F81" s="25">
        <v>35.079000000000001</v>
      </c>
      <c r="G81" s="25">
        <f t="shared" si="8"/>
        <v>70158</v>
      </c>
    </row>
    <row r="82" spans="1:7" ht="26" x14ac:dyDescent="0.25">
      <c r="A82" s="5">
        <f t="shared" si="9"/>
        <v>80</v>
      </c>
      <c r="B82" s="8" t="s">
        <v>98</v>
      </c>
      <c r="C82" s="6" t="s">
        <v>109</v>
      </c>
      <c r="D82" s="5" t="s">
        <v>100</v>
      </c>
      <c r="E82" s="19">
        <v>100</v>
      </c>
      <c r="F82" s="25">
        <v>91.9</v>
      </c>
      <c r="G82" s="25">
        <f t="shared" si="8"/>
        <v>9190</v>
      </c>
    </row>
    <row r="83" spans="1:7" ht="39" x14ac:dyDescent="0.25">
      <c r="A83" s="5">
        <f t="shared" si="9"/>
        <v>81</v>
      </c>
      <c r="B83" s="8" t="s">
        <v>110</v>
      </c>
      <c r="C83" s="6" t="s">
        <v>111</v>
      </c>
      <c r="D83" s="5" t="s">
        <v>100</v>
      </c>
      <c r="E83" s="19">
        <v>1000</v>
      </c>
      <c r="F83" s="25">
        <v>4.5999999999999996</v>
      </c>
      <c r="G83" s="25">
        <f t="shared" si="8"/>
        <v>4600</v>
      </c>
    </row>
    <row r="84" spans="1:7" ht="26" x14ac:dyDescent="0.25">
      <c r="A84" s="5">
        <f t="shared" si="9"/>
        <v>82</v>
      </c>
      <c r="B84" s="8" t="s">
        <v>112</v>
      </c>
      <c r="C84" s="6" t="s">
        <v>113</v>
      </c>
      <c r="D84" s="5" t="s">
        <v>100</v>
      </c>
      <c r="E84" s="19">
        <v>300</v>
      </c>
      <c r="F84" s="25">
        <v>4.5</v>
      </c>
      <c r="G84" s="25">
        <f t="shared" si="8"/>
        <v>1350</v>
      </c>
    </row>
    <row r="85" spans="1:7" x14ac:dyDescent="0.25">
      <c r="A85" s="5">
        <f t="shared" si="9"/>
        <v>83</v>
      </c>
      <c r="B85" s="8" t="s">
        <v>114</v>
      </c>
      <c r="C85" s="7" t="s">
        <v>115</v>
      </c>
      <c r="D85" s="5" t="s">
        <v>116</v>
      </c>
      <c r="E85" s="19">
        <v>4</v>
      </c>
      <c r="F85" s="25">
        <v>260</v>
      </c>
      <c r="G85" s="25">
        <f t="shared" si="8"/>
        <v>1040</v>
      </c>
    </row>
    <row r="86" spans="1:7" x14ac:dyDescent="0.25">
      <c r="A86" s="5">
        <f t="shared" si="9"/>
        <v>84</v>
      </c>
      <c r="B86" s="8" t="s">
        <v>117</v>
      </c>
      <c r="C86" s="6" t="s">
        <v>118</v>
      </c>
      <c r="D86" s="5" t="s">
        <v>3</v>
      </c>
      <c r="E86" s="19">
        <v>10</v>
      </c>
      <c r="F86" s="25">
        <v>17.5</v>
      </c>
      <c r="G86" s="25">
        <f t="shared" si="8"/>
        <v>175</v>
      </c>
    </row>
    <row r="87" spans="1:7" x14ac:dyDescent="0.25">
      <c r="A87" s="5">
        <f t="shared" si="9"/>
        <v>85</v>
      </c>
      <c r="B87" s="8" t="s">
        <v>119</v>
      </c>
      <c r="C87" s="7" t="s">
        <v>120</v>
      </c>
      <c r="D87" s="5" t="s">
        <v>3</v>
      </c>
      <c r="E87" s="19">
        <v>10</v>
      </c>
      <c r="F87" s="25">
        <v>55</v>
      </c>
      <c r="G87" s="25">
        <f t="shared" si="8"/>
        <v>550</v>
      </c>
    </row>
    <row r="88" spans="1:7" x14ac:dyDescent="0.25">
      <c r="A88" s="5">
        <f t="shared" si="9"/>
        <v>86</v>
      </c>
      <c r="B88" s="8" t="s">
        <v>121</v>
      </c>
      <c r="C88" s="7" t="s">
        <v>122</v>
      </c>
      <c r="D88" s="5" t="s">
        <v>123</v>
      </c>
      <c r="E88" s="19">
        <v>50</v>
      </c>
      <c r="F88" s="25">
        <v>412.6</v>
      </c>
      <c r="G88" s="25">
        <f t="shared" si="8"/>
        <v>20630</v>
      </c>
    </row>
    <row r="89" spans="1:7" s="1" customFormat="1" ht="39" x14ac:dyDescent="0.25">
      <c r="A89" s="5">
        <f t="shared" si="9"/>
        <v>87</v>
      </c>
      <c r="B89" s="8" t="s">
        <v>124</v>
      </c>
      <c r="C89" s="6" t="s">
        <v>125</v>
      </c>
      <c r="D89" s="8" t="s">
        <v>126</v>
      </c>
      <c r="E89" s="19">
        <v>10</v>
      </c>
      <c r="F89" s="25">
        <v>495.2</v>
      </c>
      <c r="G89" s="26">
        <f t="shared" si="8"/>
        <v>4952</v>
      </c>
    </row>
    <row r="90" spans="1:7" ht="26" x14ac:dyDescent="0.25">
      <c r="A90" s="5">
        <f t="shared" si="9"/>
        <v>88</v>
      </c>
      <c r="B90" s="8" t="s">
        <v>127</v>
      </c>
      <c r="C90" s="6" t="s">
        <v>128</v>
      </c>
      <c r="D90" s="5" t="s">
        <v>126</v>
      </c>
      <c r="E90" s="19">
        <v>10</v>
      </c>
      <c r="F90" s="25">
        <v>670.5</v>
      </c>
      <c r="G90" s="25">
        <f t="shared" si="8"/>
        <v>6705</v>
      </c>
    </row>
    <row r="91" spans="1:7" x14ac:dyDescent="0.25">
      <c r="A91" s="5">
        <f t="shared" si="9"/>
        <v>89</v>
      </c>
      <c r="B91" s="8" t="s">
        <v>129</v>
      </c>
      <c r="C91" s="7" t="s">
        <v>130</v>
      </c>
      <c r="D91" s="5" t="s">
        <v>123</v>
      </c>
      <c r="E91" s="19">
        <v>10</v>
      </c>
      <c r="F91" s="25">
        <v>639.6</v>
      </c>
      <c r="G91" s="25">
        <f t="shared" si="8"/>
        <v>6396</v>
      </c>
    </row>
    <row r="92" spans="1:7" ht="26" x14ac:dyDescent="0.25">
      <c r="A92" s="5">
        <f t="shared" si="9"/>
        <v>90</v>
      </c>
      <c r="B92" s="8" t="s">
        <v>131</v>
      </c>
      <c r="C92" s="6" t="s">
        <v>132</v>
      </c>
      <c r="D92" s="5" t="s">
        <v>133</v>
      </c>
      <c r="E92" s="19">
        <v>500</v>
      </c>
      <c r="F92" s="25">
        <v>56.7</v>
      </c>
      <c r="G92" s="25">
        <f t="shared" si="8"/>
        <v>28350</v>
      </c>
    </row>
    <row r="93" spans="1:7" ht="39" x14ac:dyDescent="0.25">
      <c r="A93" s="5">
        <f t="shared" si="9"/>
        <v>91</v>
      </c>
      <c r="B93" s="8" t="s">
        <v>134</v>
      </c>
      <c r="C93" s="6" t="s">
        <v>135</v>
      </c>
      <c r="D93" s="5" t="s">
        <v>133</v>
      </c>
      <c r="E93" s="19">
        <v>100</v>
      </c>
      <c r="F93" s="25">
        <v>85</v>
      </c>
      <c r="G93" s="25">
        <f t="shared" si="8"/>
        <v>8500</v>
      </c>
    </row>
    <row r="94" spans="1:7" ht="39" x14ac:dyDescent="0.25">
      <c r="A94" s="5">
        <f t="shared" si="9"/>
        <v>92</v>
      </c>
      <c r="B94" s="8" t="s">
        <v>136</v>
      </c>
      <c r="C94" s="6" t="s">
        <v>137</v>
      </c>
      <c r="D94" s="5" t="s">
        <v>133</v>
      </c>
      <c r="E94" s="19">
        <v>100</v>
      </c>
      <c r="F94" s="25">
        <v>95</v>
      </c>
      <c r="G94" s="25">
        <f t="shared" si="8"/>
        <v>9500</v>
      </c>
    </row>
    <row r="95" spans="1:7" ht="39" x14ac:dyDescent="0.25">
      <c r="A95" s="5">
        <f t="shared" si="9"/>
        <v>93</v>
      </c>
      <c r="B95" s="8" t="s">
        <v>138</v>
      </c>
      <c r="C95" s="6" t="s">
        <v>139</v>
      </c>
      <c r="D95" s="5" t="s">
        <v>133</v>
      </c>
      <c r="E95" s="19">
        <v>20</v>
      </c>
      <c r="F95" s="25">
        <v>145</v>
      </c>
      <c r="G95" s="25">
        <f t="shared" si="8"/>
        <v>2900</v>
      </c>
    </row>
    <row r="96" spans="1:7" ht="26" x14ac:dyDescent="0.25">
      <c r="A96" s="5">
        <f t="shared" si="9"/>
        <v>94</v>
      </c>
      <c r="B96" s="8" t="s">
        <v>140</v>
      </c>
      <c r="C96" s="6" t="s">
        <v>141</v>
      </c>
      <c r="D96" s="5" t="s">
        <v>133</v>
      </c>
      <c r="E96" s="19">
        <v>100</v>
      </c>
      <c r="F96" s="25">
        <v>16</v>
      </c>
      <c r="G96" s="25">
        <f t="shared" si="8"/>
        <v>1600</v>
      </c>
    </row>
    <row r="97" spans="1:7" x14ac:dyDescent="0.25">
      <c r="A97" s="5">
        <f t="shared" si="9"/>
        <v>95</v>
      </c>
      <c r="B97" s="8" t="s">
        <v>142</v>
      </c>
      <c r="C97" s="6" t="s">
        <v>143</v>
      </c>
      <c r="D97" s="5" t="s">
        <v>133</v>
      </c>
      <c r="E97" s="19">
        <v>100</v>
      </c>
      <c r="F97" s="25">
        <v>196</v>
      </c>
      <c r="G97" s="25">
        <f t="shared" si="8"/>
        <v>19600</v>
      </c>
    </row>
    <row r="98" spans="1:7" ht="26" x14ac:dyDescent="0.25">
      <c r="A98" s="5">
        <f t="shared" si="9"/>
        <v>96</v>
      </c>
      <c r="B98" s="8" t="s">
        <v>144</v>
      </c>
      <c r="C98" s="6" t="s">
        <v>145</v>
      </c>
      <c r="D98" s="5" t="s">
        <v>146</v>
      </c>
      <c r="E98" s="19">
        <v>20</v>
      </c>
      <c r="F98" s="25">
        <v>505</v>
      </c>
      <c r="G98" s="25">
        <f t="shared" si="8"/>
        <v>10100</v>
      </c>
    </row>
    <row r="99" spans="1:7" ht="26" x14ac:dyDescent="0.25">
      <c r="A99" s="5">
        <f t="shared" si="9"/>
        <v>97</v>
      </c>
      <c r="B99" s="8" t="s">
        <v>144</v>
      </c>
      <c r="C99" s="6" t="s">
        <v>147</v>
      </c>
      <c r="D99" s="5" t="s">
        <v>146</v>
      </c>
      <c r="E99" s="19">
        <v>5</v>
      </c>
      <c r="F99" s="25">
        <v>590</v>
      </c>
      <c r="G99" s="25">
        <f t="shared" si="8"/>
        <v>2950</v>
      </c>
    </row>
    <row r="100" spans="1:7" ht="26" x14ac:dyDescent="0.25">
      <c r="A100" s="5">
        <f t="shared" si="9"/>
        <v>98</v>
      </c>
      <c r="B100" s="8" t="s">
        <v>144</v>
      </c>
      <c r="C100" s="6" t="s">
        <v>148</v>
      </c>
      <c r="D100" s="5" t="s">
        <v>146</v>
      </c>
      <c r="E100" s="19">
        <v>5</v>
      </c>
      <c r="F100" s="25">
        <v>720</v>
      </c>
      <c r="G100" s="25">
        <f t="shared" si="8"/>
        <v>3600</v>
      </c>
    </row>
    <row r="101" spans="1:7" ht="26" x14ac:dyDescent="0.25">
      <c r="A101" s="5">
        <f t="shared" si="9"/>
        <v>99</v>
      </c>
      <c r="B101" s="8" t="s">
        <v>149</v>
      </c>
      <c r="C101" s="6" t="s">
        <v>150</v>
      </c>
      <c r="D101" s="5" t="s">
        <v>2</v>
      </c>
      <c r="E101" s="19">
        <v>20</v>
      </c>
      <c r="F101" s="25">
        <v>165</v>
      </c>
      <c r="G101" s="25">
        <f t="shared" si="8"/>
        <v>3300</v>
      </c>
    </row>
    <row r="102" spans="1:7" ht="26" x14ac:dyDescent="0.25">
      <c r="A102" s="5">
        <f t="shared" si="9"/>
        <v>100</v>
      </c>
      <c r="B102" s="8" t="s">
        <v>149</v>
      </c>
      <c r="C102" s="6" t="s">
        <v>151</v>
      </c>
      <c r="D102" s="5" t="s">
        <v>2</v>
      </c>
      <c r="E102" s="19">
        <v>10</v>
      </c>
      <c r="F102" s="25">
        <v>220</v>
      </c>
      <c r="G102" s="25">
        <f t="shared" si="8"/>
        <v>2200</v>
      </c>
    </row>
    <row r="103" spans="1:7" ht="26" x14ac:dyDescent="0.25">
      <c r="A103" s="5">
        <f t="shared" si="9"/>
        <v>101</v>
      </c>
      <c r="B103" s="8" t="s">
        <v>152</v>
      </c>
      <c r="C103" s="6" t="s">
        <v>153</v>
      </c>
      <c r="D103" s="5" t="s">
        <v>146</v>
      </c>
      <c r="E103" s="19">
        <v>5</v>
      </c>
      <c r="F103" s="25">
        <v>650</v>
      </c>
      <c r="G103" s="25">
        <f t="shared" si="8"/>
        <v>3250</v>
      </c>
    </row>
    <row r="104" spans="1:7" ht="52" x14ac:dyDescent="0.25">
      <c r="A104" s="5">
        <f t="shared" si="9"/>
        <v>102</v>
      </c>
      <c r="B104" s="8" t="s">
        <v>152</v>
      </c>
      <c r="C104" s="47" t="s">
        <v>294</v>
      </c>
      <c r="D104" s="5" t="s">
        <v>123</v>
      </c>
      <c r="E104" s="19">
        <v>0.7</v>
      </c>
      <c r="F104" s="25">
        <v>1650</v>
      </c>
      <c r="G104" s="25">
        <f t="shared" si="8"/>
        <v>1155</v>
      </c>
    </row>
    <row r="105" spans="1:7" ht="26" x14ac:dyDescent="0.25">
      <c r="A105" s="5">
        <f t="shared" si="9"/>
        <v>103</v>
      </c>
      <c r="B105" s="8" t="s">
        <v>154</v>
      </c>
      <c r="C105" s="9" t="s">
        <v>155</v>
      </c>
      <c r="D105" s="5" t="s">
        <v>133</v>
      </c>
      <c r="E105" s="19">
        <v>100</v>
      </c>
      <c r="F105" s="25">
        <v>7.5</v>
      </c>
      <c r="G105" s="25">
        <f t="shared" si="8"/>
        <v>750</v>
      </c>
    </row>
    <row r="106" spans="1:7" ht="26" x14ac:dyDescent="0.25">
      <c r="A106" s="5">
        <f t="shared" si="9"/>
        <v>104</v>
      </c>
      <c r="B106" s="29" t="s">
        <v>156</v>
      </c>
      <c r="C106" s="10" t="s">
        <v>157</v>
      </c>
      <c r="D106" s="11" t="s">
        <v>158</v>
      </c>
      <c r="E106" s="19">
        <v>5</v>
      </c>
      <c r="F106" s="25">
        <v>500</v>
      </c>
      <c r="G106" s="25">
        <f t="shared" si="8"/>
        <v>2500</v>
      </c>
    </row>
    <row r="107" spans="1:7" ht="26" x14ac:dyDescent="0.25">
      <c r="A107" s="5">
        <f t="shared" si="9"/>
        <v>105</v>
      </c>
      <c r="B107" s="29" t="s">
        <v>159</v>
      </c>
      <c r="C107" s="10" t="s">
        <v>160</v>
      </c>
      <c r="D107" s="11" t="s">
        <v>19</v>
      </c>
      <c r="E107" s="19">
        <v>10</v>
      </c>
      <c r="F107" s="25">
        <v>120</v>
      </c>
      <c r="G107" s="25">
        <f t="shared" si="8"/>
        <v>1200</v>
      </c>
    </row>
    <row r="108" spans="1:7" ht="26" x14ac:dyDescent="0.25">
      <c r="A108" s="5">
        <f t="shared" si="9"/>
        <v>106</v>
      </c>
      <c r="B108" s="8" t="s">
        <v>161</v>
      </c>
      <c r="C108" s="4" t="s">
        <v>162</v>
      </c>
      <c r="D108" s="5" t="s">
        <v>163</v>
      </c>
      <c r="E108" s="19">
        <v>50</v>
      </c>
      <c r="F108" s="25">
        <v>300</v>
      </c>
      <c r="G108" s="25">
        <f t="shared" si="8"/>
        <v>15000</v>
      </c>
    </row>
    <row r="109" spans="1:7" ht="52" x14ac:dyDescent="0.25">
      <c r="A109" s="5">
        <f t="shared" si="9"/>
        <v>107</v>
      </c>
      <c r="B109" s="8" t="s">
        <v>164</v>
      </c>
      <c r="C109" s="37" t="s">
        <v>295</v>
      </c>
      <c r="D109" s="5" t="s">
        <v>165</v>
      </c>
      <c r="E109" s="19">
        <v>10</v>
      </c>
      <c r="F109" s="25">
        <v>700</v>
      </c>
      <c r="G109" s="25">
        <f t="shared" si="8"/>
        <v>7000</v>
      </c>
    </row>
    <row r="110" spans="1:7" ht="26" x14ac:dyDescent="0.25">
      <c r="A110" s="5">
        <f t="shared" si="9"/>
        <v>108</v>
      </c>
      <c r="B110" s="8" t="s">
        <v>166</v>
      </c>
      <c r="C110" s="6" t="s">
        <v>167</v>
      </c>
      <c r="D110" s="5" t="s">
        <v>6</v>
      </c>
      <c r="E110" s="19">
        <v>20</v>
      </c>
      <c r="F110" s="25">
        <v>35</v>
      </c>
      <c r="G110" s="25">
        <f t="shared" si="8"/>
        <v>700</v>
      </c>
    </row>
    <row r="111" spans="1:7" ht="26" x14ac:dyDescent="0.25">
      <c r="A111" s="5">
        <f t="shared" si="9"/>
        <v>109</v>
      </c>
      <c r="B111" s="8" t="s">
        <v>168</v>
      </c>
      <c r="C111" s="6" t="s">
        <v>167</v>
      </c>
      <c r="D111" s="5" t="s">
        <v>6</v>
      </c>
      <c r="E111" s="19">
        <v>10</v>
      </c>
      <c r="F111" s="25">
        <v>140</v>
      </c>
      <c r="G111" s="25">
        <f t="shared" si="8"/>
        <v>1400</v>
      </c>
    </row>
    <row r="112" spans="1:7" ht="26" x14ac:dyDescent="0.25">
      <c r="A112" s="5">
        <f t="shared" si="9"/>
        <v>110</v>
      </c>
      <c r="B112" s="8" t="s">
        <v>169</v>
      </c>
      <c r="C112" s="6" t="s">
        <v>170</v>
      </c>
      <c r="D112" s="5" t="s">
        <v>158</v>
      </c>
      <c r="E112" s="19">
        <v>5</v>
      </c>
      <c r="F112" s="25">
        <v>120</v>
      </c>
      <c r="G112" s="25">
        <f t="shared" si="8"/>
        <v>600</v>
      </c>
    </row>
    <row r="113" spans="1:7" x14ac:dyDescent="0.25">
      <c r="A113" s="5">
        <f t="shared" si="9"/>
        <v>111</v>
      </c>
      <c r="B113" s="8" t="s">
        <v>171</v>
      </c>
      <c r="C113" s="6" t="s">
        <v>172</v>
      </c>
      <c r="D113" s="8" t="s">
        <v>126</v>
      </c>
      <c r="E113" s="19">
        <v>1</v>
      </c>
      <c r="F113" s="25">
        <v>400</v>
      </c>
      <c r="G113" s="25">
        <f t="shared" si="8"/>
        <v>400</v>
      </c>
    </row>
    <row r="114" spans="1:7" ht="26" x14ac:dyDescent="0.25">
      <c r="A114" s="5">
        <f t="shared" si="9"/>
        <v>112</v>
      </c>
      <c r="B114" s="8" t="s">
        <v>173</v>
      </c>
      <c r="C114" s="6" t="s">
        <v>174</v>
      </c>
      <c r="D114" s="5" t="s">
        <v>163</v>
      </c>
      <c r="E114" s="19">
        <v>5</v>
      </c>
      <c r="F114" s="25">
        <v>320</v>
      </c>
      <c r="G114" s="25">
        <f t="shared" si="8"/>
        <v>1600</v>
      </c>
    </row>
    <row r="115" spans="1:7" ht="26" x14ac:dyDescent="0.25">
      <c r="A115" s="5">
        <f t="shared" si="9"/>
        <v>113</v>
      </c>
      <c r="B115" s="8" t="s">
        <v>175</v>
      </c>
      <c r="C115" s="6" t="s">
        <v>176</v>
      </c>
      <c r="D115" s="3" t="s">
        <v>19</v>
      </c>
      <c r="E115" s="19">
        <v>5</v>
      </c>
      <c r="F115" s="25">
        <v>360</v>
      </c>
      <c r="G115" s="25">
        <f t="shared" si="8"/>
        <v>1800</v>
      </c>
    </row>
    <row r="116" spans="1:7" x14ac:dyDescent="0.25">
      <c r="A116" s="5">
        <f t="shared" si="9"/>
        <v>114</v>
      </c>
      <c r="B116" s="8" t="s">
        <v>87</v>
      </c>
      <c r="C116" s="6" t="s">
        <v>177</v>
      </c>
      <c r="D116" s="3" t="s">
        <v>6</v>
      </c>
      <c r="E116" s="19">
        <v>20</v>
      </c>
      <c r="F116" s="25">
        <v>38</v>
      </c>
      <c r="G116" s="25">
        <f t="shared" si="8"/>
        <v>760</v>
      </c>
    </row>
    <row r="117" spans="1:7" ht="65" x14ac:dyDescent="0.25">
      <c r="A117" s="5">
        <f t="shared" si="9"/>
        <v>115</v>
      </c>
      <c r="B117" s="8" t="s">
        <v>178</v>
      </c>
      <c r="C117" s="6" t="s">
        <v>179</v>
      </c>
      <c r="D117" s="5" t="s">
        <v>11</v>
      </c>
      <c r="E117" s="19">
        <v>1</v>
      </c>
      <c r="F117" s="25">
        <v>1800</v>
      </c>
      <c r="G117" s="25">
        <f t="shared" si="8"/>
        <v>1800</v>
      </c>
    </row>
    <row r="118" spans="1:7" ht="52" x14ac:dyDescent="0.25">
      <c r="A118" s="5">
        <f t="shared" si="9"/>
        <v>116</v>
      </c>
      <c r="B118" s="8" t="s">
        <v>178</v>
      </c>
      <c r="C118" s="6" t="s">
        <v>180</v>
      </c>
      <c r="D118" s="5" t="s">
        <v>3</v>
      </c>
      <c r="E118" s="19">
        <v>1</v>
      </c>
      <c r="F118" s="25">
        <v>1100</v>
      </c>
      <c r="G118" s="25">
        <f t="shared" si="8"/>
        <v>1100</v>
      </c>
    </row>
    <row r="119" spans="1:7" ht="52" x14ac:dyDescent="0.25">
      <c r="A119" s="8">
        <f t="shared" si="9"/>
        <v>117</v>
      </c>
      <c r="B119" s="8" t="s">
        <v>178</v>
      </c>
      <c r="C119" s="6" t="s">
        <v>181</v>
      </c>
      <c r="D119" s="5" t="s">
        <v>3</v>
      </c>
      <c r="E119" s="19">
        <v>1</v>
      </c>
      <c r="F119" s="25">
        <v>580</v>
      </c>
      <c r="G119" s="25">
        <f t="shared" si="8"/>
        <v>580</v>
      </c>
    </row>
    <row r="120" spans="1:7" ht="39" x14ac:dyDescent="0.25">
      <c r="A120" s="8">
        <f t="shared" si="9"/>
        <v>118</v>
      </c>
      <c r="B120" s="8" t="s">
        <v>178</v>
      </c>
      <c r="C120" s="6" t="s">
        <v>182</v>
      </c>
      <c r="D120" s="5" t="s">
        <v>11</v>
      </c>
      <c r="E120" s="19">
        <v>1</v>
      </c>
      <c r="F120" s="25">
        <v>320</v>
      </c>
      <c r="G120" s="25">
        <f t="shared" si="8"/>
        <v>320</v>
      </c>
    </row>
    <row r="121" spans="1:7" ht="26" x14ac:dyDescent="0.25">
      <c r="A121" s="8">
        <f t="shared" si="9"/>
        <v>119</v>
      </c>
      <c r="B121" s="8" t="s">
        <v>183</v>
      </c>
      <c r="C121" s="6" t="s">
        <v>184</v>
      </c>
      <c r="D121" s="5" t="s">
        <v>185</v>
      </c>
      <c r="E121" s="19">
        <v>1</v>
      </c>
      <c r="F121" s="25">
        <v>-1500</v>
      </c>
      <c r="G121" s="25">
        <f t="shared" si="8"/>
        <v>-1500</v>
      </c>
    </row>
    <row r="122" spans="1:7" ht="26" x14ac:dyDescent="0.25">
      <c r="A122" s="8">
        <f t="shared" si="9"/>
        <v>120</v>
      </c>
      <c r="B122" s="8" t="s">
        <v>186</v>
      </c>
      <c r="C122" s="6" t="s">
        <v>187</v>
      </c>
      <c r="D122" s="5" t="s">
        <v>11</v>
      </c>
      <c r="E122" s="19">
        <v>10</v>
      </c>
      <c r="F122" s="25">
        <v>-10</v>
      </c>
      <c r="G122" s="25">
        <f t="shared" si="8"/>
        <v>-100</v>
      </c>
    </row>
    <row r="123" spans="1:7" ht="39" x14ac:dyDescent="0.25">
      <c r="A123" s="8">
        <f t="shared" si="9"/>
        <v>121</v>
      </c>
      <c r="B123" s="8" t="s">
        <v>188</v>
      </c>
      <c r="C123" s="6" t="s">
        <v>189</v>
      </c>
      <c r="D123" s="5" t="s">
        <v>3</v>
      </c>
      <c r="E123" s="19">
        <v>1</v>
      </c>
      <c r="F123" s="25">
        <f>1800*1.2</f>
        <v>2160</v>
      </c>
      <c r="G123" s="25">
        <f t="shared" si="8"/>
        <v>2160</v>
      </c>
    </row>
    <row r="124" spans="1:7" ht="39" x14ac:dyDescent="0.25">
      <c r="A124" s="8">
        <f t="shared" si="9"/>
        <v>122</v>
      </c>
      <c r="B124" s="8" t="s">
        <v>188</v>
      </c>
      <c r="C124" s="6" t="s">
        <v>190</v>
      </c>
      <c r="D124" s="5" t="s">
        <v>3</v>
      </c>
      <c r="E124" s="19">
        <v>1</v>
      </c>
      <c r="F124" s="25">
        <f>1100*1.2</f>
        <v>1320</v>
      </c>
      <c r="G124" s="25">
        <f t="shared" si="8"/>
        <v>1320</v>
      </c>
    </row>
    <row r="125" spans="1:7" ht="39" x14ac:dyDescent="0.25">
      <c r="A125" s="8">
        <f t="shared" si="9"/>
        <v>123</v>
      </c>
      <c r="B125" s="8" t="s">
        <v>188</v>
      </c>
      <c r="C125" s="6" t="s">
        <v>191</v>
      </c>
      <c r="D125" s="5" t="s">
        <v>3</v>
      </c>
      <c r="E125" s="19">
        <v>1</v>
      </c>
      <c r="F125" s="25">
        <f>580*1.2</f>
        <v>696</v>
      </c>
      <c r="G125" s="25">
        <f t="shared" si="8"/>
        <v>696</v>
      </c>
    </row>
    <row r="126" spans="1:7" ht="39" x14ac:dyDescent="0.25">
      <c r="A126" s="8">
        <f t="shared" si="9"/>
        <v>124</v>
      </c>
      <c r="B126" s="8" t="s">
        <v>192</v>
      </c>
      <c r="C126" s="6" t="s">
        <v>182</v>
      </c>
      <c r="D126" s="5" t="s">
        <v>11</v>
      </c>
      <c r="E126" s="19">
        <v>1</v>
      </c>
      <c r="F126" s="25">
        <v>320</v>
      </c>
      <c r="G126" s="25">
        <f t="shared" si="8"/>
        <v>320</v>
      </c>
    </row>
    <row r="127" spans="1:7" ht="26" x14ac:dyDescent="0.25">
      <c r="A127" s="8">
        <f t="shared" si="9"/>
        <v>125</v>
      </c>
      <c r="B127" s="8" t="s">
        <v>193</v>
      </c>
      <c r="C127" s="6" t="s">
        <v>194</v>
      </c>
      <c r="D127" s="5" t="s">
        <v>11</v>
      </c>
      <c r="E127" s="19">
        <v>1</v>
      </c>
      <c r="F127" s="25">
        <f>320*1.2</f>
        <v>384</v>
      </c>
      <c r="G127" s="25">
        <f t="shared" si="8"/>
        <v>384</v>
      </c>
    </row>
    <row r="128" spans="1:7" ht="26" x14ac:dyDescent="0.25">
      <c r="A128" s="8">
        <f t="shared" si="9"/>
        <v>126</v>
      </c>
      <c r="B128" s="8" t="s">
        <v>195</v>
      </c>
      <c r="C128" s="6" t="s">
        <v>196</v>
      </c>
      <c r="D128" s="5" t="s">
        <v>11</v>
      </c>
      <c r="E128" s="19">
        <v>1</v>
      </c>
      <c r="F128" s="25">
        <v>1200</v>
      </c>
      <c r="G128" s="25">
        <f t="shared" si="8"/>
        <v>1200</v>
      </c>
    </row>
    <row r="129" spans="1:7" ht="26" x14ac:dyDescent="0.25">
      <c r="A129" s="8">
        <f t="shared" si="9"/>
        <v>127</v>
      </c>
      <c r="B129" s="8" t="s">
        <v>197</v>
      </c>
      <c r="C129" s="6" t="s">
        <v>198</v>
      </c>
      <c r="D129" s="5" t="s">
        <v>2</v>
      </c>
      <c r="E129" s="19">
        <v>1</v>
      </c>
      <c r="F129" s="25">
        <v>600</v>
      </c>
      <c r="G129" s="25">
        <f t="shared" si="8"/>
        <v>600</v>
      </c>
    </row>
    <row r="130" spans="1:7" ht="39" x14ac:dyDescent="0.25">
      <c r="A130" s="8">
        <f t="shared" si="9"/>
        <v>128</v>
      </c>
      <c r="B130" s="8" t="s">
        <v>199</v>
      </c>
      <c r="C130" s="6" t="s">
        <v>200</v>
      </c>
      <c r="D130" s="5" t="s">
        <v>6</v>
      </c>
      <c r="E130" s="19">
        <v>1</v>
      </c>
      <c r="F130" s="25">
        <v>450</v>
      </c>
      <c r="G130" s="25">
        <f t="shared" si="8"/>
        <v>450</v>
      </c>
    </row>
    <row r="131" spans="1:7" ht="26" x14ac:dyDescent="0.25">
      <c r="A131" s="8">
        <f t="shared" si="9"/>
        <v>129</v>
      </c>
      <c r="B131" s="8" t="s">
        <v>201</v>
      </c>
      <c r="C131" s="6" t="s">
        <v>202</v>
      </c>
      <c r="D131" s="5" t="s">
        <v>6</v>
      </c>
      <c r="E131" s="19">
        <v>1</v>
      </c>
      <c r="F131" s="25">
        <v>-10</v>
      </c>
      <c r="G131" s="25">
        <f t="shared" si="8"/>
        <v>-10</v>
      </c>
    </row>
    <row r="132" spans="1:7" s="1" customFormat="1" ht="39" x14ac:dyDescent="0.25">
      <c r="A132" s="8">
        <f t="shared" si="9"/>
        <v>130</v>
      </c>
      <c r="B132" s="8" t="s">
        <v>203</v>
      </c>
      <c r="C132" s="6" t="s">
        <v>204</v>
      </c>
      <c r="D132" s="8" t="s">
        <v>205</v>
      </c>
      <c r="E132" s="19">
        <v>1</v>
      </c>
      <c r="F132" s="25">
        <v>320</v>
      </c>
      <c r="G132" s="25">
        <f t="shared" si="8"/>
        <v>320</v>
      </c>
    </row>
    <row r="133" spans="1:7" s="1" customFormat="1" ht="26" x14ac:dyDescent="0.25">
      <c r="A133" s="8">
        <f t="shared" si="9"/>
        <v>131</v>
      </c>
      <c r="B133" s="8" t="s">
        <v>206</v>
      </c>
      <c r="C133" s="12" t="s">
        <v>207</v>
      </c>
      <c r="D133" s="8" t="s">
        <v>205</v>
      </c>
      <c r="E133" s="19">
        <v>1</v>
      </c>
      <c r="F133" s="25">
        <v>250</v>
      </c>
      <c r="G133" s="25">
        <f t="shared" ref="G133:G166" si="10">E133*F133</f>
        <v>250</v>
      </c>
    </row>
    <row r="134" spans="1:7" s="1" customFormat="1" ht="39" x14ac:dyDescent="0.25">
      <c r="A134" s="8">
        <f t="shared" ref="A134:A166" si="11">A133+1</f>
        <v>132</v>
      </c>
      <c r="B134" s="8" t="s">
        <v>208</v>
      </c>
      <c r="C134" s="6" t="s">
        <v>209</v>
      </c>
      <c r="D134" s="8" t="s">
        <v>205</v>
      </c>
      <c r="E134" s="19">
        <v>1</v>
      </c>
      <c r="F134" s="25">
        <v>180</v>
      </c>
      <c r="G134" s="25">
        <f t="shared" si="10"/>
        <v>180</v>
      </c>
    </row>
    <row r="135" spans="1:7" s="1" customFormat="1" ht="26" x14ac:dyDescent="0.25">
      <c r="A135" s="8">
        <f t="shared" si="11"/>
        <v>133</v>
      </c>
      <c r="B135" s="8" t="s">
        <v>210</v>
      </c>
      <c r="C135" s="6" t="s">
        <v>211</v>
      </c>
      <c r="D135" s="8" t="s">
        <v>6</v>
      </c>
      <c r="E135" s="19">
        <v>1</v>
      </c>
      <c r="F135" s="25">
        <v>320</v>
      </c>
      <c r="G135" s="25">
        <f t="shared" si="10"/>
        <v>320</v>
      </c>
    </row>
    <row r="136" spans="1:7" s="1" customFormat="1" ht="26" x14ac:dyDescent="0.25">
      <c r="A136" s="8">
        <f t="shared" si="11"/>
        <v>134</v>
      </c>
      <c r="B136" s="8" t="s">
        <v>212</v>
      </c>
      <c r="C136" s="6" t="s">
        <v>213</v>
      </c>
      <c r="D136" s="8" t="s">
        <v>205</v>
      </c>
      <c r="E136" s="19">
        <v>1</v>
      </c>
      <c r="F136" s="25">
        <v>120</v>
      </c>
      <c r="G136" s="25">
        <f t="shared" si="10"/>
        <v>120</v>
      </c>
    </row>
    <row r="137" spans="1:7" ht="26" x14ac:dyDescent="0.25">
      <c r="A137" s="5">
        <f t="shared" si="11"/>
        <v>135</v>
      </c>
      <c r="B137" s="8" t="s">
        <v>214</v>
      </c>
      <c r="C137" s="6" t="s">
        <v>215</v>
      </c>
      <c r="D137" s="5" t="s">
        <v>6</v>
      </c>
      <c r="E137" s="19">
        <v>1</v>
      </c>
      <c r="F137" s="25">
        <v>450</v>
      </c>
      <c r="G137" s="25">
        <f t="shared" si="10"/>
        <v>450</v>
      </c>
    </row>
    <row r="138" spans="1:7" ht="39" x14ac:dyDescent="0.25">
      <c r="A138" s="5">
        <f t="shared" si="11"/>
        <v>136</v>
      </c>
      <c r="B138" s="8" t="s">
        <v>216</v>
      </c>
      <c r="C138" s="6" t="s">
        <v>217</v>
      </c>
      <c r="D138" s="8" t="s">
        <v>205</v>
      </c>
      <c r="E138" s="19">
        <v>1</v>
      </c>
      <c r="F138" s="25">
        <f>320*1.25</f>
        <v>400</v>
      </c>
      <c r="G138" s="25">
        <f t="shared" si="10"/>
        <v>400</v>
      </c>
    </row>
    <row r="139" spans="1:7" ht="39" x14ac:dyDescent="0.25">
      <c r="A139" s="5">
        <f t="shared" si="11"/>
        <v>137</v>
      </c>
      <c r="B139" s="8" t="s">
        <v>218</v>
      </c>
      <c r="C139" s="6" t="s">
        <v>219</v>
      </c>
      <c r="D139" s="8" t="s">
        <v>205</v>
      </c>
      <c r="E139" s="19">
        <v>1</v>
      </c>
      <c r="F139" s="25">
        <f>250*1.25</f>
        <v>312.5</v>
      </c>
      <c r="G139" s="25">
        <f t="shared" si="10"/>
        <v>312.5</v>
      </c>
    </row>
    <row r="140" spans="1:7" ht="26" x14ac:dyDescent="0.25">
      <c r="A140" s="5">
        <f t="shared" si="11"/>
        <v>138</v>
      </c>
      <c r="B140" s="8" t="s">
        <v>220</v>
      </c>
      <c r="C140" s="6" t="s">
        <v>221</v>
      </c>
      <c r="D140" s="8" t="s">
        <v>205</v>
      </c>
      <c r="E140" s="19">
        <v>1</v>
      </c>
      <c r="F140" s="25">
        <f>150*1.25</f>
        <v>187.5</v>
      </c>
      <c r="G140" s="25">
        <f t="shared" si="10"/>
        <v>187.5</v>
      </c>
    </row>
    <row r="141" spans="1:7" ht="26" x14ac:dyDescent="0.25">
      <c r="A141" s="5">
        <f t="shared" si="11"/>
        <v>139</v>
      </c>
      <c r="B141" s="8" t="s">
        <v>222</v>
      </c>
      <c r="C141" s="6" t="s">
        <v>223</v>
      </c>
      <c r="D141" s="8" t="s">
        <v>6</v>
      </c>
      <c r="E141" s="19">
        <v>1</v>
      </c>
      <c r="F141" s="25">
        <f>320*1.25</f>
        <v>400</v>
      </c>
      <c r="G141" s="25">
        <f t="shared" si="10"/>
        <v>400</v>
      </c>
    </row>
    <row r="142" spans="1:7" ht="39" x14ac:dyDescent="0.25">
      <c r="A142" s="5">
        <f t="shared" si="11"/>
        <v>140</v>
      </c>
      <c r="B142" s="8" t="s">
        <v>224</v>
      </c>
      <c r="C142" s="6" t="s">
        <v>225</v>
      </c>
      <c r="D142" s="8" t="s">
        <v>205</v>
      </c>
      <c r="E142" s="19">
        <v>1</v>
      </c>
      <c r="F142" s="25">
        <f>120*1.25</f>
        <v>150</v>
      </c>
      <c r="G142" s="25">
        <f t="shared" si="10"/>
        <v>150</v>
      </c>
    </row>
    <row r="143" spans="1:7" ht="26" x14ac:dyDescent="0.25">
      <c r="A143" s="5">
        <f t="shared" si="11"/>
        <v>141</v>
      </c>
      <c r="B143" s="8" t="s">
        <v>226</v>
      </c>
      <c r="C143" s="6" t="s">
        <v>227</v>
      </c>
      <c r="D143" s="5" t="s">
        <v>6</v>
      </c>
      <c r="E143" s="19">
        <v>1</v>
      </c>
      <c r="F143" s="25">
        <f>450*1.25</f>
        <v>562.5</v>
      </c>
      <c r="G143" s="25">
        <f t="shared" si="10"/>
        <v>562.5</v>
      </c>
    </row>
    <row r="144" spans="1:7" ht="39" x14ac:dyDescent="0.25">
      <c r="A144" s="5">
        <f t="shared" si="11"/>
        <v>142</v>
      </c>
      <c r="B144" s="8" t="s">
        <v>228</v>
      </c>
      <c r="C144" s="6" t="s">
        <v>229</v>
      </c>
      <c r="D144" s="5" t="s">
        <v>158</v>
      </c>
      <c r="E144" s="19">
        <v>1</v>
      </c>
      <c r="F144" s="25">
        <v>12000</v>
      </c>
      <c r="G144" s="25">
        <f t="shared" si="10"/>
        <v>12000</v>
      </c>
    </row>
    <row r="145" spans="1:7" ht="91" x14ac:dyDescent="0.25">
      <c r="A145" s="5">
        <f t="shared" si="11"/>
        <v>143</v>
      </c>
      <c r="B145" s="8" t="s">
        <v>230</v>
      </c>
      <c r="C145" s="37" t="s">
        <v>296</v>
      </c>
      <c r="D145" s="5" t="s">
        <v>205</v>
      </c>
      <c r="E145" s="19">
        <v>1</v>
      </c>
      <c r="F145" s="25">
        <v>12894.2</v>
      </c>
      <c r="G145" s="25">
        <f t="shared" si="10"/>
        <v>12894.2</v>
      </c>
    </row>
    <row r="146" spans="1:7" ht="26" x14ac:dyDescent="0.25">
      <c r="A146" s="5">
        <f t="shared" si="11"/>
        <v>144</v>
      </c>
      <c r="B146" s="8" t="s">
        <v>231</v>
      </c>
      <c r="C146" s="7" t="s">
        <v>232</v>
      </c>
      <c r="D146" s="5" t="s">
        <v>2</v>
      </c>
      <c r="E146" s="19">
        <v>1</v>
      </c>
      <c r="F146" s="25">
        <v>2269.3000000000002</v>
      </c>
      <c r="G146" s="25">
        <f t="shared" si="10"/>
        <v>2269.3000000000002</v>
      </c>
    </row>
    <row r="147" spans="1:7" ht="26" x14ac:dyDescent="0.25">
      <c r="A147" s="5">
        <f t="shared" si="11"/>
        <v>145</v>
      </c>
      <c r="B147" s="8" t="s">
        <v>233</v>
      </c>
      <c r="C147" s="7" t="s">
        <v>234</v>
      </c>
      <c r="D147" s="5" t="s">
        <v>19</v>
      </c>
      <c r="E147" s="19">
        <v>1</v>
      </c>
      <c r="F147" s="25">
        <v>600</v>
      </c>
      <c r="G147" s="25">
        <f t="shared" si="10"/>
        <v>600</v>
      </c>
    </row>
    <row r="148" spans="1:7" ht="26" x14ac:dyDescent="0.25">
      <c r="A148" s="5">
        <f t="shared" si="11"/>
        <v>146</v>
      </c>
      <c r="B148" s="8" t="s">
        <v>235</v>
      </c>
      <c r="C148" s="7" t="s">
        <v>236</v>
      </c>
      <c r="D148" s="5" t="s">
        <v>25</v>
      </c>
      <c r="E148" s="19">
        <v>1</v>
      </c>
      <c r="F148" s="25">
        <v>160</v>
      </c>
      <c r="G148" s="25">
        <f t="shared" si="10"/>
        <v>160</v>
      </c>
    </row>
    <row r="149" spans="1:7" ht="26" x14ac:dyDescent="0.25">
      <c r="A149" s="5">
        <f t="shared" si="11"/>
        <v>147</v>
      </c>
      <c r="B149" s="8" t="s">
        <v>237</v>
      </c>
      <c r="C149" s="6" t="s">
        <v>238</v>
      </c>
      <c r="D149" s="5" t="s">
        <v>6</v>
      </c>
      <c r="E149" s="19">
        <v>1</v>
      </c>
      <c r="F149" s="25">
        <v>1400</v>
      </c>
      <c r="G149" s="25">
        <f t="shared" si="10"/>
        <v>1400</v>
      </c>
    </row>
    <row r="150" spans="1:7" ht="26" x14ac:dyDescent="0.25">
      <c r="A150" s="5">
        <f t="shared" si="11"/>
        <v>148</v>
      </c>
      <c r="B150" s="8" t="s">
        <v>239</v>
      </c>
      <c r="C150" s="6" t="s">
        <v>240</v>
      </c>
      <c r="D150" s="5" t="s">
        <v>30</v>
      </c>
      <c r="E150" s="19">
        <v>1</v>
      </c>
      <c r="F150" s="25">
        <v>950</v>
      </c>
      <c r="G150" s="25">
        <f t="shared" si="10"/>
        <v>950</v>
      </c>
    </row>
    <row r="151" spans="1:7" ht="26" x14ac:dyDescent="0.25">
      <c r="A151" s="5">
        <f t="shared" si="11"/>
        <v>149</v>
      </c>
      <c r="B151" s="8" t="s">
        <v>241</v>
      </c>
      <c r="C151" s="6" t="s">
        <v>242</v>
      </c>
      <c r="D151" s="5" t="s">
        <v>2</v>
      </c>
      <c r="E151" s="19">
        <v>1</v>
      </c>
      <c r="F151" s="25">
        <v>960</v>
      </c>
      <c r="G151" s="25">
        <f t="shared" si="10"/>
        <v>960</v>
      </c>
    </row>
    <row r="152" spans="1:7" ht="26" x14ac:dyDescent="0.25">
      <c r="A152" s="5">
        <f t="shared" si="11"/>
        <v>150</v>
      </c>
      <c r="B152" s="8" t="s">
        <v>243</v>
      </c>
      <c r="C152" s="37" t="s">
        <v>297</v>
      </c>
      <c r="D152" s="5" t="s">
        <v>6</v>
      </c>
      <c r="E152" s="19">
        <v>1</v>
      </c>
      <c r="F152" s="25">
        <v>850</v>
      </c>
      <c r="G152" s="25">
        <f t="shared" si="10"/>
        <v>850</v>
      </c>
    </row>
    <row r="153" spans="1:7" ht="26" x14ac:dyDescent="0.25">
      <c r="A153" s="5">
        <f t="shared" si="11"/>
        <v>151</v>
      </c>
      <c r="B153" s="8" t="s">
        <v>244</v>
      </c>
      <c r="C153" s="37" t="s">
        <v>298</v>
      </c>
      <c r="D153" s="5" t="s">
        <v>3</v>
      </c>
      <c r="E153" s="19">
        <v>1</v>
      </c>
      <c r="F153" s="25">
        <v>320</v>
      </c>
      <c r="G153" s="25">
        <f t="shared" si="10"/>
        <v>320</v>
      </c>
    </row>
    <row r="154" spans="1:7" ht="26" x14ac:dyDescent="0.25">
      <c r="A154" s="5">
        <f t="shared" si="11"/>
        <v>152</v>
      </c>
      <c r="B154" s="8" t="s">
        <v>245</v>
      </c>
      <c r="C154" s="37" t="s">
        <v>299</v>
      </c>
      <c r="D154" s="5" t="s">
        <v>19</v>
      </c>
      <c r="E154" s="19">
        <v>1</v>
      </c>
      <c r="F154" s="25">
        <v>1200</v>
      </c>
      <c r="G154" s="25">
        <f t="shared" si="10"/>
        <v>1200</v>
      </c>
    </row>
    <row r="155" spans="1:7" ht="26" x14ac:dyDescent="0.25">
      <c r="A155" s="5">
        <f t="shared" si="11"/>
        <v>153</v>
      </c>
      <c r="B155" s="8" t="s">
        <v>246</v>
      </c>
      <c r="C155" s="6" t="s">
        <v>247</v>
      </c>
      <c r="D155" s="5" t="s">
        <v>2</v>
      </c>
      <c r="E155" s="19">
        <v>1</v>
      </c>
      <c r="F155" s="25">
        <v>48</v>
      </c>
      <c r="G155" s="25">
        <f t="shared" si="10"/>
        <v>48</v>
      </c>
    </row>
    <row r="156" spans="1:7" ht="26" x14ac:dyDescent="0.25">
      <c r="A156" s="5">
        <f t="shared" si="11"/>
        <v>154</v>
      </c>
      <c r="B156" s="8" t="s">
        <v>248</v>
      </c>
      <c r="C156" s="7" t="s">
        <v>249</v>
      </c>
      <c r="D156" s="5" t="s">
        <v>6</v>
      </c>
      <c r="E156" s="19">
        <v>1</v>
      </c>
      <c r="F156" s="25">
        <v>2890</v>
      </c>
      <c r="G156" s="25">
        <f t="shared" si="10"/>
        <v>2890</v>
      </c>
    </row>
    <row r="157" spans="1:7" ht="26" x14ac:dyDescent="0.25">
      <c r="A157" s="5">
        <f t="shared" si="11"/>
        <v>155</v>
      </c>
      <c r="B157" s="8" t="s">
        <v>250</v>
      </c>
      <c r="C157" s="6" t="s">
        <v>251</v>
      </c>
      <c r="D157" s="5" t="s">
        <v>6</v>
      </c>
      <c r="E157" s="19">
        <v>5</v>
      </c>
      <c r="F157" s="25">
        <v>280</v>
      </c>
      <c r="G157" s="25">
        <f t="shared" si="10"/>
        <v>1400</v>
      </c>
    </row>
    <row r="158" spans="1:7" ht="26" x14ac:dyDescent="0.25">
      <c r="A158" s="5">
        <f t="shared" si="11"/>
        <v>156</v>
      </c>
      <c r="B158" s="8" t="s">
        <v>250</v>
      </c>
      <c r="C158" s="6" t="s">
        <v>252</v>
      </c>
      <c r="D158" s="5" t="s">
        <v>6</v>
      </c>
      <c r="E158" s="19">
        <v>10</v>
      </c>
      <c r="F158" s="25">
        <v>65</v>
      </c>
      <c r="G158" s="25">
        <f t="shared" si="10"/>
        <v>650</v>
      </c>
    </row>
    <row r="159" spans="1:7" ht="26" x14ac:dyDescent="0.25">
      <c r="A159" s="5">
        <f t="shared" si="11"/>
        <v>157</v>
      </c>
      <c r="B159" s="8" t="s">
        <v>253</v>
      </c>
      <c r="C159" s="6" t="s">
        <v>254</v>
      </c>
      <c r="D159" s="5" t="s">
        <v>6</v>
      </c>
      <c r="E159" s="19">
        <v>1</v>
      </c>
      <c r="F159" s="25">
        <v>1780</v>
      </c>
      <c r="G159" s="25">
        <f t="shared" si="10"/>
        <v>1780</v>
      </c>
    </row>
    <row r="160" spans="1:7" ht="26" x14ac:dyDescent="0.25">
      <c r="A160" s="5">
        <f t="shared" si="11"/>
        <v>158</v>
      </c>
      <c r="B160" s="8" t="s">
        <v>255</v>
      </c>
      <c r="C160" s="6" t="s">
        <v>256</v>
      </c>
      <c r="D160" s="5" t="s">
        <v>165</v>
      </c>
      <c r="E160" s="19">
        <v>1</v>
      </c>
      <c r="F160" s="25">
        <v>1650</v>
      </c>
      <c r="G160" s="25">
        <f t="shared" si="10"/>
        <v>1650</v>
      </c>
    </row>
    <row r="161" spans="1:7" x14ac:dyDescent="0.25">
      <c r="A161" s="5">
        <f t="shared" si="11"/>
        <v>159</v>
      </c>
      <c r="B161" s="8" t="s">
        <v>257</v>
      </c>
      <c r="C161" s="6" t="s">
        <v>258</v>
      </c>
      <c r="D161" s="5" t="s">
        <v>259</v>
      </c>
      <c r="E161" s="19">
        <v>1</v>
      </c>
      <c r="F161" s="25">
        <v>464.21100000000001</v>
      </c>
      <c r="G161" s="25">
        <f t="shared" si="10"/>
        <v>464.21100000000001</v>
      </c>
    </row>
    <row r="162" spans="1:7" x14ac:dyDescent="0.25">
      <c r="A162" s="5">
        <f t="shared" si="11"/>
        <v>160</v>
      </c>
      <c r="B162" s="8" t="s">
        <v>260</v>
      </c>
      <c r="C162" s="6" t="s">
        <v>261</v>
      </c>
      <c r="D162" s="5" t="s">
        <v>259</v>
      </c>
      <c r="E162" s="19">
        <v>1</v>
      </c>
      <c r="F162" s="25">
        <v>1134.7380000000001</v>
      </c>
      <c r="G162" s="25">
        <f t="shared" si="10"/>
        <v>1134.7380000000001</v>
      </c>
    </row>
    <row r="163" spans="1:7" x14ac:dyDescent="0.25">
      <c r="A163" s="5">
        <f t="shared" si="11"/>
        <v>161</v>
      </c>
      <c r="B163" s="8" t="s">
        <v>260</v>
      </c>
      <c r="C163" s="6" t="s">
        <v>262</v>
      </c>
      <c r="D163" s="5" t="s">
        <v>259</v>
      </c>
      <c r="E163" s="19">
        <v>1</v>
      </c>
      <c r="F163" s="25">
        <v>1237.885</v>
      </c>
      <c r="G163" s="25">
        <f t="shared" si="10"/>
        <v>1237.885</v>
      </c>
    </row>
    <row r="164" spans="1:7" x14ac:dyDescent="0.25">
      <c r="A164" s="5">
        <f t="shared" si="11"/>
        <v>162</v>
      </c>
      <c r="B164" s="8" t="s">
        <v>260</v>
      </c>
      <c r="C164" s="6" t="s">
        <v>263</v>
      </c>
      <c r="D164" s="5" t="s">
        <v>259</v>
      </c>
      <c r="E164" s="19">
        <v>1</v>
      </c>
      <c r="F164" s="25">
        <v>1650.5170000000001</v>
      </c>
      <c r="G164" s="25">
        <f t="shared" si="10"/>
        <v>1650.5170000000001</v>
      </c>
    </row>
    <row r="165" spans="1:7" x14ac:dyDescent="0.25">
      <c r="A165" s="5">
        <f t="shared" si="11"/>
        <v>163</v>
      </c>
      <c r="B165" s="8" t="s">
        <v>257</v>
      </c>
      <c r="C165" s="6" t="s">
        <v>264</v>
      </c>
      <c r="D165" s="5" t="s">
        <v>259</v>
      </c>
      <c r="E165" s="19">
        <v>1</v>
      </c>
      <c r="F165" s="25">
        <v>1444.2010000000002</v>
      </c>
      <c r="G165" s="25">
        <f t="shared" si="10"/>
        <v>1444.2010000000002</v>
      </c>
    </row>
    <row r="166" spans="1:7" x14ac:dyDescent="0.25">
      <c r="A166" s="5">
        <f t="shared" si="11"/>
        <v>164</v>
      </c>
      <c r="B166" s="8" t="s">
        <v>257</v>
      </c>
      <c r="C166" s="6" t="s">
        <v>265</v>
      </c>
      <c r="D166" s="5" t="s">
        <v>259</v>
      </c>
      <c r="E166" s="19">
        <v>1</v>
      </c>
      <c r="F166" s="25">
        <v>1856.8330000000001</v>
      </c>
      <c r="G166" s="25">
        <f t="shared" si="10"/>
        <v>1856.8330000000001</v>
      </c>
    </row>
    <row r="167" spans="1:7" ht="26" x14ac:dyDescent="0.25">
      <c r="A167" s="5">
        <f>A166+1</f>
        <v>165</v>
      </c>
      <c r="B167" s="8" t="s">
        <v>266</v>
      </c>
      <c r="C167" s="37" t="s">
        <v>276</v>
      </c>
      <c r="D167" s="5" t="s">
        <v>0</v>
      </c>
      <c r="E167" s="19">
        <v>1</v>
      </c>
      <c r="F167" s="27">
        <v>900000</v>
      </c>
      <c r="G167" s="36">
        <f>E167*F167</f>
        <v>900000</v>
      </c>
    </row>
    <row r="168" spans="1:7" x14ac:dyDescent="0.25">
      <c r="A168" s="5">
        <v>166</v>
      </c>
      <c r="B168" s="8" t="s">
        <v>267</v>
      </c>
      <c r="C168" s="37" t="s">
        <v>277</v>
      </c>
      <c r="D168" s="5" t="s">
        <v>0</v>
      </c>
      <c r="E168" s="19">
        <v>1</v>
      </c>
      <c r="F168" s="27">
        <v>100000</v>
      </c>
      <c r="G168" s="36">
        <v>100000</v>
      </c>
    </row>
    <row r="169" spans="1:7" ht="32.5" customHeight="1" x14ac:dyDescent="0.25">
      <c r="A169" s="42" t="s">
        <v>275</v>
      </c>
      <c r="B169" s="43"/>
      <c r="C169" s="44"/>
      <c r="D169" s="13"/>
      <c r="E169" s="20"/>
      <c r="F169" s="35"/>
      <c r="G169" s="35">
        <f>SUM(G3:G168)</f>
        <v>1941604.875</v>
      </c>
    </row>
    <row r="170" spans="1:7" ht="74.5" customHeight="1" x14ac:dyDescent="0.25">
      <c r="A170" s="45" t="s">
        <v>279</v>
      </c>
      <c r="B170" s="46"/>
      <c r="C170" s="46"/>
      <c r="D170" s="46"/>
      <c r="E170" s="46"/>
      <c r="F170" s="46"/>
      <c r="G170" s="46"/>
    </row>
    <row r="171" spans="1:7" x14ac:dyDescent="0.25">
      <c r="C171" s="2"/>
      <c r="G171" s="14"/>
    </row>
  </sheetData>
  <mergeCells count="3">
    <mergeCell ref="A1:G1"/>
    <mergeCell ref="A169:C169"/>
    <mergeCell ref="A170:G170"/>
  </mergeCells>
  <phoneticPr fontId="7" type="noConversion"/>
  <printOptions horizontalCentered="1"/>
  <pageMargins left="0.74803149606299202" right="0.55118110236220497" top="0.98425196850393704" bottom="0.98425196850393704" header="0.511811023622047" footer="0.511811023622047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项目需求清单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顾萍 万</cp:lastModifiedBy>
  <cp:lastPrinted>2025-11-19T02:58:06Z</cp:lastPrinted>
  <dcterms:created xsi:type="dcterms:W3CDTF">2024-07-30T12:21:00Z</dcterms:created>
  <dcterms:modified xsi:type="dcterms:W3CDTF">2025-11-19T07:17:00Z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10C18D32178E4A2EB33184CA3B6F1C95_13</vt:lpwstr>
  </property>
  <property fmtid="{D5CDD505-2E9C-101B-9397-08002B2CF9AE}" pid="3" name="KSOProductBuildVer">
    <vt:lpwstr>2052-12.1.0.21171</vt:lpwstr>
  </property>
</Properties>
</file>