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2021项目1234567\2021年市政设施管理处\2025\采购文件\新建文件夹 (2)\招标文件及送审价\2025年无锡市市管城市隧道（立交）群市政养护作业采购项目\正\2025年无锡市市管城市隧道（立交）群市政养护作业采购项目招标资料\报价清单\"/>
    </mc:Choice>
  </mc:AlternateContent>
  <xr:revisionPtr revIDLastSave="0" documentId="13_ncr:1_{85614205-1A97-4FB0-BCE6-D529FB8B0D95}" xr6:coauthVersionLast="47" xr6:coauthVersionMax="47" xr10:uidLastSave="{00000000-0000-0000-0000-000000000000}"/>
  <bookViews>
    <workbookView xWindow="-120" yWindow="-120" windowWidth="29040" windowHeight="15840" tabRatio="860" firstSheet="1" activeTab="1" xr2:uid="{00000000-000D-0000-FFFF-FFFF00000000}"/>
  </bookViews>
  <sheets>
    <sheet name="拆分明细表" sheetId="8" state="hidden" r:id="rId1"/>
    <sheet name="汇总" sheetId="32" r:id="rId2"/>
    <sheet name="太湖大道隧道" sheetId="33" r:id="rId3"/>
    <sheet name="青祁隧道" sheetId="34" r:id="rId4"/>
    <sheet name="蠡湖隧道" sheetId="35" r:id="rId5"/>
    <sheet name="金城隧道" sheetId="36" r:id="rId6"/>
    <sheet name="学府立交" sheetId="37" r:id="rId7"/>
    <sheet name="惠山隧道" sheetId="38" r:id="rId8"/>
    <sheet name="桃花山隧道" sheetId="39" r:id="rId9"/>
    <sheet name="隐秀立交" sheetId="40" r:id="rId10"/>
    <sheet name="周新立交" sheetId="41" r:id="rId11"/>
    <sheet name="雪浪立交" sheetId="42" r:id="rId12"/>
    <sheet name="南泉立交" sheetId="43" r:id="rId13"/>
    <sheet name="通江立交" sheetId="44" r:id="rId14"/>
    <sheet name="湖滨路人行地道" sheetId="45" r:id="rId15"/>
    <sheet name="望山路人行地道" sheetId="46" r:id="rId16"/>
    <sheet name="太湖大道东人行地道" sheetId="47" r:id="rId17"/>
    <sheet name="太湖大道西人行地道" sheetId="48" r:id="rId18"/>
    <sheet name="五爱人行地道" sheetId="49" r:id="rId19"/>
  </sheets>
  <externalReferences>
    <externalReference r:id="rId20"/>
  </externalReferences>
  <calcPr calcId="191029"/>
</workbook>
</file>

<file path=xl/calcChain.xml><?xml version="1.0" encoding="utf-8"?>
<calcChain xmlns="http://schemas.openxmlformats.org/spreadsheetml/2006/main">
  <c r="L6" i="49" l="1"/>
  <c r="L5" i="49"/>
  <c r="L4" i="49"/>
  <c r="L3" i="49"/>
  <c r="L7" i="49" s="1"/>
  <c r="M7" i="49" s="1"/>
  <c r="L6" i="48"/>
  <c r="L5" i="48"/>
  <c r="L4" i="48"/>
  <c r="L3" i="48"/>
  <c r="L6" i="47"/>
  <c r="L5" i="47"/>
  <c r="L4" i="47"/>
  <c r="L3" i="47"/>
  <c r="L6" i="46"/>
  <c r="L5" i="46"/>
  <c r="L4" i="46"/>
  <c r="L3" i="46"/>
  <c r="L6" i="45"/>
  <c r="L5" i="45"/>
  <c r="L4" i="45"/>
  <c r="L3" i="45"/>
  <c r="L10" i="40"/>
  <c r="L9" i="40"/>
  <c r="L8" i="40"/>
  <c r="L7" i="40"/>
  <c r="L6" i="40"/>
  <c r="L5" i="40"/>
  <c r="K3" i="40"/>
  <c r="K4" i="40" s="1"/>
  <c r="L4" i="40" s="1"/>
  <c r="L7" i="45" l="1"/>
  <c r="M7" i="45" s="1"/>
  <c r="L3" i="40"/>
  <c r="L11" i="40" s="1"/>
  <c r="M11" i="40" s="1"/>
  <c r="L7" i="48"/>
  <c r="M7" i="48" s="1"/>
  <c r="L7" i="46"/>
  <c r="M7" i="46" s="1"/>
  <c r="L7" i="47"/>
  <c r="M7" i="47" s="1"/>
  <c r="C25" i="8" l="1"/>
  <c r="C22" i="8"/>
  <c r="M16" i="8"/>
  <c r="L16" i="8"/>
  <c r="K16" i="8"/>
  <c r="J16" i="8"/>
  <c r="I16" i="8"/>
  <c r="H16" i="8"/>
  <c r="G16" i="8"/>
  <c r="F16" i="8"/>
  <c r="E16" i="8"/>
  <c r="D16" i="8"/>
  <c r="C16" i="8"/>
  <c r="M15" i="8"/>
  <c r="L15" i="8"/>
  <c r="K15" i="8"/>
  <c r="J15" i="8"/>
  <c r="I15" i="8"/>
  <c r="H15" i="8"/>
  <c r="G15" i="8"/>
  <c r="F15" i="8"/>
  <c r="E15" i="8"/>
  <c r="D15" i="8"/>
  <c r="C15" i="8"/>
  <c r="M14" i="8"/>
  <c r="L14" i="8"/>
  <c r="K14" i="8"/>
  <c r="J14" i="8"/>
  <c r="I14" i="8"/>
  <c r="H14" i="8"/>
  <c r="G14" i="8"/>
  <c r="F14" i="8"/>
  <c r="E14" i="8"/>
  <c r="D14" i="8"/>
  <c r="C14" i="8"/>
  <c r="M13" i="8"/>
  <c r="L13" i="8"/>
  <c r="K13" i="8"/>
  <c r="J13" i="8"/>
  <c r="I13" i="8"/>
  <c r="H13" i="8"/>
  <c r="G13" i="8"/>
  <c r="F13" i="8"/>
  <c r="E13" i="8"/>
  <c r="D13" i="8"/>
  <c r="C13" i="8"/>
  <c r="M12" i="8"/>
  <c r="L12" i="8"/>
  <c r="K12" i="8"/>
  <c r="J12" i="8"/>
  <c r="I12" i="8"/>
  <c r="H12" i="8"/>
  <c r="G12" i="8"/>
  <c r="F12" i="8"/>
  <c r="E12" i="8"/>
  <c r="D12" i="8"/>
  <c r="C12" i="8"/>
  <c r="M11" i="8"/>
  <c r="L11" i="8"/>
  <c r="J11" i="8"/>
  <c r="I11" i="8"/>
  <c r="H11" i="8"/>
  <c r="G11" i="8"/>
  <c r="F11" i="8"/>
  <c r="E11" i="8"/>
  <c r="D11" i="8"/>
  <c r="C11" i="8"/>
  <c r="M10" i="8"/>
  <c r="L10" i="8"/>
  <c r="K10" i="8"/>
  <c r="J10" i="8"/>
  <c r="I10" i="8"/>
  <c r="H10" i="8"/>
  <c r="G10" i="8"/>
  <c r="F10" i="8"/>
  <c r="E10" i="8"/>
  <c r="D10" i="8"/>
  <c r="C10" i="8"/>
  <c r="M9" i="8"/>
  <c r="L9" i="8"/>
  <c r="J9" i="8"/>
  <c r="I9" i="8"/>
  <c r="H9" i="8"/>
  <c r="G9" i="8"/>
  <c r="F9" i="8"/>
  <c r="E9" i="8"/>
  <c r="D9" i="8"/>
  <c r="C9" i="8"/>
  <c r="M8" i="8"/>
  <c r="L8" i="8"/>
  <c r="K8" i="8"/>
  <c r="J8" i="8"/>
  <c r="I8" i="8"/>
  <c r="H8" i="8"/>
  <c r="G8" i="8"/>
  <c r="F8" i="8"/>
  <c r="E8" i="8"/>
  <c r="D8" i="8"/>
  <c r="C8" i="8"/>
  <c r="M7" i="8"/>
  <c r="L7" i="8"/>
  <c r="K7" i="8"/>
  <c r="J7" i="8"/>
  <c r="I7" i="8"/>
  <c r="H7" i="8"/>
  <c r="G7" i="8"/>
  <c r="F7" i="8"/>
  <c r="E7" i="8"/>
  <c r="D7" i="8"/>
  <c r="C7" i="8"/>
  <c r="M6" i="8"/>
  <c r="L6" i="8"/>
  <c r="K6" i="8"/>
  <c r="J6" i="8"/>
  <c r="I6" i="8"/>
  <c r="H6" i="8"/>
  <c r="G6" i="8"/>
  <c r="F6" i="8"/>
  <c r="E6" i="8"/>
  <c r="D6" i="8"/>
  <c r="C6" i="8"/>
  <c r="M5" i="8"/>
  <c r="L5" i="8"/>
  <c r="K5" i="8"/>
  <c r="J5" i="8"/>
  <c r="I5" i="8"/>
  <c r="H5" i="8"/>
  <c r="G5" i="8"/>
  <c r="F5" i="8"/>
  <c r="E5" i="8"/>
  <c r="D5" i="8"/>
  <c r="C5" i="8"/>
</calcChain>
</file>

<file path=xl/sharedStrings.xml><?xml version="1.0" encoding="utf-8"?>
<sst xmlns="http://schemas.openxmlformats.org/spreadsheetml/2006/main" count="711" uniqueCount="99">
  <si>
    <t>2022年市管城市隧道（立交）群保洁服务项目费用明细单</t>
  </si>
  <si>
    <t>单位：万</t>
  </si>
  <si>
    <t>项目名称</t>
  </si>
  <si>
    <t>路面保洁</t>
  </si>
  <si>
    <t>石材和路肩（人工清洗+高压冲洗）</t>
  </si>
  <si>
    <t>通风口
玻璃（人工清洗）</t>
  </si>
  <si>
    <t>防撞墙（人工清洗）</t>
  </si>
  <si>
    <t>人行通
道路面（人工扫洗+捡拾）</t>
  </si>
  <si>
    <t>墙面清洗</t>
  </si>
  <si>
    <t>顶部防火板（人工清扫）</t>
  </si>
  <si>
    <t>敞开段金属栏杆（人工保洁）</t>
  </si>
  <si>
    <t>项目单计</t>
  </si>
  <si>
    <t xml:space="preserve">机械清扫    </t>
  </si>
  <si>
    <t xml:space="preserve">机械冲洗   </t>
  </si>
  <si>
    <t xml:space="preserve">人工保洁     </t>
  </si>
  <si>
    <t>工作量</t>
  </si>
  <si>
    <t>太湖大道隧道</t>
  </si>
  <si>
    <t>金城隧道</t>
  </si>
  <si>
    <t>蠡湖隧道</t>
  </si>
  <si>
    <t>名称</t>
  </si>
  <si>
    <t>平米数</t>
  </si>
  <si>
    <t>占比</t>
  </si>
  <si>
    <t>金额/元</t>
  </si>
  <si>
    <t>青祁隧道</t>
  </si>
  <si>
    <t>联结路</t>
  </si>
  <si>
    <t>惠山隧道</t>
  </si>
  <si>
    <t>太湖东</t>
  </si>
  <si>
    <t>隐秀立交</t>
  </si>
  <si>
    <t>太湖西</t>
  </si>
  <si>
    <t>学府立交</t>
  </si>
  <si>
    <t>望山路</t>
  </si>
  <si>
    <t>周新立交</t>
  </si>
  <si>
    <t>湖滨路</t>
  </si>
  <si>
    <t>雪浪立交</t>
  </si>
  <si>
    <t>南泉立交</t>
  </si>
  <si>
    <t>人行下穿</t>
  </si>
  <si>
    <t>合计</t>
  </si>
  <si>
    <t>每日</t>
  </si>
  <si>
    <t>每周</t>
  </si>
  <si>
    <t>每月</t>
  </si>
  <si>
    <t>每年</t>
  </si>
  <si>
    <t>三年合计（元）</t>
    <phoneticPr fontId="10" type="noConversion"/>
  </si>
  <si>
    <t>太湖大道隧道保洁服务报价清单</t>
    <phoneticPr fontId="10" type="noConversion"/>
  </si>
  <si>
    <t>青祁隧道保洁服务报价清单</t>
    <phoneticPr fontId="10" type="noConversion"/>
  </si>
  <si>
    <t>蠡湖隧道保洁服务报价清单</t>
    <phoneticPr fontId="10" type="noConversion"/>
  </si>
  <si>
    <t>金城隧道保洁服务报价清单</t>
    <phoneticPr fontId="10" type="noConversion"/>
  </si>
  <si>
    <t>学府立交保洁服务报价清单</t>
    <phoneticPr fontId="10" type="noConversion"/>
  </si>
  <si>
    <t>惠山隧道保洁服务报价清单</t>
    <phoneticPr fontId="10" type="noConversion"/>
  </si>
  <si>
    <t>桃花山隧道保洁服务报价清单</t>
    <phoneticPr fontId="10" type="noConversion"/>
  </si>
  <si>
    <t>隐秀立交保洁服务报价清单</t>
    <phoneticPr fontId="10" type="noConversion"/>
  </si>
  <si>
    <t>周新立交保洁服务报价清单</t>
    <phoneticPr fontId="10" type="noConversion"/>
  </si>
  <si>
    <t>雪浪立交保洁服务报价清单</t>
    <phoneticPr fontId="10" type="noConversion"/>
  </si>
  <si>
    <t>南泉立交保洁服务报价清单</t>
    <phoneticPr fontId="10" type="noConversion"/>
  </si>
  <si>
    <t>通江立交保洁服务报价清单</t>
    <phoneticPr fontId="10" type="noConversion"/>
  </si>
  <si>
    <t>序号</t>
    <phoneticPr fontId="10" type="noConversion"/>
  </si>
  <si>
    <t>单位项目名称</t>
    <phoneticPr fontId="10" type="noConversion"/>
  </si>
  <si>
    <t>备注</t>
    <phoneticPr fontId="10" type="noConversion"/>
  </si>
  <si>
    <t>序号</t>
  </si>
  <si>
    <t>项目</t>
  </si>
  <si>
    <t>清单特征</t>
  </si>
  <si>
    <t>养护频率</t>
    <phoneticPr fontId="10" type="noConversion"/>
  </si>
  <si>
    <t>单位</t>
    <phoneticPr fontId="10" type="noConversion"/>
  </si>
  <si>
    <t>数量</t>
  </si>
  <si>
    <t>机械清扫路面</t>
    <phoneticPr fontId="10" type="noConversion"/>
  </si>
  <si>
    <t>隧道及立交主线及匝道每日单洞两侧洗扫</t>
  </si>
  <si>
    <t>km</t>
  </si>
  <si>
    <t>机械冲洗路面（按照310天）</t>
    <phoneticPr fontId="10" type="noConversion"/>
  </si>
  <si>
    <t>隧道及立交主线及匝道每日单洞冲水</t>
  </si>
  <si>
    <t>人工保洁路面</t>
    <phoneticPr fontId="10" type="noConversion"/>
  </si>
  <si>
    <t>隧道及立交主线及匝道每周单洞人工保洁</t>
  </si>
  <si>
    <t>m</t>
  </si>
  <si>
    <t>隧道及立交敞开段2.5米以下干挂石材及路肩每月人工清洗、高压冲洗</t>
  </si>
  <si>
    <t>m2</t>
  </si>
  <si>
    <t>通风口玻璃（人工清洗）</t>
  </si>
  <si>
    <t>隧道通风口玻璃及人行下穿通道雨棚每月人工清洗</t>
  </si>
  <si>
    <t>隧道及立交防撞墙每月人工清洗</t>
  </si>
  <si>
    <t>人行下穿通
道及隐秀立交人行路面每日人工扫洗及捡拾</t>
  </si>
  <si>
    <t>隧道及立交墙面每月洗墙车清洗</t>
  </si>
  <si>
    <t>隧道及立交顶部防火板每年人工清扫</t>
  </si>
  <si>
    <t>隧道及立交敞开段金属栏杆每月人工保洁</t>
  </si>
  <si>
    <t xml:space="preserve">边沟冲洗 </t>
  </si>
  <si>
    <t>隧道及立交每月边沟冲洗</t>
  </si>
  <si>
    <t>单价（元）</t>
    <phoneticPr fontId="10" type="noConversion"/>
  </si>
  <si>
    <t>合价（元）</t>
    <phoneticPr fontId="10" type="noConversion"/>
  </si>
  <si>
    <t>湖滨路人行地道保洁服务报价清单</t>
    <phoneticPr fontId="10" type="noConversion"/>
  </si>
  <si>
    <t>望山路人行地道保洁服务报价清单</t>
    <phoneticPr fontId="10" type="noConversion"/>
  </si>
  <si>
    <t>太湖大道东人行地道保洁服务报价清单</t>
    <phoneticPr fontId="10" type="noConversion"/>
  </si>
  <si>
    <t>太湖大道西人行地道保洁服务报价清单</t>
    <phoneticPr fontId="10" type="noConversion"/>
  </si>
  <si>
    <t>五爱人行地道保洁服务报价清单</t>
    <phoneticPr fontId="10" type="noConversion"/>
  </si>
  <si>
    <t>2025年市管城市隧道（立交）群保洁服务报价汇总表</t>
    <phoneticPr fontId="10" type="noConversion"/>
  </si>
  <si>
    <t>人行通道路面（人工扫洗+捡拾）</t>
    <phoneticPr fontId="10" type="noConversion"/>
  </si>
  <si>
    <t>按照310天计算</t>
    <phoneticPr fontId="10" type="noConversion"/>
  </si>
  <si>
    <t>按照365天计算</t>
    <phoneticPr fontId="10" type="noConversion"/>
  </si>
  <si>
    <t>机械冲洗路面</t>
    <phoneticPr fontId="10" type="noConversion"/>
  </si>
  <si>
    <t>五爱路人行地道保洁服务报价清单</t>
    <phoneticPr fontId="10" type="noConversion"/>
  </si>
  <si>
    <t>三年合计</t>
    <phoneticPr fontId="10" type="noConversion"/>
  </si>
  <si>
    <t>元</t>
    <phoneticPr fontId="10" type="noConversion"/>
  </si>
  <si>
    <t>一年小计</t>
    <phoneticPr fontId="10" type="noConversion"/>
  </si>
  <si>
    <t>全费用价格（包含相关措施、税金等一切费用）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</si>
</sst>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;_䣿"/>
    <numFmt numFmtId="178" formatCode="0.000_ "/>
    <numFmt numFmtId="179" formatCode="0_ "/>
  </numFmts>
  <fonts count="20" x14ac:knownFonts="1">
    <font>
      <sz val="11"/>
      <name val="宋体"/>
      <charset val="134"/>
    </font>
    <font>
      <b/>
      <sz val="2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>
      <protection locked="0"/>
    </xf>
  </cellStyleXfs>
  <cellXfs count="65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" fillId="2" borderId="0" xfId="2" applyFont="1" applyFill="1" applyAlignment="1" applyProtection="1">
      <alignment horizontal="center" vertical="center" wrapText="1" readingOrder="1"/>
    </xf>
    <xf numFmtId="0" fontId="2" fillId="0" borderId="5" xfId="2" applyFont="1" applyBorder="1" applyAlignment="1" applyProtection="1">
      <alignment horizontal="center" vertical="center" wrapText="1" readingOrder="1"/>
    </xf>
    <xf numFmtId="0" fontId="2" fillId="0" borderId="6" xfId="2" applyFont="1" applyBorder="1" applyAlignment="1" applyProtection="1">
      <alignment horizontal="center" vertical="center" wrapText="1" readingOrder="1"/>
    </xf>
    <xf numFmtId="0" fontId="6" fillId="0" borderId="6" xfId="2" applyFont="1" applyBorder="1" applyAlignment="1" applyProtection="1">
      <alignment horizontal="center" vertical="center" wrapText="1" readingOrder="1"/>
    </xf>
    <xf numFmtId="176" fontId="6" fillId="0" borderId="6" xfId="2" applyNumberFormat="1" applyFont="1" applyBorder="1" applyAlignment="1" applyProtection="1">
      <alignment horizontal="center" vertical="center" wrapText="1" readingOrder="1"/>
    </xf>
    <xf numFmtId="2" fontId="3" fillId="0" borderId="6" xfId="2" applyNumberFormat="1" applyFont="1" applyBorder="1" applyAlignment="1" applyProtection="1">
      <alignment horizontal="center" vertical="center" wrapText="1" readingOrder="1"/>
    </xf>
    <xf numFmtId="2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7" fillId="0" borderId="6" xfId="2" applyNumberFormat="1" applyFont="1" applyBorder="1" applyAlignment="1" applyProtection="1">
      <alignment horizontal="center" vertical="center" wrapText="1" readingOrder="1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4" fillId="0" borderId="6" xfId="1" applyNumberFormat="1" applyFont="1" applyFill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0" fontId="4" fillId="0" borderId="18" xfId="1" applyNumberFormat="1" applyFont="1" applyFill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 shrinkToFit="1"/>
    </xf>
    <xf numFmtId="0" fontId="14" fillId="0" borderId="2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shrinkToFit="1"/>
    </xf>
    <xf numFmtId="176" fontId="15" fillId="0" borderId="13" xfId="0" applyNumberFormat="1" applyFont="1" applyBorder="1" applyAlignment="1">
      <alignment horizontal="center" vertical="center" shrinkToFit="1"/>
    </xf>
    <xf numFmtId="176" fontId="15" fillId="0" borderId="6" xfId="0" applyNumberFormat="1" applyFont="1" applyBorder="1" applyAlignment="1">
      <alignment horizontal="center" vertical="center" shrinkToFit="1"/>
    </xf>
    <xf numFmtId="0" fontId="15" fillId="0" borderId="6" xfId="0" applyFont="1" applyBorder="1">
      <alignment vertical="center"/>
    </xf>
    <xf numFmtId="177" fontId="16" fillId="0" borderId="6" xfId="0" applyNumberFormat="1" applyFont="1" applyBorder="1" applyAlignment="1">
      <alignment horizontal="center" vertical="center" shrinkToFit="1"/>
    </xf>
    <xf numFmtId="176" fontId="14" fillId="0" borderId="6" xfId="0" applyNumberFormat="1" applyFont="1" applyBorder="1" applyAlignment="1">
      <alignment horizontal="center" vertical="center" shrinkToFit="1"/>
    </xf>
    <xf numFmtId="0" fontId="14" fillId="0" borderId="6" xfId="0" applyFont="1" applyBorder="1">
      <alignment vertical="center"/>
    </xf>
    <xf numFmtId="176" fontId="15" fillId="0" borderId="6" xfId="0" applyNumberFormat="1" applyFont="1" applyBorder="1" applyAlignment="1">
      <alignment vertical="center" shrinkToFit="1"/>
    </xf>
    <xf numFmtId="178" fontId="15" fillId="0" borderId="13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8" fillId="0" borderId="6" xfId="2" applyFont="1" applyBorder="1" applyAlignment="1" applyProtection="1">
      <alignment horizontal="left" vertical="center" wrapText="1" readingOrder="1"/>
    </xf>
    <xf numFmtId="0" fontId="16" fillId="0" borderId="6" xfId="0" applyFont="1" applyBorder="1">
      <alignment vertical="center"/>
    </xf>
    <xf numFmtId="176" fontId="16" fillId="0" borderId="6" xfId="0" applyNumberFormat="1" applyFont="1" applyBorder="1" applyAlignment="1">
      <alignment horizontal="center" vertical="center"/>
    </xf>
    <xf numFmtId="179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/>
    </xf>
    <xf numFmtId="0" fontId="6" fillId="0" borderId="10" xfId="2" applyFont="1" applyBorder="1" applyAlignment="1" applyProtection="1">
      <alignment horizontal="center" vertical="center" wrapText="1" readingOrder="1"/>
    </xf>
    <xf numFmtId="0" fontId="2" fillId="0" borderId="9" xfId="2" applyFont="1" applyBorder="1" applyAlignment="1" applyProtection="1">
      <alignment horizontal="center" vertical="center" wrapText="1" readingOrder="1"/>
    </xf>
    <xf numFmtId="0" fontId="2" fillId="0" borderId="6" xfId="2" applyFont="1" applyBorder="1" applyAlignment="1" applyProtection="1">
      <alignment horizontal="center" vertical="center" wrapText="1" readingOrder="1"/>
    </xf>
    <xf numFmtId="0" fontId="6" fillId="0" borderId="1" xfId="2" applyFont="1" applyBorder="1" applyAlignment="1" applyProtection="1">
      <alignment horizontal="center" vertical="center" wrapText="1" readingOrder="1"/>
    </xf>
    <xf numFmtId="0" fontId="6" fillId="0" borderId="15" xfId="2" applyFont="1" applyBorder="1" applyAlignment="1" applyProtection="1">
      <alignment horizontal="center" vertical="center" wrapText="1" readingOrder="1"/>
    </xf>
    <xf numFmtId="0" fontId="6" fillId="0" borderId="4" xfId="2" applyFont="1" applyBorder="1" applyAlignment="1" applyProtection="1">
      <alignment horizontal="center" vertical="center" wrapText="1" readingOrder="1"/>
    </xf>
    <xf numFmtId="0" fontId="6" fillId="0" borderId="16" xfId="2" applyFont="1" applyBorder="1" applyAlignment="1" applyProtection="1">
      <alignment horizontal="center" vertical="center" wrapText="1" readingOrder="1"/>
    </xf>
    <xf numFmtId="0" fontId="1" fillId="2" borderId="0" xfId="2" applyFont="1" applyFill="1" applyAlignment="1" applyProtection="1">
      <alignment horizontal="center" vertical="center" wrapText="1" readingOrder="1"/>
    </xf>
    <xf numFmtId="0" fontId="5" fillId="2" borderId="14" xfId="2" applyFont="1" applyFill="1" applyBorder="1" applyAlignment="1" applyProtection="1">
      <alignment horizontal="right" vertical="center" wrapText="1" readingOrder="1"/>
    </xf>
    <xf numFmtId="0" fontId="2" fillId="0" borderId="2" xfId="2" applyFont="1" applyBorder="1" applyAlignment="1" applyProtection="1">
      <alignment horizontal="center" vertical="center" wrapText="1" readingOrder="1"/>
    </xf>
    <xf numFmtId="0" fontId="2" fillId="0" borderId="3" xfId="2" applyFont="1" applyBorder="1" applyAlignment="1" applyProtection="1">
      <alignment horizontal="center" vertical="center" wrapText="1" readingOrder="1"/>
    </xf>
    <xf numFmtId="0" fontId="2" fillId="0" borderId="7" xfId="2" applyFont="1" applyBorder="1" applyAlignment="1" applyProtection="1">
      <alignment horizontal="center" vertical="center" wrapText="1" readingOrder="1"/>
    </xf>
    <xf numFmtId="0" fontId="3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6" fillId="0" borderId="6" xfId="0" applyFont="1" applyBorder="1" applyAlignment="1">
      <alignment vertical="center" wrapText="1"/>
    </xf>
  </cellXfs>
  <cellStyles count="3">
    <cellStyle name="百分比" xfId="1" builtinId="5"/>
    <cellStyle name="常规" xfId="0" builtinId="0"/>
    <cellStyle name="常规 2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2021&#39033;&#30446;1234567\2021&#24180;&#24066;&#25919;&#35774;&#26045;&#31649;&#29702;&#22788;\2025\&#37319;&#36141;&#25991;&#20214;\&#26032;&#24314;&#25991;&#20214;&#22841;%20(2)\&#25307;&#26631;&#25991;&#20214;&#21450;&#36865;&#23457;&#20215;\2025&#24180;&#26080;&#38177;&#24066;&#24066;&#31649;&#22478;&#24066;&#38567;&#36947;&#65288;&#31435;&#20132;&#65289;&#32676;&#24066;&#25919;&#20859;&#25252;&#20316;&#19994;&#37319;&#36141;&#39033;&#30446;\&#20445;&#27905;&#23545;&#27604;.xlsx" TargetMode="External"/><Relationship Id="rId1" Type="http://schemas.openxmlformats.org/officeDocument/2006/relationships/externalLinkPath" Target="/2021&#39033;&#30446;1234567/2021&#24180;&#24066;&#25919;&#35774;&#26045;&#31649;&#29702;&#22788;/2025/&#37319;&#36141;&#25991;&#20214;/&#26032;&#24314;&#25991;&#20214;&#22841;%20(2)/&#25307;&#26631;&#25991;&#20214;&#21450;&#36865;&#23457;&#20215;/2025&#24180;&#26080;&#38177;&#24066;&#24066;&#31649;&#22478;&#24066;&#38567;&#36947;&#65288;&#31435;&#20132;&#65289;&#32676;&#24066;&#25919;&#20859;&#25252;&#20316;&#19994;&#37319;&#36141;&#39033;&#30446;/&#20445;&#27905;&#23545;&#27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拆分明细表"/>
      <sheetName val="审核汇总表"/>
      <sheetName val="Sheet2"/>
      <sheetName val="机扫3"/>
      <sheetName val="水冲3"/>
      <sheetName val="隧道石材和路肩(人工清洗+高压冲洗)"/>
      <sheetName val="通风口玻璃（人工清洗）"/>
      <sheetName val="防撞墙(人工清洗)"/>
      <sheetName val="人工清扫保洁"/>
      <sheetName val="墙面清洗(人工+机械)"/>
      <sheetName val="顶部防火板(人工清扫)"/>
      <sheetName val="护栏清洗（人工）"/>
      <sheetName val="隧道边沟冲洗 (机械冲洗)"/>
      <sheetName val="作业量清单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2">
          <cell r="D22">
            <v>26.748999999999999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workbookViewId="0">
      <pane xSplit="2" ySplit="4" topLeftCell="C5" activePane="bottomRight" state="frozen"/>
      <selection pane="topRight"/>
      <selection pane="bottomLeft"/>
      <selection pane="bottomRight" activeCell="T14" sqref="T14"/>
    </sheetView>
  </sheetViews>
  <sheetFormatPr defaultColWidth="9" defaultRowHeight="13.5" x14ac:dyDescent="0.15"/>
  <cols>
    <col min="1" max="1" width="7.375" style="1" customWidth="1"/>
    <col min="2" max="2" width="13.125" style="1" customWidth="1"/>
    <col min="3" max="3" width="15.5" style="1" customWidth="1"/>
    <col min="4" max="4" width="11.625" style="1" customWidth="1"/>
    <col min="5" max="5" width="12.125" style="1" customWidth="1"/>
    <col min="6" max="6" width="12.75" style="1" customWidth="1"/>
    <col min="7" max="7" width="11.625" style="1" customWidth="1"/>
    <col min="8" max="8" width="15.875" style="1" customWidth="1"/>
    <col min="9" max="9" width="14.5" style="1" customWidth="1"/>
    <col min="10" max="10" width="15.5" style="1" customWidth="1"/>
    <col min="11" max="11" width="17" style="1" customWidth="1"/>
    <col min="12" max="12" width="13.875" style="1" customWidth="1"/>
    <col min="13" max="13" width="14.5" style="1" customWidth="1"/>
    <col min="14" max="15" width="9" style="1"/>
    <col min="16" max="16" width="9.5" style="1" customWidth="1"/>
    <col min="17" max="18" width="9" style="1"/>
    <col min="19" max="19" width="15.375" style="1" customWidth="1"/>
    <col min="20" max="22" width="9" style="1"/>
    <col min="23" max="23" width="9" style="1" customWidth="1"/>
    <col min="24" max="16384" width="9" style="1"/>
  </cols>
  <sheetData>
    <row r="1" spans="1:19" ht="50.25" customHeight="1" x14ac:dyDescent="0.1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9" ht="15" customHeight="1" x14ac:dyDescent="0.15">
      <c r="A2" s="2"/>
      <c r="B2" s="2"/>
      <c r="C2" s="54" t="s">
        <v>1</v>
      </c>
      <c r="D2" s="54"/>
      <c r="E2" s="54"/>
      <c r="F2" s="54"/>
      <c r="G2" s="54"/>
      <c r="H2" s="54"/>
      <c r="I2" s="54"/>
      <c r="J2" s="54"/>
      <c r="K2" s="54"/>
      <c r="L2" s="54"/>
    </row>
    <row r="3" spans="1:19" ht="38.25" customHeight="1" x14ac:dyDescent="0.15">
      <c r="A3" s="49" t="s">
        <v>2</v>
      </c>
      <c r="B3" s="50"/>
      <c r="C3" s="55" t="s">
        <v>3</v>
      </c>
      <c r="D3" s="47"/>
      <c r="E3" s="47"/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  <c r="K3" s="56" t="s">
        <v>9</v>
      </c>
      <c r="L3" s="47" t="s">
        <v>10</v>
      </c>
      <c r="M3" s="47" t="s">
        <v>11</v>
      </c>
    </row>
    <row r="4" spans="1:19" ht="47.25" customHeight="1" x14ac:dyDescent="0.15">
      <c r="A4" s="51"/>
      <c r="B4" s="52"/>
      <c r="C4" s="3" t="s">
        <v>12</v>
      </c>
      <c r="D4" s="4" t="s">
        <v>13</v>
      </c>
      <c r="E4" s="4" t="s">
        <v>14</v>
      </c>
      <c r="F4" s="48"/>
      <c r="G4" s="48"/>
      <c r="H4" s="48"/>
      <c r="I4" s="48"/>
      <c r="J4" s="48"/>
      <c r="K4" s="57"/>
      <c r="L4" s="48"/>
      <c r="M4" s="48"/>
    </row>
    <row r="5" spans="1:19" ht="41.25" customHeight="1" x14ac:dyDescent="0.15">
      <c r="A5" s="46" t="s">
        <v>15</v>
      </c>
      <c r="B5" s="5" t="s">
        <v>16</v>
      </c>
      <c r="C5" s="6" t="e">
        <f>#REF!/#REF!*#REF!</f>
        <v>#REF!</v>
      </c>
      <c r="D5" s="6" t="e">
        <f>#REF!/#REF!*#REF!</f>
        <v>#REF!</v>
      </c>
      <c r="E5" s="6" t="e">
        <f>#REF!/#REF!*#REF!</f>
        <v>#REF!</v>
      </c>
      <c r="F5" s="6" t="e">
        <f>#REF!/#REF!*#REF!</f>
        <v>#REF!</v>
      </c>
      <c r="G5" s="6" t="e">
        <f>#REF!/#REF!*#REF!</f>
        <v>#REF!</v>
      </c>
      <c r="H5" s="6" t="e">
        <f>#REF!/#REF!*#REF!</f>
        <v>#REF!</v>
      </c>
      <c r="I5" s="6" t="e">
        <f>#REF!/#REF!*#REF!</f>
        <v>#REF!</v>
      </c>
      <c r="J5" s="6" t="e">
        <f>#REF!/#REF!*#REF!</f>
        <v>#REF!</v>
      </c>
      <c r="K5" s="6" t="e">
        <f>#REF!/#REF!*#REF!</f>
        <v>#REF!</v>
      </c>
      <c r="L5" s="6" t="e">
        <f>#REF!/#REF!*#REF!</f>
        <v>#REF!</v>
      </c>
      <c r="M5" s="10" t="e">
        <f>SUM(C5:L5)</f>
        <v>#REF!</v>
      </c>
    </row>
    <row r="6" spans="1:19" ht="41.25" customHeight="1" x14ac:dyDescent="0.15">
      <c r="A6" s="46"/>
      <c r="B6" s="5" t="s">
        <v>17</v>
      </c>
      <c r="C6" s="6" t="e">
        <f>#REF!/#REF!*#REF!</f>
        <v>#REF!</v>
      </c>
      <c r="D6" s="6" t="e">
        <f>#REF!/#REF!*#REF!</f>
        <v>#REF!</v>
      </c>
      <c r="E6" s="6" t="e">
        <f>#REF!/#REF!*#REF!</f>
        <v>#REF!</v>
      </c>
      <c r="F6" s="6" t="e">
        <f>#REF!/#REF!*#REF!</f>
        <v>#REF!</v>
      </c>
      <c r="G6" s="6" t="e">
        <f>#REF!/#REF!*#REF!</f>
        <v>#REF!</v>
      </c>
      <c r="H6" s="6" t="e">
        <f>#REF!/#REF!*#REF!</f>
        <v>#REF!</v>
      </c>
      <c r="I6" s="6" t="e">
        <f>#REF!/#REF!*#REF!</f>
        <v>#REF!</v>
      </c>
      <c r="J6" s="6" t="e">
        <f>#REF!/#REF!*#REF!</f>
        <v>#REF!</v>
      </c>
      <c r="K6" s="6" t="e">
        <f>#REF!/#REF!*#REF!</f>
        <v>#REF!</v>
      </c>
      <c r="L6" s="6" t="e">
        <f>#REF!/#REF!*#REF!</f>
        <v>#REF!</v>
      </c>
      <c r="M6" s="10" t="e">
        <f t="shared" ref="M6:M16" si="0">SUM(C6:L6)</f>
        <v>#REF!</v>
      </c>
    </row>
    <row r="7" spans="1:19" ht="41.25" customHeight="1" x14ac:dyDescent="0.15">
      <c r="A7" s="46"/>
      <c r="B7" s="5" t="s">
        <v>18</v>
      </c>
      <c r="C7" s="6" t="e">
        <f>#REF!/#REF!*#REF!</f>
        <v>#REF!</v>
      </c>
      <c r="D7" s="6" t="e">
        <f>#REF!/#REF!*#REF!</f>
        <v>#REF!</v>
      </c>
      <c r="E7" s="6" t="e">
        <f>#REF!/#REF!*#REF!</f>
        <v>#REF!</v>
      </c>
      <c r="F7" s="6" t="e">
        <f>#REF!/#REF!*#REF!</f>
        <v>#REF!</v>
      </c>
      <c r="G7" s="6" t="e">
        <f>#REF!/#REF!*#REF!</f>
        <v>#REF!</v>
      </c>
      <c r="H7" s="6" t="e">
        <f>#REF!/#REF!*#REF!</f>
        <v>#REF!</v>
      </c>
      <c r="I7" s="6" t="e">
        <f>#REF!/#REF!*#REF!</f>
        <v>#REF!</v>
      </c>
      <c r="J7" s="6" t="e">
        <f>#REF!/#REF!*#REF!</f>
        <v>#REF!</v>
      </c>
      <c r="K7" s="6" t="e">
        <f>#REF!/#REF!*#REF!</f>
        <v>#REF!</v>
      </c>
      <c r="L7" s="6" t="e">
        <f>#REF!/#REF!*#REF!</f>
        <v>#REF!</v>
      </c>
      <c r="M7" s="10" t="e">
        <f t="shared" si="0"/>
        <v>#REF!</v>
      </c>
      <c r="P7" s="11" t="s">
        <v>19</v>
      </c>
      <c r="Q7" s="15" t="s">
        <v>20</v>
      </c>
      <c r="R7" s="15" t="s">
        <v>21</v>
      </c>
      <c r="S7" s="16" t="s">
        <v>22</v>
      </c>
    </row>
    <row r="8" spans="1:19" ht="41.25" customHeight="1" x14ac:dyDescent="0.15">
      <c r="A8" s="46"/>
      <c r="B8" s="5" t="s">
        <v>23</v>
      </c>
      <c r="C8" s="6" t="e">
        <f>#REF!/#REF!*#REF!</f>
        <v>#REF!</v>
      </c>
      <c r="D8" s="6" t="e">
        <f>#REF!/#REF!*#REF!</f>
        <v>#REF!</v>
      </c>
      <c r="E8" s="6" t="e">
        <f>#REF!/#REF!*#REF!</f>
        <v>#REF!</v>
      </c>
      <c r="F8" s="6" t="e">
        <f>#REF!/#REF!*#REF!</f>
        <v>#REF!</v>
      </c>
      <c r="G8" s="6" t="e">
        <f>#REF!/#REF!*#REF!</f>
        <v>#REF!</v>
      </c>
      <c r="H8" s="6" t="e">
        <f>#REF!/#REF!*#REF!</f>
        <v>#REF!</v>
      </c>
      <c r="I8" s="6" t="e">
        <f>#REF!/#REF!*#REF!</f>
        <v>#REF!</v>
      </c>
      <c r="J8" s="6" t="e">
        <f>#REF!/#REF!*#REF!</f>
        <v>#REF!</v>
      </c>
      <c r="K8" s="6" t="e">
        <f>#REF!/#REF!*#REF!</f>
        <v>#REF!</v>
      </c>
      <c r="L8" s="6" t="e">
        <f>#REF!/#REF!*#REF!</f>
        <v>#REF!</v>
      </c>
      <c r="M8" s="10" t="e">
        <f t="shared" si="0"/>
        <v>#REF!</v>
      </c>
      <c r="P8" s="12" t="s">
        <v>24</v>
      </c>
      <c r="Q8" s="17">
        <v>880</v>
      </c>
      <c r="R8" s="18">
        <v>0.38766519823788498</v>
      </c>
      <c r="S8" s="19">
        <v>38274.5465499641</v>
      </c>
    </row>
    <row r="9" spans="1:19" ht="41.25" customHeight="1" x14ac:dyDescent="0.15">
      <c r="A9" s="46"/>
      <c r="B9" s="5" t="s">
        <v>25</v>
      </c>
      <c r="C9" s="6" t="e">
        <f>#REF!/#REF!*#REF!</f>
        <v>#REF!</v>
      </c>
      <c r="D9" s="6" t="e">
        <f>#REF!/#REF!*#REF!</f>
        <v>#REF!</v>
      </c>
      <c r="E9" s="6" t="e">
        <f>#REF!/#REF!*#REF!</f>
        <v>#REF!</v>
      </c>
      <c r="F9" s="6" t="e">
        <f>#REF!/#REF!*#REF!</f>
        <v>#REF!</v>
      </c>
      <c r="G9" s="6" t="e">
        <f>#REF!/#REF!*#REF!</f>
        <v>#REF!</v>
      </c>
      <c r="H9" s="6" t="e">
        <f>#REF!/#REF!*#REF!</f>
        <v>#REF!</v>
      </c>
      <c r="I9" s="6" t="e">
        <f>#REF!/#REF!*#REF!</f>
        <v>#REF!</v>
      </c>
      <c r="J9" s="6" t="e">
        <f>#REF!/#REF!*#REF!</f>
        <v>#REF!</v>
      </c>
      <c r="K9" s="6">
        <v>4105.4189530561898</v>
      </c>
      <c r="L9" s="6" t="e">
        <f>#REF!/#REF!*#REF!</f>
        <v>#REF!</v>
      </c>
      <c r="M9" s="10" t="e">
        <f t="shared" si="0"/>
        <v>#REF!</v>
      </c>
      <c r="P9" s="13" t="s">
        <v>26</v>
      </c>
      <c r="Q9" s="17">
        <v>400</v>
      </c>
      <c r="R9" s="18">
        <v>0.17621145374449301</v>
      </c>
      <c r="S9" s="19">
        <v>17397.5211590746</v>
      </c>
    </row>
    <row r="10" spans="1:19" ht="41.25" customHeight="1" x14ac:dyDescent="0.15">
      <c r="A10" s="46"/>
      <c r="B10" s="5" t="s">
        <v>27</v>
      </c>
      <c r="C10" s="6" t="e">
        <f>#REF!/#REF!*#REF!</f>
        <v>#REF!</v>
      </c>
      <c r="D10" s="6" t="e">
        <f>#REF!/#REF!*#REF!</f>
        <v>#REF!</v>
      </c>
      <c r="E10" s="6" t="e">
        <f>#REF!/#REF!*#REF!</f>
        <v>#REF!</v>
      </c>
      <c r="F10" s="6" t="e">
        <f>#REF!/#REF!*#REF!</f>
        <v>#REF!</v>
      </c>
      <c r="G10" s="6" t="e">
        <f>#REF!/#REF!*#REF!</f>
        <v>#REF!</v>
      </c>
      <c r="H10" s="6" t="e">
        <f>#REF!/#REF!*#REF!</f>
        <v>#REF!</v>
      </c>
      <c r="I10" s="6" t="e">
        <f>#REF!/#REF!*#REF!</f>
        <v>#REF!</v>
      </c>
      <c r="J10" s="6" t="e">
        <f>#REF!/#REF!*#REF!</f>
        <v>#REF!</v>
      </c>
      <c r="K10" s="6" t="e">
        <f>#REF!/#REF!*#REF!</f>
        <v>#REF!</v>
      </c>
      <c r="L10" s="6" t="e">
        <f>#REF!/#REF!*#REF!</f>
        <v>#REF!</v>
      </c>
      <c r="M10" s="10" t="e">
        <f t="shared" si="0"/>
        <v>#REF!</v>
      </c>
      <c r="P10" s="12" t="s">
        <v>28</v>
      </c>
      <c r="Q10" s="17">
        <v>272</v>
      </c>
      <c r="R10" s="18">
        <v>0.119823788546255</v>
      </c>
      <c r="S10" s="19">
        <v>11830.3143881707</v>
      </c>
    </row>
    <row r="11" spans="1:19" ht="41.25" customHeight="1" x14ac:dyDescent="0.15">
      <c r="A11" s="46"/>
      <c r="B11" s="5" t="s">
        <v>29</v>
      </c>
      <c r="C11" s="6" t="e">
        <f>#REF!/#REF!*#REF!</f>
        <v>#REF!</v>
      </c>
      <c r="D11" s="6" t="e">
        <f>#REF!/#REF!*#REF!</f>
        <v>#REF!</v>
      </c>
      <c r="E11" s="6" t="e">
        <f>#REF!/#REF!*#REF!</f>
        <v>#REF!</v>
      </c>
      <c r="F11" s="6" t="e">
        <f>#REF!/#REF!*#REF!</f>
        <v>#REF!</v>
      </c>
      <c r="G11" s="6" t="e">
        <f>#REF!/#REF!*#REF!</f>
        <v>#REF!</v>
      </c>
      <c r="H11" s="6" t="e">
        <f>#REF!/#REF!*#REF!</f>
        <v>#REF!</v>
      </c>
      <c r="I11" s="6" t="e">
        <f>#REF!/#REF!*#REF!</f>
        <v>#REF!</v>
      </c>
      <c r="J11" s="6" t="e">
        <f>#REF!/#REF!*#REF!</f>
        <v>#REF!</v>
      </c>
      <c r="K11" s="6">
        <v>1904.59646757624</v>
      </c>
      <c r="L11" s="6" t="e">
        <f>#REF!/#REF!*#REF!</f>
        <v>#REF!</v>
      </c>
      <c r="M11" s="10" t="e">
        <f t="shared" si="0"/>
        <v>#REF!</v>
      </c>
      <c r="P11" s="13" t="s">
        <v>30</v>
      </c>
      <c r="Q11" s="17">
        <v>388</v>
      </c>
      <c r="R11" s="18">
        <v>0.170925110132159</v>
      </c>
      <c r="S11" s="19">
        <v>16875.5955243024</v>
      </c>
    </row>
    <row r="12" spans="1:19" ht="41.25" customHeight="1" x14ac:dyDescent="0.15">
      <c r="A12" s="46"/>
      <c r="B12" s="5" t="s">
        <v>31</v>
      </c>
      <c r="C12" s="6" t="e">
        <f>#REF!/#REF!*#REF!</f>
        <v>#REF!</v>
      </c>
      <c r="D12" s="6" t="e">
        <f>#REF!/#REF!*#REF!</f>
        <v>#REF!</v>
      </c>
      <c r="E12" s="6" t="e">
        <f>#REF!/#REF!*#REF!</f>
        <v>#REF!</v>
      </c>
      <c r="F12" s="6" t="e">
        <f>#REF!/#REF!*#REF!</f>
        <v>#REF!</v>
      </c>
      <c r="G12" s="6" t="e">
        <f>#REF!/#REF!*#REF!</f>
        <v>#REF!</v>
      </c>
      <c r="H12" s="6" t="e">
        <f>#REF!/#REF!*#REF!</f>
        <v>#REF!</v>
      </c>
      <c r="I12" s="6" t="e">
        <f>#REF!/#REF!*#REF!</f>
        <v>#REF!</v>
      </c>
      <c r="J12" s="6" t="e">
        <f>#REF!/#REF!*#REF!</f>
        <v>#REF!</v>
      </c>
      <c r="K12" s="6" t="e">
        <f>#REF!/#REF!*#REF!</f>
        <v>#REF!</v>
      </c>
      <c r="L12" s="6" t="e">
        <f>#REF!/#REF!*#REF!</f>
        <v>#REF!</v>
      </c>
      <c r="M12" s="10" t="e">
        <f t="shared" si="0"/>
        <v>#REF!</v>
      </c>
      <c r="P12" s="14" t="s">
        <v>32</v>
      </c>
      <c r="Q12" s="20">
        <v>330</v>
      </c>
      <c r="R12" s="21">
        <v>0.14537444933920701</v>
      </c>
      <c r="S12" s="22">
        <v>14352.954956236499</v>
      </c>
    </row>
    <row r="13" spans="1:19" ht="41.25" customHeight="1" x14ac:dyDescent="0.15">
      <c r="A13" s="46"/>
      <c r="B13" s="5" t="s">
        <v>33</v>
      </c>
      <c r="C13" s="6" t="e">
        <f>#REF!/#REF!*#REF!</f>
        <v>#REF!</v>
      </c>
      <c r="D13" s="6" t="e">
        <f>#REF!/#REF!*#REF!</f>
        <v>#REF!</v>
      </c>
      <c r="E13" s="6" t="e">
        <f>#REF!/#REF!*#REF!</f>
        <v>#REF!</v>
      </c>
      <c r="F13" s="6" t="e">
        <f>#REF!/#REF!*#REF!</f>
        <v>#REF!</v>
      </c>
      <c r="G13" s="6" t="e">
        <f>#REF!/#REF!*#REF!</f>
        <v>#REF!</v>
      </c>
      <c r="H13" s="6" t="e">
        <f>#REF!/#REF!*#REF!</f>
        <v>#REF!</v>
      </c>
      <c r="I13" s="6" t="e">
        <f>#REF!/#REF!*#REF!</f>
        <v>#REF!</v>
      </c>
      <c r="J13" s="6" t="e">
        <f>#REF!/#REF!*#REF!</f>
        <v>#REF!</v>
      </c>
      <c r="K13" s="6" t="e">
        <f>#REF!/#REF!*#REF!</f>
        <v>#REF!</v>
      </c>
      <c r="L13" s="6" t="e">
        <f>#REF!/#REF!*#REF!</f>
        <v>#REF!</v>
      </c>
      <c r="M13" s="10" t="e">
        <f t="shared" si="0"/>
        <v>#REF!</v>
      </c>
    </row>
    <row r="14" spans="1:19" ht="41.25" customHeight="1" x14ac:dyDescent="0.15">
      <c r="A14" s="46"/>
      <c r="B14" s="5" t="s">
        <v>34</v>
      </c>
      <c r="C14" s="6" t="e">
        <f>#REF!/#REF!*#REF!</f>
        <v>#REF!</v>
      </c>
      <c r="D14" s="6" t="e">
        <f>#REF!/#REF!*#REF!</f>
        <v>#REF!</v>
      </c>
      <c r="E14" s="6" t="e">
        <f>#REF!/#REF!*#REF!</f>
        <v>#REF!</v>
      </c>
      <c r="F14" s="6" t="e">
        <f>#REF!/#REF!*#REF!</f>
        <v>#REF!</v>
      </c>
      <c r="G14" s="6" t="e">
        <f>#REF!/#REF!*#REF!</f>
        <v>#REF!</v>
      </c>
      <c r="H14" s="6" t="e">
        <f>#REF!/#REF!*#REF!</f>
        <v>#REF!</v>
      </c>
      <c r="I14" s="6" t="e">
        <f>#REF!/#REF!*#REF!</f>
        <v>#REF!</v>
      </c>
      <c r="J14" s="6" t="e">
        <f>#REF!/#REF!*#REF!</f>
        <v>#REF!</v>
      </c>
      <c r="K14" s="6" t="e">
        <f>#REF!/#REF!*#REF!</f>
        <v>#REF!</v>
      </c>
      <c r="L14" s="6" t="e">
        <f>#REF!/#REF!*#REF!</f>
        <v>#REF!</v>
      </c>
      <c r="M14" s="10" t="e">
        <f t="shared" si="0"/>
        <v>#REF!</v>
      </c>
    </row>
    <row r="15" spans="1:19" ht="41.25" customHeight="1" x14ac:dyDescent="0.15">
      <c r="A15" s="46"/>
      <c r="B15" s="5" t="s">
        <v>35</v>
      </c>
      <c r="C15" s="6" t="e">
        <f>#REF!/#REF!*#REF!</f>
        <v>#REF!</v>
      </c>
      <c r="D15" s="6" t="e">
        <f>#REF!/#REF!*#REF!</f>
        <v>#REF!</v>
      </c>
      <c r="E15" s="6" t="e">
        <f>#REF!/#REF!*#REF!</f>
        <v>#REF!</v>
      </c>
      <c r="F15" s="6" t="e">
        <f>#REF!/#REF!*#REF!</f>
        <v>#REF!</v>
      </c>
      <c r="G15" s="6" t="e">
        <f>#REF!/#REF!*#REF!</f>
        <v>#REF!</v>
      </c>
      <c r="H15" s="6" t="e">
        <f>#REF!/#REF!*#REF!</f>
        <v>#REF!</v>
      </c>
      <c r="I15" s="6" t="e">
        <f>#REF!/#REF!*#REF!</f>
        <v>#REF!</v>
      </c>
      <c r="J15" s="6" t="e">
        <f>#REF!/#REF!*#REF!</f>
        <v>#REF!</v>
      </c>
      <c r="K15" s="6" t="e">
        <f>#REF!/#REF!*#REF!</f>
        <v>#REF!</v>
      </c>
      <c r="L15" s="6" t="e">
        <f>#REF!/#REF!*#REF!</f>
        <v>#REF!</v>
      </c>
      <c r="M15" s="10" t="e">
        <f t="shared" si="0"/>
        <v>#REF!</v>
      </c>
    </row>
    <row r="16" spans="1:19" ht="41.25" customHeight="1" x14ac:dyDescent="0.15">
      <c r="A16" s="46"/>
      <c r="B16" s="5" t="s">
        <v>36</v>
      </c>
      <c r="C16" s="7" t="e">
        <f>SUM(C5:C15)</f>
        <v>#REF!</v>
      </c>
      <c r="D16" s="7" t="e">
        <f t="shared" ref="D16:L16" si="1">SUM(D5:D15)</f>
        <v>#REF!</v>
      </c>
      <c r="E16" s="7" t="e">
        <f t="shared" si="1"/>
        <v>#REF!</v>
      </c>
      <c r="F16" s="7" t="e">
        <f t="shared" si="1"/>
        <v>#REF!</v>
      </c>
      <c r="G16" s="7" t="e">
        <f t="shared" si="1"/>
        <v>#REF!</v>
      </c>
      <c r="H16" s="7" t="e">
        <f t="shared" si="1"/>
        <v>#REF!</v>
      </c>
      <c r="I16" s="7" t="e">
        <f t="shared" si="1"/>
        <v>#REF!</v>
      </c>
      <c r="J16" s="7" t="e">
        <f t="shared" si="1"/>
        <v>#REF!</v>
      </c>
      <c r="K16" s="7" t="e">
        <f t="shared" si="1"/>
        <v>#REF!</v>
      </c>
      <c r="L16" s="7" t="e">
        <f t="shared" si="1"/>
        <v>#REF!</v>
      </c>
      <c r="M16" s="10" t="e">
        <f t="shared" si="0"/>
        <v>#REF!</v>
      </c>
    </row>
    <row r="22" spans="3:3" x14ac:dyDescent="0.15">
      <c r="C22" s="8" t="e">
        <f>SUM(C16,J16,D16,)</f>
        <v>#REF!</v>
      </c>
    </row>
    <row r="25" spans="3:3" x14ac:dyDescent="0.15">
      <c r="C25" s="9" t="e">
        <f>M16-C22</f>
        <v>#REF!</v>
      </c>
    </row>
  </sheetData>
  <mergeCells count="13">
    <mergeCell ref="M3:M4"/>
    <mergeCell ref="A3:B4"/>
    <mergeCell ref="A1:L1"/>
    <mergeCell ref="C2:L2"/>
    <mergeCell ref="C3:E3"/>
    <mergeCell ref="J3:J4"/>
    <mergeCell ref="K3:K4"/>
    <mergeCell ref="L3:L4"/>
    <mergeCell ref="A5:A16"/>
    <mergeCell ref="F3:F4"/>
    <mergeCell ref="G3:G4"/>
    <mergeCell ref="H3:H4"/>
    <mergeCell ref="I3:I4"/>
  </mergeCells>
  <phoneticPr fontId="10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8B30E-7695-41D9-B4E0-51ECBEFCE98A}">
  <dimension ref="A1:M12"/>
  <sheetViews>
    <sheetView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0" width="10" style="23"/>
    <col min="11" max="11" width="14" style="23" hidden="1" customWidth="1"/>
    <col min="12" max="13" width="13.875" style="23" hidden="1" customWidth="1"/>
    <col min="14" max="16384" width="10" style="23"/>
  </cols>
  <sheetData>
    <row r="1" spans="1:13" ht="44.25" customHeight="1" x14ac:dyDescent="0.15">
      <c r="A1" s="59" t="s">
        <v>49</v>
      </c>
      <c r="B1" s="59"/>
      <c r="C1" s="59"/>
      <c r="D1" s="59"/>
      <c r="E1" s="59"/>
      <c r="F1" s="59"/>
      <c r="G1" s="59"/>
      <c r="H1" s="59"/>
      <c r="I1" s="59"/>
    </row>
    <row r="2" spans="1:13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13" ht="53.25" customHeight="1" x14ac:dyDescent="0.15">
      <c r="A3" s="28">
        <v>1</v>
      </c>
      <c r="B3" s="29" t="s">
        <v>63</v>
      </c>
      <c r="C3" s="29" t="s">
        <v>64</v>
      </c>
      <c r="D3" s="30" t="s">
        <v>37</v>
      </c>
      <c r="E3" s="30" t="s">
        <v>65</v>
      </c>
      <c r="F3" s="31">
        <v>1.7</v>
      </c>
      <c r="G3" s="31"/>
      <c r="H3" s="32"/>
      <c r="I3" s="29" t="s">
        <v>92</v>
      </c>
      <c r="K3" s="23">
        <f>[1]作业量清单!D22*2</f>
        <v>53.497999999999998</v>
      </c>
      <c r="L3" s="23" t="e">
        <f>#REF!*K3*365</f>
        <v>#REF!</v>
      </c>
    </row>
    <row r="4" spans="1:13" ht="48" customHeight="1" x14ac:dyDescent="0.15">
      <c r="A4" s="28">
        <v>2</v>
      </c>
      <c r="B4" s="29" t="s">
        <v>66</v>
      </c>
      <c r="C4" s="29" t="s">
        <v>67</v>
      </c>
      <c r="D4" s="30" t="s">
        <v>37</v>
      </c>
      <c r="E4" s="30" t="s">
        <v>65</v>
      </c>
      <c r="F4" s="31">
        <v>0.85</v>
      </c>
      <c r="G4" s="31"/>
      <c r="H4" s="32"/>
      <c r="I4" s="29" t="s">
        <v>91</v>
      </c>
      <c r="K4" s="23">
        <f>K3</f>
        <v>53.497999999999998</v>
      </c>
      <c r="L4" s="23" t="e">
        <f>#REF!*K4*310</f>
        <v>#REF!</v>
      </c>
    </row>
    <row r="5" spans="1:13" ht="51" customHeight="1" x14ac:dyDescent="0.15">
      <c r="A5" s="28">
        <v>3</v>
      </c>
      <c r="B5" s="29" t="s">
        <v>68</v>
      </c>
      <c r="C5" s="29" t="s">
        <v>69</v>
      </c>
      <c r="D5" s="30" t="s">
        <v>38</v>
      </c>
      <c r="E5" s="30" t="s">
        <v>70</v>
      </c>
      <c r="F5" s="31">
        <v>850</v>
      </c>
      <c r="G5" s="31"/>
      <c r="H5" s="32"/>
      <c r="I5" s="33"/>
      <c r="L5" s="23">
        <f>H5</f>
        <v>0</v>
      </c>
    </row>
    <row r="6" spans="1:13" ht="60" customHeight="1" x14ac:dyDescent="0.15">
      <c r="A6" s="28">
        <v>4</v>
      </c>
      <c r="B6" s="29" t="s">
        <v>4</v>
      </c>
      <c r="C6" s="29" t="s">
        <v>71</v>
      </c>
      <c r="D6" s="30" t="s">
        <v>39</v>
      </c>
      <c r="E6" s="30" t="s">
        <v>72</v>
      </c>
      <c r="F6" s="31">
        <v>802.5</v>
      </c>
      <c r="G6" s="31"/>
      <c r="H6" s="32"/>
      <c r="I6" s="33"/>
      <c r="L6" s="23">
        <f t="shared" ref="L6:L10" si="0">H6</f>
        <v>0</v>
      </c>
    </row>
    <row r="7" spans="1:13" ht="60" customHeight="1" x14ac:dyDescent="0.15">
      <c r="A7" s="28">
        <v>7</v>
      </c>
      <c r="B7" s="29" t="s">
        <v>90</v>
      </c>
      <c r="C7" s="29" t="s">
        <v>76</v>
      </c>
      <c r="D7" s="30" t="s">
        <v>37</v>
      </c>
      <c r="E7" s="30" t="s">
        <v>72</v>
      </c>
      <c r="F7" s="31">
        <v>1275</v>
      </c>
      <c r="G7" s="31"/>
      <c r="H7" s="32"/>
      <c r="I7" s="33"/>
      <c r="L7" s="23">
        <f t="shared" si="0"/>
        <v>0</v>
      </c>
    </row>
    <row r="8" spans="1:13" ht="41.25" customHeight="1" x14ac:dyDescent="0.15">
      <c r="A8" s="28">
        <v>8</v>
      </c>
      <c r="B8" s="29" t="s">
        <v>8</v>
      </c>
      <c r="C8" s="29" t="s">
        <v>77</v>
      </c>
      <c r="D8" s="30" t="s">
        <v>39</v>
      </c>
      <c r="E8" s="30" t="s">
        <v>72</v>
      </c>
      <c r="F8" s="31">
        <v>6827</v>
      </c>
      <c r="G8" s="31"/>
      <c r="H8" s="32"/>
      <c r="I8" s="33"/>
      <c r="L8" s="23">
        <f t="shared" si="0"/>
        <v>0</v>
      </c>
    </row>
    <row r="9" spans="1:13" ht="64.5" customHeight="1" x14ac:dyDescent="0.15">
      <c r="A9" s="28">
        <v>9</v>
      </c>
      <c r="B9" s="29" t="s">
        <v>9</v>
      </c>
      <c r="C9" s="29" t="s">
        <v>78</v>
      </c>
      <c r="D9" s="30" t="s">
        <v>40</v>
      </c>
      <c r="E9" s="30" t="s">
        <v>72</v>
      </c>
      <c r="F9" s="31">
        <v>3224</v>
      </c>
      <c r="G9" s="31"/>
      <c r="H9" s="32"/>
      <c r="I9" s="33"/>
      <c r="L9" s="23">
        <f t="shared" si="0"/>
        <v>0</v>
      </c>
    </row>
    <row r="10" spans="1:13" ht="42" customHeight="1" x14ac:dyDescent="0.15">
      <c r="A10" s="28">
        <v>10</v>
      </c>
      <c r="B10" s="29" t="s">
        <v>10</v>
      </c>
      <c r="C10" s="29" t="s">
        <v>79</v>
      </c>
      <c r="D10" s="30" t="s">
        <v>39</v>
      </c>
      <c r="E10" s="30" t="s">
        <v>70</v>
      </c>
      <c r="F10" s="31">
        <v>442</v>
      </c>
      <c r="G10" s="31"/>
      <c r="H10" s="32"/>
      <c r="I10" s="33"/>
      <c r="L10" s="23">
        <f t="shared" si="0"/>
        <v>0</v>
      </c>
    </row>
    <row r="11" spans="1:13" s="24" customFormat="1" ht="41.25" customHeight="1" x14ac:dyDescent="0.15">
      <c r="A11" s="28">
        <v>11</v>
      </c>
      <c r="B11" s="60" t="s">
        <v>97</v>
      </c>
      <c r="C11" s="61"/>
      <c r="D11" s="62"/>
      <c r="E11" s="30" t="s">
        <v>96</v>
      </c>
      <c r="F11" s="35"/>
      <c r="G11" s="35"/>
      <c r="H11" s="35"/>
      <c r="I11" s="36"/>
      <c r="L11" s="24" t="e">
        <f>SUM(L3:L10)</f>
        <v>#REF!</v>
      </c>
      <c r="M11" s="24" t="e">
        <f>L11-H11</f>
        <v>#REF!</v>
      </c>
    </row>
    <row r="12" spans="1:13" s="24" customFormat="1" ht="35.25" customHeight="1" x14ac:dyDescent="0.15">
      <c r="A12" s="28">
        <v>12</v>
      </c>
      <c r="B12" s="60" t="s">
        <v>95</v>
      </c>
      <c r="C12" s="61"/>
      <c r="D12" s="62"/>
      <c r="E12" s="30" t="s">
        <v>96</v>
      </c>
      <c r="F12" s="35"/>
      <c r="G12" s="35"/>
      <c r="H12" s="35"/>
      <c r="I12" s="36"/>
    </row>
  </sheetData>
  <mergeCells count="3">
    <mergeCell ref="A1:I1"/>
    <mergeCell ref="B11:D11"/>
    <mergeCell ref="B12:D12"/>
  </mergeCells>
  <phoneticPr fontId="1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1E263-841E-41E3-B6E0-60D23BA50636}">
  <dimension ref="A1:I10"/>
  <sheetViews>
    <sheetView workbookViewId="0">
      <selection sqref="A1:I1"/>
    </sheetView>
  </sheetViews>
  <sheetFormatPr defaultColWidth="10" defaultRowHeight="13.5" x14ac:dyDescent="0.15"/>
  <cols>
    <col min="1" max="1" width="5.875" style="23" customWidth="1"/>
    <col min="2" max="2" width="12" style="23" customWidth="1"/>
    <col min="3" max="3" width="14.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1.75" style="23" customWidth="1"/>
    <col min="9" max="9" width="8.125" style="23" customWidth="1"/>
    <col min="10" max="10" width="10" style="23"/>
    <col min="11" max="11" width="9.125" style="23" customWidth="1"/>
    <col min="12" max="16384" width="10" style="23"/>
  </cols>
  <sheetData>
    <row r="1" spans="1:9" ht="44.25" customHeight="1" x14ac:dyDescent="0.15">
      <c r="A1" s="59" t="s">
        <v>50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60" customHeight="1" x14ac:dyDescent="0.15">
      <c r="A3" s="28">
        <v>1</v>
      </c>
      <c r="B3" s="29" t="s">
        <v>4</v>
      </c>
      <c r="C3" s="29" t="s">
        <v>71</v>
      </c>
      <c r="D3" s="30" t="s">
        <v>39</v>
      </c>
      <c r="E3" s="30" t="s">
        <v>72</v>
      </c>
      <c r="F3" s="31">
        <v>1162.5</v>
      </c>
      <c r="G3" s="31"/>
      <c r="H3" s="32"/>
      <c r="I3" s="33"/>
    </row>
    <row r="4" spans="1:9" ht="45.75" customHeight="1" x14ac:dyDescent="0.15">
      <c r="A4" s="28">
        <v>2</v>
      </c>
      <c r="B4" s="29" t="s">
        <v>6</v>
      </c>
      <c r="C4" s="29" t="s">
        <v>75</v>
      </c>
      <c r="D4" s="30" t="s">
        <v>39</v>
      </c>
      <c r="E4" s="30" t="s">
        <v>72</v>
      </c>
      <c r="F4" s="31">
        <v>2928</v>
      </c>
      <c r="G4" s="31"/>
      <c r="H4" s="32"/>
      <c r="I4" s="33"/>
    </row>
    <row r="5" spans="1:9" ht="41.25" customHeight="1" x14ac:dyDescent="0.15">
      <c r="A5" s="28">
        <v>3</v>
      </c>
      <c r="B5" s="29" t="s">
        <v>8</v>
      </c>
      <c r="C5" s="29" t="s">
        <v>77</v>
      </c>
      <c r="D5" s="30" t="s">
        <v>39</v>
      </c>
      <c r="E5" s="30" t="s">
        <v>72</v>
      </c>
      <c r="F5" s="31">
        <v>5937.86</v>
      </c>
      <c r="G5" s="31"/>
      <c r="H5" s="32"/>
      <c r="I5" s="33"/>
    </row>
    <row r="6" spans="1:9" ht="64.5" customHeight="1" x14ac:dyDescent="0.15">
      <c r="A6" s="28">
        <v>4</v>
      </c>
      <c r="B6" s="29" t="s">
        <v>9</v>
      </c>
      <c r="C6" s="29" t="s">
        <v>78</v>
      </c>
      <c r="D6" s="30" t="s">
        <v>40</v>
      </c>
      <c r="E6" s="30" t="s">
        <v>72</v>
      </c>
      <c r="F6" s="31">
        <v>4683.5</v>
      </c>
      <c r="G6" s="31"/>
      <c r="H6" s="32"/>
      <c r="I6" s="33"/>
    </row>
    <row r="7" spans="1:9" ht="42" customHeight="1" x14ac:dyDescent="0.15">
      <c r="A7" s="28">
        <v>5</v>
      </c>
      <c r="B7" s="29" t="s">
        <v>10</v>
      </c>
      <c r="C7" s="29" t="s">
        <v>79</v>
      </c>
      <c r="D7" s="30" t="s">
        <v>39</v>
      </c>
      <c r="E7" s="30" t="s">
        <v>70</v>
      </c>
      <c r="F7" s="31">
        <v>984.6</v>
      </c>
      <c r="G7" s="31"/>
      <c r="H7" s="32"/>
      <c r="I7" s="33"/>
    </row>
    <row r="8" spans="1:9" ht="39" customHeight="1" x14ac:dyDescent="0.15">
      <c r="A8" s="28">
        <v>6</v>
      </c>
      <c r="B8" s="29" t="s">
        <v>80</v>
      </c>
      <c r="C8" s="29" t="s">
        <v>81</v>
      </c>
      <c r="D8" s="34" t="s">
        <v>39</v>
      </c>
      <c r="E8" s="30" t="s">
        <v>65</v>
      </c>
      <c r="F8" s="31">
        <v>1.22</v>
      </c>
      <c r="G8" s="31"/>
      <c r="H8" s="32"/>
      <c r="I8" s="33"/>
    </row>
    <row r="9" spans="1:9" s="24" customFormat="1" ht="35.25" customHeight="1" x14ac:dyDescent="0.15">
      <c r="A9" s="28">
        <v>7</v>
      </c>
      <c r="B9" s="60" t="s">
        <v>97</v>
      </c>
      <c r="C9" s="61"/>
      <c r="D9" s="62"/>
      <c r="E9" s="30" t="s">
        <v>96</v>
      </c>
      <c r="F9" s="35"/>
      <c r="G9" s="35"/>
      <c r="H9" s="35"/>
      <c r="I9" s="36"/>
    </row>
    <row r="10" spans="1:9" s="24" customFormat="1" ht="38.25" customHeight="1" x14ac:dyDescent="0.15">
      <c r="A10" s="28">
        <v>8</v>
      </c>
      <c r="B10" s="60" t="s">
        <v>95</v>
      </c>
      <c r="C10" s="61"/>
      <c r="D10" s="62"/>
      <c r="E10" s="30" t="s">
        <v>96</v>
      </c>
      <c r="F10" s="35"/>
      <c r="G10" s="35"/>
      <c r="H10" s="35"/>
      <c r="I10" s="36"/>
    </row>
  </sheetData>
  <mergeCells count="3">
    <mergeCell ref="A1:I1"/>
    <mergeCell ref="B9:D9"/>
    <mergeCell ref="B10:D10"/>
  </mergeCells>
  <phoneticPr fontId="10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3E2E-B3E7-4085-8DFE-FA929A5AC480}">
  <dimension ref="A1:I9"/>
  <sheetViews>
    <sheetView workbookViewId="0">
      <selection activeCell="B9" sqref="B9:D9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6384" width="10" style="23"/>
  </cols>
  <sheetData>
    <row r="1" spans="1:9" ht="44.25" customHeight="1" x14ac:dyDescent="0.15">
      <c r="A1" s="63" t="s">
        <v>51</v>
      </c>
      <c r="B1" s="63"/>
      <c r="C1" s="63"/>
      <c r="D1" s="63"/>
      <c r="E1" s="63"/>
      <c r="F1" s="63"/>
      <c r="G1" s="63"/>
      <c r="H1" s="63"/>
      <c r="I1" s="63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45.75" customHeight="1" x14ac:dyDescent="0.15">
      <c r="A3" s="28">
        <v>1</v>
      </c>
      <c r="B3" s="29" t="s">
        <v>6</v>
      </c>
      <c r="C3" s="29" t="s">
        <v>75</v>
      </c>
      <c r="D3" s="30" t="s">
        <v>39</v>
      </c>
      <c r="E3" s="30" t="s">
        <v>72</v>
      </c>
      <c r="F3" s="31">
        <v>1182</v>
      </c>
      <c r="G3" s="31"/>
      <c r="H3" s="32"/>
      <c r="I3" s="33"/>
    </row>
    <row r="4" spans="1:9" ht="41.25" customHeight="1" x14ac:dyDescent="0.15">
      <c r="A4" s="28">
        <v>2</v>
      </c>
      <c r="B4" s="29" t="s">
        <v>8</v>
      </c>
      <c r="C4" s="29" t="s">
        <v>77</v>
      </c>
      <c r="D4" s="30" t="s">
        <v>39</v>
      </c>
      <c r="E4" s="30" t="s">
        <v>72</v>
      </c>
      <c r="F4" s="31">
        <v>4423.8</v>
      </c>
      <c r="G4" s="31"/>
      <c r="H4" s="32"/>
      <c r="I4" s="33"/>
    </row>
    <row r="5" spans="1:9" ht="48.75" customHeight="1" x14ac:dyDescent="0.15">
      <c r="A5" s="28">
        <v>3</v>
      </c>
      <c r="B5" s="29" t="s">
        <v>9</v>
      </c>
      <c r="C5" s="29" t="s">
        <v>78</v>
      </c>
      <c r="D5" s="30" t="s">
        <v>40</v>
      </c>
      <c r="E5" s="30" t="s">
        <v>72</v>
      </c>
      <c r="F5" s="31">
        <v>2924</v>
      </c>
      <c r="G5" s="31"/>
      <c r="H5" s="32"/>
      <c r="I5" s="33"/>
    </row>
    <row r="6" spans="1:9" ht="42" customHeight="1" x14ac:dyDescent="0.15">
      <c r="A6" s="28">
        <v>4</v>
      </c>
      <c r="B6" s="29" t="s">
        <v>10</v>
      </c>
      <c r="C6" s="29" t="s">
        <v>79</v>
      </c>
      <c r="D6" s="30" t="s">
        <v>39</v>
      </c>
      <c r="E6" s="30" t="s">
        <v>70</v>
      </c>
      <c r="F6" s="31">
        <v>771.4</v>
      </c>
      <c r="G6" s="31"/>
      <c r="H6" s="32"/>
      <c r="I6" s="33"/>
    </row>
    <row r="7" spans="1:9" ht="39" customHeight="1" x14ac:dyDescent="0.15">
      <c r="A7" s="28">
        <v>5</v>
      </c>
      <c r="B7" s="29" t="s">
        <v>80</v>
      </c>
      <c r="C7" s="29" t="s">
        <v>81</v>
      </c>
      <c r="D7" s="34" t="s">
        <v>39</v>
      </c>
      <c r="E7" s="30" t="s">
        <v>65</v>
      </c>
      <c r="F7" s="31">
        <v>0.59099999999999997</v>
      </c>
      <c r="G7" s="31"/>
      <c r="H7" s="32"/>
      <c r="I7" s="33"/>
    </row>
    <row r="8" spans="1:9" s="24" customFormat="1" ht="39" customHeight="1" x14ac:dyDescent="0.15">
      <c r="A8" s="28">
        <v>6</v>
      </c>
      <c r="B8" s="60" t="s">
        <v>97</v>
      </c>
      <c r="C8" s="61"/>
      <c r="D8" s="62"/>
      <c r="E8" s="30" t="s">
        <v>96</v>
      </c>
      <c r="F8" s="35"/>
      <c r="G8" s="35"/>
      <c r="H8" s="35"/>
      <c r="I8" s="36"/>
    </row>
    <row r="9" spans="1:9" s="24" customFormat="1" ht="34.5" customHeight="1" x14ac:dyDescent="0.15">
      <c r="A9" s="28">
        <v>7</v>
      </c>
      <c r="B9" s="60" t="s">
        <v>95</v>
      </c>
      <c r="C9" s="61"/>
      <c r="D9" s="62"/>
      <c r="E9" s="30" t="s">
        <v>96</v>
      </c>
      <c r="F9" s="35"/>
      <c r="G9" s="35"/>
      <c r="H9" s="35"/>
      <c r="I9" s="36"/>
    </row>
  </sheetData>
  <mergeCells count="3">
    <mergeCell ref="A1:I1"/>
    <mergeCell ref="B8:D8"/>
    <mergeCell ref="B9:D9"/>
  </mergeCells>
  <phoneticPr fontId="10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DC86C-C598-451A-91ED-5081A0ED3920}">
  <dimension ref="A1:I9"/>
  <sheetViews>
    <sheetView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6384" width="10" style="23"/>
  </cols>
  <sheetData>
    <row r="1" spans="1:9" ht="44.25" customHeight="1" x14ac:dyDescent="0.15">
      <c r="A1" s="59" t="s">
        <v>52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45.75" customHeight="1" x14ac:dyDescent="0.15">
      <c r="A3" s="28">
        <v>1</v>
      </c>
      <c r="B3" s="29" t="s">
        <v>6</v>
      </c>
      <c r="C3" s="29" t="s">
        <v>75</v>
      </c>
      <c r="D3" s="30" t="s">
        <v>39</v>
      </c>
      <c r="E3" s="30" t="s">
        <v>72</v>
      </c>
      <c r="F3" s="31">
        <v>1872</v>
      </c>
      <c r="G3" s="31"/>
      <c r="H3" s="32"/>
      <c r="I3" s="33"/>
    </row>
    <row r="4" spans="1:9" ht="41.25" customHeight="1" x14ac:dyDescent="0.15">
      <c r="A4" s="28">
        <v>2</v>
      </c>
      <c r="B4" s="29" t="s">
        <v>8</v>
      </c>
      <c r="C4" s="29" t="s">
        <v>77</v>
      </c>
      <c r="D4" s="30" t="s">
        <v>39</v>
      </c>
      <c r="E4" s="30" t="s">
        <v>72</v>
      </c>
      <c r="F4" s="31">
        <v>4463.6000000000004</v>
      </c>
      <c r="G4" s="31"/>
      <c r="H4" s="32"/>
      <c r="I4" s="33"/>
    </row>
    <row r="5" spans="1:9" ht="42" customHeight="1" x14ac:dyDescent="0.15">
      <c r="A5" s="28">
        <v>3</v>
      </c>
      <c r="B5" s="29" t="s">
        <v>9</v>
      </c>
      <c r="C5" s="29" t="s">
        <v>78</v>
      </c>
      <c r="D5" s="30" t="s">
        <v>40</v>
      </c>
      <c r="E5" s="30" t="s">
        <v>72</v>
      </c>
      <c r="F5" s="31">
        <v>4032</v>
      </c>
      <c r="G5" s="31"/>
      <c r="H5" s="32"/>
      <c r="I5" s="33"/>
    </row>
    <row r="6" spans="1:9" ht="42" customHeight="1" x14ac:dyDescent="0.15">
      <c r="A6" s="28">
        <v>4</v>
      </c>
      <c r="B6" s="29" t="s">
        <v>10</v>
      </c>
      <c r="C6" s="29" t="s">
        <v>79</v>
      </c>
      <c r="D6" s="30" t="s">
        <v>39</v>
      </c>
      <c r="E6" s="30" t="s">
        <v>70</v>
      </c>
      <c r="F6" s="31">
        <v>1160</v>
      </c>
      <c r="G6" s="31"/>
      <c r="H6" s="32"/>
      <c r="I6" s="33"/>
    </row>
    <row r="7" spans="1:9" ht="39" customHeight="1" x14ac:dyDescent="0.15">
      <c r="A7" s="28">
        <v>5</v>
      </c>
      <c r="B7" s="29" t="s">
        <v>80</v>
      </c>
      <c r="C7" s="29" t="s">
        <v>81</v>
      </c>
      <c r="D7" s="34" t="s">
        <v>39</v>
      </c>
      <c r="E7" s="30" t="s">
        <v>65</v>
      </c>
      <c r="F7" s="31">
        <v>0.21</v>
      </c>
      <c r="G7" s="31"/>
      <c r="H7" s="32"/>
      <c r="I7" s="33"/>
    </row>
    <row r="8" spans="1:9" s="24" customFormat="1" ht="39" customHeight="1" x14ac:dyDescent="0.15">
      <c r="A8" s="28">
        <v>6</v>
      </c>
      <c r="B8" s="60" t="s">
        <v>97</v>
      </c>
      <c r="C8" s="61"/>
      <c r="D8" s="62"/>
      <c r="E8" s="30" t="s">
        <v>96</v>
      </c>
      <c r="F8" s="35"/>
      <c r="G8" s="35"/>
      <c r="H8" s="35"/>
      <c r="I8" s="36"/>
    </row>
    <row r="9" spans="1:9" s="24" customFormat="1" ht="38.25" customHeight="1" x14ac:dyDescent="0.15">
      <c r="A9" s="28">
        <v>7</v>
      </c>
      <c r="B9" s="60" t="s">
        <v>95</v>
      </c>
      <c r="C9" s="61"/>
      <c r="D9" s="62"/>
      <c r="E9" s="30" t="s">
        <v>96</v>
      </c>
      <c r="F9" s="35"/>
      <c r="G9" s="35"/>
      <c r="H9" s="35"/>
      <c r="I9" s="36"/>
    </row>
  </sheetData>
  <mergeCells count="3">
    <mergeCell ref="A1:I1"/>
    <mergeCell ref="B8:D8"/>
    <mergeCell ref="B9:D9"/>
  </mergeCells>
  <phoneticPr fontId="1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80CB4-575A-4D9E-8A36-3BB64BDA5387}">
  <dimension ref="A1:I5"/>
  <sheetViews>
    <sheetView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6384" width="10" style="23"/>
  </cols>
  <sheetData>
    <row r="1" spans="1:9" ht="44.25" customHeight="1" x14ac:dyDescent="0.15">
      <c r="A1" s="59" t="s">
        <v>53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39" customHeight="1" x14ac:dyDescent="0.15">
      <c r="A3" s="28">
        <v>1</v>
      </c>
      <c r="B3" s="29" t="s">
        <v>80</v>
      </c>
      <c r="C3" s="29" t="s">
        <v>81</v>
      </c>
      <c r="D3" s="34" t="s">
        <v>39</v>
      </c>
      <c r="E3" s="30" t="s">
        <v>65</v>
      </c>
      <c r="F3" s="31">
        <v>1.3704000000000001</v>
      </c>
      <c r="G3" s="31"/>
      <c r="H3" s="32"/>
      <c r="I3" s="33"/>
    </row>
    <row r="4" spans="1:9" s="24" customFormat="1" ht="27" customHeight="1" x14ac:dyDescent="0.15">
      <c r="A4" s="28">
        <v>2</v>
      </c>
      <c r="B4" s="60" t="s">
        <v>97</v>
      </c>
      <c r="C4" s="61"/>
      <c r="D4" s="62"/>
      <c r="E4" s="30" t="s">
        <v>96</v>
      </c>
      <c r="F4" s="35"/>
      <c r="G4" s="35"/>
      <c r="H4" s="35"/>
      <c r="I4" s="36"/>
    </row>
    <row r="5" spans="1:9" s="24" customFormat="1" ht="26.1" customHeight="1" x14ac:dyDescent="0.15">
      <c r="A5" s="28">
        <v>3</v>
      </c>
      <c r="B5" s="60" t="s">
        <v>95</v>
      </c>
      <c r="C5" s="61"/>
      <c r="D5" s="62"/>
      <c r="E5" s="30" t="s">
        <v>96</v>
      </c>
      <c r="F5" s="35"/>
      <c r="G5" s="35"/>
      <c r="H5" s="35"/>
      <c r="I5" s="36"/>
    </row>
  </sheetData>
  <mergeCells count="3">
    <mergeCell ref="A1:I1"/>
    <mergeCell ref="B4:D4"/>
    <mergeCell ref="B5:D5"/>
  </mergeCells>
  <phoneticPr fontId="10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E8EF4-BB4F-4571-8274-DC8905403D09}">
  <dimension ref="A1:M8"/>
  <sheetViews>
    <sheetView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0" width="10" style="23"/>
    <col min="11" max="11" width="14" style="23" hidden="1" customWidth="1"/>
    <col min="12" max="13" width="13.875" style="23" hidden="1" customWidth="1"/>
    <col min="14" max="16384" width="10" style="23"/>
  </cols>
  <sheetData>
    <row r="1" spans="1:13" ht="44.25" customHeight="1" x14ac:dyDescent="0.15">
      <c r="A1" s="59" t="s">
        <v>84</v>
      </c>
      <c r="B1" s="59"/>
      <c r="C1" s="59"/>
      <c r="D1" s="59"/>
      <c r="E1" s="59"/>
      <c r="F1" s="59"/>
      <c r="G1" s="59"/>
      <c r="H1" s="59"/>
      <c r="I1" s="59"/>
    </row>
    <row r="2" spans="1:13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13" ht="69" customHeight="1" x14ac:dyDescent="0.15">
      <c r="A3" s="28">
        <v>1</v>
      </c>
      <c r="B3" s="29" t="s">
        <v>4</v>
      </c>
      <c r="C3" s="29" t="s">
        <v>71</v>
      </c>
      <c r="D3" s="30" t="s">
        <v>39</v>
      </c>
      <c r="E3" s="30" t="s">
        <v>72</v>
      </c>
      <c r="F3" s="31">
        <v>185.7</v>
      </c>
      <c r="G3" s="31"/>
      <c r="H3" s="32"/>
      <c r="I3" s="33"/>
      <c r="L3" s="23">
        <f t="shared" ref="L3:L6" si="0">H3</f>
        <v>0</v>
      </c>
    </row>
    <row r="4" spans="1:13" ht="45.75" customHeight="1" x14ac:dyDescent="0.15">
      <c r="A4" s="28">
        <v>2</v>
      </c>
      <c r="B4" s="29" t="s">
        <v>73</v>
      </c>
      <c r="C4" s="29" t="s">
        <v>74</v>
      </c>
      <c r="D4" s="30" t="s">
        <v>39</v>
      </c>
      <c r="E4" s="30" t="s">
        <v>72</v>
      </c>
      <c r="F4" s="31">
        <v>259.37</v>
      </c>
      <c r="G4" s="31"/>
      <c r="H4" s="32"/>
      <c r="I4" s="33"/>
      <c r="L4" s="23">
        <f t="shared" si="0"/>
        <v>0</v>
      </c>
    </row>
    <row r="5" spans="1:13" ht="60" customHeight="1" x14ac:dyDescent="0.15">
      <c r="A5" s="28">
        <v>3</v>
      </c>
      <c r="B5" s="29" t="s">
        <v>7</v>
      </c>
      <c r="C5" s="29" t="s">
        <v>76</v>
      </c>
      <c r="D5" s="30" t="s">
        <v>37</v>
      </c>
      <c r="E5" s="30" t="s">
        <v>72</v>
      </c>
      <c r="F5" s="31">
        <v>491.92</v>
      </c>
      <c r="G5" s="31"/>
      <c r="H5" s="32"/>
      <c r="I5" s="33"/>
      <c r="L5" s="23">
        <f t="shared" si="0"/>
        <v>0</v>
      </c>
    </row>
    <row r="6" spans="1:13" ht="64.5" customHeight="1" x14ac:dyDescent="0.15">
      <c r="A6" s="28">
        <v>4</v>
      </c>
      <c r="B6" s="29" t="s">
        <v>9</v>
      </c>
      <c r="C6" s="29" t="s">
        <v>78</v>
      </c>
      <c r="D6" s="30" t="s">
        <v>40</v>
      </c>
      <c r="E6" s="30" t="s">
        <v>72</v>
      </c>
      <c r="F6" s="31">
        <v>585.12</v>
      </c>
      <c r="G6" s="31"/>
      <c r="H6" s="32"/>
      <c r="I6" s="33"/>
      <c r="L6" s="23">
        <f t="shared" si="0"/>
        <v>0</v>
      </c>
    </row>
    <row r="7" spans="1:13" s="24" customFormat="1" ht="40.5" customHeight="1" x14ac:dyDescent="0.15">
      <c r="A7" s="28">
        <v>5</v>
      </c>
      <c r="B7" s="60" t="s">
        <v>97</v>
      </c>
      <c r="C7" s="61"/>
      <c r="D7" s="62"/>
      <c r="E7" s="30" t="s">
        <v>96</v>
      </c>
      <c r="F7" s="35"/>
      <c r="G7" s="35"/>
      <c r="H7" s="35"/>
      <c r="I7" s="36"/>
      <c r="L7" s="24">
        <f>SUM(L3:L6)</f>
        <v>0</v>
      </c>
      <c r="M7" s="24">
        <f>L7-H7</f>
        <v>0</v>
      </c>
    </row>
    <row r="8" spans="1:13" s="24" customFormat="1" ht="42" customHeight="1" x14ac:dyDescent="0.15">
      <c r="A8" s="28">
        <v>6</v>
      </c>
      <c r="B8" s="60" t="s">
        <v>95</v>
      </c>
      <c r="C8" s="61"/>
      <c r="D8" s="62"/>
      <c r="E8" s="30" t="s">
        <v>96</v>
      </c>
      <c r="F8" s="35"/>
      <c r="G8" s="35"/>
      <c r="H8" s="35"/>
      <c r="I8" s="36"/>
    </row>
  </sheetData>
  <mergeCells count="3">
    <mergeCell ref="A1:I1"/>
    <mergeCell ref="B7:D7"/>
    <mergeCell ref="B8:D8"/>
  </mergeCells>
  <phoneticPr fontId="10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B044-59B8-427E-A10A-45A51BC2D268}">
  <dimension ref="A1:M8"/>
  <sheetViews>
    <sheetView workbookViewId="0">
      <selection sqref="A1:I1"/>
    </sheetView>
  </sheetViews>
  <sheetFormatPr defaultColWidth="10" defaultRowHeight="13.5" x14ac:dyDescent="0.15"/>
  <cols>
    <col min="1" max="1" width="5.375" style="23" customWidth="1"/>
    <col min="2" max="2" width="12" style="23" customWidth="1"/>
    <col min="3" max="3" width="14.62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0" width="10" style="23"/>
    <col min="11" max="11" width="14" style="23" hidden="1" customWidth="1"/>
    <col min="12" max="13" width="13.875" style="23" hidden="1" customWidth="1"/>
    <col min="14" max="16384" width="10" style="23"/>
  </cols>
  <sheetData>
    <row r="1" spans="1:13" ht="44.25" customHeight="1" x14ac:dyDescent="0.15">
      <c r="A1" s="59" t="s">
        <v>85</v>
      </c>
      <c r="B1" s="59"/>
      <c r="C1" s="59"/>
      <c r="D1" s="59"/>
      <c r="E1" s="59"/>
      <c r="F1" s="59"/>
      <c r="G1" s="59"/>
      <c r="H1" s="59"/>
      <c r="I1" s="59"/>
    </row>
    <row r="2" spans="1:13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13" ht="66" customHeight="1" x14ac:dyDescent="0.15">
      <c r="A3" s="28">
        <v>1</v>
      </c>
      <c r="B3" s="29" t="s">
        <v>4</v>
      </c>
      <c r="C3" s="29" t="s">
        <v>71</v>
      </c>
      <c r="D3" s="30" t="s">
        <v>39</v>
      </c>
      <c r="E3" s="30" t="s">
        <v>72</v>
      </c>
      <c r="F3" s="31">
        <v>247.78</v>
      </c>
      <c r="G3" s="31"/>
      <c r="H3" s="32"/>
      <c r="I3" s="33"/>
      <c r="L3" s="23">
        <f t="shared" ref="L3:L6" si="0">H3</f>
        <v>0</v>
      </c>
    </row>
    <row r="4" spans="1:13" ht="45.75" customHeight="1" x14ac:dyDescent="0.15">
      <c r="A4" s="28">
        <v>2</v>
      </c>
      <c r="B4" s="29" t="s">
        <v>73</v>
      </c>
      <c r="C4" s="29" t="s">
        <v>74</v>
      </c>
      <c r="D4" s="30" t="s">
        <v>39</v>
      </c>
      <c r="E4" s="30" t="s">
        <v>72</v>
      </c>
      <c r="F4" s="31">
        <v>188.12700000000001</v>
      </c>
      <c r="G4" s="31"/>
      <c r="H4" s="32"/>
      <c r="I4" s="33"/>
      <c r="L4" s="23">
        <f t="shared" si="0"/>
        <v>0</v>
      </c>
    </row>
    <row r="5" spans="1:13" ht="60" customHeight="1" x14ac:dyDescent="0.15">
      <c r="A5" s="28">
        <v>3</v>
      </c>
      <c r="B5" s="29" t="s">
        <v>7</v>
      </c>
      <c r="C5" s="29" t="s">
        <v>76</v>
      </c>
      <c r="D5" s="30" t="s">
        <v>37</v>
      </c>
      <c r="E5" s="30" t="s">
        <v>72</v>
      </c>
      <c r="F5" s="31">
        <v>388.16</v>
      </c>
      <c r="G5" s="31"/>
      <c r="H5" s="32"/>
      <c r="I5" s="33"/>
      <c r="L5" s="23">
        <f t="shared" si="0"/>
        <v>0</v>
      </c>
    </row>
    <row r="6" spans="1:13" ht="64.5" customHeight="1" x14ac:dyDescent="0.15">
      <c r="A6" s="28">
        <v>4</v>
      </c>
      <c r="B6" s="29" t="s">
        <v>9</v>
      </c>
      <c r="C6" s="29" t="s">
        <v>78</v>
      </c>
      <c r="D6" s="30" t="s">
        <v>40</v>
      </c>
      <c r="E6" s="30" t="s">
        <v>72</v>
      </c>
      <c r="F6" s="31">
        <v>763.92</v>
      </c>
      <c r="G6" s="31"/>
      <c r="H6" s="32"/>
      <c r="I6" s="33"/>
      <c r="L6" s="23">
        <f t="shared" si="0"/>
        <v>0</v>
      </c>
    </row>
    <row r="7" spans="1:13" s="24" customFormat="1" ht="39" customHeight="1" x14ac:dyDescent="0.15">
      <c r="A7" s="28">
        <v>5</v>
      </c>
      <c r="B7" s="60" t="s">
        <v>97</v>
      </c>
      <c r="C7" s="61"/>
      <c r="D7" s="62"/>
      <c r="E7" s="30" t="s">
        <v>96</v>
      </c>
      <c r="F7" s="35"/>
      <c r="G7" s="35"/>
      <c r="H7" s="35"/>
      <c r="I7" s="36"/>
      <c r="L7" s="24">
        <f>SUM(L3:L6)</f>
        <v>0</v>
      </c>
      <c r="M7" s="24">
        <f>L7-H7</f>
        <v>0</v>
      </c>
    </row>
    <row r="8" spans="1:13" s="24" customFormat="1" ht="36" customHeight="1" x14ac:dyDescent="0.15">
      <c r="A8" s="28">
        <v>6</v>
      </c>
      <c r="B8" s="60" t="s">
        <v>95</v>
      </c>
      <c r="C8" s="61"/>
      <c r="D8" s="62"/>
      <c r="E8" s="30" t="s">
        <v>96</v>
      </c>
      <c r="F8" s="35"/>
      <c r="G8" s="35"/>
      <c r="H8" s="35"/>
      <c r="I8" s="36"/>
    </row>
  </sheetData>
  <mergeCells count="3">
    <mergeCell ref="A1:I1"/>
    <mergeCell ref="B7:D7"/>
    <mergeCell ref="B8:D8"/>
  </mergeCells>
  <phoneticPr fontId="1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1C4C4-D744-448F-A7C9-3B5A10EFDABF}">
  <dimension ref="A1:M8"/>
  <sheetViews>
    <sheetView workbookViewId="0">
      <selection activeCell="V19" sqref="V19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0" width="10" style="23"/>
    <col min="11" max="11" width="14" style="23" hidden="1" customWidth="1"/>
    <col min="12" max="13" width="13.875" style="23" hidden="1" customWidth="1"/>
    <col min="14" max="16384" width="10" style="23"/>
  </cols>
  <sheetData>
    <row r="1" spans="1:13" ht="44.25" customHeight="1" x14ac:dyDescent="0.15">
      <c r="A1" s="59" t="s">
        <v>86</v>
      </c>
      <c r="B1" s="59"/>
      <c r="C1" s="59"/>
      <c r="D1" s="59"/>
      <c r="E1" s="59"/>
      <c r="F1" s="59"/>
      <c r="G1" s="59"/>
      <c r="H1" s="59"/>
      <c r="I1" s="59"/>
    </row>
    <row r="2" spans="1:13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13" ht="60" customHeight="1" x14ac:dyDescent="0.15">
      <c r="A3" s="28">
        <v>1</v>
      </c>
      <c r="B3" s="29" t="s">
        <v>4</v>
      </c>
      <c r="C3" s="29" t="s">
        <v>71</v>
      </c>
      <c r="D3" s="30" t="s">
        <v>39</v>
      </c>
      <c r="E3" s="30" t="s">
        <v>72</v>
      </c>
      <c r="F3" s="31">
        <v>263</v>
      </c>
      <c r="G3" s="31"/>
      <c r="H3" s="32"/>
      <c r="I3" s="33"/>
      <c r="L3" s="23">
        <f t="shared" ref="L3:L6" si="0">H3</f>
        <v>0</v>
      </c>
    </row>
    <row r="4" spans="1:13" ht="45.75" customHeight="1" x14ac:dyDescent="0.15">
      <c r="A4" s="28">
        <v>2</v>
      </c>
      <c r="B4" s="29" t="s">
        <v>73</v>
      </c>
      <c r="C4" s="29" t="s">
        <v>74</v>
      </c>
      <c r="D4" s="30" t="s">
        <v>39</v>
      </c>
      <c r="E4" s="30" t="s">
        <v>72</v>
      </c>
      <c r="F4" s="31">
        <v>195.71299999999999</v>
      </c>
      <c r="G4" s="31"/>
      <c r="H4" s="32"/>
      <c r="I4" s="33"/>
      <c r="L4" s="23">
        <f t="shared" si="0"/>
        <v>0</v>
      </c>
    </row>
    <row r="5" spans="1:13" ht="60" customHeight="1" x14ac:dyDescent="0.15">
      <c r="A5" s="28">
        <v>3</v>
      </c>
      <c r="B5" s="29" t="s">
        <v>7</v>
      </c>
      <c r="C5" s="29" t="s">
        <v>76</v>
      </c>
      <c r="D5" s="30" t="s">
        <v>37</v>
      </c>
      <c r="E5" s="30" t="s">
        <v>72</v>
      </c>
      <c r="F5" s="31">
        <v>400</v>
      </c>
      <c r="G5" s="31"/>
      <c r="H5" s="32"/>
      <c r="I5" s="33"/>
      <c r="L5" s="23">
        <f t="shared" si="0"/>
        <v>0</v>
      </c>
    </row>
    <row r="6" spans="1:13" ht="64.5" customHeight="1" x14ac:dyDescent="0.15">
      <c r="A6" s="28">
        <v>4</v>
      </c>
      <c r="B6" s="29" t="s">
        <v>9</v>
      </c>
      <c r="C6" s="29" t="s">
        <v>78</v>
      </c>
      <c r="D6" s="30" t="s">
        <v>40</v>
      </c>
      <c r="E6" s="30" t="s">
        <v>72</v>
      </c>
      <c r="F6" s="31">
        <v>666.12</v>
      </c>
      <c r="G6" s="31"/>
      <c r="H6" s="32"/>
      <c r="I6" s="33"/>
      <c r="L6" s="23">
        <f t="shared" si="0"/>
        <v>0</v>
      </c>
    </row>
    <row r="7" spans="1:13" s="24" customFormat="1" ht="41.25" customHeight="1" x14ac:dyDescent="0.15">
      <c r="A7" s="28">
        <v>5</v>
      </c>
      <c r="B7" s="60" t="s">
        <v>97</v>
      </c>
      <c r="C7" s="61"/>
      <c r="D7" s="62"/>
      <c r="E7" s="30" t="s">
        <v>96</v>
      </c>
      <c r="F7" s="35"/>
      <c r="G7" s="35"/>
      <c r="H7" s="35"/>
      <c r="I7" s="36"/>
      <c r="L7" s="24">
        <f>SUM(L3:L6)</f>
        <v>0</v>
      </c>
      <c r="M7" s="24">
        <f>L7-H7</f>
        <v>0</v>
      </c>
    </row>
    <row r="8" spans="1:13" s="24" customFormat="1" ht="40.5" customHeight="1" x14ac:dyDescent="0.15">
      <c r="A8" s="28">
        <v>6</v>
      </c>
      <c r="B8" s="60" t="s">
        <v>95</v>
      </c>
      <c r="C8" s="61"/>
      <c r="D8" s="62"/>
      <c r="E8" s="30" t="s">
        <v>96</v>
      </c>
      <c r="F8" s="35"/>
      <c r="G8" s="35"/>
      <c r="H8" s="35"/>
      <c r="I8" s="36"/>
    </row>
  </sheetData>
  <mergeCells count="3">
    <mergeCell ref="A1:I1"/>
    <mergeCell ref="B7:D7"/>
    <mergeCell ref="B8:D8"/>
  </mergeCells>
  <phoneticPr fontId="1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3C9A-5E31-4832-A043-F5ADE7DFB3CC}">
  <dimension ref="A1:M8"/>
  <sheetViews>
    <sheetView workbookViewId="0">
      <selection activeCell="W17" sqref="W17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0" width="10" style="23"/>
    <col min="11" max="11" width="14" style="23" hidden="1" customWidth="1"/>
    <col min="12" max="13" width="13.875" style="23" hidden="1" customWidth="1"/>
    <col min="14" max="16384" width="10" style="23"/>
  </cols>
  <sheetData>
    <row r="1" spans="1:13" ht="44.25" customHeight="1" x14ac:dyDescent="0.15">
      <c r="A1" s="59" t="s">
        <v>87</v>
      </c>
      <c r="B1" s="59"/>
      <c r="C1" s="59"/>
      <c r="D1" s="59"/>
      <c r="E1" s="59"/>
      <c r="F1" s="59"/>
      <c r="G1" s="59"/>
      <c r="H1" s="59"/>
      <c r="I1" s="59"/>
    </row>
    <row r="2" spans="1:13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13" ht="60" customHeight="1" x14ac:dyDescent="0.15">
      <c r="A3" s="28">
        <v>1</v>
      </c>
      <c r="B3" s="29" t="s">
        <v>4</v>
      </c>
      <c r="C3" s="29" t="s">
        <v>71</v>
      </c>
      <c r="D3" s="30" t="s">
        <v>39</v>
      </c>
      <c r="E3" s="30" t="s">
        <v>72</v>
      </c>
      <c r="F3" s="31">
        <v>245.42</v>
      </c>
      <c r="G3" s="31"/>
      <c r="H3" s="32"/>
      <c r="I3" s="33"/>
      <c r="L3" s="23">
        <f t="shared" ref="L3:L6" si="0">H3</f>
        <v>0</v>
      </c>
    </row>
    <row r="4" spans="1:13" ht="45.75" customHeight="1" x14ac:dyDescent="0.15">
      <c r="A4" s="28">
        <v>2</v>
      </c>
      <c r="B4" s="29" t="s">
        <v>73</v>
      </c>
      <c r="C4" s="29" t="s">
        <v>74</v>
      </c>
      <c r="D4" s="30" t="s">
        <v>39</v>
      </c>
      <c r="E4" s="30" t="s">
        <v>72</v>
      </c>
      <c r="F4" s="31">
        <v>178.52699999999999</v>
      </c>
      <c r="G4" s="31"/>
      <c r="H4" s="32"/>
      <c r="I4" s="33"/>
      <c r="L4" s="23">
        <f t="shared" si="0"/>
        <v>0</v>
      </c>
    </row>
    <row r="5" spans="1:13" ht="60" customHeight="1" x14ac:dyDescent="0.15">
      <c r="A5" s="28">
        <v>3</v>
      </c>
      <c r="B5" s="29" t="s">
        <v>7</v>
      </c>
      <c r="C5" s="29" t="s">
        <v>76</v>
      </c>
      <c r="D5" s="30" t="s">
        <v>37</v>
      </c>
      <c r="E5" s="30" t="s">
        <v>72</v>
      </c>
      <c r="F5" s="31">
        <v>350.4</v>
      </c>
      <c r="G5" s="31"/>
      <c r="H5" s="32"/>
      <c r="I5" s="33"/>
      <c r="L5" s="23">
        <f t="shared" si="0"/>
        <v>0</v>
      </c>
    </row>
    <row r="6" spans="1:13" ht="64.5" customHeight="1" x14ac:dyDescent="0.15">
      <c r="A6" s="28">
        <v>4</v>
      </c>
      <c r="B6" s="29" t="s">
        <v>9</v>
      </c>
      <c r="C6" s="29" t="s">
        <v>78</v>
      </c>
      <c r="D6" s="30" t="s">
        <v>40</v>
      </c>
      <c r="E6" s="30" t="s">
        <v>72</v>
      </c>
      <c r="F6" s="31">
        <v>503.21</v>
      </c>
      <c r="G6" s="31"/>
      <c r="H6" s="32"/>
      <c r="I6" s="33"/>
      <c r="L6" s="23">
        <f t="shared" si="0"/>
        <v>0</v>
      </c>
    </row>
    <row r="7" spans="1:13" s="24" customFormat="1" ht="47.25" customHeight="1" x14ac:dyDescent="0.15">
      <c r="A7" s="28">
        <v>5</v>
      </c>
      <c r="B7" s="60" t="s">
        <v>97</v>
      </c>
      <c r="C7" s="61"/>
      <c r="D7" s="62"/>
      <c r="E7" s="30" t="s">
        <v>96</v>
      </c>
      <c r="F7" s="35"/>
      <c r="G7" s="35"/>
      <c r="H7" s="35"/>
      <c r="I7" s="36"/>
      <c r="L7" s="24">
        <f>SUM(L3:L6)</f>
        <v>0</v>
      </c>
      <c r="M7" s="24">
        <f>L7-H7</f>
        <v>0</v>
      </c>
    </row>
    <row r="8" spans="1:13" s="24" customFormat="1" ht="45" customHeight="1" x14ac:dyDescent="0.15">
      <c r="A8" s="28">
        <v>6</v>
      </c>
      <c r="B8" s="60" t="s">
        <v>95</v>
      </c>
      <c r="C8" s="61"/>
      <c r="D8" s="62"/>
      <c r="E8" s="30" t="s">
        <v>96</v>
      </c>
      <c r="F8" s="35"/>
      <c r="G8" s="35"/>
      <c r="H8" s="35"/>
      <c r="I8" s="36"/>
    </row>
  </sheetData>
  <mergeCells count="3">
    <mergeCell ref="A1:I1"/>
    <mergeCell ref="B7:D7"/>
    <mergeCell ref="B8:D8"/>
  </mergeCells>
  <phoneticPr fontId="10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44086-BBB7-48CF-BFBA-7A220C7E2BD6}">
  <dimension ref="A1:M8"/>
  <sheetViews>
    <sheetView workbookViewId="0">
      <selection sqref="A1:I1"/>
    </sheetView>
  </sheetViews>
  <sheetFormatPr defaultColWidth="10" defaultRowHeight="13.5" x14ac:dyDescent="0.15"/>
  <cols>
    <col min="1" max="1" width="7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0" width="10" style="23"/>
    <col min="11" max="11" width="14" style="23" hidden="1" customWidth="1"/>
    <col min="12" max="13" width="13.875" style="23" hidden="1" customWidth="1"/>
    <col min="14" max="16384" width="10" style="23"/>
  </cols>
  <sheetData>
    <row r="1" spans="1:13" ht="44.25" customHeight="1" x14ac:dyDescent="0.15">
      <c r="A1" s="59" t="s">
        <v>88</v>
      </c>
      <c r="B1" s="59"/>
      <c r="C1" s="59"/>
      <c r="D1" s="59"/>
      <c r="E1" s="59"/>
      <c r="F1" s="59"/>
      <c r="G1" s="59"/>
      <c r="H1" s="59"/>
      <c r="I1" s="59"/>
    </row>
    <row r="2" spans="1:13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13" ht="59.25" customHeight="1" x14ac:dyDescent="0.15">
      <c r="A3" s="28">
        <v>1</v>
      </c>
      <c r="B3" s="29" t="s">
        <v>73</v>
      </c>
      <c r="C3" s="29" t="s">
        <v>74</v>
      </c>
      <c r="D3" s="30" t="s">
        <v>39</v>
      </c>
      <c r="E3" s="30" t="s">
        <v>72</v>
      </c>
      <c r="F3" s="31">
        <v>150.05099999999999</v>
      </c>
      <c r="G3" s="31"/>
      <c r="H3" s="32"/>
      <c r="I3" s="33"/>
      <c r="L3" s="23">
        <f t="shared" ref="L3:L6" si="0">H3</f>
        <v>0</v>
      </c>
    </row>
    <row r="4" spans="1:13" ht="60" customHeight="1" x14ac:dyDescent="0.15">
      <c r="A4" s="28">
        <v>2</v>
      </c>
      <c r="B4" s="29" t="s">
        <v>7</v>
      </c>
      <c r="C4" s="29" t="s">
        <v>76</v>
      </c>
      <c r="D4" s="30" t="s">
        <v>37</v>
      </c>
      <c r="E4" s="30" t="s">
        <v>72</v>
      </c>
      <c r="F4" s="31">
        <v>316.8</v>
      </c>
      <c r="G4" s="31"/>
      <c r="H4" s="32"/>
      <c r="I4" s="33"/>
      <c r="L4" s="23">
        <f t="shared" si="0"/>
        <v>0</v>
      </c>
    </row>
    <row r="5" spans="1:13" ht="41.25" customHeight="1" x14ac:dyDescent="0.15">
      <c r="A5" s="28">
        <v>3</v>
      </c>
      <c r="B5" s="29" t="s">
        <v>8</v>
      </c>
      <c r="C5" s="29" t="s">
        <v>77</v>
      </c>
      <c r="D5" s="30" t="s">
        <v>39</v>
      </c>
      <c r="E5" s="30" t="s">
        <v>72</v>
      </c>
      <c r="F5" s="31">
        <v>466.29</v>
      </c>
      <c r="G5" s="31"/>
      <c r="H5" s="32"/>
      <c r="I5" s="33"/>
      <c r="L5" s="23">
        <f t="shared" si="0"/>
        <v>0</v>
      </c>
    </row>
    <row r="6" spans="1:13" ht="64.5" customHeight="1" x14ac:dyDescent="0.15">
      <c r="A6" s="28">
        <v>4</v>
      </c>
      <c r="B6" s="29" t="s">
        <v>9</v>
      </c>
      <c r="C6" s="29" t="s">
        <v>78</v>
      </c>
      <c r="D6" s="30" t="s">
        <v>40</v>
      </c>
      <c r="E6" s="30" t="s">
        <v>72</v>
      </c>
      <c r="F6" s="31">
        <v>368.28</v>
      </c>
      <c r="G6" s="31"/>
      <c r="H6" s="32"/>
      <c r="I6" s="33"/>
      <c r="L6" s="23">
        <f t="shared" si="0"/>
        <v>0</v>
      </c>
    </row>
    <row r="7" spans="1:13" s="24" customFormat="1" ht="34.5" customHeight="1" x14ac:dyDescent="0.15">
      <c r="A7" s="28">
        <v>5</v>
      </c>
      <c r="B7" s="60" t="s">
        <v>97</v>
      </c>
      <c r="C7" s="61"/>
      <c r="D7" s="62"/>
      <c r="E7" s="30" t="s">
        <v>96</v>
      </c>
      <c r="F7" s="35"/>
      <c r="G7" s="35"/>
      <c r="H7" s="35"/>
      <c r="I7" s="36"/>
      <c r="L7" s="24">
        <f>SUM(L3:L6)</f>
        <v>0</v>
      </c>
      <c r="M7" s="24">
        <f>L7-H7</f>
        <v>0</v>
      </c>
    </row>
    <row r="8" spans="1:13" s="24" customFormat="1" ht="38.25" customHeight="1" x14ac:dyDescent="0.15">
      <c r="A8" s="28">
        <v>6</v>
      </c>
      <c r="B8" s="60" t="s">
        <v>95</v>
      </c>
      <c r="C8" s="61"/>
      <c r="D8" s="62"/>
      <c r="E8" s="30" t="s">
        <v>96</v>
      </c>
      <c r="F8" s="35"/>
      <c r="G8" s="35"/>
      <c r="H8" s="35"/>
      <c r="I8" s="36"/>
    </row>
  </sheetData>
  <mergeCells count="3">
    <mergeCell ref="A1:I1"/>
    <mergeCell ref="B7:D7"/>
    <mergeCell ref="B8:D8"/>
  </mergeCells>
  <phoneticPr fontId="10" type="noConversion"/>
  <pageMargins left="0.51181102362204722" right="0.51181102362204722" top="0.55118110236220474" bottom="0.5511811023622047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B3976-9C0B-42E9-BB08-E3B418DCA353}">
  <dimension ref="A1:D20"/>
  <sheetViews>
    <sheetView tabSelected="1" workbookViewId="0">
      <selection activeCell="E20" sqref="E20"/>
    </sheetView>
  </sheetViews>
  <sheetFormatPr defaultRowHeight="13.5" x14ac:dyDescent="0.15"/>
  <cols>
    <col min="1" max="1" width="7.125" customWidth="1"/>
    <col min="2" max="2" width="41.625" customWidth="1"/>
    <col min="3" max="3" width="22.375" customWidth="1"/>
    <col min="4" max="4" width="18.5" customWidth="1"/>
  </cols>
  <sheetData>
    <row r="1" spans="1:4" ht="59.25" customHeight="1" x14ac:dyDescent="0.15">
      <c r="A1" s="58" t="s">
        <v>89</v>
      </c>
      <c r="B1" s="58"/>
      <c r="C1" s="58"/>
      <c r="D1" s="58"/>
    </row>
    <row r="2" spans="1:4" ht="33" customHeight="1" x14ac:dyDescent="0.15">
      <c r="A2" s="39" t="s">
        <v>54</v>
      </c>
      <c r="B2" s="39" t="s">
        <v>55</v>
      </c>
      <c r="C2" s="39" t="s">
        <v>41</v>
      </c>
      <c r="D2" s="39" t="s">
        <v>56</v>
      </c>
    </row>
    <row r="3" spans="1:4" ht="24.95" customHeight="1" x14ac:dyDescent="0.15">
      <c r="A3" s="40">
        <v>1</v>
      </c>
      <c r="B3" s="41" t="s">
        <v>42</v>
      </c>
      <c r="C3" s="43"/>
      <c r="D3" s="42"/>
    </row>
    <row r="4" spans="1:4" ht="24.95" customHeight="1" x14ac:dyDescent="0.15">
      <c r="A4" s="40">
        <v>2</v>
      </c>
      <c r="B4" s="41" t="s">
        <v>43</v>
      </c>
      <c r="C4" s="43"/>
      <c r="D4" s="42"/>
    </row>
    <row r="5" spans="1:4" ht="24.95" customHeight="1" x14ac:dyDescent="0.15">
      <c r="A5" s="40">
        <v>3</v>
      </c>
      <c r="B5" s="41" t="s">
        <v>44</v>
      </c>
      <c r="C5" s="43"/>
      <c r="D5" s="42"/>
    </row>
    <row r="6" spans="1:4" ht="24.95" customHeight="1" x14ac:dyDescent="0.15">
      <c r="A6" s="40">
        <v>4</v>
      </c>
      <c r="B6" s="41" t="s">
        <v>45</v>
      </c>
      <c r="C6" s="43"/>
      <c r="D6" s="42"/>
    </row>
    <row r="7" spans="1:4" ht="24.95" customHeight="1" x14ac:dyDescent="0.15">
      <c r="A7" s="40">
        <v>5</v>
      </c>
      <c r="B7" s="41" t="s">
        <v>46</v>
      </c>
      <c r="C7" s="43"/>
      <c r="D7" s="42"/>
    </row>
    <row r="8" spans="1:4" ht="24.95" customHeight="1" x14ac:dyDescent="0.15">
      <c r="A8" s="40">
        <v>6</v>
      </c>
      <c r="B8" s="41" t="s">
        <v>47</v>
      </c>
      <c r="C8" s="43"/>
      <c r="D8" s="42"/>
    </row>
    <row r="9" spans="1:4" ht="24.95" customHeight="1" x14ac:dyDescent="0.15">
      <c r="A9" s="40">
        <v>7</v>
      </c>
      <c r="B9" s="41" t="s">
        <v>48</v>
      </c>
      <c r="C9" s="43"/>
      <c r="D9" s="42"/>
    </row>
    <row r="10" spans="1:4" ht="24.95" customHeight="1" x14ac:dyDescent="0.15">
      <c r="A10" s="40">
        <v>8</v>
      </c>
      <c r="B10" s="41" t="s">
        <v>49</v>
      </c>
      <c r="C10" s="43"/>
      <c r="D10" s="42"/>
    </row>
    <row r="11" spans="1:4" ht="24.95" customHeight="1" x14ac:dyDescent="0.15">
      <c r="A11" s="40">
        <v>9</v>
      </c>
      <c r="B11" s="41" t="s">
        <v>50</v>
      </c>
      <c r="C11" s="43"/>
      <c r="D11" s="42"/>
    </row>
    <row r="12" spans="1:4" ht="24.95" customHeight="1" x14ac:dyDescent="0.15">
      <c r="A12" s="40">
        <v>10</v>
      </c>
      <c r="B12" s="41" t="s">
        <v>51</v>
      </c>
      <c r="C12" s="43"/>
      <c r="D12" s="42"/>
    </row>
    <row r="13" spans="1:4" ht="24.95" customHeight="1" x14ac:dyDescent="0.15">
      <c r="A13" s="40">
        <v>11</v>
      </c>
      <c r="B13" s="41" t="s">
        <v>52</v>
      </c>
      <c r="C13" s="43"/>
      <c r="D13" s="42"/>
    </row>
    <row r="14" spans="1:4" ht="24.95" customHeight="1" x14ac:dyDescent="0.15">
      <c r="A14" s="40">
        <v>12</v>
      </c>
      <c r="B14" s="41" t="s">
        <v>53</v>
      </c>
      <c r="C14" s="43"/>
      <c r="D14" s="42"/>
    </row>
    <row r="15" spans="1:4" ht="24.95" customHeight="1" x14ac:dyDescent="0.15">
      <c r="A15" s="40">
        <v>13</v>
      </c>
      <c r="B15" s="41" t="s">
        <v>84</v>
      </c>
      <c r="C15" s="43"/>
      <c r="D15" s="42"/>
    </row>
    <row r="16" spans="1:4" ht="24.95" customHeight="1" x14ac:dyDescent="0.15">
      <c r="A16" s="40">
        <v>14</v>
      </c>
      <c r="B16" s="41" t="s">
        <v>85</v>
      </c>
      <c r="C16" s="43"/>
      <c r="D16" s="42"/>
    </row>
    <row r="17" spans="1:4" ht="24.95" customHeight="1" x14ac:dyDescent="0.15">
      <c r="A17" s="40">
        <v>15</v>
      </c>
      <c r="B17" s="41" t="s">
        <v>86</v>
      </c>
      <c r="C17" s="43"/>
      <c r="D17" s="42"/>
    </row>
    <row r="18" spans="1:4" ht="24.95" customHeight="1" x14ac:dyDescent="0.15">
      <c r="A18" s="40">
        <v>16</v>
      </c>
      <c r="B18" s="41" t="s">
        <v>87</v>
      </c>
      <c r="C18" s="43"/>
      <c r="D18" s="42"/>
    </row>
    <row r="19" spans="1:4" ht="24.95" customHeight="1" x14ac:dyDescent="0.15">
      <c r="A19" s="40">
        <v>17</v>
      </c>
      <c r="B19" s="41" t="s">
        <v>94</v>
      </c>
      <c r="C19" s="43"/>
      <c r="D19" s="42"/>
    </row>
    <row r="20" spans="1:4" ht="69" customHeight="1" x14ac:dyDescent="0.15">
      <c r="A20" s="40">
        <v>18</v>
      </c>
      <c r="B20" s="45" t="s">
        <v>95</v>
      </c>
      <c r="C20" s="44"/>
      <c r="D20" s="64" t="s">
        <v>98</v>
      </c>
    </row>
  </sheetData>
  <mergeCells count="1">
    <mergeCell ref="A1:D1"/>
  </mergeCells>
  <phoneticPr fontId="10" type="noConversion"/>
  <pageMargins left="0.51181102362204722" right="0.51181102362204722" top="0.55118110236220474" bottom="0.55118110236220474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32CB-9FD4-4789-B2A5-F2172BCD557E}">
  <dimension ref="A1:I12"/>
  <sheetViews>
    <sheetView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4.625" style="23" customWidth="1"/>
    <col min="4" max="4" width="9.125" style="23" customWidth="1"/>
    <col min="5" max="5" width="7.125" style="23" customWidth="1"/>
    <col min="6" max="6" width="9.5" style="23" customWidth="1"/>
    <col min="7" max="7" width="8.5" style="23" customWidth="1"/>
    <col min="8" max="8" width="8.875" style="23" customWidth="1"/>
    <col min="9" max="9" width="11.375" style="23" customWidth="1"/>
    <col min="10" max="16384" width="10" style="23"/>
  </cols>
  <sheetData>
    <row r="1" spans="1:9" ht="44.25" customHeight="1" x14ac:dyDescent="0.15">
      <c r="A1" s="59" t="s">
        <v>42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53.25" customHeight="1" x14ac:dyDescent="0.15">
      <c r="A3" s="28">
        <v>1</v>
      </c>
      <c r="B3" s="29" t="s">
        <v>63</v>
      </c>
      <c r="C3" s="29" t="s">
        <v>64</v>
      </c>
      <c r="D3" s="30" t="s">
        <v>37</v>
      </c>
      <c r="E3" s="30" t="s">
        <v>65</v>
      </c>
      <c r="F3" s="31">
        <v>19.66</v>
      </c>
      <c r="G3" s="31"/>
      <c r="H3" s="32"/>
      <c r="I3" s="29" t="s">
        <v>92</v>
      </c>
    </row>
    <row r="4" spans="1:9" ht="48" customHeight="1" x14ac:dyDescent="0.15">
      <c r="A4" s="28">
        <v>2</v>
      </c>
      <c r="B4" s="29" t="s">
        <v>93</v>
      </c>
      <c r="C4" s="29" t="s">
        <v>67</v>
      </c>
      <c r="D4" s="30" t="s">
        <v>37</v>
      </c>
      <c r="E4" s="30" t="s">
        <v>65</v>
      </c>
      <c r="F4" s="31">
        <v>9.83</v>
      </c>
      <c r="G4" s="31"/>
      <c r="H4" s="32"/>
      <c r="I4" s="29" t="s">
        <v>91</v>
      </c>
    </row>
    <row r="5" spans="1:9" ht="51" customHeight="1" x14ac:dyDescent="0.15">
      <c r="A5" s="28">
        <v>3</v>
      </c>
      <c r="B5" s="29" t="s">
        <v>68</v>
      </c>
      <c r="C5" s="29" t="s">
        <v>69</v>
      </c>
      <c r="D5" s="30" t="s">
        <v>38</v>
      </c>
      <c r="E5" s="30" t="s">
        <v>70</v>
      </c>
      <c r="F5" s="31">
        <v>9830</v>
      </c>
      <c r="G5" s="31"/>
      <c r="H5" s="32"/>
      <c r="I5" s="33"/>
    </row>
    <row r="6" spans="1:9" ht="45.75" customHeight="1" x14ac:dyDescent="0.15">
      <c r="A6" s="28">
        <v>4</v>
      </c>
      <c r="B6" s="29" t="s">
        <v>73</v>
      </c>
      <c r="C6" s="29" t="s">
        <v>74</v>
      </c>
      <c r="D6" s="30" t="s">
        <v>39</v>
      </c>
      <c r="E6" s="30" t="s">
        <v>72</v>
      </c>
      <c r="F6" s="31">
        <v>2257.71</v>
      </c>
      <c r="G6" s="31"/>
      <c r="H6" s="32"/>
      <c r="I6" s="33"/>
    </row>
    <row r="7" spans="1:9" ht="45.75" customHeight="1" x14ac:dyDescent="0.15">
      <c r="A7" s="28">
        <v>5</v>
      </c>
      <c r="B7" s="29" t="s">
        <v>6</v>
      </c>
      <c r="C7" s="29" t="s">
        <v>75</v>
      </c>
      <c r="D7" s="30" t="s">
        <v>39</v>
      </c>
      <c r="E7" s="30" t="s">
        <v>72</v>
      </c>
      <c r="F7" s="31">
        <v>21021</v>
      </c>
      <c r="G7" s="31"/>
      <c r="H7" s="32"/>
      <c r="I7" s="33"/>
    </row>
    <row r="8" spans="1:9" ht="41.25" customHeight="1" x14ac:dyDescent="0.15">
      <c r="A8" s="28">
        <v>6</v>
      </c>
      <c r="B8" s="29" t="s">
        <v>8</v>
      </c>
      <c r="C8" s="29" t="s">
        <v>77</v>
      </c>
      <c r="D8" s="30" t="s">
        <v>39</v>
      </c>
      <c r="E8" s="30" t="s">
        <v>72</v>
      </c>
      <c r="F8" s="31">
        <v>56873</v>
      </c>
      <c r="G8" s="31"/>
      <c r="H8" s="32"/>
      <c r="I8" s="33"/>
    </row>
    <row r="9" spans="1:9" ht="64.5" customHeight="1" x14ac:dyDescent="0.15">
      <c r="A9" s="28">
        <v>7</v>
      </c>
      <c r="B9" s="29" t="s">
        <v>9</v>
      </c>
      <c r="C9" s="29" t="s">
        <v>78</v>
      </c>
      <c r="D9" s="30" t="s">
        <v>40</v>
      </c>
      <c r="E9" s="30" t="s">
        <v>72</v>
      </c>
      <c r="F9" s="31">
        <v>98115.12</v>
      </c>
      <c r="G9" s="31"/>
      <c r="H9" s="32"/>
      <c r="I9" s="33"/>
    </row>
    <row r="10" spans="1:9" ht="39" customHeight="1" x14ac:dyDescent="0.15">
      <c r="A10" s="28">
        <v>8</v>
      </c>
      <c r="B10" s="29" t="s">
        <v>80</v>
      </c>
      <c r="C10" s="29" t="s">
        <v>81</v>
      </c>
      <c r="D10" s="34" t="s">
        <v>39</v>
      </c>
      <c r="E10" s="30" t="s">
        <v>65</v>
      </c>
      <c r="F10" s="31">
        <v>19.66</v>
      </c>
      <c r="G10" s="31"/>
      <c r="H10" s="32"/>
      <c r="I10" s="33"/>
    </row>
    <row r="11" spans="1:9" s="24" customFormat="1" ht="27" customHeight="1" x14ac:dyDescent="0.15">
      <c r="A11" s="28">
        <v>9</v>
      </c>
      <c r="B11" s="60" t="s">
        <v>97</v>
      </c>
      <c r="C11" s="61"/>
      <c r="D11" s="62"/>
      <c r="E11" s="30" t="s">
        <v>96</v>
      </c>
      <c r="F11" s="35"/>
      <c r="G11" s="35"/>
      <c r="H11" s="35"/>
      <c r="I11" s="36"/>
    </row>
    <row r="12" spans="1:9" s="24" customFormat="1" ht="26.1" customHeight="1" x14ac:dyDescent="0.15">
      <c r="A12" s="28">
        <v>10</v>
      </c>
      <c r="B12" s="60" t="s">
        <v>95</v>
      </c>
      <c r="C12" s="61"/>
      <c r="D12" s="62"/>
      <c r="E12" s="30" t="s">
        <v>96</v>
      </c>
      <c r="F12" s="35"/>
      <c r="G12" s="35"/>
      <c r="H12" s="35"/>
      <c r="I12" s="36"/>
    </row>
  </sheetData>
  <mergeCells count="3">
    <mergeCell ref="A1:I1"/>
    <mergeCell ref="B11:D11"/>
    <mergeCell ref="B12:D12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C5A4C-846A-4DFA-BBC5-76B0F8A74C82}">
  <dimension ref="A1:I13"/>
  <sheetViews>
    <sheetView topLeftCell="A4"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6384" width="10" style="23"/>
  </cols>
  <sheetData>
    <row r="1" spans="1:9" ht="44.25" customHeight="1" x14ac:dyDescent="0.15">
      <c r="A1" s="59" t="s">
        <v>43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53.25" customHeight="1" x14ac:dyDescent="0.15">
      <c r="A3" s="28">
        <v>1</v>
      </c>
      <c r="B3" s="29" t="s">
        <v>63</v>
      </c>
      <c r="C3" s="29" t="s">
        <v>64</v>
      </c>
      <c r="D3" s="30" t="s">
        <v>37</v>
      </c>
      <c r="E3" s="30" t="s">
        <v>65</v>
      </c>
      <c r="F3" s="31">
        <v>7.1</v>
      </c>
      <c r="G3" s="31"/>
      <c r="H3" s="32"/>
      <c r="I3" s="29" t="s">
        <v>92</v>
      </c>
    </row>
    <row r="4" spans="1:9" ht="48" customHeight="1" x14ac:dyDescent="0.15">
      <c r="A4" s="28">
        <v>2</v>
      </c>
      <c r="B4" s="29" t="s">
        <v>66</v>
      </c>
      <c r="C4" s="29" t="s">
        <v>67</v>
      </c>
      <c r="D4" s="30" t="s">
        <v>37</v>
      </c>
      <c r="E4" s="30" t="s">
        <v>65</v>
      </c>
      <c r="F4" s="31">
        <v>3.55</v>
      </c>
      <c r="G4" s="31"/>
      <c r="H4" s="32"/>
      <c r="I4" s="29" t="s">
        <v>91</v>
      </c>
    </row>
    <row r="5" spans="1:9" ht="51" customHeight="1" x14ac:dyDescent="0.15">
      <c r="A5" s="28">
        <v>3</v>
      </c>
      <c r="B5" s="29" t="s">
        <v>68</v>
      </c>
      <c r="C5" s="29" t="s">
        <v>69</v>
      </c>
      <c r="D5" s="30" t="s">
        <v>38</v>
      </c>
      <c r="E5" s="30" t="s">
        <v>70</v>
      </c>
      <c r="F5" s="31">
        <v>3550</v>
      </c>
      <c r="G5" s="31"/>
      <c r="H5" s="32"/>
      <c r="I5" s="33"/>
    </row>
    <row r="6" spans="1:9" ht="60" customHeight="1" x14ac:dyDescent="0.15">
      <c r="A6" s="28">
        <v>4</v>
      </c>
      <c r="B6" s="29" t="s">
        <v>4</v>
      </c>
      <c r="C6" s="29" t="s">
        <v>71</v>
      </c>
      <c r="D6" s="30" t="s">
        <v>39</v>
      </c>
      <c r="E6" s="30" t="s">
        <v>72</v>
      </c>
      <c r="F6" s="31">
        <v>1152.5</v>
      </c>
      <c r="G6" s="31"/>
      <c r="H6" s="32"/>
      <c r="I6" s="33"/>
    </row>
    <row r="7" spans="1:9" ht="45.75" customHeight="1" x14ac:dyDescent="0.15">
      <c r="A7" s="28">
        <v>5</v>
      </c>
      <c r="B7" s="29" t="s">
        <v>73</v>
      </c>
      <c r="C7" s="29" t="s">
        <v>74</v>
      </c>
      <c r="D7" s="30" t="s">
        <v>39</v>
      </c>
      <c r="E7" s="30" t="s">
        <v>72</v>
      </c>
      <c r="F7" s="31">
        <v>1120</v>
      </c>
      <c r="G7" s="31"/>
      <c r="H7" s="32"/>
      <c r="I7" s="33"/>
    </row>
    <row r="8" spans="1:9" ht="45.75" customHeight="1" x14ac:dyDescent="0.15">
      <c r="A8" s="28">
        <v>6</v>
      </c>
      <c r="B8" s="29" t="s">
        <v>6</v>
      </c>
      <c r="C8" s="29" t="s">
        <v>75</v>
      </c>
      <c r="D8" s="30" t="s">
        <v>39</v>
      </c>
      <c r="E8" s="30" t="s">
        <v>72</v>
      </c>
      <c r="F8" s="31">
        <v>8521.92</v>
      </c>
      <c r="G8" s="31"/>
      <c r="H8" s="32"/>
      <c r="I8" s="33"/>
    </row>
    <row r="9" spans="1:9" ht="41.25" customHeight="1" x14ac:dyDescent="0.15">
      <c r="A9" s="28">
        <v>7</v>
      </c>
      <c r="B9" s="29" t="s">
        <v>8</v>
      </c>
      <c r="C9" s="29" t="s">
        <v>77</v>
      </c>
      <c r="D9" s="30" t="s">
        <v>39</v>
      </c>
      <c r="E9" s="30" t="s">
        <v>72</v>
      </c>
      <c r="F9" s="31">
        <v>25705.3</v>
      </c>
      <c r="G9" s="31"/>
      <c r="H9" s="32"/>
      <c r="I9" s="33"/>
    </row>
    <row r="10" spans="1:9" ht="64.5" customHeight="1" x14ac:dyDescent="0.15">
      <c r="A10" s="28">
        <v>8</v>
      </c>
      <c r="B10" s="29" t="s">
        <v>9</v>
      </c>
      <c r="C10" s="29" t="s">
        <v>78</v>
      </c>
      <c r="D10" s="30" t="s">
        <v>40</v>
      </c>
      <c r="E10" s="30" t="s">
        <v>72</v>
      </c>
      <c r="F10" s="31">
        <v>32500</v>
      </c>
      <c r="G10" s="31"/>
      <c r="H10" s="32"/>
      <c r="I10" s="33"/>
    </row>
    <row r="11" spans="1:9" ht="39" customHeight="1" x14ac:dyDescent="0.15">
      <c r="A11" s="28">
        <v>9</v>
      </c>
      <c r="B11" s="29" t="s">
        <v>80</v>
      </c>
      <c r="C11" s="29" t="s">
        <v>81</v>
      </c>
      <c r="D11" s="34" t="s">
        <v>39</v>
      </c>
      <c r="E11" s="30" t="s">
        <v>65</v>
      </c>
      <c r="F11" s="31">
        <v>3.55</v>
      </c>
      <c r="G11" s="31"/>
      <c r="H11" s="32"/>
      <c r="I11" s="33"/>
    </row>
    <row r="12" spans="1:9" s="24" customFormat="1" ht="27" customHeight="1" x14ac:dyDescent="0.15">
      <c r="A12" s="28">
        <v>10</v>
      </c>
      <c r="B12" s="60" t="s">
        <v>97</v>
      </c>
      <c r="C12" s="61"/>
      <c r="D12" s="62"/>
      <c r="E12" s="30" t="s">
        <v>96</v>
      </c>
      <c r="F12" s="35"/>
      <c r="G12" s="35"/>
      <c r="H12" s="35"/>
      <c r="I12" s="36"/>
    </row>
    <row r="13" spans="1:9" s="24" customFormat="1" ht="26.1" customHeight="1" x14ac:dyDescent="0.15">
      <c r="A13" s="28">
        <v>11</v>
      </c>
      <c r="B13" s="60" t="s">
        <v>95</v>
      </c>
      <c r="C13" s="61"/>
      <c r="D13" s="62"/>
      <c r="E13" s="30" t="s">
        <v>96</v>
      </c>
      <c r="F13" s="35"/>
      <c r="G13" s="35"/>
      <c r="H13" s="35"/>
      <c r="I13" s="36"/>
    </row>
  </sheetData>
  <mergeCells count="3">
    <mergeCell ref="A1:I1"/>
    <mergeCell ref="B12:D12"/>
    <mergeCell ref="B13:D13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66C68-8975-48B0-9185-0F80E22972AE}">
  <dimension ref="A1:I13"/>
  <sheetViews>
    <sheetView workbookViewId="0">
      <selection activeCell="G4" sqref="G4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6384" width="10" style="23"/>
  </cols>
  <sheetData>
    <row r="1" spans="1:9" ht="44.25" customHeight="1" x14ac:dyDescent="0.15">
      <c r="A1" s="59" t="s">
        <v>44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53.25" customHeight="1" x14ac:dyDescent="0.15">
      <c r="A3" s="28">
        <v>1</v>
      </c>
      <c r="B3" s="29" t="s">
        <v>63</v>
      </c>
      <c r="C3" s="29" t="s">
        <v>64</v>
      </c>
      <c r="D3" s="30" t="s">
        <v>37</v>
      </c>
      <c r="E3" s="30" t="s">
        <v>65</v>
      </c>
      <c r="F3" s="31">
        <v>4.72</v>
      </c>
      <c r="G3" s="31"/>
      <c r="H3" s="37"/>
      <c r="I3" s="29" t="s">
        <v>92</v>
      </c>
    </row>
    <row r="4" spans="1:9" ht="48" customHeight="1" x14ac:dyDescent="0.15">
      <c r="A4" s="28">
        <v>2</v>
      </c>
      <c r="B4" s="29" t="s">
        <v>66</v>
      </c>
      <c r="C4" s="29" t="s">
        <v>67</v>
      </c>
      <c r="D4" s="30" t="s">
        <v>37</v>
      </c>
      <c r="E4" s="30" t="s">
        <v>65</v>
      </c>
      <c r="F4" s="31">
        <v>2.36</v>
      </c>
      <c r="G4" s="31"/>
      <c r="H4" s="37"/>
      <c r="I4" s="29" t="s">
        <v>91</v>
      </c>
    </row>
    <row r="5" spans="1:9" ht="51" customHeight="1" x14ac:dyDescent="0.15">
      <c r="A5" s="28">
        <v>3</v>
      </c>
      <c r="B5" s="29" t="s">
        <v>68</v>
      </c>
      <c r="C5" s="29" t="s">
        <v>69</v>
      </c>
      <c r="D5" s="30" t="s">
        <v>38</v>
      </c>
      <c r="E5" s="30" t="s">
        <v>70</v>
      </c>
      <c r="F5" s="31">
        <v>2360</v>
      </c>
      <c r="G5" s="31"/>
      <c r="H5" s="37"/>
      <c r="I5" s="33"/>
    </row>
    <row r="6" spans="1:9" ht="60" customHeight="1" x14ac:dyDescent="0.15">
      <c r="A6" s="28">
        <v>4</v>
      </c>
      <c r="B6" s="29" t="s">
        <v>4</v>
      </c>
      <c r="C6" s="29" t="s">
        <v>71</v>
      </c>
      <c r="D6" s="30" t="s">
        <v>39</v>
      </c>
      <c r="E6" s="30" t="s">
        <v>72</v>
      </c>
      <c r="F6" s="31">
        <v>650</v>
      </c>
      <c r="G6" s="31"/>
      <c r="H6" s="37"/>
      <c r="I6" s="33"/>
    </row>
    <row r="7" spans="1:9" ht="45.75" customHeight="1" x14ac:dyDescent="0.15">
      <c r="A7" s="28">
        <v>5</v>
      </c>
      <c r="B7" s="29" t="s">
        <v>73</v>
      </c>
      <c r="C7" s="29" t="s">
        <v>74</v>
      </c>
      <c r="D7" s="30" t="s">
        <v>39</v>
      </c>
      <c r="E7" s="30" t="s">
        <v>72</v>
      </c>
      <c r="F7" s="31">
        <v>324</v>
      </c>
      <c r="G7" s="31"/>
      <c r="H7" s="37"/>
      <c r="I7" s="33"/>
    </row>
    <row r="8" spans="1:9" ht="45.75" customHeight="1" x14ac:dyDescent="0.15">
      <c r="A8" s="28">
        <v>6</v>
      </c>
      <c r="B8" s="29" t="s">
        <v>6</v>
      </c>
      <c r="C8" s="29" t="s">
        <v>75</v>
      </c>
      <c r="D8" s="30" t="s">
        <v>39</v>
      </c>
      <c r="E8" s="30" t="s">
        <v>72</v>
      </c>
      <c r="F8" s="31">
        <v>5664</v>
      </c>
      <c r="G8" s="31"/>
      <c r="H8" s="37"/>
      <c r="I8" s="33"/>
    </row>
    <row r="9" spans="1:9" ht="41.25" customHeight="1" x14ac:dyDescent="0.15">
      <c r="A9" s="28">
        <v>7</v>
      </c>
      <c r="B9" s="29" t="s">
        <v>8</v>
      </c>
      <c r="C9" s="29" t="s">
        <v>77</v>
      </c>
      <c r="D9" s="30" t="s">
        <v>39</v>
      </c>
      <c r="E9" s="30" t="s">
        <v>72</v>
      </c>
      <c r="F9" s="31">
        <v>12313.2</v>
      </c>
      <c r="G9" s="31"/>
      <c r="H9" s="37"/>
      <c r="I9" s="33"/>
    </row>
    <row r="10" spans="1:9" ht="64.5" customHeight="1" x14ac:dyDescent="0.15">
      <c r="A10" s="28">
        <v>8</v>
      </c>
      <c r="B10" s="29" t="s">
        <v>9</v>
      </c>
      <c r="C10" s="29" t="s">
        <v>78</v>
      </c>
      <c r="D10" s="30" t="s">
        <v>40</v>
      </c>
      <c r="E10" s="30" t="s">
        <v>72</v>
      </c>
      <c r="F10" s="31">
        <v>21120</v>
      </c>
      <c r="G10" s="31"/>
      <c r="H10" s="37"/>
      <c r="I10" s="33"/>
    </row>
    <row r="11" spans="1:9" ht="39" customHeight="1" x14ac:dyDescent="0.15">
      <c r="A11" s="28">
        <v>9</v>
      </c>
      <c r="B11" s="29" t="s">
        <v>80</v>
      </c>
      <c r="C11" s="29" t="s">
        <v>81</v>
      </c>
      <c r="D11" s="34" t="s">
        <v>39</v>
      </c>
      <c r="E11" s="30" t="s">
        <v>65</v>
      </c>
      <c r="F11" s="31">
        <v>2.36</v>
      </c>
      <c r="G11" s="31"/>
      <c r="H11" s="37"/>
      <c r="I11" s="33"/>
    </row>
    <row r="12" spans="1:9" s="24" customFormat="1" ht="27" customHeight="1" x14ac:dyDescent="0.15">
      <c r="A12" s="28">
        <v>10</v>
      </c>
      <c r="B12" s="60" t="s">
        <v>97</v>
      </c>
      <c r="C12" s="61"/>
      <c r="D12" s="62"/>
      <c r="E12" s="30" t="s">
        <v>96</v>
      </c>
      <c r="F12" s="35"/>
      <c r="G12" s="35"/>
      <c r="H12" s="35"/>
      <c r="I12" s="36"/>
    </row>
    <row r="13" spans="1:9" s="24" customFormat="1" ht="26.1" customHeight="1" x14ac:dyDescent="0.15">
      <c r="A13" s="28">
        <v>11</v>
      </c>
      <c r="B13" s="60" t="s">
        <v>95</v>
      </c>
      <c r="C13" s="61"/>
      <c r="D13" s="62"/>
      <c r="E13" s="30" t="s">
        <v>96</v>
      </c>
      <c r="F13" s="35"/>
      <c r="G13" s="35"/>
      <c r="H13" s="35"/>
      <c r="I13" s="36"/>
    </row>
  </sheetData>
  <mergeCells count="3">
    <mergeCell ref="A1:I1"/>
    <mergeCell ref="B12:D12"/>
    <mergeCell ref="B13:D13"/>
  </mergeCells>
  <phoneticPr fontId="1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1DB14-C560-42C1-AE90-A6BDC24F23C3}">
  <dimension ref="A1:I12"/>
  <sheetViews>
    <sheetView topLeftCell="A4"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6384" width="10" style="23"/>
  </cols>
  <sheetData>
    <row r="1" spans="1:9" ht="44.25" customHeight="1" x14ac:dyDescent="0.15">
      <c r="A1" s="59" t="s">
        <v>45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53.25" customHeight="1" x14ac:dyDescent="0.15">
      <c r="A3" s="28">
        <v>1</v>
      </c>
      <c r="B3" s="29" t="s">
        <v>63</v>
      </c>
      <c r="C3" s="29" t="s">
        <v>64</v>
      </c>
      <c r="D3" s="30" t="s">
        <v>37</v>
      </c>
      <c r="E3" s="30" t="s">
        <v>65</v>
      </c>
      <c r="F3" s="31">
        <v>6.33</v>
      </c>
      <c r="G3" s="31"/>
      <c r="H3" s="32"/>
      <c r="I3" s="29" t="s">
        <v>92</v>
      </c>
    </row>
    <row r="4" spans="1:9" ht="48" customHeight="1" x14ac:dyDescent="0.15">
      <c r="A4" s="28">
        <v>2</v>
      </c>
      <c r="B4" s="29" t="s">
        <v>66</v>
      </c>
      <c r="C4" s="29" t="s">
        <v>67</v>
      </c>
      <c r="D4" s="30" t="s">
        <v>37</v>
      </c>
      <c r="E4" s="30" t="s">
        <v>65</v>
      </c>
      <c r="F4" s="31">
        <v>3.16</v>
      </c>
      <c r="G4" s="31"/>
      <c r="H4" s="32"/>
      <c r="I4" s="29" t="s">
        <v>91</v>
      </c>
    </row>
    <row r="5" spans="1:9" ht="51" customHeight="1" x14ac:dyDescent="0.15">
      <c r="A5" s="28">
        <v>3</v>
      </c>
      <c r="B5" s="29" t="s">
        <v>68</v>
      </c>
      <c r="C5" s="29" t="s">
        <v>69</v>
      </c>
      <c r="D5" s="30" t="s">
        <v>38</v>
      </c>
      <c r="E5" s="30" t="s">
        <v>70</v>
      </c>
      <c r="F5" s="31">
        <v>3163</v>
      </c>
      <c r="G5" s="31"/>
      <c r="H5" s="32"/>
      <c r="I5" s="33"/>
    </row>
    <row r="6" spans="1:9" ht="60" customHeight="1" x14ac:dyDescent="0.15">
      <c r="A6" s="28">
        <v>4</v>
      </c>
      <c r="B6" s="29" t="s">
        <v>4</v>
      </c>
      <c r="C6" s="29" t="s">
        <v>71</v>
      </c>
      <c r="D6" s="30" t="s">
        <v>39</v>
      </c>
      <c r="E6" s="30" t="s">
        <v>72</v>
      </c>
      <c r="F6" s="31">
        <v>3337.5</v>
      </c>
      <c r="G6" s="31"/>
      <c r="H6" s="32"/>
      <c r="I6" s="33"/>
    </row>
    <row r="7" spans="1:9" ht="45.75" customHeight="1" x14ac:dyDescent="0.15">
      <c r="A7" s="28">
        <v>5</v>
      </c>
      <c r="B7" s="29" t="s">
        <v>6</v>
      </c>
      <c r="C7" s="29" t="s">
        <v>75</v>
      </c>
      <c r="D7" s="30" t="s">
        <v>39</v>
      </c>
      <c r="E7" s="30" t="s">
        <v>72</v>
      </c>
      <c r="F7" s="31">
        <v>6958.6</v>
      </c>
      <c r="G7" s="31"/>
      <c r="H7" s="32"/>
      <c r="I7" s="33"/>
    </row>
    <row r="8" spans="1:9" ht="41.25" customHeight="1" x14ac:dyDescent="0.15">
      <c r="A8" s="28">
        <v>6</v>
      </c>
      <c r="B8" s="29" t="s">
        <v>8</v>
      </c>
      <c r="C8" s="29" t="s">
        <v>77</v>
      </c>
      <c r="D8" s="30" t="s">
        <v>39</v>
      </c>
      <c r="E8" s="30" t="s">
        <v>72</v>
      </c>
      <c r="F8" s="31">
        <v>20453.7</v>
      </c>
      <c r="G8" s="31"/>
      <c r="H8" s="32"/>
      <c r="I8" s="33"/>
    </row>
    <row r="9" spans="1:9" ht="64.5" customHeight="1" x14ac:dyDescent="0.15">
      <c r="A9" s="28">
        <v>7</v>
      </c>
      <c r="B9" s="29" t="s">
        <v>9</v>
      </c>
      <c r="C9" s="29" t="s">
        <v>78</v>
      </c>
      <c r="D9" s="30" t="s">
        <v>40</v>
      </c>
      <c r="E9" s="30" t="s">
        <v>72</v>
      </c>
      <c r="F9" s="31">
        <v>14091.39</v>
      </c>
      <c r="G9" s="31"/>
      <c r="H9" s="32"/>
      <c r="I9" s="33"/>
    </row>
    <row r="10" spans="1:9" ht="39" customHeight="1" x14ac:dyDescent="0.15">
      <c r="A10" s="28">
        <v>8</v>
      </c>
      <c r="B10" s="29" t="s">
        <v>80</v>
      </c>
      <c r="C10" s="29" t="s">
        <v>81</v>
      </c>
      <c r="D10" s="34" t="s">
        <v>39</v>
      </c>
      <c r="E10" s="30" t="s">
        <v>65</v>
      </c>
      <c r="F10" s="31">
        <v>3.1629999999999998</v>
      </c>
      <c r="G10" s="31"/>
      <c r="H10" s="32"/>
      <c r="I10" s="33"/>
    </row>
    <row r="11" spans="1:9" s="24" customFormat="1" ht="27" customHeight="1" x14ac:dyDescent="0.15">
      <c r="A11" s="28">
        <v>9</v>
      </c>
      <c r="B11" s="60" t="s">
        <v>97</v>
      </c>
      <c r="C11" s="61"/>
      <c r="D11" s="62"/>
      <c r="E11" s="30" t="s">
        <v>96</v>
      </c>
      <c r="F11" s="35"/>
      <c r="G11" s="35"/>
      <c r="H11" s="35"/>
      <c r="I11" s="36"/>
    </row>
    <row r="12" spans="1:9" s="24" customFormat="1" ht="26.1" customHeight="1" x14ac:dyDescent="0.15">
      <c r="A12" s="28">
        <v>10</v>
      </c>
      <c r="B12" s="60" t="s">
        <v>95</v>
      </c>
      <c r="C12" s="61"/>
      <c r="D12" s="62"/>
      <c r="E12" s="30" t="s">
        <v>96</v>
      </c>
      <c r="F12" s="35"/>
      <c r="G12" s="35"/>
      <c r="H12" s="35"/>
      <c r="I12" s="36"/>
    </row>
  </sheetData>
  <mergeCells count="3">
    <mergeCell ref="A1:I1"/>
    <mergeCell ref="B11:D11"/>
    <mergeCell ref="B12:D12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CA0B0-E57E-45A9-88FD-9CD5101EBEC1}">
  <dimension ref="A1:I13"/>
  <sheetViews>
    <sheetView topLeftCell="A7"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6384" width="10" style="23"/>
  </cols>
  <sheetData>
    <row r="1" spans="1:9" ht="44.25" customHeight="1" x14ac:dyDescent="0.15">
      <c r="A1" s="59" t="s">
        <v>46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53.25" customHeight="1" x14ac:dyDescent="0.15">
      <c r="A3" s="28">
        <v>1</v>
      </c>
      <c r="B3" s="29" t="s">
        <v>63</v>
      </c>
      <c r="C3" s="29" t="s">
        <v>64</v>
      </c>
      <c r="D3" s="30" t="s">
        <v>37</v>
      </c>
      <c r="E3" s="30" t="s">
        <v>65</v>
      </c>
      <c r="F3" s="31">
        <v>5.63</v>
      </c>
      <c r="G3" s="31"/>
      <c r="H3" s="32"/>
      <c r="I3" s="29" t="s">
        <v>92</v>
      </c>
    </row>
    <row r="4" spans="1:9" ht="48" customHeight="1" x14ac:dyDescent="0.15">
      <c r="A4" s="28">
        <v>2</v>
      </c>
      <c r="B4" s="29" t="s">
        <v>66</v>
      </c>
      <c r="C4" s="29" t="s">
        <v>67</v>
      </c>
      <c r="D4" s="30" t="s">
        <v>37</v>
      </c>
      <c r="E4" s="30" t="s">
        <v>65</v>
      </c>
      <c r="F4" s="31">
        <v>2.82</v>
      </c>
      <c r="G4" s="31"/>
      <c r="H4" s="32"/>
      <c r="I4" s="29" t="s">
        <v>91</v>
      </c>
    </row>
    <row r="5" spans="1:9" ht="51" customHeight="1" x14ac:dyDescent="0.15">
      <c r="A5" s="28">
        <v>3</v>
      </c>
      <c r="B5" s="29" t="s">
        <v>68</v>
      </c>
      <c r="C5" s="29" t="s">
        <v>69</v>
      </c>
      <c r="D5" s="30" t="s">
        <v>38</v>
      </c>
      <c r="E5" s="30" t="s">
        <v>70</v>
      </c>
      <c r="F5" s="31">
        <v>2815</v>
      </c>
      <c r="G5" s="31"/>
      <c r="H5" s="32"/>
      <c r="I5" s="33"/>
    </row>
    <row r="6" spans="1:9" ht="60" customHeight="1" x14ac:dyDescent="0.15">
      <c r="A6" s="28">
        <v>4</v>
      </c>
      <c r="B6" s="29" t="s">
        <v>4</v>
      </c>
      <c r="C6" s="29" t="s">
        <v>71</v>
      </c>
      <c r="D6" s="30" t="s">
        <v>39</v>
      </c>
      <c r="E6" s="30" t="s">
        <v>72</v>
      </c>
      <c r="F6" s="31">
        <v>2725</v>
      </c>
      <c r="G6" s="31"/>
      <c r="H6" s="32"/>
      <c r="I6" s="33"/>
    </row>
    <row r="7" spans="1:9" ht="45.75" customHeight="1" x14ac:dyDescent="0.15">
      <c r="A7" s="28">
        <v>6</v>
      </c>
      <c r="B7" s="29" t="s">
        <v>6</v>
      </c>
      <c r="C7" s="29" t="s">
        <v>75</v>
      </c>
      <c r="D7" s="30" t="s">
        <v>39</v>
      </c>
      <c r="E7" s="30" t="s">
        <v>72</v>
      </c>
      <c r="F7" s="31">
        <v>6326.4</v>
      </c>
      <c r="G7" s="31"/>
      <c r="H7" s="32"/>
      <c r="I7" s="33"/>
    </row>
    <row r="8" spans="1:9" ht="41.25" customHeight="1" x14ac:dyDescent="0.15">
      <c r="A8" s="28">
        <v>8</v>
      </c>
      <c r="B8" s="29" t="s">
        <v>8</v>
      </c>
      <c r="C8" s="29" t="s">
        <v>77</v>
      </c>
      <c r="D8" s="30" t="s">
        <v>39</v>
      </c>
      <c r="E8" s="30" t="s">
        <v>72</v>
      </c>
      <c r="F8" s="31">
        <v>13550.9</v>
      </c>
      <c r="G8" s="31"/>
      <c r="H8" s="32"/>
      <c r="I8" s="33"/>
    </row>
    <row r="9" spans="1:9" ht="64.5" customHeight="1" x14ac:dyDescent="0.15">
      <c r="A9" s="28">
        <v>9</v>
      </c>
      <c r="B9" s="29" t="s">
        <v>9</v>
      </c>
      <c r="C9" s="29" t="s">
        <v>78</v>
      </c>
      <c r="D9" s="30" t="s">
        <v>40</v>
      </c>
      <c r="E9" s="30" t="s">
        <v>72</v>
      </c>
      <c r="F9" s="31">
        <v>19836.009999999998</v>
      </c>
      <c r="G9" s="31"/>
      <c r="H9" s="32"/>
      <c r="I9" s="33"/>
    </row>
    <row r="10" spans="1:9" ht="42" customHeight="1" x14ac:dyDescent="0.15">
      <c r="A10" s="28">
        <v>10</v>
      </c>
      <c r="B10" s="29" t="s">
        <v>10</v>
      </c>
      <c r="C10" s="29" t="s">
        <v>79</v>
      </c>
      <c r="D10" s="30" t="s">
        <v>39</v>
      </c>
      <c r="E10" s="30" t="s">
        <v>70</v>
      </c>
      <c r="F10" s="31">
        <v>2238.1999999999998</v>
      </c>
      <c r="G10" s="31"/>
      <c r="H10" s="32"/>
      <c r="I10" s="33"/>
    </row>
    <row r="11" spans="1:9" ht="39" customHeight="1" x14ac:dyDescent="0.15">
      <c r="A11" s="28">
        <v>11</v>
      </c>
      <c r="B11" s="29" t="s">
        <v>80</v>
      </c>
      <c r="C11" s="29" t="s">
        <v>81</v>
      </c>
      <c r="D11" s="34" t="s">
        <v>39</v>
      </c>
      <c r="E11" s="30" t="s">
        <v>65</v>
      </c>
      <c r="F11" s="38">
        <v>0.94199999999999995</v>
      </c>
      <c r="G11" s="31"/>
      <c r="H11" s="32"/>
      <c r="I11" s="33"/>
    </row>
    <row r="12" spans="1:9" s="24" customFormat="1" ht="30.75" customHeight="1" x14ac:dyDescent="0.15">
      <c r="A12" s="28">
        <v>12</v>
      </c>
      <c r="B12" s="60" t="s">
        <v>97</v>
      </c>
      <c r="C12" s="61"/>
      <c r="D12" s="62"/>
      <c r="E12" s="30" t="s">
        <v>96</v>
      </c>
      <c r="F12" s="35"/>
      <c r="G12" s="35"/>
      <c r="H12" s="35"/>
      <c r="I12" s="36"/>
    </row>
    <row r="13" spans="1:9" s="24" customFormat="1" ht="33" customHeight="1" x14ac:dyDescent="0.15">
      <c r="A13" s="28">
        <v>13</v>
      </c>
      <c r="B13" s="60" t="s">
        <v>95</v>
      </c>
      <c r="C13" s="61"/>
      <c r="D13" s="62"/>
      <c r="E13" s="30" t="s">
        <v>96</v>
      </c>
      <c r="F13" s="35"/>
      <c r="G13" s="35"/>
      <c r="H13" s="35"/>
      <c r="I13" s="36"/>
    </row>
  </sheetData>
  <mergeCells count="3">
    <mergeCell ref="A1:I1"/>
    <mergeCell ref="B12:D12"/>
    <mergeCell ref="B13:D13"/>
  </mergeCells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F02B-3CA9-4BFE-85C2-7939B310B274}">
  <dimension ref="A1:I10"/>
  <sheetViews>
    <sheetView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6384" width="10" style="23"/>
  </cols>
  <sheetData>
    <row r="1" spans="1:9" ht="44.25" customHeight="1" x14ac:dyDescent="0.15">
      <c r="A1" s="59" t="s">
        <v>47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53.25" customHeight="1" x14ac:dyDescent="0.15">
      <c r="A3" s="28">
        <v>1</v>
      </c>
      <c r="B3" s="29" t="s">
        <v>63</v>
      </c>
      <c r="C3" s="29" t="s">
        <v>64</v>
      </c>
      <c r="D3" s="30" t="s">
        <v>37</v>
      </c>
      <c r="E3" s="30" t="s">
        <v>65</v>
      </c>
      <c r="F3" s="31">
        <v>6.26</v>
      </c>
      <c r="G3" s="31"/>
      <c r="H3" s="32"/>
      <c r="I3" s="29" t="s">
        <v>92</v>
      </c>
    </row>
    <row r="4" spans="1:9" ht="48" customHeight="1" x14ac:dyDescent="0.15">
      <c r="A4" s="28">
        <v>2</v>
      </c>
      <c r="B4" s="29" t="s">
        <v>66</v>
      </c>
      <c r="C4" s="29" t="s">
        <v>67</v>
      </c>
      <c r="D4" s="30" t="s">
        <v>37</v>
      </c>
      <c r="E4" s="30" t="s">
        <v>65</v>
      </c>
      <c r="F4" s="31">
        <v>3.13</v>
      </c>
      <c r="G4" s="31"/>
      <c r="H4" s="32"/>
      <c r="I4" s="29" t="s">
        <v>91</v>
      </c>
    </row>
    <row r="5" spans="1:9" ht="51" customHeight="1" x14ac:dyDescent="0.15">
      <c r="A5" s="28">
        <v>3</v>
      </c>
      <c r="B5" s="29" t="s">
        <v>68</v>
      </c>
      <c r="C5" s="29" t="s">
        <v>69</v>
      </c>
      <c r="D5" s="30" t="s">
        <v>38</v>
      </c>
      <c r="E5" s="30" t="s">
        <v>70</v>
      </c>
      <c r="F5" s="31">
        <v>3131</v>
      </c>
      <c r="G5" s="31"/>
      <c r="H5" s="32"/>
      <c r="I5" s="33"/>
    </row>
    <row r="6" spans="1:9" ht="60" customHeight="1" x14ac:dyDescent="0.15">
      <c r="A6" s="28">
        <v>4</v>
      </c>
      <c r="B6" s="29" t="s">
        <v>4</v>
      </c>
      <c r="C6" s="29" t="s">
        <v>71</v>
      </c>
      <c r="D6" s="30" t="s">
        <v>39</v>
      </c>
      <c r="E6" s="30" t="s">
        <v>72</v>
      </c>
      <c r="F6" s="31">
        <v>6888.2</v>
      </c>
      <c r="G6" s="31"/>
      <c r="H6" s="32"/>
      <c r="I6" s="33"/>
    </row>
    <row r="7" spans="1:9" ht="41.25" customHeight="1" x14ac:dyDescent="0.15">
      <c r="A7" s="28">
        <v>5</v>
      </c>
      <c r="B7" s="29" t="s">
        <v>8</v>
      </c>
      <c r="C7" s="29" t="s">
        <v>77</v>
      </c>
      <c r="D7" s="30" t="s">
        <v>39</v>
      </c>
      <c r="E7" s="30" t="s">
        <v>72</v>
      </c>
      <c r="F7" s="31">
        <v>22104.86</v>
      </c>
      <c r="G7" s="31"/>
      <c r="H7" s="32"/>
      <c r="I7" s="33"/>
    </row>
    <row r="8" spans="1:9" ht="64.5" customHeight="1" x14ac:dyDescent="0.15">
      <c r="A8" s="28">
        <v>6</v>
      </c>
      <c r="B8" s="29" t="s">
        <v>9</v>
      </c>
      <c r="C8" s="29" t="s">
        <v>78</v>
      </c>
      <c r="D8" s="30" t="s">
        <v>40</v>
      </c>
      <c r="E8" s="30" t="s">
        <v>72</v>
      </c>
      <c r="F8" s="31">
        <v>46965</v>
      </c>
      <c r="G8" s="31"/>
      <c r="H8" s="32"/>
      <c r="I8" s="33"/>
    </row>
    <row r="9" spans="1:9" s="24" customFormat="1" ht="40.5" customHeight="1" x14ac:dyDescent="0.15">
      <c r="A9" s="28">
        <v>7</v>
      </c>
      <c r="B9" s="60" t="s">
        <v>97</v>
      </c>
      <c r="C9" s="61"/>
      <c r="D9" s="62"/>
      <c r="E9" s="30" t="s">
        <v>96</v>
      </c>
      <c r="F9" s="35"/>
      <c r="G9" s="35"/>
      <c r="H9" s="35"/>
      <c r="I9" s="36"/>
    </row>
    <row r="10" spans="1:9" s="24" customFormat="1" ht="39" customHeight="1" x14ac:dyDescent="0.15">
      <c r="A10" s="28">
        <v>8</v>
      </c>
      <c r="B10" s="60" t="s">
        <v>95</v>
      </c>
      <c r="C10" s="61"/>
      <c r="D10" s="62"/>
      <c r="E10" s="30" t="s">
        <v>96</v>
      </c>
      <c r="F10" s="35"/>
      <c r="G10" s="35"/>
      <c r="H10" s="35"/>
      <c r="I10" s="36"/>
    </row>
  </sheetData>
  <mergeCells count="3">
    <mergeCell ref="A1:I1"/>
    <mergeCell ref="B9:D9"/>
    <mergeCell ref="B10:D10"/>
  </mergeCells>
  <phoneticPr fontId="1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D95F4-5B81-4EFF-BA6F-E196AABF092C}">
  <dimension ref="A1:I9"/>
  <sheetViews>
    <sheetView workbookViewId="0">
      <selection sqref="A1:I1"/>
    </sheetView>
  </sheetViews>
  <sheetFormatPr defaultColWidth="10" defaultRowHeight="13.5" x14ac:dyDescent="0.15"/>
  <cols>
    <col min="1" max="1" width="6.5" style="23" customWidth="1"/>
    <col min="2" max="2" width="12" style="23" customWidth="1"/>
    <col min="3" max="3" width="12.875" style="23" customWidth="1"/>
    <col min="4" max="4" width="9.125" style="23" customWidth="1"/>
    <col min="5" max="5" width="7.125" style="23" customWidth="1"/>
    <col min="6" max="6" width="9.5" style="23" customWidth="1"/>
    <col min="7" max="7" width="10.375" style="23" customWidth="1"/>
    <col min="8" max="8" width="10.875" style="23" customWidth="1"/>
    <col min="9" max="9" width="10.125" style="23" customWidth="1"/>
    <col min="10" max="16384" width="10" style="23"/>
  </cols>
  <sheetData>
    <row r="1" spans="1:9" ht="44.25" customHeight="1" x14ac:dyDescent="0.15">
      <c r="A1" s="59" t="s">
        <v>48</v>
      </c>
      <c r="B1" s="59"/>
      <c r="C1" s="59"/>
      <c r="D1" s="59"/>
      <c r="E1" s="59"/>
      <c r="F1" s="59"/>
      <c r="G1" s="59"/>
      <c r="H1" s="59"/>
      <c r="I1" s="59"/>
    </row>
    <row r="2" spans="1:9" ht="54" customHeight="1" x14ac:dyDescent="0.15">
      <c r="A2" s="25" t="s">
        <v>57</v>
      </c>
      <c r="B2" s="25" t="s">
        <v>58</v>
      </c>
      <c r="C2" s="26" t="s">
        <v>59</v>
      </c>
      <c r="D2" s="26" t="s">
        <v>60</v>
      </c>
      <c r="E2" s="26" t="s">
        <v>61</v>
      </c>
      <c r="F2" s="27" t="s">
        <v>62</v>
      </c>
      <c r="G2" s="27" t="s">
        <v>82</v>
      </c>
      <c r="H2" s="27" t="s">
        <v>83</v>
      </c>
      <c r="I2" s="25" t="s">
        <v>56</v>
      </c>
    </row>
    <row r="3" spans="1:9" ht="53.25" customHeight="1" x14ac:dyDescent="0.15">
      <c r="A3" s="28">
        <v>1</v>
      </c>
      <c r="B3" s="29" t="s">
        <v>63</v>
      </c>
      <c r="C3" s="29" t="s">
        <v>64</v>
      </c>
      <c r="D3" s="30" t="s">
        <v>37</v>
      </c>
      <c r="E3" s="30" t="s">
        <v>65</v>
      </c>
      <c r="F3" s="31">
        <v>2.1</v>
      </c>
      <c r="G3" s="31"/>
      <c r="H3" s="32"/>
      <c r="I3" s="29" t="s">
        <v>92</v>
      </c>
    </row>
    <row r="4" spans="1:9" ht="48" customHeight="1" x14ac:dyDescent="0.15">
      <c r="A4" s="28">
        <v>2</v>
      </c>
      <c r="B4" s="29" t="s">
        <v>66</v>
      </c>
      <c r="C4" s="29" t="s">
        <v>67</v>
      </c>
      <c r="D4" s="30" t="s">
        <v>37</v>
      </c>
      <c r="E4" s="30" t="s">
        <v>65</v>
      </c>
      <c r="F4" s="31">
        <v>1.05</v>
      </c>
      <c r="G4" s="31"/>
      <c r="H4" s="32"/>
      <c r="I4" s="29" t="s">
        <v>91</v>
      </c>
    </row>
    <row r="5" spans="1:9" ht="51" customHeight="1" x14ac:dyDescent="0.15">
      <c r="A5" s="28">
        <v>3</v>
      </c>
      <c r="B5" s="29" t="s">
        <v>68</v>
      </c>
      <c r="C5" s="29" t="s">
        <v>69</v>
      </c>
      <c r="D5" s="30" t="s">
        <v>38</v>
      </c>
      <c r="E5" s="30" t="s">
        <v>70</v>
      </c>
      <c r="F5" s="31">
        <v>1050</v>
      </c>
      <c r="G5" s="31"/>
      <c r="H5" s="32"/>
      <c r="I5" s="33"/>
    </row>
    <row r="6" spans="1:9" ht="41.25" customHeight="1" x14ac:dyDescent="0.15">
      <c r="A6" s="28">
        <v>4</v>
      </c>
      <c r="B6" s="29" t="s">
        <v>8</v>
      </c>
      <c r="C6" s="29" t="s">
        <v>77</v>
      </c>
      <c r="D6" s="30" t="s">
        <v>39</v>
      </c>
      <c r="E6" s="30" t="s">
        <v>72</v>
      </c>
      <c r="F6" s="31">
        <v>9450</v>
      </c>
      <c r="G6" s="31"/>
      <c r="H6" s="32"/>
      <c r="I6" s="33"/>
    </row>
    <row r="7" spans="1:9" ht="64.5" customHeight="1" x14ac:dyDescent="0.15">
      <c r="A7" s="28">
        <v>5</v>
      </c>
      <c r="B7" s="29" t="s">
        <v>9</v>
      </c>
      <c r="C7" s="29" t="s">
        <v>78</v>
      </c>
      <c r="D7" s="30" t="s">
        <v>40</v>
      </c>
      <c r="E7" s="30" t="s">
        <v>72</v>
      </c>
      <c r="F7" s="31">
        <v>11130</v>
      </c>
      <c r="G7" s="31"/>
      <c r="H7" s="32"/>
      <c r="I7" s="33"/>
    </row>
    <row r="8" spans="1:9" s="24" customFormat="1" ht="37.5" customHeight="1" x14ac:dyDescent="0.15">
      <c r="A8" s="28">
        <v>6</v>
      </c>
      <c r="B8" s="60" t="s">
        <v>97</v>
      </c>
      <c r="C8" s="61"/>
      <c r="D8" s="62"/>
      <c r="E8" s="30" t="s">
        <v>96</v>
      </c>
      <c r="F8" s="35"/>
      <c r="G8" s="35"/>
      <c r="H8" s="35"/>
      <c r="I8" s="36"/>
    </row>
    <row r="9" spans="1:9" s="24" customFormat="1" ht="42" customHeight="1" x14ac:dyDescent="0.15">
      <c r="A9" s="28">
        <v>7</v>
      </c>
      <c r="B9" s="60" t="s">
        <v>95</v>
      </c>
      <c r="C9" s="61"/>
      <c r="D9" s="62"/>
      <c r="E9" s="30" t="s">
        <v>96</v>
      </c>
      <c r="F9" s="35"/>
      <c r="G9" s="35"/>
      <c r="H9" s="35"/>
      <c r="I9" s="36"/>
    </row>
  </sheetData>
  <mergeCells count="3">
    <mergeCell ref="A1:I1"/>
    <mergeCell ref="B8:D8"/>
    <mergeCell ref="B9:D9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拆分明细表</vt:lpstr>
      <vt:lpstr>汇总</vt:lpstr>
      <vt:lpstr>太湖大道隧道</vt:lpstr>
      <vt:lpstr>青祁隧道</vt:lpstr>
      <vt:lpstr>蠡湖隧道</vt:lpstr>
      <vt:lpstr>金城隧道</vt:lpstr>
      <vt:lpstr>学府立交</vt:lpstr>
      <vt:lpstr>惠山隧道</vt:lpstr>
      <vt:lpstr>桃花山隧道</vt:lpstr>
      <vt:lpstr>隐秀立交</vt:lpstr>
      <vt:lpstr>周新立交</vt:lpstr>
      <vt:lpstr>雪浪立交</vt:lpstr>
      <vt:lpstr>南泉立交</vt:lpstr>
      <vt:lpstr>通江立交</vt:lpstr>
      <vt:lpstr>湖滨路人行地道</vt:lpstr>
      <vt:lpstr>望山路人行地道</vt:lpstr>
      <vt:lpstr>太湖大道东人行地道</vt:lpstr>
      <vt:lpstr>太湖大道西人行地道</vt:lpstr>
      <vt:lpstr>五爱人行地道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昭宇 臧</cp:lastModifiedBy>
  <cp:lastPrinted>2025-10-09T08:54:35Z</cp:lastPrinted>
  <dcterms:created xsi:type="dcterms:W3CDTF">2021-07-15T01:30:00Z</dcterms:created>
  <dcterms:modified xsi:type="dcterms:W3CDTF">2025-10-13T06:01:29Z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5D7DF972C08F4B839D864B050C6F44B2_13</vt:lpwstr>
  </property>
  <property fmtid="{D5CDD505-2E9C-101B-9397-08002B2CF9AE}" pid="3" name="KSOProductBuildVer">
    <vt:lpwstr>2052-12.1.0.20784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