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步凤技防镇" sheetId="4" r:id="rId1"/>
    <sheet name="大型安保" sheetId="3" r:id="rId2"/>
    <sheet name="中韩产业园" sheetId="5" r:id="rId3"/>
    <sheet name="泛感知小区" sheetId="6" r:id="rId4"/>
    <sheet name="泛感知道路" sheetId="8" r:id="rId5"/>
  </sheets>
  <definedNames>
    <definedName name="_xlnm._FilterDatabase" localSheetId="4" hidden="1">泛感知道路!$A$4:$AT$627</definedName>
    <definedName name="_xlnm.Print_Titles" localSheetId="4">泛感知道路!$1:$2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  <author>YDJ</author>
  </authors>
  <commentList>
    <comment ref="D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要求按摄像杆为单位</t>
        </r>
      </text>
    </comment>
    <comment ref="AM2" authorId="1">
      <text>
        <r>
          <rPr>
            <b/>
            <sz val="9"/>
            <rFont val="宋体"/>
            <charset val="134"/>
          </rPr>
          <t>YDJ:</t>
        </r>
        <r>
          <rPr>
            <sz val="9"/>
            <rFont val="宋体"/>
            <charset val="134"/>
          </rPr>
          <t xml:space="preserve">
（普通杆高3.5M，横臂0.5-1米）</t>
        </r>
      </text>
    </comment>
    <comment ref="AN2" authorId="1">
      <text>
        <r>
          <rPr>
            <b/>
            <sz val="9"/>
            <rFont val="宋体"/>
            <charset val="134"/>
          </rPr>
          <t>YDJ:</t>
        </r>
        <r>
          <rPr>
            <sz val="9"/>
            <rFont val="宋体"/>
            <charset val="134"/>
          </rPr>
          <t xml:space="preserve">
（普通杆高3.5M，横臂1.5-2米）</t>
        </r>
      </text>
    </comment>
    <comment ref="AO2" authorId="1">
      <text>
        <r>
          <rPr>
            <b/>
            <sz val="9"/>
            <rFont val="宋体"/>
            <charset val="134"/>
          </rPr>
          <t>YDJ:</t>
        </r>
        <r>
          <rPr>
            <sz val="9"/>
            <rFont val="宋体"/>
            <charset val="134"/>
          </rPr>
          <t xml:space="preserve">
6米杆基础挑臂1-3米</t>
        </r>
      </text>
    </comment>
    <comment ref="AP2" authorId="1">
      <text>
        <r>
          <rPr>
            <b/>
            <sz val="9"/>
            <rFont val="宋体"/>
            <charset val="134"/>
          </rPr>
          <t>YDJ:</t>
        </r>
        <r>
          <rPr>
            <sz val="9"/>
            <rFont val="宋体"/>
            <charset val="134"/>
          </rPr>
          <t xml:space="preserve">
6.5米杆基础挑臂4-6米</t>
        </r>
      </text>
    </comment>
    <comment ref="AQ2" authorId="1">
      <text>
        <r>
          <rPr>
            <b/>
            <sz val="9"/>
            <rFont val="宋体"/>
            <charset val="134"/>
          </rPr>
          <t>YDJ:</t>
        </r>
        <r>
          <rPr>
            <sz val="9"/>
            <rFont val="宋体"/>
            <charset val="134"/>
          </rPr>
          <t xml:space="preserve">
15米杆基础</t>
        </r>
      </text>
    </comment>
  </commentList>
</comments>
</file>

<file path=xl/comments2.xml><?xml version="1.0" encoding="utf-8"?>
<comments xmlns="http://schemas.openxmlformats.org/spreadsheetml/2006/main">
  <authors>
    <author>TR</author>
    <author>Lenovo</author>
  </authors>
  <commentList>
    <comment ref="W2" authorId="0">
      <text>
        <r>
          <rPr>
            <b/>
            <sz val="9"/>
            <rFont val="宋体"/>
            <charset val="134"/>
          </rPr>
          <t>TR:</t>
        </r>
        <r>
          <rPr>
            <sz val="9"/>
            <rFont val="宋体"/>
            <charset val="134"/>
          </rPr>
          <t xml:space="preserve">
运营商负责根据现场点位配置4-8口ONU，提供路</t>
        </r>
      </text>
    </comment>
    <comment ref="F53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32.132.161.2-4</t>
        </r>
      </text>
    </comment>
    <comment ref="E89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HLWZX51520210826592</t>
        </r>
      </text>
    </comment>
    <comment ref="E212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HLWZX51520210618966</t>
        </r>
      </text>
    </comment>
    <comment ref="E219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HLWZX51520210618980</t>
        </r>
      </text>
    </comment>
    <comment ref="E469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HLWZX51520211033323</t>
        </r>
      </text>
    </comment>
    <comment ref="F655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治安枪机</t>
        </r>
      </text>
    </comment>
    <comment ref="F708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原IP  32.132.155.133</t>
        </r>
      </text>
    </comment>
  </commentList>
</comments>
</file>

<file path=xl/sharedStrings.xml><?xml version="1.0" encoding="utf-8"?>
<sst xmlns="http://schemas.openxmlformats.org/spreadsheetml/2006/main" count="7323" uniqueCount="5177">
  <si>
    <t>序号</t>
  </si>
  <si>
    <t>站点名称</t>
  </si>
  <si>
    <t>摄像头类型</t>
  </si>
  <si>
    <t>地址IP</t>
  </si>
  <si>
    <t>开发区一总河与西环路南向北（微卡）</t>
  </si>
  <si>
    <t>卡口</t>
  </si>
  <si>
    <t>32.132.242.20</t>
  </si>
  <si>
    <t>开发区世纪联华超市门口东向西（微卡）</t>
  </si>
  <si>
    <t>32.132.131.38</t>
  </si>
  <si>
    <t>开发区世纪联华超市门口西向东（微卡）</t>
  </si>
  <si>
    <t>32.132.131.37</t>
  </si>
  <si>
    <t>开发区供水厂门口北向南（微卡）</t>
  </si>
  <si>
    <t>32.132.131.157</t>
  </si>
  <si>
    <t>开发区光明路与步凤路南侧北向南（微卡）</t>
  </si>
  <si>
    <t>32.132.131.56</t>
  </si>
  <si>
    <t>开发区创业园门口北向南（微卡）卡1</t>
  </si>
  <si>
    <t>32.132.131.76</t>
  </si>
  <si>
    <t>开发区创业园门口北向南（微卡）卡2</t>
  </si>
  <si>
    <t>32.132.131.77</t>
  </si>
  <si>
    <t>开发区创业园门口南向北（微卡）卡1</t>
  </si>
  <si>
    <t>32.132.131.78</t>
  </si>
  <si>
    <t>开发区创业园门口南向北（微卡）卡2</t>
  </si>
  <si>
    <t>32.132.131.79</t>
  </si>
  <si>
    <t>开发区前进路园区东侧北向南（微卡）</t>
  </si>
  <si>
    <t>32.132.131.72</t>
  </si>
  <si>
    <t>开发区步凤国土所北向南（微卡）</t>
  </si>
  <si>
    <t>32.132.131.81</t>
  </si>
  <si>
    <t>开发区步凤派出所东侧50米西向东（微卡）</t>
  </si>
  <si>
    <t>32.132.131.165</t>
  </si>
  <si>
    <t>开发区步湖路与伍龙路南向北（标卡）</t>
  </si>
  <si>
    <t>32.132.131.30</t>
  </si>
  <si>
    <t>开发区步湖路与环镇东路北侧南向北（微卡）卡1</t>
  </si>
  <si>
    <t>32.132.131.177</t>
  </si>
  <si>
    <t>开发区步湖路与环镇东路北侧南向北（标卡）</t>
  </si>
  <si>
    <t>32.132.131.168</t>
  </si>
  <si>
    <t>开发区步湖路与环镇东路南侧北向南（微卡）</t>
  </si>
  <si>
    <t>32.132.131.141</t>
  </si>
  <si>
    <t>开发区步湖路与环镇东路南侧北向南（标卡）</t>
  </si>
  <si>
    <t>32.132.131.167</t>
  </si>
  <si>
    <t>开发区袁坎大桥东向西(标卡)</t>
  </si>
  <si>
    <t>32.132.131.144</t>
  </si>
  <si>
    <t>开发区袁坎大桥西向东（标卡）</t>
  </si>
  <si>
    <t>32.132.131.143</t>
  </si>
  <si>
    <t>开发区步洋路与嘉陵江路南侧北向南（微卡）</t>
  </si>
  <si>
    <t>32.132.131.101</t>
  </si>
  <si>
    <t>开发区步洋路与嘉陵江路南侧南向北（微卡）</t>
  </si>
  <si>
    <t>32.132.131.111</t>
  </si>
  <si>
    <t>开发区步湖路与曙光路口东微卡</t>
  </si>
  <si>
    <t>32.132.131.88</t>
  </si>
  <si>
    <t>开发区步湖路与曙光路口西（微卡）</t>
  </si>
  <si>
    <t>32.132.131.94</t>
  </si>
  <si>
    <t>开发区环镇东路由西向东（微卡）</t>
  </si>
  <si>
    <t>32.132.131.147</t>
  </si>
  <si>
    <t>开发区步湖路与伍龙路北向南（标卡）</t>
  </si>
  <si>
    <t>32.132.131.152</t>
  </si>
  <si>
    <t>开发区环镇东路由东向西(标卡)</t>
  </si>
  <si>
    <t>32.132.131.145</t>
  </si>
  <si>
    <t>派出所涵洞南侧涵洞口</t>
  </si>
  <si>
    <t>/</t>
  </si>
  <si>
    <t>二总河与凤洋河南侧</t>
  </si>
  <si>
    <t>步湖路与步洋路西边</t>
  </si>
  <si>
    <t>开发区320前进路中向南（枪）</t>
  </si>
  <si>
    <t>枪机</t>
  </si>
  <si>
    <t>32.132.131.39</t>
  </si>
  <si>
    <t>开发区320前进路北向西（枪）</t>
  </si>
  <si>
    <t>32.132.131.120</t>
  </si>
  <si>
    <t>开发区320前进路南（枪）</t>
  </si>
  <si>
    <t>32.132.131.67</t>
  </si>
  <si>
    <t>开发区万册图书馆东向西（枪）</t>
  </si>
  <si>
    <t>32.132.131.125</t>
  </si>
  <si>
    <t>开发区华桂饲料东向西（枪）</t>
  </si>
  <si>
    <t>32.132.131.161</t>
  </si>
  <si>
    <t>开发区和平路与农贸街北向南（枪）</t>
  </si>
  <si>
    <t>32.132.131.117</t>
  </si>
  <si>
    <t>开发区和平路与农贸街南向北（枪）</t>
  </si>
  <si>
    <t>32.132.131.118</t>
  </si>
  <si>
    <t>开发区教师公寓向西（枪）</t>
  </si>
  <si>
    <t>32.132.131.166</t>
  </si>
  <si>
    <t>开发区步凤农贸市场门口（枪）</t>
  </si>
  <si>
    <t>32.132.131.62</t>
  </si>
  <si>
    <t>开发区步凤国土所东向西（枪）</t>
  </si>
  <si>
    <t>32.132.131.82</t>
  </si>
  <si>
    <t>开发区步凤国土所西向东（枪）</t>
  </si>
  <si>
    <t>32.132.131.83</t>
  </si>
  <si>
    <t>开发区步凤种子站西向东（枪）</t>
  </si>
  <si>
    <t>32.132.131.84</t>
  </si>
  <si>
    <t>开发区步洋路变电站门口(枪)</t>
  </si>
  <si>
    <t>32.132.131.155</t>
  </si>
  <si>
    <t>开发区步凤路与经五路(枪)</t>
  </si>
  <si>
    <t>32.132.131.33</t>
  </si>
  <si>
    <t>沈海高速便道北1</t>
  </si>
  <si>
    <t>沈海高速便道红桥涵洞口</t>
  </si>
  <si>
    <t>开发区七总河南侧涵洞口（球）8</t>
  </si>
  <si>
    <t>球机</t>
  </si>
  <si>
    <t>32.132.131.175</t>
  </si>
  <si>
    <t>开发区万册图书馆西（球）</t>
  </si>
  <si>
    <t>32.132.131.124</t>
  </si>
  <si>
    <t>开发区三龙信用社门口（球）</t>
  </si>
  <si>
    <t>32.132.131.129</t>
  </si>
  <si>
    <t>开发区三龙台资园西（球）</t>
  </si>
  <si>
    <t>32.132.131.136</t>
  </si>
  <si>
    <t>开发区三龙幼儿园门口（球）</t>
  </si>
  <si>
    <t>32.132.131.169</t>
  </si>
  <si>
    <t>开发区三龙村基督教堂门口（球）</t>
  </si>
  <si>
    <t>32.132.131.142</t>
  </si>
  <si>
    <t>开发区世纪联华超市门口（球）1</t>
  </si>
  <si>
    <t>32.132.131.35</t>
  </si>
  <si>
    <t>开发区世纪联华超市门口（球）2</t>
  </si>
  <si>
    <t>32.132.131.36</t>
  </si>
  <si>
    <t>开发区仁智二组盐洛高速东便道（球）11</t>
  </si>
  <si>
    <t>32.132.131.40</t>
  </si>
  <si>
    <t>开发区仁智二组盐洛高速交界（球）10</t>
  </si>
  <si>
    <t>32.132.131.176</t>
  </si>
  <si>
    <t>开发区仁智幼儿园门口（球）</t>
  </si>
  <si>
    <t>32.132.131.131</t>
  </si>
  <si>
    <t>开发区伍佑路与五台山路口南（球）</t>
  </si>
  <si>
    <t>32.132.131.106</t>
  </si>
  <si>
    <t>开发区信音路与普陀山路北（球）</t>
  </si>
  <si>
    <t>32.132.131.80</t>
  </si>
  <si>
    <t>开发区信音路与普陀山路南（球）</t>
  </si>
  <si>
    <t>32.132.131.160</t>
  </si>
  <si>
    <t>开发区信音路与步洋路东（球）</t>
  </si>
  <si>
    <t>32.132.131.64</t>
  </si>
  <si>
    <t>开发区兆顺村基督教堂（球）</t>
  </si>
  <si>
    <t>32.132.131.178</t>
  </si>
  <si>
    <t>开发区创业园门口路西（球）</t>
  </si>
  <si>
    <t>32.132.131.75</t>
  </si>
  <si>
    <t>开发区前进路公园桥南（球）</t>
  </si>
  <si>
    <t>32.132.131.68</t>
  </si>
  <si>
    <t>开发区前进路园区北侧比德文门口（球）</t>
  </si>
  <si>
    <t>32.132.131.71</t>
  </si>
  <si>
    <t>开发区前进路园区比德文门口北（球）</t>
  </si>
  <si>
    <t>32.132.131.73</t>
  </si>
  <si>
    <t>开发区前途高架桥北侧入口（球）5</t>
  </si>
  <si>
    <t>32.132.131.138</t>
  </si>
  <si>
    <t>开发区前途高架桥南侧涵洞口（球）6</t>
  </si>
  <si>
    <t>32.132.131.139</t>
  </si>
  <si>
    <t>开发区加气站（红升加油站北）（球）</t>
  </si>
  <si>
    <t>32.132.131.109</t>
  </si>
  <si>
    <t>开发区华篷防爆公司门口（球）</t>
  </si>
  <si>
    <t>32.132.131.105</t>
  </si>
  <si>
    <t>开发区南伍龙河桥南侧（球）</t>
  </si>
  <si>
    <t>32.132.131.119</t>
  </si>
  <si>
    <t>开发区合心河与前进路南（球）</t>
  </si>
  <si>
    <t>32.132.131.170</t>
  </si>
  <si>
    <t>开发区和泰路与前进路北（球）</t>
  </si>
  <si>
    <t>32.132.131.70</t>
  </si>
  <si>
    <t>开发区和泰路与前进路南（球）</t>
  </si>
  <si>
    <t>32.132.131.69</t>
  </si>
  <si>
    <t>开发区和泰路与曙光路口西北（球）</t>
  </si>
  <si>
    <t>32.132.131.89</t>
  </si>
  <si>
    <t>开发区和泰路与步洋路东（球）</t>
  </si>
  <si>
    <t>32.132.131.65</t>
  </si>
  <si>
    <t>开发区嘉陵江路与普陀山路南（球）</t>
  </si>
  <si>
    <t>32.132.131.158</t>
  </si>
  <si>
    <t>开发区嘉陵江路与曙光路北（球）</t>
  </si>
  <si>
    <t>32.132.131.127</t>
  </si>
  <si>
    <t>开发区嘉陵江路与步洋路南（球）</t>
  </si>
  <si>
    <t>32.132.131.112</t>
  </si>
  <si>
    <t>开发区嘉陵江路与步洋路西（球）</t>
  </si>
  <si>
    <t>32.132.131.63</t>
  </si>
  <si>
    <t>开发区心连心幼儿园对面（球）</t>
  </si>
  <si>
    <t>32.132.131.110</t>
  </si>
  <si>
    <t>开发区新中心小学南门口东（球）</t>
  </si>
  <si>
    <t>32.132.131.104</t>
  </si>
  <si>
    <t>开发区新中心小学南门口西（球）</t>
  </si>
  <si>
    <t>32.132.131.153</t>
  </si>
  <si>
    <t>开发区新城路与五台山路北(球)</t>
  </si>
  <si>
    <t>32.132.131.44</t>
  </si>
  <si>
    <t>开发区新城路与五台山路南(球)</t>
  </si>
  <si>
    <t>32.132.131.54</t>
  </si>
  <si>
    <t>开发区新城路与伍龙路南（球）</t>
  </si>
  <si>
    <t>32.132.131.103</t>
  </si>
  <si>
    <t>开发区新城路与光明路北（球）</t>
  </si>
  <si>
    <t>32.132.131.57</t>
  </si>
  <si>
    <t>开发区新城路与光明路南（球）</t>
  </si>
  <si>
    <t>32.132.131.58</t>
  </si>
  <si>
    <t>开发区新城路与光明路口东南（球）</t>
  </si>
  <si>
    <t>32.132.131.90</t>
  </si>
  <si>
    <t>开发区新洼村基督教堂（球）</t>
  </si>
  <si>
    <t>32.132.131.41</t>
  </si>
  <si>
    <t>开发区普陀山路与曙光路南（球）</t>
  </si>
  <si>
    <t>32.132.131.74</t>
  </si>
  <si>
    <t>开发区步凤中学门口（球）</t>
  </si>
  <si>
    <t>32.132.247.25</t>
  </si>
  <si>
    <t>开发区步凤公交回车场西南（球）</t>
  </si>
  <si>
    <t>32.132.131.66</t>
  </si>
  <si>
    <t>开发区步凤农贸市场门口（球）</t>
  </si>
  <si>
    <t>32.132.131.61</t>
  </si>
  <si>
    <t>开发区步凤教堂河东北（球）</t>
  </si>
  <si>
    <t>32.132.131.108</t>
  </si>
  <si>
    <t>开发区步凤新卫生院门口（球）</t>
  </si>
  <si>
    <t>32.132.131.59</t>
  </si>
  <si>
    <t>开发区步凤派出所西侧（球）</t>
  </si>
  <si>
    <t>32.132.131.164</t>
  </si>
  <si>
    <t>开发区步凤路与五台山路东(球)</t>
  </si>
  <si>
    <t>32.132.131.93</t>
  </si>
  <si>
    <t>开发区步凤路与五台山路西(球)</t>
  </si>
  <si>
    <t>32.132.131.43</t>
  </si>
  <si>
    <t>开发区步凤路与光明路东（球）</t>
  </si>
  <si>
    <t>32.132.131.55</t>
  </si>
  <si>
    <t>开发区步凤路与前进路北（球）</t>
  </si>
  <si>
    <t>32.132.131.135</t>
  </si>
  <si>
    <t>开发区步凤路与经三路西（球）</t>
  </si>
  <si>
    <t>32.132.131.60</t>
  </si>
  <si>
    <t>开发区步凤路与经二路东（球）</t>
  </si>
  <si>
    <t>32.132.131.134</t>
  </si>
  <si>
    <t>开发区步凤路与经五路东（球）</t>
  </si>
  <si>
    <t>32.132.131.32</t>
  </si>
  <si>
    <t>开发区步洋路供水厂门口（球）</t>
  </si>
  <si>
    <t>32.132.131.156</t>
  </si>
  <si>
    <t>开发区步洋路变电站门口(球)</t>
  </si>
  <si>
    <t>32.132.131.154</t>
  </si>
  <si>
    <t>开发区步洋路移动营业厅旁（球）</t>
  </si>
  <si>
    <t>32.132.131.116</t>
  </si>
  <si>
    <t>开发区步湖路与伍龙路北（球）</t>
  </si>
  <si>
    <t>32.132.131.151</t>
  </si>
  <si>
    <t>开发区步湖路与光明路北（球）</t>
  </si>
  <si>
    <t>32.132.131.107</t>
  </si>
  <si>
    <t>开发区步行街向南桥南（球）1</t>
  </si>
  <si>
    <t>32.132.131.114</t>
  </si>
  <si>
    <t>开发区步行街向南桥南（球）2</t>
  </si>
  <si>
    <t>32.132.131.115</t>
  </si>
  <si>
    <t>开发区沿河路与光明路口北（球）</t>
  </si>
  <si>
    <t>32.132.131.31</t>
  </si>
  <si>
    <t>开发区沿河路与经五路口南（球）</t>
  </si>
  <si>
    <t>32.132.131.34</t>
  </si>
  <si>
    <t>开发区清泉路北侧至顶南（球）</t>
  </si>
  <si>
    <t>32.132.131.85</t>
  </si>
  <si>
    <t>开发区盐洛高速仁智幼儿园路口（球）</t>
  </si>
  <si>
    <t>32.132.131.185</t>
  </si>
  <si>
    <t>开发区粮食储备库门口（球）</t>
  </si>
  <si>
    <t>32.132.131.130</t>
  </si>
  <si>
    <t>开发区红升三组桥（球）</t>
  </si>
  <si>
    <t>32.132.131.128</t>
  </si>
  <si>
    <t>开发区联通基站南侧涵洞口（球）7</t>
  </si>
  <si>
    <t>32.132.131.140</t>
  </si>
  <si>
    <t>开发区蟹塘南侧涵洞口（球）4</t>
  </si>
  <si>
    <t>32.132.131.174</t>
  </si>
  <si>
    <t>开发区袁坎村基督教堂（球）</t>
  </si>
  <si>
    <t>32.132.131.179</t>
  </si>
  <si>
    <t>开发区通信基站铁塔高空（球）1</t>
  </si>
  <si>
    <t>32.132.131.137</t>
  </si>
  <si>
    <t>开发区通信基站铁塔高空（球）2</t>
  </si>
  <si>
    <t>32.132.131.91</t>
  </si>
  <si>
    <t>开发区道尔路与前进路北（球）</t>
  </si>
  <si>
    <t>32.132.131.122</t>
  </si>
  <si>
    <t>开发区道尔路与前进路南（球）</t>
  </si>
  <si>
    <t>32.132.131.121</t>
  </si>
  <si>
    <t>开发区道尔路与普陀山路东南（球）</t>
  </si>
  <si>
    <t>32.132.131.47</t>
  </si>
  <si>
    <t>开发区道尔路与普陀山路西北（球）</t>
  </si>
  <si>
    <t>32.132.131.46</t>
  </si>
  <si>
    <t>开发区道尔路与曙光路口东（球）</t>
  </si>
  <si>
    <t>32.132.131.48</t>
  </si>
  <si>
    <t>开发区鑫盛浴室门口（球）</t>
  </si>
  <si>
    <t>32.132.131.163</t>
  </si>
  <si>
    <t>开发区钱塘江路与五台山路西北（球）</t>
  </si>
  <si>
    <t>32.132.131.52</t>
  </si>
  <si>
    <t>开发区钱塘江路与普陀山路西南（球）</t>
  </si>
  <si>
    <t>32.132.131.159</t>
  </si>
  <si>
    <t>开发区钱塘江路与曙光路南（球）</t>
  </si>
  <si>
    <t>32.132.131.126</t>
  </si>
  <si>
    <t>开发区钱塘江路与步洋路东北（球）</t>
  </si>
  <si>
    <t>32.132.131.113</t>
  </si>
  <si>
    <t>开发区镇政府内侧北（球）</t>
  </si>
  <si>
    <t>32.132.131.123</t>
  </si>
  <si>
    <t>开发区镇政府内侧南（球）</t>
  </si>
  <si>
    <t>32.132.131.162</t>
  </si>
  <si>
    <t>开发区高速便道斗龙港河边（球）</t>
  </si>
  <si>
    <t>32.132.131.148</t>
  </si>
  <si>
    <t>开发区高速便道方向河桥（球）3</t>
  </si>
  <si>
    <t>32.132.131.173</t>
  </si>
  <si>
    <t>开发区高速便道步湖路高架桥入口（球）2</t>
  </si>
  <si>
    <t>32.132.131.172</t>
  </si>
  <si>
    <t>开发区高速便道盐通商店（球）1</t>
  </si>
  <si>
    <t>32.132.131.171</t>
  </si>
  <si>
    <t>开发区高速前途村叉路口（球）</t>
  </si>
  <si>
    <t>32.132.131.181</t>
  </si>
  <si>
    <t>开发区高速前途高架入口（球）</t>
  </si>
  <si>
    <t>32.132.131.182</t>
  </si>
  <si>
    <t>开发区高速湾港涵洞（球）</t>
  </si>
  <si>
    <t>32.132.131.180</t>
  </si>
  <si>
    <t>开发区高速荣飞达路口（球）</t>
  </si>
  <si>
    <t>32.132.131.183</t>
  </si>
  <si>
    <t>开发区高速黄坝村路口（球）</t>
  </si>
  <si>
    <t>32.132.131.184</t>
  </si>
  <si>
    <t>开发区龙凤路与清泉路北（球）</t>
  </si>
  <si>
    <t>32.132.131.86</t>
  </si>
  <si>
    <t>开发区沿海高速盐洛高速交界（球）9</t>
  </si>
  <si>
    <t>32.132.131.92</t>
  </si>
  <si>
    <t>开发区信音路与前进路南（球）</t>
  </si>
  <si>
    <t>32.132.131.186</t>
  </si>
  <si>
    <t>开发区环镇东路(球)</t>
  </si>
  <si>
    <t>32.132.131.146</t>
  </si>
  <si>
    <t>开发区木林森漆业门口（球）</t>
  </si>
  <si>
    <t>32.132.131.87</t>
  </si>
  <si>
    <t>前途高架桥北侧入口</t>
  </si>
  <si>
    <t>盐洛高速兆顺二组</t>
  </si>
  <si>
    <t>开中老校区北门</t>
  </si>
  <si>
    <t>开中新校区北门东</t>
  </si>
  <si>
    <t>开中新校区北门西</t>
  </si>
  <si>
    <t>步湖路伍龙路桥南</t>
  </si>
  <si>
    <t>步凤路与经一路</t>
  </si>
  <si>
    <t>梦亚池浴室西侧</t>
  </si>
  <si>
    <t>步湖路与东环路</t>
  </si>
  <si>
    <t>信音路与前进路口</t>
  </si>
  <si>
    <t>通榆河东侧闸口</t>
  </si>
  <si>
    <t>和泰路与普陀山路口</t>
  </si>
  <si>
    <t>钱塘江路与五台山路</t>
  </si>
  <si>
    <t>步湖路与五台山路口</t>
  </si>
  <si>
    <t>新中心小学门口</t>
  </si>
  <si>
    <t>碧水蓝湾门口</t>
  </si>
  <si>
    <t>新城路与伍龙路口</t>
  </si>
  <si>
    <t>步凤路与经四路口</t>
  </si>
  <si>
    <t>步凤路与伍龙路口东</t>
  </si>
  <si>
    <t>步凤路与伍龙路口西</t>
  </si>
  <si>
    <t>沿河路与经二路口</t>
  </si>
  <si>
    <t>监控点名称</t>
  </si>
  <si>
    <t>原有摄像机</t>
  </si>
  <si>
    <t>IP</t>
  </si>
  <si>
    <t>新规划</t>
  </si>
  <si>
    <t>数量</t>
  </si>
  <si>
    <t>天山路漓江路西南</t>
  </si>
  <si>
    <t>200万高清红外球型摄像机</t>
  </si>
  <si>
    <t>400万双镜头球机</t>
  </si>
  <si>
    <t>嘉陵江路与东环路口</t>
  </si>
  <si>
    <t>嘉陵江路与峨眉山路口</t>
  </si>
  <si>
    <t>华山路中间康居社区2</t>
  </si>
  <si>
    <t>新都路与武夷山路口</t>
  </si>
  <si>
    <t>新都路与九华山路口</t>
  </si>
  <si>
    <t>华山路中间康居社区3</t>
  </si>
  <si>
    <t>新都路与五台山路口</t>
  </si>
  <si>
    <t>第三小学南门</t>
  </si>
  <si>
    <t>钱塘江路希望大道</t>
  </si>
  <si>
    <t>松江路与武夷山路口</t>
  </si>
  <si>
    <t>华山路中间康居社区1</t>
  </si>
  <si>
    <t>钱塘江路东环路</t>
  </si>
  <si>
    <t>东风悦达起亚二厂北门</t>
  </si>
  <si>
    <t>洲际逸品（黄山路）</t>
  </si>
  <si>
    <t>第五初级中学南门（含非机动车道）</t>
  </si>
  <si>
    <t>国际软件园和服务外包基地</t>
  </si>
  <si>
    <t>松江路与五台山路口</t>
  </si>
  <si>
    <t>黄山路阳光康居门面，门口</t>
  </si>
  <si>
    <t>泰山路泰山南路（南4S店街）</t>
  </si>
  <si>
    <t>泰山路希望大道南路（北4S店街）</t>
  </si>
  <si>
    <t>天山路市委党校二门</t>
  </si>
  <si>
    <t>悦达会所别墅</t>
  </si>
  <si>
    <t>摩比斯三工厂门口2</t>
  </si>
  <si>
    <t>天山路市委党校大门</t>
  </si>
  <si>
    <t>乌江路与华山路口向西门面房2</t>
  </si>
  <si>
    <t>摩比斯三工厂东大门绿化带</t>
  </si>
  <si>
    <t>赣江路法院门口</t>
  </si>
  <si>
    <t>蔡尖幼儿园</t>
  </si>
  <si>
    <t>南环路加油站</t>
  </si>
  <si>
    <t>海河路与嵩山路交界南
（悦达十里香溪门口）</t>
  </si>
  <si>
    <t>第五初级中学东门</t>
  </si>
  <si>
    <t>海河路与武夷山路口</t>
  </si>
  <si>
    <t>外国语学校东门</t>
  </si>
  <si>
    <t>松江路与庐山路路口</t>
  </si>
  <si>
    <t>乌江路与华山路口向西门面房1</t>
  </si>
  <si>
    <t>乌江路与华山路口</t>
  </si>
  <si>
    <t>赣江路与嵩山路口</t>
  </si>
  <si>
    <t>热电厂门口（步凤港）</t>
  </si>
  <si>
    <t>第三小学西门</t>
  </si>
  <si>
    <t>敬老院门口（嵩山路）</t>
  </si>
  <si>
    <t>嘉陵江路与九华山路口</t>
  </si>
  <si>
    <t>检察院、纪委大门</t>
  </si>
  <si>
    <t>东风悦达起亚二厂南二门</t>
  </si>
  <si>
    <t>东环路中国石化</t>
  </si>
  <si>
    <t>摩比斯二工厂电动车停靠处</t>
  </si>
  <si>
    <t>开发大桥下路口</t>
  </si>
  <si>
    <t>师范学院南围墙</t>
  </si>
  <si>
    <t>师范学院北门</t>
  </si>
  <si>
    <t>长江路东环路东北角</t>
  </si>
  <si>
    <t>外国语学校（庐山路上）北小门</t>
  </si>
  <si>
    <t>长江路开发区新城街道</t>
  </si>
  <si>
    <t>嫩江路政务中心东南</t>
  </si>
  <si>
    <t>天山路师范学院西门对面</t>
  </si>
  <si>
    <t>阳光世纪幼儿园</t>
  </si>
  <si>
    <t>天山路赣江路</t>
  </si>
  <si>
    <t>漓江路东环路西北角</t>
  </si>
  <si>
    <t>湘江路黄山路西南角</t>
  </si>
  <si>
    <t>珠江路黄山路</t>
  </si>
  <si>
    <t>漓江路五台山路西南角</t>
  </si>
  <si>
    <t>漓江路嵩山路</t>
  </si>
  <si>
    <t>蔡尖花园南门</t>
  </si>
  <si>
    <t>摩比斯二厂东门</t>
  </si>
  <si>
    <t>漓江路五台山路东</t>
  </si>
  <si>
    <t>天山路珠江路</t>
  </si>
  <si>
    <t>华山路景观轴东南</t>
  </si>
  <si>
    <t>天山路迎宾馆门口</t>
  </si>
  <si>
    <t>世纪大道桥下路口</t>
  </si>
  <si>
    <t>东风悦达三厂南门往西小路口</t>
  </si>
  <si>
    <t>悦达三厂南门</t>
  </si>
  <si>
    <t>摩比斯三厂南门</t>
  </si>
  <si>
    <t>泰山路基督教堂对面</t>
  </si>
  <si>
    <t>东风悦达三厂东门</t>
  </si>
  <si>
    <t>嘉陵江路与五台山路口</t>
  </si>
  <si>
    <t>摩比斯三工厂门口1</t>
  </si>
  <si>
    <t>九华山路南环路南卡口东球机</t>
  </si>
  <si>
    <t>卡口杆件球机</t>
  </si>
  <si>
    <t>九华山路南环路南卡口西球机</t>
  </si>
  <si>
    <t>天山路漓江路南卡口东球机</t>
  </si>
  <si>
    <t>天山路漓江路南卡口西球机</t>
  </si>
  <si>
    <t>五台山路景观轴东北角</t>
  </si>
  <si>
    <t>世纪大道与九华山路口</t>
  </si>
  <si>
    <t xml:space="preserve">毘卢禅寺    </t>
  </si>
  <si>
    <t>泰山路新嘉园西门</t>
  </si>
  <si>
    <t>黄山路与赣江路口</t>
  </si>
  <si>
    <t>200万高杆红外球型摄像机</t>
  </si>
  <si>
    <t>华山路与赣江路</t>
  </si>
  <si>
    <t>乌江路便民创业街西门</t>
  </si>
  <si>
    <t>黄山路与乌江路交界东北</t>
  </si>
  <si>
    <t>泰山路与乌江路交界向南商业街</t>
  </si>
  <si>
    <t>天山路与南环路路口</t>
  </si>
  <si>
    <t>世纪大道人行道1</t>
  </si>
  <si>
    <t>200万星光级微卡口摄像机</t>
  </si>
  <si>
    <t>双镜头结构化</t>
  </si>
  <si>
    <t>世纪大道人行道2</t>
  </si>
  <si>
    <t>世纪大道人行道3</t>
  </si>
  <si>
    <t>世纪大道人行道4</t>
  </si>
  <si>
    <t>世纪大道与东山路口</t>
  </si>
  <si>
    <t>泰山路阳光世纪园小区菜场</t>
  </si>
  <si>
    <t>泰山路阳光康居园小区菜场</t>
  </si>
  <si>
    <t>原砂石厂路口</t>
  </si>
  <si>
    <t>天山路盐渎路1</t>
  </si>
  <si>
    <t>天山路盐渎路2</t>
  </si>
  <si>
    <t>天山路盐渎路3</t>
  </si>
  <si>
    <t>天山路盐渎路4</t>
  </si>
  <si>
    <t>南环路步洋路南朝北</t>
  </si>
  <si>
    <t>南环路步洋路南朝南</t>
  </si>
  <si>
    <t>南环路步洋路北朝北</t>
  </si>
  <si>
    <t>南环路步洋路北朝南</t>
  </si>
  <si>
    <t>赣江路崂山路</t>
  </si>
  <si>
    <t>180度全景摄像机</t>
  </si>
  <si>
    <t>卡迪欢乐世界</t>
  </si>
  <si>
    <t>五台山南环路</t>
  </si>
  <si>
    <t>迎宾馆</t>
  </si>
  <si>
    <t>东方公园</t>
  </si>
  <si>
    <t>东环路加气站</t>
  </si>
  <si>
    <t>会展中心广场</t>
  </si>
  <si>
    <t>新嘉源内侧</t>
  </si>
  <si>
    <t>市委党校楼顶</t>
  </si>
  <si>
    <t>200万高清重载云台摄像机</t>
  </si>
  <si>
    <t>高空远距离云台</t>
  </si>
  <si>
    <t>涌鑫大厦</t>
  </si>
  <si>
    <t>第三小学北面小区</t>
  </si>
  <si>
    <t>盐城综合保税区大楼</t>
  </si>
  <si>
    <t>城东一号</t>
  </si>
  <si>
    <t>天山路与漓江路路口西</t>
  </si>
  <si>
    <t>200万高清卡口摄像机</t>
  </si>
  <si>
    <t>121-123</t>
  </si>
  <si>
    <t>900万高清卡口+双镜头结构化</t>
  </si>
  <si>
    <t>1+1</t>
  </si>
  <si>
    <t>移</t>
  </si>
  <si>
    <t>天山路与漓江路路口东</t>
  </si>
  <si>
    <t>124-125</t>
  </si>
  <si>
    <t>901万高清卡口+双镜头结构化</t>
  </si>
  <si>
    <t>希望大道与南环路口南侧西</t>
  </si>
  <si>
    <t>126-128</t>
  </si>
  <si>
    <t>900万高清卡口</t>
  </si>
  <si>
    <t>希望大道与南环路口南侧东</t>
  </si>
  <si>
    <t>130-132</t>
  </si>
  <si>
    <t>峨眉山路与南环路口南侧西</t>
  </si>
  <si>
    <t>134-136</t>
  </si>
  <si>
    <t>900万高清卡口+400万双镜头球机</t>
  </si>
  <si>
    <t>峨眉山路与南环路口南侧东</t>
  </si>
  <si>
    <t>138-140</t>
  </si>
  <si>
    <t>九华山路与南环路口南侧西</t>
  </si>
  <si>
    <t>142-144</t>
  </si>
  <si>
    <t>九华山路与南环路口南侧东</t>
  </si>
  <si>
    <t>145-147</t>
  </si>
  <si>
    <t>盐渎路与峨眉山路西北角</t>
  </si>
  <si>
    <t>32.132.251.228</t>
  </si>
  <si>
    <t>盐渎路与崂山路西北角</t>
  </si>
  <si>
    <t>32.132.251.229</t>
  </si>
  <si>
    <t>盐渎路与九华山路西北角</t>
  </si>
  <si>
    <t>32.132.251.230</t>
  </si>
  <si>
    <t>盐渎路与普陀山路西北角</t>
  </si>
  <si>
    <t>32.132.251.231</t>
  </si>
  <si>
    <t>岷江路与崂山路西北角</t>
  </si>
  <si>
    <t>32.132.251.232</t>
  </si>
  <si>
    <t>岷江路与九华山路西北角</t>
  </si>
  <si>
    <t>32.132.251.233</t>
  </si>
  <si>
    <t>岷江路与普陀山路东南角</t>
  </si>
  <si>
    <t>32.132.251.234</t>
  </si>
  <si>
    <t>岷江路与峨眉山路西北角</t>
  </si>
  <si>
    <t>32.132.251.235</t>
  </si>
  <si>
    <t>韩国社区邻里中心北门</t>
  </si>
  <si>
    <t>32.132.251.236</t>
  </si>
  <si>
    <t>韩国社区邻里中心西门</t>
  </si>
  <si>
    <t>32.132.251.237</t>
  </si>
  <si>
    <t>乌江路与峨眉山路东北角</t>
  </si>
  <si>
    <t>32.132.251.238</t>
  </si>
  <si>
    <t>乌江路与崂山路东南角</t>
  </si>
  <si>
    <t>32.132.251.239</t>
  </si>
  <si>
    <t>乌江路与崂山路西北角</t>
  </si>
  <si>
    <t>32.132.251.240</t>
  </si>
  <si>
    <t>蔡家墩与普陀山路东南角</t>
  </si>
  <si>
    <t>32.132.251.241</t>
  </si>
  <si>
    <t>乌江路与九华山路东南角</t>
  </si>
  <si>
    <t>32.132.251.242</t>
  </si>
  <si>
    <t>乌江路与九华山路西北角</t>
  </si>
  <si>
    <t>32.132.251.243</t>
  </si>
  <si>
    <t>赣江路与普陀山路西侧卡口南</t>
  </si>
  <si>
    <t>32.132.251.244</t>
  </si>
  <si>
    <t>赣江路与普陀山路西侧卡口北</t>
  </si>
  <si>
    <t>32.132.251.245</t>
  </si>
  <si>
    <t>赣江路与九华山路西北角</t>
  </si>
  <si>
    <t>32.132.251.246</t>
  </si>
  <si>
    <t>赣江路与普陀山路东南角</t>
  </si>
  <si>
    <t>32.132.251.247</t>
  </si>
  <si>
    <t>韩国社区邻里中心东门</t>
  </si>
  <si>
    <t>32.132.251.248</t>
  </si>
  <si>
    <t>珠江路与九华山路东南角</t>
  </si>
  <si>
    <t>32.132.251.249</t>
  </si>
  <si>
    <t>珠江路与九华山路西北角</t>
  </si>
  <si>
    <t>32.132.251.250</t>
  </si>
  <si>
    <t>珠江路与普陀山路东北角</t>
  </si>
  <si>
    <t>32.132.251.251</t>
  </si>
  <si>
    <t>湘江路与峨眉山路西北角</t>
  </si>
  <si>
    <t>32.132.251.252</t>
  </si>
  <si>
    <t>湘江路与步洋路西北角</t>
  </si>
  <si>
    <t>32.132.251.253</t>
  </si>
  <si>
    <t>湘江路与普陀山路东南角</t>
  </si>
  <si>
    <t>32.132.251.254</t>
  </si>
  <si>
    <t>漓江路与峨眉山路西北角</t>
  </si>
  <si>
    <t>32.132.252.1</t>
  </si>
  <si>
    <t>漓江路与九华山路西北角</t>
  </si>
  <si>
    <t>32.132.252.2</t>
  </si>
  <si>
    <t>漓江路与普陀山路东南角</t>
  </si>
  <si>
    <t>32.132.252.3</t>
  </si>
  <si>
    <t>盐渎路与步南路</t>
  </si>
  <si>
    <t>32.132.252.4</t>
  </si>
  <si>
    <t>结构化</t>
  </si>
  <si>
    <t>乌江路与步南路</t>
  </si>
  <si>
    <t>32.132.252.5</t>
  </si>
  <si>
    <t>赣江路与步南路</t>
  </si>
  <si>
    <t>32.132.252.6</t>
  </si>
  <si>
    <t>盐渎路与步阳桥南</t>
  </si>
  <si>
    <t>32.132.252.7</t>
  </si>
  <si>
    <t>蔡墩北与高速公路涵洞</t>
  </si>
  <si>
    <t>32.132.252.8</t>
  </si>
  <si>
    <t>盐渎路峨眉山路交界南侧卡口东1</t>
  </si>
  <si>
    <t>32.132.252.9</t>
  </si>
  <si>
    <t>900w卡口*2+结构化*1</t>
  </si>
  <si>
    <t>盐渎路峨眉山路交界南侧卡口东2</t>
  </si>
  <si>
    <t>32.132.252.10</t>
  </si>
  <si>
    <t>盐渎路峨眉山路交界南侧卡口东3</t>
  </si>
  <si>
    <t>32.132.252.11</t>
  </si>
  <si>
    <t>盐渎路峨眉山路交界南侧卡口东4</t>
  </si>
  <si>
    <t>32.132.252.12</t>
  </si>
  <si>
    <t>盐渎路峨眉山路交界南侧卡口西1</t>
  </si>
  <si>
    <t>32.132.252.13</t>
  </si>
  <si>
    <t>盐渎路峨眉山路交界南侧卡口西2</t>
  </si>
  <si>
    <t>32.132.252.14</t>
  </si>
  <si>
    <t>盐渎路峨眉山路交界南侧卡口西3</t>
  </si>
  <si>
    <t>32.132.252.15</t>
  </si>
  <si>
    <t>盐渎路峨眉山路交界南侧卡口西4</t>
  </si>
  <si>
    <t>32.132.252.16</t>
  </si>
  <si>
    <t>盐渎路崂山路交界南侧卡口东1</t>
  </si>
  <si>
    <t>32.132.252.17</t>
  </si>
  <si>
    <t>盐渎路崂山路交界南侧卡口东2</t>
  </si>
  <si>
    <t>32.132.252.18</t>
  </si>
  <si>
    <t>盐渎路崂山路交界南侧卡口东3</t>
  </si>
  <si>
    <t>32.132.252.19</t>
  </si>
  <si>
    <t>盐渎路崂山路交界南侧卡口西1</t>
  </si>
  <si>
    <t>32.132.252.20</t>
  </si>
  <si>
    <t>盐渎路崂山路交界南侧卡口西2</t>
  </si>
  <si>
    <t>32.132.252.21</t>
  </si>
  <si>
    <t>盐渎路崂山路交界南侧卡口西3</t>
  </si>
  <si>
    <t>32.132.252.22</t>
  </si>
  <si>
    <t>盐渎路九华山路交界南侧卡口东1</t>
  </si>
  <si>
    <t>32.132.252.23</t>
  </si>
  <si>
    <t>盐渎路九华山路交界南侧卡口东2</t>
  </si>
  <si>
    <t>32.132.252.24</t>
  </si>
  <si>
    <t>盐渎路九华山路交界南侧卡口东3</t>
  </si>
  <si>
    <t>32.132.252.25</t>
  </si>
  <si>
    <t>盐渎路九华山路交界南侧卡口西1</t>
  </si>
  <si>
    <t>32.132.252.26</t>
  </si>
  <si>
    <t>盐渎路九华山路交界南侧卡口西2</t>
  </si>
  <si>
    <t>32.132.252.27</t>
  </si>
  <si>
    <t>盐渎路九华山路交界南侧卡口西3</t>
  </si>
  <si>
    <t>32.132.252.28</t>
  </si>
  <si>
    <t>盐渎路普陀山路交界南侧卡口东1</t>
  </si>
  <si>
    <t>32.132.252.29</t>
  </si>
  <si>
    <t>盐渎路普陀山路交界南侧卡口东2</t>
  </si>
  <si>
    <t>32.132.252.30</t>
  </si>
  <si>
    <t>盐渎路普陀山路交界南侧卡口东3</t>
  </si>
  <si>
    <t>32.132.252.31</t>
  </si>
  <si>
    <t>盐渎路普陀山路交界南侧卡口西1</t>
  </si>
  <si>
    <t>32.132.252.32</t>
  </si>
  <si>
    <t>盐渎路普陀山路交界南侧卡口西2</t>
  </si>
  <si>
    <t>32.132.252.33</t>
  </si>
  <si>
    <t>盐渎路普陀山路交界南侧卡口西3</t>
  </si>
  <si>
    <t>32.132.252.34</t>
  </si>
  <si>
    <t>漓江路普陀山路交界南侧卡口东1</t>
  </si>
  <si>
    <t>32.132.252.35</t>
  </si>
  <si>
    <t>900w卡口*1+结构化*1</t>
  </si>
  <si>
    <t>漓江路普陀山路交界南侧卡口东2</t>
  </si>
  <si>
    <t>32.132.252.36</t>
  </si>
  <si>
    <t>漓江路普陀山路交界南侧卡口西1</t>
  </si>
  <si>
    <t>32.132.252.37</t>
  </si>
  <si>
    <t>漓江路普陀山路交界南侧卡口西2</t>
  </si>
  <si>
    <t>32.132.252.38</t>
  </si>
  <si>
    <t>乌江路峨眉山路交界西侧卡口南1</t>
  </si>
  <si>
    <t>32.132.252.39</t>
  </si>
  <si>
    <t>乌江路峨眉山路交界西侧卡口南2</t>
  </si>
  <si>
    <t>32.132.252.40</t>
  </si>
  <si>
    <t>乌江路峨眉山路交界西侧卡口北1</t>
  </si>
  <si>
    <t>32.132.252.41</t>
  </si>
  <si>
    <t>乌江路峨眉山路交界西侧卡口北2</t>
  </si>
  <si>
    <t>32.132.252.42</t>
  </si>
  <si>
    <t>漓江路峨眉山路交界西侧卡口南1</t>
  </si>
  <si>
    <t>32.132.252.43</t>
  </si>
  <si>
    <t>漓江路峨眉山路交界西侧卡口南2</t>
  </si>
  <si>
    <t>32.132.252.44</t>
  </si>
  <si>
    <t>漓江路峨眉山路交界西侧卡口北1</t>
  </si>
  <si>
    <t>32.132.252.45</t>
  </si>
  <si>
    <t>漓江路峨眉山路交界西侧卡口北2</t>
  </si>
  <si>
    <t>32.132.252.46</t>
  </si>
  <si>
    <t>赣江路普陀山路交界西侧卡口南1</t>
  </si>
  <si>
    <t>32.132.252.47</t>
  </si>
  <si>
    <t>赣江路普陀山路交界西侧卡口南2</t>
  </si>
  <si>
    <t>32.132.252.48</t>
  </si>
  <si>
    <t>赣江路普陀山路交界西侧卡口南3</t>
  </si>
  <si>
    <t>32.132.252.49</t>
  </si>
  <si>
    <t>赣江路普陀山路交界西侧卡口北1</t>
  </si>
  <si>
    <t>32.132.252.50</t>
  </si>
  <si>
    <t>赣江路普陀山路交界西侧卡口北2</t>
  </si>
  <si>
    <t>32.132.252.51</t>
  </si>
  <si>
    <t>赣江路普陀山路交界西侧卡口北3</t>
  </si>
  <si>
    <t>32.132.252.52</t>
  </si>
  <si>
    <t>湘江路峨眉山路交界西侧卡口南1</t>
  </si>
  <si>
    <t>32.132.252.53</t>
  </si>
  <si>
    <t>湘江路峨眉山路交界西侧卡口南2</t>
  </si>
  <si>
    <t>32.132.252.54</t>
  </si>
  <si>
    <t>湘江路峨眉山路交界西侧卡口北1</t>
  </si>
  <si>
    <t>32.132.252.55</t>
  </si>
  <si>
    <t>湘江路峨眉山路交界西侧卡口北2</t>
  </si>
  <si>
    <t>32.132.252.56</t>
  </si>
  <si>
    <t>韩国社区邻里中心</t>
  </si>
  <si>
    <t>全景摄像机</t>
  </si>
  <si>
    <t>32.132.252.57</t>
  </si>
  <si>
    <t>新都路大转盘</t>
  </si>
  <si>
    <t>32.132.252.113</t>
  </si>
  <si>
    <t>点位情况</t>
  </si>
  <si>
    <t>摄像机类型</t>
  </si>
  <si>
    <t>立杆</t>
  </si>
  <si>
    <t>其他杆件</t>
  </si>
  <si>
    <t>机箱</t>
  </si>
  <si>
    <t>机柜</t>
  </si>
  <si>
    <t>基础</t>
  </si>
  <si>
    <t>手井</t>
  </si>
  <si>
    <t>新建管道</t>
  </si>
  <si>
    <t>光缆</t>
  </si>
  <si>
    <t>熔纤</t>
  </si>
  <si>
    <t>网络设备</t>
  </si>
  <si>
    <t>取电管线材料</t>
  </si>
  <si>
    <t>末端材料</t>
  </si>
  <si>
    <t>区域名称</t>
  </si>
  <si>
    <t>小区名称</t>
  </si>
  <si>
    <t>点位名称1</t>
  </si>
  <si>
    <t>编号</t>
  </si>
  <si>
    <t>点位名称2</t>
  </si>
  <si>
    <t>图像数量</t>
  </si>
  <si>
    <r>
      <rPr>
        <sz val="11"/>
        <rFont val="宋体"/>
        <charset val="134"/>
      </rPr>
      <t>人脸识别</t>
    </r>
    <r>
      <rPr>
        <sz val="11"/>
        <rFont val="Times New Roman"/>
        <charset val="134"/>
      </rPr>
      <t>(400W)</t>
    </r>
  </si>
  <si>
    <t>普通枪机（200W）</t>
  </si>
  <si>
    <t>声光枪机（200W）</t>
  </si>
  <si>
    <t>智能化改造枪机</t>
  </si>
  <si>
    <t>高空抛物枪机(200W)</t>
  </si>
  <si>
    <t>枪球联动(400W)</t>
  </si>
  <si>
    <t>高杆球机(400W)</t>
  </si>
  <si>
    <t>微卡(400W)</t>
  </si>
  <si>
    <t>高点全景(400W)</t>
  </si>
  <si>
    <t>普通补光灯</t>
  </si>
  <si>
    <r>
      <rPr>
        <sz val="11"/>
        <rFont val="Times New Roman"/>
        <charset val="134"/>
      </rPr>
      <t>L</t>
    </r>
    <r>
      <rPr>
        <sz val="11"/>
        <rFont val="宋体"/>
        <charset val="134"/>
      </rPr>
      <t>型</t>
    </r>
    <r>
      <rPr>
        <sz val="11"/>
        <rFont val="Times New Roman"/>
        <charset val="134"/>
      </rPr>
      <t>3.5M</t>
    </r>
  </si>
  <si>
    <r>
      <rPr>
        <sz val="11"/>
        <rFont val="Times New Roman"/>
        <charset val="134"/>
      </rPr>
      <t>L</t>
    </r>
    <r>
      <rPr>
        <sz val="11"/>
        <rFont val="宋体"/>
        <charset val="134"/>
      </rPr>
      <t>型圆杆（</t>
    </r>
    <r>
      <rPr>
        <sz val="11"/>
        <rFont val="Times New Roman"/>
        <charset val="134"/>
      </rPr>
      <t>6M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</si>
  <si>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八棱杆（</t>
    </r>
    <r>
      <rPr>
        <sz val="11"/>
        <rFont val="Times New Roman"/>
        <charset val="134"/>
      </rPr>
      <t>6.5M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</si>
  <si>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八棱杆（</t>
    </r>
    <r>
      <rPr>
        <sz val="11"/>
        <rFont val="Times New Roman"/>
        <charset val="134"/>
      </rPr>
      <t>15M</t>
    </r>
    <r>
      <rPr>
        <sz val="11"/>
        <rFont val="宋体"/>
        <charset val="134"/>
      </rPr>
      <t>）</t>
    </r>
  </si>
  <si>
    <t>墙装</t>
  </si>
  <si>
    <t>借杆/新增第二根挑臂</t>
  </si>
  <si>
    <r>
      <rPr>
        <sz val="11"/>
        <rFont val="宋体"/>
        <charset val="134"/>
      </rPr>
      <t>墙装</t>
    </r>
    <r>
      <rPr>
        <sz val="11"/>
        <rFont val="Times New Roman"/>
        <charset val="134"/>
      </rPr>
      <t>500*450*300mm</t>
    </r>
  </si>
  <si>
    <t>抱杆500*450*300mm</t>
  </si>
  <si>
    <t>落地</t>
  </si>
  <si>
    <t>1600*800*600</t>
  </si>
  <si>
    <t>0.6*0.6*0.8</t>
  </si>
  <si>
    <t>0.8*0.8*1</t>
  </si>
  <si>
    <t>0.8*0.8*1.2</t>
  </si>
  <si>
    <t>1*1*1.5</t>
  </si>
  <si>
    <t>2*2*2.2</t>
  </si>
  <si>
    <t>复合材料井盖</t>
  </si>
  <si>
    <t>硅芯管50#</t>
  </si>
  <si>
    <r>
      <rPr>
        <sz val="11"/>
        <rFont val="宋体"/>
        <charset val="134"/>
      </rPr>
      <t>PE管</t>
    </r>
    <r>
      <rPr>
        <sz val="11"/>
        <rFont val="Times New Roman"/>
        <charset val="134"/>
      </rPr>
      <t>40#</t>
    </r>
  </si>
  <si>
    <t>接地极</t>
  </si>
  <si>
    <t>4芯</t>
  </si>
  <si>
    <t>12芯</t>
  </si>
  <si>
    <t>24芯</t>
  </si>
  <si>
    <t>48芯</t>
  </si>
  <si>
    <t>小箱体交换机</t>
  </si>
  <si>
    <t>光纤收发器</t>
  </si>
  <si>
    <t>光纤收发器机框</t>
  </si>
  <si>
    <t>接入交换机</t>
  </si>
  <si>
    <t>箱体接地1*6</t>
  </si>
  <si>
    <t>箱体接地1*16</t>
  </si>
  <si>
    <t>电源线</t>
  </si>
  <si>
    <r>
      <rPr>
        <sz val="11"/>
        <rFont val="Times New Roman"/>
        <charset val="134"/>
      </rPr>
      <t>PE</t>
    </r>
    <r>
      <rPr>
        <sz val="11"/>
        <rFont val="宋体"/>
        <charset val="134"/>
      </rPr>
      <t>管</t>
    </r>
  </si>
  <si>
    <t>镀锌管</t>
  </si>
  <si>
    <t>网线</t>
  </si>
  <si>
    <t>像机接地</t>
  </si>
  <si>
    <r>
      <rPr>
        <sz val="11"/>
        <rFont val="Times New Roman"/>
        <charset val="134"/>
      </rPr>
      <t>0.5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</si>
  <si>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1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</si>
  <si>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2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</si>
  <si>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3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</si>
  <si>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4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</si>
  <si>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5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</si>
  <si>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6</t>
    </r>
    <r>
      <rPr>
        <sz val="11"/>
        <rFont val="宋体"/>
        <charset val="134"/>
      </rPr>
      <t>米</t>
    </r>
  </si>
  <si>
    <r>
      <rPr>
        <sz val="11"/>
        <rFont val="Times New Roman"/>
        <charset val="134"/>
      </rPr>
      <t>0.7</t>
    </r>
    <r>
      <rPr>
        <sz val="11"/>
        <rFont val="宋体"/>
        <charset val="134"/>
      </rPr>
      <t>米</t>
    </r>
  </si>
  <si>
    <t>800*600*450mm</t>
  </si>
  <si>
    <t>1200*800*600mm</t>
  </si>
  <si>
    <t>8口</t>
  </si>
  <si>
    <t>14槽</t>
  </si>
  <si>
    <t>24口</t>
  </si>
  <si>
    <t>RVV3*6</t>
  </si>
  <si>
    <t>RVV3*2.5</t>
  </si>
  <si>
    <t>Φ40</t>
  </si>
  <si>
    <t>Φ60</t>
  </si>
  <si>
    <t>RVV2*1.0</t>
  </si>
  <si>
    <t>防水</t>
  </si>
  <si>
    <t>BVR1*2.5</t>
  </si>
  <si>
    <t>新城区</t>
  </si>
  <si>
    <t>箱体1#</t>
  </si>
  <si>
    <t>cdth001</t>
  </si>
  <si>
    <t>开发区城东一号西北门进口向西（枪）</t>
  </si>
  <si>
    <t>32.132.178.188</t>
  </si>
  <si>
    <t>箱体2#</t>
  </si>
  <si>
    <t>cdth002</t>
  </si>
  <si>
    <t>开发区城东一号西北门出口向南（枪）</t>
  </si>
  <si>
    <t>32.132.178.189</t>
  </si>
  <si>
    <t>馥桂名居</t>
  </si>
  <si>
    <t>fgmj001</t>
  </si>
  <si>
    <t>开发区馥桂名居6幢西北侧围挡边向西（枪）1</t>
  </si>
  <si>
    <t>32.132.178.190</t>
  </si>
  <si>
    <t>开发区馥桂名居6幢西北侧围挡边向西（枪）2</t>
  </si>
  <si>
    <t>32.132.178.191</t>
  </si>
  <si>
    <t>开发区馥桂名居6幢西北侧围挡边向西（枪）3</t>
  </si>
  <si>
    <t>32.132.178.192</t>
  </si>
  <si>
    <t>fgmj002</t>
  </si>
  <si>
    <t>开发区馥桂名居4幢东北围墙角落向东（枪）1</t>
  </si>
  <si>
    <t>32.132.178.193</t>
  </si>
  <si>
    <t>开发区馥桂名居4幢东北围墙角落向东（枪）2</t>
  </si>
  <si>
    <t>32.132.178.194</t>
  </si>
  <si>
    <t>fgmj003</t>
  </si>
  <si>
    <t>开发区馥桂名居3幢西南角围挡边向东（枪）</t>
  </si>
  <si>
    <t>32.132.178.195</t>
  </si>
  <si>
    <t>fgmj004</t>
  </si>
  <si>
    <t>开发区馥桂名居5幢西配电房西北围挡角向北（枪）1</t>
  </si>
  <si>
    <t>32.132.178.196</t>
  </si>
  <si>
    <t>开发区馥桂名居5幢西配电房西北围挡角向东（枪）2</t>
  </si>
  <si>
    <t>32.132.178.197</t>
  </si>
  <si>
    <t>fgmj005</t>
  </si>
  <si>
    <t>开发区馥桂名居1幢西南角向东（枪）1</t>
  </si>
  <si>
    <t>32.132.178.198</t>
  </si>
  <si>
    <t>开发区馥桂名居1幢西南角向西（枪）2</t>
  </si>
  <si>
    <t>32.132.178.199</t>
  </si>
  <si>
    <t>箱体3#</t>
  </si>
  <si>
    <t>fgmj006</t>
  </si>
  <si>
    <t>开发区馥桂名居2幢东北角向西（枪）</t>
  </si>
  <si>
    <t>32.132.178.200</t>
  </si>
  <si>
    <t>fgmj007</t>
  </si>
  <si>
    <t>开发区馥桂名居2幢东南角向西（枪）1</t>
  </si>
  <si>
    <t>32.132.178.201</t>
  </si>
  <si>
    <t>开发区馥桂名居2幢东南角向北（枪）2</t>
  </si>
  <si>
    <t>32.132.178.202</t>
  </si>
  <si>
    <t>箱体4#</t>
  </si>
  <si>
    <t>fgmj008</t>
  </si>
  <si>
    <t>开发区馥桂名居南门地下车库入口向南（枪）1</t>
  </si>
  <si>
    <t>32.132.178.203</t>
  </si>
  <si>
    <t>fgmj009</t>
  </si>
  <si>
    <t>开发区馥桂名居南门地下车库出口向南（枪）2</t>
  </si>
  <si>
    <t>32.132.178.204</t>
  </si>
  <si>
    <t>高教公寓</t>
  </si>
  <si>
    <t>东门1#箱体</t>
  </si>
  <si>
    <t>开发区高教公寓南门出口向北（标卡）</t>
  </si>
  <si>
    <t>32.132.177.253</t>
  </si>
  <si>
    <t>开发区高教公寓南门进口向南（标卡）</t>
  </si>
  <si>
    <t>32.132.177.248</t>
  </si>
  <si>
    <t>东门2#箱体</t>
  </si>
  <si>
    <t>高教公寓东门高空用墙装定制支架向东（枪球）</t>
  </si>
  <si>
    <t>32.132.177.251</t>
  </si>
  <si>
    <t>南门3#箱体</t>
  </si>
  <si>
    <t>开发区高教公寓东门向东（标卡）</t>
  </si>
  <si>
    <t>32.132.177.249</t>
  </si>
  <si>
    <t>开发区高教公寓东门向西（标卡）</t>
  </si>
  <si>
    <t>32.132.177.250</t>
  </si>
  <si>
    <t>中舍花园</t>
  </si>
  <si>
    <t>8#楼负一层</t>
  </si>
  <si>
    <t>zshy037</t>
  </si>
  <si>
    <t>开发区中舍花园8幢东车库入口向东（枪）</t>
  </si>
  <si>
    <t>32.132.176.42</t>
  </si>
  <si>
    <t>zshy038</t>
  </si>
  <si>
    <t>开发区中舍花园8幢西车库入口向西（枪）</t>
  </si>
  <si>
    <t>32.132.176.43</t>
  </si>
  <si>
    <t>9#楼负一层</t>
  </si>
  <si>
    <t>zshy035</t>
  </si>
  <si>
    <t>开发区中舍花园9幢东车库入口向东（枪）</t>
  </si>
  <si>
    <t>32.132.176.40</t>
  </si>
  <si>
    <t>zshy036</t>
  </si>
  <si>
    <t>开发区中舍花园9幢西车库入口向西（枪）</t>
  </si>
  <si>
    <t>32.132.176.41</t>
  </si>
  <si>
    <t>10#楼负一层</t>
  </si>
  <si>
    <t>zshy033</t>
  </si>
  <si>
    <t>开发区中舍花园10幢东车库入口向东（枪）</t>
  </si>
  <si>
    <t>32.132.176.38</t>
  </si>
  <si>
    <t>zshy034</t>
  </si>
  <si>
    <t>开发区中舍花园10幢西车库入口向西（枪）</t>
  </si>
  <si>
    <t>32.132.176.39</t>
  </si>
  <si>
    <t>西北侧围墙</t>
  </si>
  <si>
    <t>zshy039</t>
  </si>
  <si>
    <t>开发区中舍花园8幢西北侧围墙向南（枪）1</t>
  </si>
  <si>
    <t>32.132.176.44</t>
  </si>
  <si>
    <t>开发区中舍花园8幢西北侧围墙向东（枪）2</t>
  </si>
  <si>
    <t>32.132.176.45</t>
  </si>
  <si>
    <t>开发区中舍花园8幢西北侧围墙（球）3</t>
  </si>
  <si>
    <t>32.132.176.46</t>
  </si>
  <si>
    <t>5#楼负一层</t>
  </si>
  <si>
    <t>zshy051</t>
  </si>
  <si>
    <t>开发区中舍花园5幢东车库入口向东（枪）</t>
  </si>
  <si>
    <t>32.132.176.58</t>
  </si>
  <si>
    <t>zshy052</t>
  </si>
  <si>
    <t>开发区中舍花园5幢西车库入口向西（枪）</t>
  </si>
  <si>
    <t>32.132.176.59</t>
  </si>
  <si>
    <t>zshy053</t>
  </si>
  <si>
    <t>开发区中舍花园5幢西北围墙边向北（枪）1</t>
  </si>
  <si>
    <t>32.132.176.60</t>
  </si>
  <si>
    <t>开发区中舍花园5幢西北围墙边向南（枪）2</t>
  </si>
  <si>
    <t>32.132.176.61</t>
  </si>
  <si>
    <t>开发区中舍花园5幢西北围墙边（球）3</t>
  </si>
  <si>
    <t>32.132.176.62</t>
  </si>
  <si>
    <t>3#楼负一层</t>
  </si>
  <si>
    <t>zshy048</t>
  </si>
  <si>
    <t>开发区中舍花园3号楼东北侧（球）</t>
  </si>
  <si>
    <t>32.132.176.55</t>
  </si>
  <si>
    <t>zshy049</t>
  </si>
  <si>
    <t>开发区中舍花园3幢东车库入口向东（枪）1</t>
  </si>
  <si>
    <t>32.132.176.56</t>
  </si>
  <si>
    <t>zshy050</t>
  </si>
  <si>
    <t>开发区中舍花园3幢东车库入口向东（枪）2</t>
  </si>
  <si>
    <t>32.132.176.57</t>
  </si>
  <si>
    <t>20#楼负一层</t>
  </si>
  <si>
    <t>zshy061</t>
  </si>
  <si>
    <t>开发区中舍花园20幢西南侧（球）</t>
  </si>
  <si>
    <t>32.132.176.72</t>
  </si>
  <si>
    <t>zshy062</t>
  </si>
  <si>
    <t>开发区中舍花园20幢西车库入口向西（枪）</t>
  </si>
  <si>
    <t>32.132.176.73</t>
  </si>
  <si>
    <t>zshy063</t>
  </si>
  <si>
    <t>开发区中舍花园20幢东车库入口向东（枪）</t>
  </si>
  <si>
    <t>32.132.176.74</t>
  </si>
  <si>
    <t>6#楼负一层</t>
  </si>
  <si>
    <t>zshy040</t>
  </si>
  <si>
    <t>开发区中舍花园6幢东车库入口向东（枪）1</t>
  </si>
  <si>
    <t>32.132.176.47</t>
  </si>
  <si>
    <t>zshy041</t>
  </si>
  <si>
    <t>开发区中舍花园6幢东车库入口向东（枪）2</t>
  </si>
  <si>
    <t>32.132.176.48</t>
  </si>
  <si>
    <t>zshy054</t>
  </si>
  <si>
    <t>开发区中舍花园6幢西南侧向东（枪）</t>
  </si>
  <si>
    <t>32.132.176.63</t>
  </si>
  <si>
    <t>7#楼负一层</t>
  </si>
  <si>
    <t>zshy042</t>
  </si>
  <si>
    <t>开发区中舍花园7幢西车库入口向西（枪）</t>
  </si>
  <si>
    <t>32.132.176.49</t>
  </si>
  <si>
    <t>zshy043</t>
  </si>
  <si>
    <t>开发区中舍花园7幢东车库入口向东（枪）</t>
  </si>
  <si>
    <t>32.132.176.50</t>
  </si>
  <si>
    <t>zshy044</t>
  </si>
  <si>
    <t>开发区中舍花园7号楼北配电房西北角（球）</t>
  </si>
  <si>
    <t>32.132.176.51</t>
  </si>
  <si>
    <t>11#楼负一层</t>
  </si>
  <si>
    <t>zshy031</t>
  </si>
  <si>
    <t>开发区中舍花园11幢东车库入口向东（枪）1</t>
  </si>
  <si>
    <t>32.132.176.36</t>
  </si>
  <si>
    <t>zshy032</t>
  </si>
  <si>
    <t>开发区中舍花园11幢东车库入口向东（枪）2</t>
  </si>
  <si>
    <t>32.132.176.37</t>
  </si>
  <si>
    <t>19#楼负一层</t>
  </si>
  <si>
    <t>zshy045</t>
  </si>
  <si>
    <t>开发区中舍花园19幢西车库入口向西（枪）</t>
  </si>
  <si>
    <t>32.132.176.52</t>
  </si>
  <si>
    <t>zshy046</t>
  </si>
  <si>
    <t>开发区中舍花园19幢东车库入口向东（枪）</t>
  </si>
  <si>
    <t>32.132.176.53</t>
  </si>
  <si>
    <t>zshy047</t>
  </si>
  <si>
    <t>开发区中舍花园19幢西南侧向西（枪）</t>
  </si>
  <si>
    <t>32.132.176.54</t>
  </si>
  <si>
    <t>12#楼负一层</t>
  </si>
  <si>
    <t>zshy023</t>
  </si>
  <si>
    <t>开发区中舍花园12幢东南侧向东（枪）</t>
  </si>
  <si>
    <t>32.132.176.27</t>
  </si>
  <si>
    <t>zshy024</t>
  </si>
  <si>
    <t>开发区中舍花园12幢西南侧向南（枪）</t>
  </si>
  <si>
    <t>32.132.176.28</t>
  </si>
  <si>
    <t>zshy025</t>
  </si>
  <si>
    <t>开发区中舍花园12幢东车库入口向东（枪）</t>
  </si>
  <si>
    <t>32.132.176.29</t>
  </si>
  <si>
    <t>zshy026</t>
  </si>
  <si>
    <t>开发区中舍花园12幢西车库入口向西（枪）</t>
  </si>
  <si>
    <t>32.132.176.30</t>
  </si>
  <si>
    <t>zshy027</t>
  </si>
  <si>
    <t>开发区中舍花园12幢西北围墙边向西（枪）1</t>
  </si>
  <si>
    <t>32.132.176.31</t>
  </si>
  <si>
    <t>开发区中舍花园12幢西北围墙边向东（枪）2</t>
  </si>
  <si>
    <t>32.132.176.32</t>
  </si>
  <si>
    <t>13#楼负一层</t>
  </si>
  <si>
    <t>zshy019</t>
  </si>
  <si>
    <t>开发区中舍花园13幢东车库入口向东（枪）</t>
  </si>
  <si>
    <t>32.132.176.23</t>
  </si>
  <si>
    <t>zshy020</t>
  </si>
  <si>
    <t>开发区中舍花园13幢西车库入口向西（枪）</t>
  </si>
  <si>
    <t>32.132.176.24</t>
  </si>
  <si>
    <t>15#楼负一层</t>
  </si>
  <si>
    <t>zshy093</t>
  </si>
  <si>
    <t>开发区中舍花园15幢东车库入口向东（枪）</t>
  </si>
  <si>
    <t>32.132.176.107</t>
  </si>
  <si>
    <t>zshy016</t>
  </si>
  <si>
    <t>开发区中舍花园15幢中间车库入口向南（枪）</t>
  </si>
  <si>
    <t>32.132.176.18</t>
  </si>
  <si>
    <t>zshy017</t>
  </si>
  <si>
    <t>开发区中舍花园15幢西车库入口向东（枪）</t>
  </si>
  <si>
    <t>32.132.176.19</t>
  </si>
  <si>
    <t>zshy015</t>
  </si>
  <si>
    <t>开发区中舍花园15幢东南侧向西（枪）</t>
  </si>
  <si>
    <t>32.132.176.17</t>
  </si>
  <si>
    <t>zshy018</t>
  </si>
  <si>
    <t>开发区中舍花园15幢东北围墙角向南（枪）1</t>
  </si>
  <si>
    <t>32.132.176.20</t>
  </si>
  <si>
    <t>开发区中舍花园15幢东北围墙角向西（枪）2</t>
  </si>
  <si>
    <t>32.132.176.21</t>
  </si>
  <si>
    <t>开发区中舍花园15幢东北围墙角（球）3</t>
  </si>
  <si>
    <t>32.132.176.22</t>
  </si>
  <si>
    <t>16#楼负一层</t>
  </si>
  <si>
    <t>zshy011</t>
  </si>
  <si>
    <t>开发区中舍花园16幢东东南侧向西（枪）</t>
  </si>
  <si>
    <t>32.132.176.13</t>
  </si>
  <si>
    <t>zshy012</t>
  </si>
  <si>
    <t>开发区中舍花园16幢西车库入口向东（枪）</t>
  </si>
  <si>
    <t>32.132.176.14</t>
  </si>
  <si>
    <t>zshy013</t>
  </si>
  <si>
    <t>开发区中舍花园16幢中间车库入口向南（枪）</t>
  </si>
  <si>
    <t>32.132.176.15</t>
  </si>
  <si>
    <t>zshy014</t>
  </si>
  <si>
    <t>开发区中舍花园16幢东车库入口向西（枪）</t>
  </si>
  <si>
    <t>32.132.176.16</t>
  </si>
  <si>
    <t>17#楼负一层</t>
  </si>
  <si>
    <t>zshy021</t>
  </si>
  <si>
    <t>开发区中舍花园17幢东车库入口向东（枪）</t>
  </si>
  <si>
    <t>32.132.176.25</t>
  </si>
  <si>
    <t>zshy022</t>
  </si>
  <si>
    <t>开发区中舍花园17幢西车库入口向西（枪）</t>
  </si>
  <si>
    <t>32.132.176.26</t>
  </si>
  <si>
    <t>18#楼负一层</t>
  </si>
  <si>
    <t>zshy028</t>
  </si>
  <si>
    <t>开发区中舍花园18幢东车库入口向东（枪）</t>
  </si>
  <si>
    <t>32.132.176.33</t>
  </si>
  <si>
    <t>zshy029</t>
  </si>
  <si>
    <t>开发区中舍花园18幢西车库入口向西（枪）</t>
  </si>
  <si>
    <t>32.132.176.34</t>
  </si>
  <si>
    <t>zshy030</t>
  </si>
  <si>
    <t>开发区中舍花园18幢西南侧（球）</t>
  </si>
  <si>
    <t>32.132.176.35</t>
  </si>
  <si>
    <t>22#楼负一层</t>
  </si>
  <si>
    <t>zshy066</t>
  </si>
  <si>
    <t>开发区中舍花园22幢西车库入口向西（枪）</t>
  </si>
  <si>
    <t>32.132.176.77</t>
  </si>
  <si>
    <t>zshy067</t>
  </si>
  <si>
    <t>开发区中舍花园22幢东车库入口向东（枪）</t>
  </si>
  <si>
    <t>32.132.176.78</t>
  </si>
  <si>
    <t>zshy068</t>
  </si>
  <si>
    <t>开发区中舍花园22幢东北侧向东（枪）1</t>
  </si>
  <si>
    <t>32.132.176.79</t>
  </si>
  <si>
    <t>zshy094</t>
  </si>
  <si>
    <t>开发区中舍花园22幢东北侧向东（枪）2</t>
  </si>
  <si>
    <t>32.132.176.108</t>
  </si>
  <si>
    <t>23#楼负一层</t>
  </si>
  <si>
    <t>zshy003</t>
  </si>
  <si>
    <t>开发区中舍花园23幢西车库入口向西（枪）</t>
  </si>
  <si>
    <t>32.132.176.3</t>
  </si>
  <si>
    <t>zshy004</t>
  </si>
  <si>
    <t>开发区中舍花园23幢东车库入口向东（枪）</t>
  </si>
  <si>
    <t>32.132.176.4</t>
  </si>
  <si>
    <t>zshy005</t>
  </si>
  <si>
    <t>开发区中舍花园23幢东北侧（球）</t>
  </si>
  <si>
    <t>32.132.176.5</t>
  </si>
  <si>
    <t>25#楼负一层</t>
  </si>
  <si>
    <t>zshy007</t>
  </si>
  <si>
    <t>开发区中舍花园25幢东车库入口向东（枪）</t>
  </si>
  <si>
    <t>32.132.176.8</t>
  </si>
  <si>
    <t>zshy008</t>
  </si>
  <si>
    <t>开发区中舍花园25幢中间车库入口向南（枪）</t>
  </si>
  <si>
    <t>32.132.176.9</t>
  </si>
  <si>
    <t>zshy009</t>
  </si>
  <si>
    <t>开发区中舍花园25幢西车库入口向西（枪）</t>
  </si>
  <si>
    <t>32.132.176.10</t>
  </si>
  <si>
    <t>zshy006</t>
  </si>
  <si>
    <t>开发区中舍花园25幢东南侧围墙角向西（枪）1</t>
  </si>
  <si>
    <t>32.132.176.6</t>
  </si>
  <si>
    <t>开发区中舍花园25幢东南侧围墙角向北（枪）2</t>
  </si>
  <si>
    <t>32.132.176.7</t>
  </si>
  <si>
    <t>zshy010</t>
  </si>
  <si>
    <t>开发区中舍花园东主入口向东（枪）1</t>
  </si>
  <si>
    <t>32.132.176.11</t>
  </si>
  <si>
    <t>开发区中舍花园东主入口向东（枪）2</t>
  </si>
  <si>
    <t>32.132.176.12</t>
  </si>
  <si>
    <t>21#楼负一层</t>
  </si>
  <si>
    <t>zshy064</t>
  </si>
  <si>
    <t>开发区中舍花园21幢西车库入口向西（枪）</t>
  </si>
  <si>
    <t>32.132.176.75</t>
  </si>
  <si>
    <t>zshy065</t>
  </si>
  <si>
    <t>开发区中舍花园21幢东车库入口向东（枪）</t>
  </si>
  <si>
    <t>32.132.176.76</t>
  </si>
  <si>
    <t>26#楼负一层</t>
  </si>
  <si>
    <t>zshy001</t>
  </si>
  <si>
    <t>开发区中舍花园26幢东车库入口向东（枪）</t>
  </si>
  <si>
    <t>32.132.176.1</t>
  </si>
  <si>
    <t>zshy002</t>
  </si>
  <si>
    <t>开发区中舍花园26幢西车库入口向西（枪）</t>
  </si>
  <si>
    <t>32.132.176.2</t>
  </si>
  <si>
    <t>27#楼负一层</t>
  </si>
  <si>
    <t>zshy085</t>
  </si>
  <si>
    <t>开发区中舍花园27幢东车库入口向东（枪）</t>
  </si>
  <si>
    <t>32.132.176.99</t>
  </si>
  <si>
    <t>zshy086</t>
  </si>
  <si>
    <t>开发区中舍花园27幢西车库入口向西（枪）</t>
  </si>
  <si>
    <t>32.132.176.100</t>
  </si>
  <si>
    <t>1#楼负一层</t>
  </si>
  <si>
    <t>zshy056</t>
  </si>
  <si>
    <t>开发区中舍花园幢西南侧（球）</t>
  </si>
  <si>
    <t>32.132.176.67</t>
  </si>
  <si>
    <t>zshy057</t>
  </si>
  <si>
    <t>开发区中舍花园1幢西车库入口向西（枪）</t>
  </si>
  <si>
    <t>32.132.176.68</t>
  </si>
  <si>
    <t>zshy058</t>
  </si>
  <si>
    <t>开发区中舍花园1幢东车库入口向东（枪）</t>
  </si>
  <si>
    <t>32.132.176.69</t>
  </si>
  <si>
    <t>2#楼负一层</t>
  </si>
  <si>
    <t>zshy059</t>
  </si>
  <si>
    <t>开发区中舍花园2幢西车库入口向西（枪）</t>
  </si>
  <si>
    <t>32.132.176.70</t>
  </si>
  <si>
    <t>zshy060</t>
  </si>
  <si>
    <t>开发区中舍花园2幢东车库入口向东（枪）</t>
  </si>
  <si>
    <t>32.132.176.71</t>
  </si>
  <si>
    <t>28#楼负一层</t>
  </si>
  <si>
    <t>zshy087</t>
  </si>
  <si>
    <t>开发区中舍花园28幢东车库入口向东（枪）</t>
  </si>
  <si>
    <t>32.132.176.101</t>
  </si>
  <si>
    <t>zshy088</t>
  </si>
  <si>
    <t>开发区中舍花园28幢西车库入口向西（枪）</t>
  </si>
  <si>
    <t>32.132.176.102</t>
  </si>
  <si>
    <t>zshy089</t>
  </si>
  <si>
    <t>开发区中舍花园28幢西北处向西（枪）</t>
  </si>
  <si>
    <t>32.132.176.103</t>
  </si>
  <si>
    <t>zshy090</t>
  </si>
  <si>
    <t>开发区中舍花园28幢西南侧向西（枪）1</t>
  </si>
  <si>
    <t>32.132.176.104</t>
  </si>
  <si>
    <t>开发区中舍花园28幢西南侧向南（枪）2</t>
  </si>
  <si>
    <t>32.132.176.105</t>
  </si>
  <si>
    <t>29#楼负一层</t>
  </si>
  <si>
    <t>zshy071</t>
  </si>
  <si>
    <t>开发区中舍花园29幢东车库入口向东（枪）</t>
  </si>
  <si>
    <t>32.132.176.82</t>
  </si>
  <si>
    <t>zshy072</t>
  </si>
  <si>
    <t>开发区中舍花园29幢中间车库入口向北（枪）</t>
  </si>
  <si>
    <t>32.132.176.83</t>
  </si>
  <si>
    <t>zshy073</t>
  </si>
  <si>
    <t>开发区中舍花园29幢西车库入口向西（枪）</t>
  </si>
  <si>
    <t>32.132.176.84</t>
  </si>
  <si>
    <t>zshy074</t>
  </si>
  <si>
    <t>开发区中舍花园29幢西侧围墙角向南（枪）1</t>
  </si>
  <si>
    <t>32.132.176.85</t>
  </si>
  <si>
    <t>开发区中舍花园29幢西侧围墙角向西（枪）2</t>
  </si>
  <si>
    <t>32.132.176.86</t>
  </si>
  <si>
    <t>30#楼负一层</t>
  </si>
  <si>
    <t>zshy069</t>
  </si>
  <si>
    <t>开发区中舍花园30幢东车库入口向东（枪）</t>
  </si>
  <si>
    <t>32.132.176.80</t>
  </si>
  <si>
    <t>zshy070</t>
  </si>
  <si>
    <t>开发区中舍花园30幢西车库入口向西（枪）</t>
  </si>
  <si>
    <t>32.132.176.81</t>
  </si>
  <si>
    <t>西侧围墙</t>
  </si>
  <si>
    <t>zshy055</t>
  </si>
  <si>
    <t>开发区中舍花园社区中心西侧公厕旁（球）1</t>
  </si>
  <si>
    <t>32.132.176.64</t>
  </si>
  <si>
    <t>开发区中舍花园社区中心西侧公厕旁向东（枪）2</t>
  </si>
  <si>
    <t>32.132.176.65</t>
  </si>
  <si>
    <t>开发区中舍花园社区中心西侧公厕旁向北（枪）3</t>
  </si>
  <si>
    <t>32.132.176.66</t>
  </si>
  <si>
    <t>31#楼负一层</t>
  </si>
  <si>
    <t>zshy079</t>
  </si>
  <si>
    <t>开发区中舍花园32幢东北车位旁（球）</t>
  </si>
  <si>
    <t>32.132.176.92</t>
  </si>
  <si>
    <t>zshy080</t>
  </si>
  <si>
    <t>开发区中舍花园31幢西车库入口向西（枪）</t>
  </si>
  <si>
    <t>32.132.176.93</t>
  </si>
  <si>
    <t>zshy081</t>
  </si>
  <si>
    <t>开发区中舍花园31幢东车库入口向东（枪）</t>
  </si>
  <si>
    <t>32.132.176.94</t>
  </si>
  <si>
    <t>zshy092</t>
  </si>
  <si>
    <t>开发区中舍花园31幢中间车库入口向北（枪）</t>
  </si>
  <si>
    <t>32.132.176.106</t>
  </si>
  <si>
    <t>32#楼负一层</t>
  </si>
  <si>
    <t>zshy075</t>
  </si>
  <si>
    <t>开发区中舍花园32幢西车库入口向西（枪）</t>
  </si>
  <si>
    <t>32.132.176.87</t>
  </si>
  <si>
    <t>zshy076</t>
  </si>
  <si>
    <t>开发区中舍花园32幢中间车库入口向北（枪）</t>
  </si>
  <si>
    <t>32.132.176.88</t>
  </si>
  <si>
    <t>zshy077</t>
  </si>
  <si>
    <t>开发区中舍花园32幢东车库入口向东（枪）</t>
  </si>
  <si>
    <t>32.132.176.89</t>
  </si>
  <si>
    <t>zshy078</t>
  </si>
  <si>
    <t>开发区中舍花园32幢东南围墙边向西（枪）1</t>
  </si>
  <si>
    <t>32.132.176.90</t>
  </si>
  <si>
    <t>开发区中舍花园32幢东南围墙边向东（枪）2</t>
  </si>
  <si>
    <t>32.132.176.91</t>
  </si>
  <si>
    <t>南门微卡</t>
  </si>
  <si>
    <t>zshy082</t>
  </si>
  <si>
    <t>开发区中舍花园南门出口向南（枪）1</t>
  </si>
  <si>
    <t>32.132.176.95</t>
  </si>
  <si>
    <t>zshy083</t>
  </si>
  <si>
    <t>开发区中舍花园南门进口向南（枪）2</t>
  </si>
  <si>
    <t>32.132.176.96</t>
  </si>
  <si>
    <t>26#围墙边</t>
  </si>
  <si>
    <t>zshy084</t>
  </si>
  <si>
    <t>开发区中舍花园26幢东南围墙角向北（枪）1</t>
  </si>
  <si>
    <t>32.132.176.97</t>
  </si>
  <si>
    <t>开发区中舍花园26幢东南围墙角向西（枪）2</t>
  </si>
  <si>
    <t>32.132.176.98</t>
  </si>
  <si>
    <t>zshy095</t>
  </si>
  <si>
    <t>开发区中舍花园东门出口向东（枪）</t>
  </si>
  <si>
    <t>32.132.176.109</t>
  </si>
  <si>
    <t>15#</t>
  </si>
  <si>
    <t>zshy096</t>
  </si>
  <si>
    <t>开发区中舍花园15幢西北角向东（枪）</t>
  </si>
  <si>
    <t>32.132.176.110</t>
  </si>
  <si>
    <t>13#</t>
  </si>
  <si>
    <t>zshy097</t>
  </si>
  <si>
    <t>开发区中舍花园13幢西北角向南（枪）</t>
  </si>
  <si>
    <t>32.132.176.111</t>
  </si>
  <si>
    <t>17#</t>
  </si>
  <si>
    <t>zshy098</t>
  </si>
  <si>
    <t>开发区中舍花园17幢西北角向东（枪）</t>
  </si>
  <si>
    <t>32.132.176.112</t>
  </si>
  <si>
    <t>10#</t>
  </si>
  <si>
    <t>zshy099</t>
  </si>
  <si>
    <t>开发区中舍花园10幢东北角向西（枪）</t>
  </si>
  <si>
    <t>32.132.176.113</t>
  </si>
  <si>
    <t>8#</t>
  </si>
  <si>
    <t>zshy100</t>
  </si>
  <si>
    <t>开发区中舍花园8幢东北角向西（枪）</t>
  </si>
  <si>
    <t>32.132.176.114</t>
  </si>
  <si>
    <t>6#</t>
  </si>
  <si>
    <t>zshy101</t>
  </si>
  <si>
    <t>开发区中舍花园6幢东北角向西（枪）</t>
  </si>
  <si>
    <t>32.132.176.115</t>
  </si>
  <si>
    <t>7#</t>
  </si>
  <si>
    <t>zshy102</t>
  </si>
  <si>
    <t>开发区中舍花园7幢北配电房旁向南（枪）</t>
  </si>
  <si>
    <t>32.132.176.116</t>
  </si>
  <si>
    <t>5#</t>
  </si>
  <si>
    <t>zshy103</t>
  </si>
  <si>
    <t>开发区中舍花园5幢东北角向西（枪）</t>
  </si>
  <si>
    <t>32.132.176.117</t>
  </si>
  <si>
    <t>21#</t>
  </si>
  <si>
    <t>zshy104</t>
  </si>
  <si>
    <t>开发区中舍花园21幢东北广场向西（枪）</t>
  </si>
  <si>
    <t>32.132.176.118</t>
  </si>
  <si>
    <t>2#</t>
  </si>
  <si>
    <t>zshy105</t>
  </si>
  <si>
    <t>开发区中舍花园2幢东北侧向南（枪）</t>
  </si>
  <si>
    <t>32.132.176.119</t>
  </si>
  <si>
    <t>29#</t>
  </si>
  <si>
    <t>zshy106</t>
  </si>
  <si>
    <t>开发区中舍花园29幢2单元北侧向东（枪）</t>
  </si>
  <si>
    <t>32.132.176.120</t>
  </si>
  <si>
    <t>30#</t>
  </si>
  <si>
    <t>zshy107</t>
  </si>
  <si>
    <t>开发区中舍花园30幢东北角向东（枪）</t>
  </si>
  <si>
    <t>32.132.176.121</t>
  </si>
  <si>
    <t>27#</t>
  </si>
  <si>
    <t>zshy108</t>
  </si>
  <si>
    <t>开发区中舍花园27幢东南角向西（枪）</t>
  </si>
  <si>
    <t>32.132.176.122</t>
  </si>
  <si>
    <t>南门</t>
  </si>
  <si>
    <t>zshy109</t>
  </si>
  <si>
    <t>开发区中舍花园南门西向北（枪）</t>
  </si>
  <si>
    <t>32.132.176.123</t>
  </si>
  <si>
    <t>zshy110</t>
  </si>
  <si>
    <t>开发区中舍花园南门东向南（枪）</t>
  </si>
  <si>
    <t>32.132.176.124</t>
  </si>
  <si>
    <t>韩资邻里中心</t>
  </si>
  <si>
    <t>hzllzx007</t>
  </si>
  <si>
    <t>开发区韩资邻里中心西北角岷江路边向东（枪）1</t>
  </si>
  <si>
    <t>32.132.178.15</t>
  </si>
  <si>
    <t>开发区韩资邻里中心西北角岷江路边向南（枪）2</t>
  </si>
  <si>
    <t>32.132.178.16</t>
  </si>
  <si>
    <t>开发区韩资邻里中心西北角岷江路边（球）</t>
  </si>
  <si>
    <t>32.132.178.17</t>
  </si>
  <si>
    <t>hzllzx008</t>
  </si>
  <si>
    <t>开发区韩资邻里中心C幢西南小路口向南（枪）1</t>
  </si>
  <si>
    <t>32.132.178.18</t>
  </si>
  <si>
    <t>开发区韩资邻里中心C幢西南小路口向东（枪）2</t>
  </si>
  <si>
    <t>32.132.178.19</t>
  </si>
  <si>
    <t>hzllzx006</t>
  </si>
  <si>
    <t>开发区韩资邻里中心西南角向东（枪）1</t>
  </si>
  <si>
    <t>32.132.178.12</t>
  </si>
  <si>
    <t>开发区韩资邻里中心西南角向北（枪）2</t>
  </si>
  <si>
    <t>32.132.178.13</t>
  </si>
  <si>
    <t>开发区韩资邻里中心西南角（球）</t>
  </si>
  <si>
    <t>32.132.178.14</t>
  </si>
  <si>
    <t>hzllzx009</t>
  </si>
  <si>
    <t>开发区韩资邻里中心九华山路入口向北（枪）</t>
  </si>
  <si>
    <t>32.132.178.20</t>
  </si>
  <si>
    <t>hzllzx001</t>
  </si>
  <si>
    <t>开发区韩资邻里中心A幢东北侧向西（枪）1</t>
  </si>
  <si>
    <t>32.132.178.1</t>
  </si>
  <si>
    <t>开发区韩资邻里中心A幢东北侧向南（枪）2</t>
  </si>
  <si>
    <t>32.132.178.2</t>
  </si>
  <si>
    <t>开发区韩资邻里中心A幢东北侧（球）</t>
  </si>
  <si>
    <t>32.132.178.3</t>
  </si>
  <si>
    <t>hzllzx002</t>
  </si>
  <si>
    <t>开发区韩资邻里中心东主入口进口向东（标卡）</t>
  </si>
  <si>
    <t>32.132.178.4</t>
  </si>
  <si>
    <t>hzllzx003</t>
  </si>
  <si>
    <t>开发区韩资邻里中心东主入口出口向西（标卡）</t>
  </si>
  <si>
    <t>32.132.178.5</t>
  </si>
  <si>
    <t>开发区韩资邻里中心东主入口出口（球）</t>
  </si>
  <si>
    <t>32.132.178.6</t>
  </si>
  <si>
    <t>箱体5#</t>
  </si>
  <si>
    <t>hzllzx005</t>
  </si>
  <si>
    <t>开发区韩资邻里中心九华山路与乌江路西北湖边向西（枪）</t>
  </si>
  <si>
    <t>32.132.178.11</t>
  </si>
  <si>
    <t>箱体6#</t>
  </si>
  <si>
    <t>hzllzx004</t>
  </si>
  <si>
    <t>开发区韩资邻里中心南门主入口向南（枪）1</t>
  </si>
  <si>
    <t>32.132.178.7</t>
  </si>
  <si>
    <t>开发区韩资邻里中心南门主入口（球）</t>
  </si>
  <si>
    <t>32.132.178.8</t>
  </si>
  <si>
    <t>开发区韩资邻里中心南门向北（标卡）</t>
  </si>
  <si>
    <t>32.132.178.9</t>
  </si>
  <si>
    <t>开发区韩资邻里中心南门向南（标卡）</t>
  </si>
  <si>
    <t>32.132.178.10</t>
  </si>
  <si>
    <t>hzllzx010</t>
  </si>
  <si>
    <t>开发区韩资邻里中心南门路灯杆向西（枪）</t>
  </si>
  <si>
    <t>32.132.178.21</t>
  </si>
  <si>
    <t>东方软件家园</t>
  </si>
  <si>
    <t>dfrjjy001</t>
  </si>
  <si>
    <t>开发区东方软件家园西北角向东（枪）1</t>
  </si>
  <si>
    <t>32.132.177.2</t>
  </si>
  <si>
    <t>开发区东方软件家园西北角向南（枪）2</t>
  </si>
  <si>
    <t>32.132.177.236</t>
  </si>
  <si>
    <t>开发区东方软件家园西北角（球）</t>
  </si>
  <si>
    <t>32.132.177.237</t>
  </si>
  <si>
    <t>dfrjjy002</t>
  </si>
  <si>
    <t>开发区东方软件家园东北角向东（枪）1</t>
  </si>
  <si>
    <t>32.132.177.238</t>
  </si>
  <si>
    <t>开发区东方软件家园东北角向南（枪）2</t>
  </si>
  <si>
    <t>32.132.177.239</t>
  </si>
  <si>
    <t>开发区东方软件家园东北角（球）</t>
  </si>
  <si>
    <t>32.132.177.240</t>
  </si>
  <si>
    <t>dfrjjy003</t>
  </si>
  <si>
    <t>开发区东方软件家园北侧主入口向东（枪）</t>
  </si>
  <si>
    <t>32.132.177.241</t>
  </si>
  <si>
    <t>dfrjjy004</t>
  </si>
  <si>
    <t>开发区东方软件家园西南角向东（枪）1</t>
  </si>
  <si>
    <t>32.132.177.242</t>
  </si>
  <si>
    <t>开发区东方软件家园西南角向南（枪）2</t>
  </si>
  <si>
    <t>32.132.177.243</t>
  </si>
  <si>
    <t>开发区东方软件家园西南角（球）</t>
  </si>
  <si>
    <t>32.132.177.244</t>
  </si>
  <si>
    <t>dfrjjy005</t>
  </si>
  <si>
    <t>开发区东方软件家园东南角向西（枪）1</t>
  </si>
  <si>
    <t>32.132.177.245</t>
  </si>
  <si>
    <t>开发区东方软件家园东南角向北（枪）2</t>
  </si>
  <si>
    <t>32.132.177.246</t>
  </si>
  <si>
    <t>南林花园</t>
  </si>
  <si>
    <t>4#楼北侧</t>
  </si>
  <si>
    <t>nlhy003</t>
  </si>
  <si>
    <t>开发区南林花园北门外墙边向西（枪）1</t>
  </si>
  <si>
    <t>32.132.177.24</t>
  </si>
  <si>
    <t>开发区南林花园北门外墙边向东（枪）2</t>
  </si>
  <si>
    <t>32.132.177.25</t>
  </si>
  <si>
    <t>nlhy004</t>
  </si>
  <si>
    <t>开发区南林花园4#楼东南与5幢之间向东（枪）1</t>
  </si>
  <si>
    <t>32.132.177.26</t>
  </si>
  <si>
    <t>开发区南林花园4#楼东南与5幢之间向南（枪）2</t>
  </si>
  <si>
    <t>32.132.177.27</t>
  </si>
  <si>
    <t>nlhy005</t>
  </si>
  <si>
    <t>开发区南林花园4#楼西北围墙边角向南（枪）1</t>
  </si>
  <si>
    <t>32.132.177.28</t>
  </si>
  <si>
    <t>开发区南林花园4#楼西北围墙边角向东（枪）2</t>
  </si>
  <si>
    <t>32.132.177.29</t>
  </si>
  <si>
    <t>开发区南林花园4#楼西北围墙边角（球）</t>
  </si>
  <si>
    <t>32.132.177.30</t>
  </si>
  <si>
    <t>7#楼西北侧</t>
  </si>
  <si>
    <t>nlhy006</t>
  </si>
  <si>
    <t>开发区南林花园6#楼西南侧向北（枪）1</t>
  </si>
  <si>
    <t>32.132.177.31</t>
  </si>
  <si>
    <t>开发区南林花园6#楼西南侧向南（枪）2</t>
  </si>
  <si>
    <t>32.132.177.32</t>
  </si>
  <si>
    <t>开发区南林花园6#楼西南侧向东（枪）3</t>
  </si>
  <si>
    <t>32.132.177.33</t>
  </si>
  <si>
    <t>nlhy007</t>
  </si>
  <si>
    <t>开发区南林花园2幢南侧地下车库入口对面向北（枪）1</t>
  </si>
  <si>
    <t>32.132.177.34</t>
  </si>
  <si>
    <t>开发区南林花园2幢南侧地下车库入口对面向南（枪）2</t>
  </si>
  <si>
    <t>32.132.177.35</t>
  </si>
  <si>
    <t>nlhy009</t>
  </si>
  <si>
    <t>开发区南林花园1幢楼东北侧向西（枪）</t>
  </si>
  <si>
    <t>32.132.177.37</t>
  </si>
  <si>
    <t>1#楼西南侧</t>
  </si>
  <si>
    <t>nlhy008</t>
  </si>
  <si>
    <t>开发区南林花园2幢西南角向东（枪）</t>
  </si>
  <si>
    <t>32.132.177.36</t>
  </si>
  <si>
    <t>nlhy010</t>
  </si>
  <si>
    <t>开发区南林花园1幢楼西北侧向东（枪）</t>
  </si>
  <si>
    <t>32.132.177.38</t>
  </si>
  <si>
    <t>nlhy011</t>
  </si>
  <si>
    <t>开发区南林花园1幢西南围墙角落向东（枪）1</t>
  </si>
  <si>
    <t>32.132.177.39</t>
  </si>
  <si>
    <t>开发区南林花园1幢西南围墙角落向北（枪）2</t>
  </si>
  <si>
    <t>32.132.177.40</t>
  </si>
  <si>
    <t>11#楼东侧</t>
  </si>
  <si>
    <t>nlhy001</t>
  </si>
  <si>
    <t>开发区南林花园11#楼东南侧向西（枪）1</t>
  </si>
  <si>
    <t>32.132.177.21</t>
  </si>
  <si>
    <t>开发区南林花园11#楼东南侧向南（枪）2</t>
  </si>
  <si>
    <t>32.132.177.22</t>
  </si>
  <si>
    <t>nlhy002</t>
  </si>
  <si>
    <t>开发区南林花园11#楼西南侧向西（枪）</t>
  </si>
  <si>
    <t>32.132.177.23</t>
  </si>
  <si>
    <t>nlhy020</t>
  </si>
  <si>
    <t>开发区南林花园11#楼东北围墙外路边向西（枪）1</t>
  </si>
  <si>
    <t>32.132.177.54</t>
  </si>
  <si>
    <t>开发区南林花园11#楼东北围墙外路边向南（枪）2</t>
  </si>
  <si>
    <t>32.132.177.55</t>
  </si>
  <si>
    <t>开发区南林花园11#楼东北围墙外路边（球）</t>
  </si>
  <si>
    <t>32.132.177.56</t>
  </si>
  <si>
    <t>东门门卫室边</t>
  </si>
  <si>
    <t>nlhy015</t>
  </si>
  <si>
    <t>开发区南林花园东门13#楼东侧向北（标卡）</t>
  </si>
  <si>
    <t>32.132.177.46</t>
  </si>
  <si>
    <t>开发区南林花园东门13#楼东侧向南（标卡）</t>
  </si>
  <si>
    <t>32.132.177.47</t>
  </si>
  <si>
    <t>nlhy016</t>
  </si>
  <si>
    <t>开发区南林花园东门北侧向西（标卡）</t>
  </si>
  <si>
    <t>32.132.177.48</t>
  </si>
  <si>
    <t>开发区南林花园东门南侧向西（标卡）</t>
  </si>
  <si>
    <t>32.132.177.49</t>
  </si>
  <si>
    <t>nlhy017</t>
  </si>
  <si>
    <t>开发区南林花园东门门卫北墙朝东(人枪)5</t>
  </si>
  <si>
    <t>32.132.177.50</t>
  </si>
  <si>
    <t>nlhy018</t>
  </si>
  <si>
    <t>开发区南林花园东门门卫南墙朝东(人枪)5</t>
  </si>
  <si>
    <t>32.132.177.51</t>
  </si>
  <si>
    <t>nlhy019</t>
  </si>
  <si>
    <t>开发区南林花园东门12#东侧向北（标卡）</t>
  </si>
  <si>
    <t>32.132.177.52</t>
  </si>
  <si>
    <t>开发区南林花园东门12#东侧向南（标卡）</t>
  </si>
  <si>
    <t>32.132.177.53</t>
  </si>
  <si>
    <t>监控室外侧</t>
  </si>
  <si>
    <t>nlhy012</t>
  </si>
  <si>
    <t>开发区南林花园东南侧围墙外向西（枪）1</t>
  </si>
  <si>
    <t>32.132.177.41</t>
  </si>
  <si>
    <t>开发区南林花园东南侧围墙外（球）</t>
  </si>
  <si>
    <t>32.132.177.42</t>
  </si>
  <si>
    <t>nlhy014</t>
  </si>
  <si>
    <t>开发区南林花园社区外宣传栏旁向北（枪）1</t>
  </si>
  <si>
    <t>32.132.177.43</t>
  </si>
  <si>
    <t>开发区南林花园社区外宣传栏旁向西（枪）2</t>
  </si>
  <si>
    <t>32.132.177.44</t>
  </si>
  <si>
    <t>开发区南林花园社区外宣传栏旁向南（枪）3</t>
  </si>
  <si>
    <t>32.132.177.45</t>
  </si>
  <si>
    <t>阳光世纪园</t>
  </si>
  <si>
    <t>27#楼南侧落地箱</t>
  </si>
  <si>
    <t>ygsjy038</t>
  </si>
  <si>
    <t>开发区阳光世纪园32幢西南侧向西（枪）</t>
  </si>
  <si>
    <t>32.132.179.63</t>
  </si>
  <si>
    <t>ygsjy039</t>
  </si>
  <si>
    <t>开发区阳光世纪园27幢东南侧向东（枪）</t>
  </si>
  <si>
    <t>32.132.179.64</t>
  </si>
  <si>
    <t>ygsjy040</t>
  </si>
  <si>
    <t>开发区阳光世纪园27幢西南侧（球）</t>
  </si>
  <si>
    <t>32.132.179.65</t>
  </si>
  <si>
    <t>开发区阳光世纪园28幢西南侧向东（枪）</t>
  </si>
  <si>
    <t>32.132.179.66</t>
  </si>
  <si>
    <t>开发区阳光世纪园29幢西南侧向北（枪）</t>
  </si>
  <si>
    <t>32.132.179.67</t>
  </si>
  <si>
    <t>30#楼西南侧落地箱</t>
  </si>
  <si>
    <t>ygsjy032</t>
  </si>
  <si>
    <t>开发区阳光世纪园29幢西侧向西（枪）1</t>
  </si>
  <si>
    <t>32.132.179.57</t>
  </si>
  <si>
    <t>ygsjy033</t>
  </si>
  <si>
    <t>开发区阳光世纪园29幢西侧向东（枪）2</t>
  </si>
  <si>
    <t>32.132.179.58</t>
  </si>
  <si>
    <t>ygsjy034</t>
  </si>
  <si>
    <t>开发区阳光世纪园30幢西南侧向西（枪）1</t>
  </si>
  <si>
    <t>32.132.179.59</t>
  </si>
  <si>
    <t>ygsjy035</t>
  </si>
  <si>
    <t>开发区阳光世纪园30幢西南侧向东（枪）2</t>
  </si>
  <si>
    <t>32.132.179.60</t>
  </si>
  <si>
    <t>ygsjy036</t>
  </si>
  <si>
    <t>开发区阳光世纪园31幢西侧向西（枪）1</t>
  </si>
  <si>
    <t>32.132.179.61</t>
  </si>
  <si>
    <t>ygsjy037</t>
  </si>
  <si>
    <t>开发区阳光世纪园31幢西侧向东（枪）2</t>
  </si>
  <si>
    <t>32.132.179.62</t>
  </si>
  <si>
    <t>农贸市场北侧落地箱</t>
  </si>
  <si>
    <t>ygsjy043</t>
  </si>
  <si>
    <t>开发区阳光世纪园菜场北侧浴室墙上向北（枪）</t>
  </si>
  <si>
    <t>32.132.179.72</t>
  </si>
  <si>
    <t>ygsjy044</t>
  </si>
  <si>
    <t>开发区阳光世纪园西门幼儿园北侧停车场向西（枪）</t>
  </si>
  <si>
    <t>32.132.179.73</t>
  </si>
  <si>
    <t>18#楼北侧落地箱</t>
  </si>
  <si>
    <t>ygsjy004</t>
  </si>
  <si>
    <t>开发区阳光世纪园17幢西南侧向东（枪）1</t>
  </si>
  <si>
    <t>32.132.179.7</t>
  </si>
  <si>
    <t>开发区阳光世纪园17幢西南侧向西（枪）2</t>
  </si>
  <si>
    <t>32.132.179.8</t>
  </si>
  <si>
    <t>ygsjy005</t>
  </si>
  <si>
    <t>开发区阳光世纪园18幢西北侧向东（枪）1</t>
  </si>
  <si>
    <t>32.132.179.9</t>
  </si>
  <si>
    <t>开发区阳光世纪园18幢西北侧（球）</t>
  </si>
  <si>
    <t>32.132.179.10</t>
  </si>
  <si>
    <t>开发区阳光世纪园18幢西北侧向南（枪）2</t>
  </si>
  <si>
    <t>32.132.179.11</t>
  </si>
  <si>
    <t>20#楼东侧落地箱</t>
  </si>
  <si>
    <t>ygsjy001</t>
  </si>
  <si>
    <t>开发区阳光世纪园20幢东南侧向东（枪）1</t>
  </si>
  <si>
    <t>32.132.179.1</t>
  </si>
  <si>
    <t>开发区阳光世纪园20幢东南侧向西（枪）2</t>
  </si>
  <si>
    <t>32.132.179.2</t>
  </si>
  <si>
    <t>ygsjy002</t>
  </si>
  <si>
    <t>开发区阳光世纪园21幢东南侧向东（枪）1</t>
  </si>
  <si>
    <t>32.132.179.3</t>
  </si>
  <si>
    <t>开发区阳光世纪园21幢东南侧向西（枪）2</t>
  </si>
  <si>
    <t>32.132.179.4</t>
  </si>
  <si>
    <t>ygsjy003</t>
  </si>
  <si>
    <t>开发区阳光世纪园16幢西南侧向东（枪）1</t>
  </si>
  <si>
    <t>32.132.179.5</t>
  </si>
  <si>
    <t>开发区阳光世纪园16幢西南侧向西（枪）2</t>
  </si>
  <si>
    <t>32.132.179.6</t>
  </si>
  <si>
    <t>ygsjy006</t>
  </si>
  <si>
    <t>开发区阳光世纪园西北门向东（标卡）</t>
  </si>
  <si>
    <t>32.132.179.12</t>
  </si>
  <si>
    <t>开发区阳光世纪园西北门向西（标卡）</t>
  </si>
  <si>
    <t>32.132.179.13</t>
  </si>
  <si>
    <t>幼儿园对面落地箱</t>
  </si>
  <si>
    <t>ygsjy042</t>
  </si>
  <si>
    <t>开发区阳光世纪园西门菜场南门1朝南(人枪)5</t>
  </si>
  <si>
    <t>32.132.179.70</t>
  </si>
  <si>
    <t>开发区阳光世纪园西门菜场南门2朝南(人枪)5</t>
  </si>
  <si>
    <t>32.132.179.71</t>
  </si>
  <si>
    <t>23#楼北侧微卡杆</t>
  </si>
  <si>
    <t>ygsjy041</t>
  </si>
  <si>
    <t>开发区阳光世纪园西门随风酒楼前向东（标卡）</t>
  </si>
  <si>
    <t>32.132.179.68</t>
  </si>
  <si>
    <t>开发区阳光世纪园西门随风酒楼前T向西（标卡）</t>
  </si>
  <si>
    <t>32.132.179.69</t>
  </si>
  <si>
    <t>28#楼北侧落地箱</t>
  </si>
  <si>
    <t>ygsjy028</t>
  </si>
  <si>
    <t>开发区阳光世纪园28幢东侧路口（球）</t>
  </si>
  <si>
    <t>32.132.179.53</t>
  </si>
  <si>
    <t>ygsjy030</t>
  </si>
  <si>
    <t>开发区阳光世纪园23幢东南侧向西（枪）1</t>
  </si>
  <si>
    <t>32.132.179.55</t>
  </si>
  <si>
    <t>ygsjy031</t>
  </si>
  <si>
    <t>开发区阳光世纪园23幢东南侧向东（枪）2</t>
  </si>
  <si>
    <t>32.132.179.56</t>
  </si>
  <si>
    <t>5#楼北侧落地箱</t>
  </si>
  <si>
    <t>ygsjy010</t>
  </si>
  <si>
    <t>开发区阳光世纪园4幢西北侧向东（枪）1</t>
  </si>
  <si>
    <t>32.132.179.20</t>
  </si>
  <si>
    <t>开发区阳光世纪园4幢西北侧向西（枪）2</t>
  </si>
  <si>
    <t>32.132.179.21</t>
  </si>
  <si>
    <t>ygsjy011</t>
  </si>
  <si>
    <t>开发区阳光世纪园10幢西北围墙边利旧向东（枪）1</t>
  </si>
  <si>
    <t>32.132.179.22</t>
  </si>
  <si>
    <t>开发区阳光世纪园10幢西北围墙边利旧向西（枪）2</t>
  </si>
  <si>
    <t>32.132.179.23</t>
  </si>
  <si>
    <t>ygsjy012</t>
  </si>
  <si>
    <t>开发区阳光世纪园东北角向南（枪）1</t>
  </si>
  <si>
    <t>32.132.179.24</t>
  </si>
  <si>
    <t>开发区阳光世纪园东北角（球）</t>
  </si>
  <si>
    <t>32.132.179.25</t>
  </si>
  <si>
    <t>开发区阳光世纪园东北角向西（枪）2</t>
  </si>
  <si>
    <t>32.132.179.26</t>
  </si>
  <si>
    <t>9#楼南侧落地箱</t>
  </si>
  <si>
    <t>ygsjy008</t>
  </si>
  <si>
    <t>开发区阳光世纪园2幢西北江苏有线箱子旁向东（枪）1</t>
  </si>
  <si>
    <t>32.132.179.16</t>
  </si>
  <si>
    <t>开发区阳光世纪园2幢西北江苏有线箱子旁向西（枪）2</t>
  </si>
  <si>
    <t>32.132.179.17</t>
  </si>
  <si>
    <t>ygsjy009</t>
  </si>
  <si>
    <t>开发区阳光世纪园4幢西南侧向东（枪）1</t>
  </si>
  <si>
    <t>32.132.179.18</t>
  </si>
  <si>
    <t>开发区阳光世纪园4幢西南侧向西（枪）2</t>
  </si>
  <si>
    <t>32.132.179.19</t>
  </si>
  <si>
    <t>1#楼北侧落地箱</t>
  </si>
  <si>
    <t>ygsjy007</t>
  </si>
  <si>
    <t>开发区阳光世纪园2幢西南变压器旁向东（枪）1</t>
  </si>
  <si>
    <t>32.132.179.14</t>
  </si>
  <si>
    <t>开发区阳光世纪园2幢西南变压器旁向西（枪）2</t>
  </si>
  <si>
    <t>32.132.179.15</t>
  </si>
  <si>
    <t>东门门卫室旁微卡杆</t>
  </si>
  <si>
    <t>ygsjy045</t>
  </si>
  <si>
    <t>开发区阳光世纪园东门外广场向西（枪）</t>
  </si>
  <si>
    <t>32.132.179.74</t>
  </si>
  <si>
    <t>ygsjy046</t>
  </si>
  <si>
    <t>开发区阳光世纪园东门进口向东（标卡）</t>
  </si>
  <si>
    <t>32.132.179.75</t>
  </si>
  <si>
    <t>开发区阳光世纪园东门出口向西（标卡）</t>
  </si>
  <si>
    <t>32.132.179.76</t>
  </si>
  <si>
    <t>ygsjy047</t>
  </si>
  <si>
    <t>开发区阳光世纪园东门外广场（球）</t>
  </si>
  <si>
    <t>32.132.179.77</t>
  </si>
  <si>
    <t>ygsjy048</t>
  </si>
  <si>
    <t>开发区阳光世纪园东门46幢东南侧向西（枪）</t>
  </si>
  <si>
    <t>32.132.179.78</t>
  </si>
  <si>
    <t>52#楼南侧落地箱</t>
  </si>
  <si>
    <t>ygsjy020</t>
  </si>
  <si>
    <t>开发区阳光世纪园52幢西南河边向西（枪）</t>
  </si>
  <si>
    <t>32.132.179.39</t>
  </si>
  <si>
    <t>ygsjy021</t>
  </si>
  <si>
    <t>开发区阳光世纪园55幢东南河边向西（枪）1</t>
  </si>
  <si>
    <t>32.132.179.40</t>
  </si>
  <si>
    <t>开发区阳光世纪园55幢东南河边向北（枪）2</t>
  </si>
  <si>
    <t>32.132.179.41</t>
  </si>
  <si>
    <t>开发区阳光世纪园55幢东南河边（球）</t>
  </si>
  <si>
    <t>32.132.179.42</t>
  </si>
  <si>
    <t>ygsjy022</t>
  </si>
  <si>
    <t>开发区阳光世纪园55幢西南角向西（枪）</t>
  </si>
  <si>
    <t>32.132.179.43</t>
  </si>
  <si>
    <t>43#楼东侧落地箱</t>
  </si>
  <si>
    <t>ygsjy017</t>
  </si>
  <si>
    <t>开发区阳光世纪园50幢西北侧向东（枪）1</t>
  </si>
  <si>
    <t>32.132.179.33</t>
  </si>
  <si>
    <t>开发区阳光世纪园50幢西北侧向西（枪）2</t>
  </si>
  <si>
    <t>32.132.179.34</t>
  </si>
  <si>
    <t>ygsjy018</t>
  </si>
  <si>
    <t>开发区阳光世纪园44幢东北侧向东（枪）1</t>
  </si>
  <si>
    <t>32.132.179.35</t>
  </si>
  <si>
    <t>开发区阳光世纪园44幢东北侧向西（枪）2</t>
  </si>
  <si>
    <t>32.132.179.36</t>
  </si>
  <si>
    <t>ygsjy019</t>
  </si>
  <si>
    <t>开发区阳光世纪园51幢西南侧向东（枪）1</t>
  </si>
  <si>
    <t>32.132.179.37</t>
  </si>
  <si>
    <t>开发区阳光世纪园51幢西南侧向西（枪）2</t>
  </si>
  <si>
    <t>32.132.179.38</t>
  </si>
  <si>
    <t>48#楼南侧落地箱</t>
  </si>
  <si>
    <t>ygsjy013</t>
  </si>
  <si>
    <t>开发区阳光世纪园41幢北侧向西（枪）</t>
  </si>
  <si>
    <t>32.132.179.27</t>
  </si>
  <si>
    <t>ygsjy014</t>
  </si>
  <si>
    <t>开发区阳光世纪园41幢东南角向东（枪）1</t>
  </si>
  <si>
    <t>32.132.179.28</t>
  </si>
  <si>
    <t>开发区阳光世纪园41幢东南角向西（枪）2</t>
  </si>
  <si>
    <t>32.132.179.29</t>
  </si>
  <si>
    <t>ygsjy015</t>
  </si>
  <si>
    <t>开发区阳光世纪园48幢东侧向南（枪）1</t>
  </si>
  <si>
    <t>32.132.179.30</t>
  </si>
  <si>
    <t>开发区阳光世纪园48幢东侧向北（枪）2</t>
  </si>
  <si>
    <t>32.132.179.31</t>
  </si>
  <si>
    <t>ygsjy016</t>
  </si>
  <si>
    <t>开发区阳光世纪园53幢西北角利旧向西（枪）2</t>
  </si>
  <si>
    <t>32.132.179.32</t>
  </si>
  <si>
    <t>35#楼东侧落地箱</t>
  </si>
  <si>
    <t>ygsjy023</t>
  </si>
  <si>
    <t>开发区阳光世纪园40幢西南河边向东（枪）1</t>
  </si>
  <si>
    <t>32.132.179.44</t>
  </si>
  <si>
    <t>开发区阳光世纪园40幢西南河边向西（枪）2</t>
  </si>
  <si>
    <t>32.132.179.45</t>
  </si>
  <si>
    <t>ygsjy024</t>
  </si>
  <si>
    <t>开发区阳光世纪园36幢东北侧向东（枪）1</t>
  </si>
  <si>
    <t>32.132.179.46</t>
  </si>
  <si>
    <t>开发区阳光世纪园36幢东北侧向西（枪）2</t>
  </si>
  <si>
    <t>32.132.179.47</t>
  </si>
  <si>
    <t>ygsjy025</t>
  </si>
  <si>
    <t>开发区阳光世纪园35幢东北侧向东（枪）1</t>
  </si>
  <si>
    <t>32.132.179.48</t>
  </si>
  <si>
    <t>开发区阳光世纪园35幢东北侧向西（枪）2</t>
  </si>
  <si>
    <t>32.132.179.49</t>
  </si>
  <si>
    <t>37#楼北侧落地箱</t>
  </si>
  <si>
    <t>ygsjy026</t>
  </si>
  <si>
    <t>开发区阳光世纪园34幢东北侧向东（枪）1</t>
  </si>
  <si>
    <t>32.132.179.50</t>
  </si>
  <si>
    <t>开发区阳光世纪园34幢东北侧向西（枪）2</t>
  </si>
  <si>
    <t>32.132.179.51</t>
  </si>
  <si>
    <t>ygsjy027</t>
  </si>
  <si>
    <t>开发区阳光世纪园37幢北侧中国梦牌子旁（球）</t>
  </si>
  <si>
    <t>32.132.179.52</t>
  </si>
  <si>
    <t>ygsjy029</t>
  </si>
  <si>
    <t>开发区阳光世纪园33幢东北侧向东（枪）</t>
  </si>
  <si>
    <t>32.132.179.54</t>
  </si>
  <si>
    <t>康欣花园</t>
  </si>
  <si>
    <t>29#楼东侧围墙</t>
  </si>
  <si>
    <t>kxhy028</t>
  </si>
  <si>
    <t>开发区康欣花园23号楼东北侧向西（枪）1</t>
  </si>
  <si>
    <t>32.132.178.82</t>
  </si>
  <si>
    <t>开发区康欣花园23号楼东北侧向北（枪）2</t>
  </si>
  <si>
    <t>32.132.178.83</t>
  </si>
  <si>
    <t>开发区康欣花园23号楼东北侧向东（枪）3</t>
  </si>
  <si>
    <t>32.132.178.84</t>
  </si>
  <si>
    <t>开发区康欣花园23号楼东北侧向东（枪）4</t>
  </si>
  <si>
    <t>32.132.178.85</t>
  </si>
  <si>
    <t>kxhy029</t>
  </si>
  <si>
    <t>开发区康欣花园29号楼东南侧利旧水泥杆向西（枪）</t>
  </si>
  <si>
    <t>32.132.178.86</t>
  </si>
  <si>
    <t>kxhy031</t>
  </si>
  <si>
    <t>开发区康欣花园29号楼东北围墙角向南（枪）1</t>
  </si>
  <si>
    <t>32.132.178.87</t>
  </si>
  <si>
    <t>开发区康欣花园29号楼东北围墙角向西（枪）2</t>
  </si>
  <si>
    <t>32.132.178.88</t>
  </si>
  <si>
    <t>开发区康欣花园29号楼东北围墙角向东（枪）3</t>
  </si>
  <si>
    <t>32.132.178.89</t>
  </si>
  <si>
    <t>开发区康欣花园29号楼东北围墙角向东（枪）4</t>
  </si>
  <si>
    <t>32.132.178.90</t>
  </si>
  <si>
    <t>29#楼西侧墙边</t>
  </si>
  <si>
    <t>kxhy033</t>
  </si>
  <si>
    <t>开发区康欣花园28号楼东北向东（枪）1</t>
  </si>
  <si>
    <t>32.132.178.91</t>
  </si>
  <si>
    <t>开发区康欣花园28号楼东北向东（枪）2</t>
  </si>
  <si>
    <t>32.132.178.92</t>
  </si>
  <si>
    <t>开发区康欣花园28号楼东北向西（枪）3</t>
  </si>
  <si>
    <t>32.132.178.93</t>
  </si>
  <si>
    <t>kxhy034</t>
  </si>
  <si>
    <t>开发区康欣花园29号楼西南侧向东（枪）1</t>
  </si>
  <si>
    <t>32.132.178.94</t>
  </si>
  <si>
    <t>开发区康欣花园29号楼西南侧向南（枪）2</t>
  </si>
  <si>
    <t>32.132.178.95</t>
  </si>
  <si>
    <t>26#楼西北侧</t>
  </si>
  <si>
    <t>kxhy040</t>
  </si>
  <si>
    <t>开发区康欣花园26号楼北侧2、3单元中间向北（枪）1</t>
  </si>
  <si>
    <t>32.132.178.107</t>
  </si>
  <si>
    <t>开发区康欣花园26号楼北侧2、3单元中间向北（枪）2</t>
  </si>
  <si>
    <t>32.132.178.108</t>
  </si>
  <si>
    <t>kxhy042</t>
  </si>
  <si>
    <t>开发区康欣花园25号楼北侧2单元前向北（枪）1</t>
  </si>
  <si>
    <t>32.132.178.112</t>
  </si>
  <si>
    <t>开发区康欣花园25号楼北侧2单元前向北（枪）2</t>
  </si>
  <si>
    <t>32.132.178.113</t>
  </si>
  <si>
    <t>开发区康欣花园25号楼北侧2单元前向北（枪）3</t>
  </si>
  <si>
    <t>32.132.178.114</t>
  </si>
  <si>
    <t>25#楼西侧</t>
  </si>
  <si>
    <t>kxhy043</t>
  </si>
  <si>
    <t>开发区康欣花园25号楼西北围墙门边向南（枪）1</t>
  </si>
  <si>
    <t>32.132.178.115</t>
  </si>
  <si>
    <t>开发区康欣花园25号楼西北围墙门边向东（枪）2</t>
  </si>
  <si>
    <t>32.132.178.116</t>
  </si>
  <si>
    <t>开发区康欣花园25号楼西北围墙门边（球）</t>
  </si>
  <si>
    <t>32.132.178.117</t>
  </si>
  <si>
    <t>kxhy044</t>
  </si>
  <si>
    <t>开发区康欣花园25号楼西南向东（枪）</t>
  </si>
  <si>
    <t>32.132.178.118</t>
  </si>
  <si>
    <t>kxhy045</t>
  </si>
  <si>
    <t>开发区康欣花园19号楼西北路口向南（枪）1</t>
  </si>
  <si>
    <t>32.132.178.119</t>
  </si>
  <si>
    <t>开发区康欣花园19号楼西北路口向东（枪）2</t>
  </si>
  <si>
    <t>32.132.178.120</t>
  </si>
  <si>
    <t>27#楼北侧</t>
  </si>
  <si>
    <t>kxhy036</t>
  </si>
  <si>
    <t>开发区康欣花园27号楼东北侧向南（枪）</t>
  </si>
  <si>
    <t>32.132.178.98</t>
  </si>
  <si>
    <t>kxhy037</t>
  </si>
  <si>
    <t>开发区康欣花园27号楼东北河边向东（枪）1</t>
  </si>
  <si>
    <t>32.132.178.99</t>
  </si>
  <si>
    <t>开发区康欣花园27号楼东北河边向北（枪）2</t>
  </si>
  <si>
    <t>32.132.178.100</t>
  </si>
  <si>
    <t>开发区康欣花园27号楼东北河边向东（枪）3</t>
  </si>
  <si>
    <t>32.132.178.101</t>
  </si>
  <si>
    <t>开发区康欣花园27号楼东北河边向东（枪）4</t>
  </si>
  <si>
    <t>32.132.178.102</t>
  </si>
  <si>
    <t>21#楼北侧</t>
  </si>
  <si>
    <t>kxhy038</t>
  </si>
  <si>
    <t>开发区康欣花园21号22号楼北侧向西（枪）1</t>
  </si>
  <si>
    <t>32.132.178.103</t>
  </si>
  <si>
    <t>开发区康欣花园21号22号楼北侧向西（枪）2</t>
  </si>
  <si>
    <t>32.132.178.104</t>
  </si>
  <si>
    <t>开发区康欣花园21号22号楼北侧向西（枪）3</t>
  </si>
  <si>
    <t>32.132.178.105</t>
  </si>
  <si>
    <t>kxhy039</t>
  </si>
  <si>
    <t>开发区康欣花园21号楼东北侧向西（枪）1</t>
  </si>
  <si>
    <t>32.132.178.106</t>
  </si>
  <si>
    <t>19#楼楼顶</t>
  </si>
  <si>
    <t>kxhy041</t>
  </si>
  <si>
    <t>开发区康欣花园19号楼西北侧向西（枪）1</t>
  </si>
  <si>
    <t>32.132.178.109</t>
  </si>
  <si>
    <t>开发区康欣花园19号楼西北侧向西（枪）2</t>
  </si>
  <si>
    <t>32.132.178.110</t>
  </si>
  <si>
    <t>开发区康欣花园19号楼西北侧向西（枪）3</t>
  </si>
  <si>
    <t>32.132.178.111</t>
  </si>
  <si>
    <t>12#楼东北侧</t>
  </si>
  <si>
    <t>kxhy001</t>
  </si>
  <si>
    <t>开发区康欣花园西主入口T型杆件向西（标卡）</t>
  </si>
  <si>
    <t>32.132.178.24</t>
  </si>
  <si>
    <t>开发区康欣花园西主入口T型杆件向东（标卡）</t>
  </si>
  <si>
    <t>32.132.178.25</t>
  </si>
  <si>
    <t>kxhy002</t>
  </si>
  <si>
    <t>开发区康欣花园19号楼西南侧向东（枪）1</t>
  </si>
  <si>
    <t>32.132.178.26</t>
  </si>
  <si>
    <t>开发区康欣花园19号楼西南侧向南（枪）2</t>
  </si>
  <si>
    <t>32.132.178.27</t>
  </si>
  <si>
    <t>开发区康欣花园19号楼西南侧向西（枪）3</t>
  </si>
  <si>
    <t>32.132.178.28</t>
  </si>
  <si>
    <t>kxhy047</t>
  </si>
  <si>
    <t>开发区康欣花园19号楼西南侧向西（枪）1</t>
  </si>
  <si>
    <t>32.132.178.124</t>
  </si>
  <si>
    <t>开发区康欣花园19号楼西南侧向西（枪）2</t>
  </si>
  <si>
    <t>32.132.178.125</t>
  </si>
  <si>
    <t>开发区康欣花园19号楼西南侧（球）</t>
  </si>
  <si>
    <t>32.132.178.126</t>
  </si>
  <si>
    <t>7#楼楼顶</t>
  </si>
  <si>
    <t>kxhy003</t>
  </si>
  <si>
    <t>开发区康欣花园7号楼东北侧向东（枪）1</t>
  </si>
  <si>
    <t>32.132.178.29</t>
  </si>
  <si>
    <t>开发区康欣花园7号楼东北侧向东（枪）2</t>
  </si>
  <si>
    <t>32.132.178.30</t>
  </si>
  <si>
    <t>8#楼顶</t>
  </si>
  <si>
    <t>kxhy019</t>
  </si>
  <si>
    <t>开发区康欣花园8号楼2-3单元前向北（枪）1</t>
  </si>
  <si>
    <t>32.132.178.63</t>
  </si>
  <si>
    <t>开发区康欣花园8号楼2-3单元前向北（枪）2</t>
  </si>
  <si>
    <t>32.132.178.64</t>
  </si>
  <si>
    <t>10#楼顶</t>
  </si>
  <si>
    <t>kxhy018</t>
  </si>
  <si>
    <t>开发区康欣花园10号楼西北侧向东（枪）1</t>
  </si>
  <si>
    <t>32.132.178.60</t>
  </si>
  <si>
    <t>开发区康欣花园10号楼西北侧向西（枪）2</t>
  </si>
  <si>
    <t>32.132.178.61</t>
  </si>
  <si>
    <t>开发区康欣花园10号楼西北侧向西（枪）3</t>
  </si>
  <si>
    <t>32.132.178.62</t>
  </si>
  <si>
    <t>23#楼南侧</t>
  </si>
  <si>
    <t>kxhy024</t>
  </si>
  <si>
    <t>开发区康欣花园23号楼西北侧向南（枪）1</t>
  </si>
  <si>
    <t>32.132.178.74</t>
  </si>
  <si>
    <t>开发区康欣花园23号楼西北侧向西（枪）2</t>
  </si>
  <si>
    <t>32.132.178.75</t>
  </si>
  <si>
    <t>kxhy025</t>
  </si>
  <si>
    <t>开发区康欣花园23号楼北厕所前向西（枪）1</t>
  </si>
  <si>
    <t>32.132.178.76</t>
  </si>
  <si>
    <t>开发区康欣花园23号楼北厕所前向北（枪）2</t>
  </si>
  <si>
    <t>32.132.178.77</t>
  </si>
  <si>
    <t>kxhy027</t>
  </si>
  <si>
    <t>开发区康欣花园23号楼东南围墙边向西（枪）1</t>
  </si>
  <si>
    <t>32.132.178.78</t>
  </si>
  <si>
    <t>开发区康欣花园23号楼东南围墙边向北（枪）2</t>
  </si>
  <si>
    <t>32.132.178.79</t>
  </si>
  <si>
    <t>开发区康欣花园23号楼东南围墙边向东（枪）3</t>
  </si>
  <si>
    <t>32.132.178.80</t>
  </si>
  <si>
    <t>开发区康欣花园23号楼东南围墙边向东（枪）4</t>
  </si>
  <si>
    <t>32.132.178.81</t>
  </si>
  <si>
    <t>kxhy016</t>
  </si>
  <si>
    <t>开发区康欣花园11号楼东北围墙边借杆向南（枪）1</t>
  </si>
  <si>
    <t>32.132.178.56</t>
  </si>
  <si>
    <t>开发区康欣花园11号楼东北围墙边借杆向北（枪）2</t>
  </si>
  <si>
    <t>32.132.178.57</t>
  </si>
  <si>
    <t>开发区康欣花园11号楼东北围墙边借杆向西（枪）3</t>
  </si>
  <si>
    <t>32.132.178.58</t>
  </si>
  <si>
    <t>开发区康欣花园11号楼东北围墙边借杆向东（枪）4</t>
  </si>
  <si>
    <t>32.132.178.59</t>
  </si>
  <si>
    <t>16#楼楼顶</t>
  </si>
  <si>
    <t>kxhy020</t>
  </si>
  <si>
    <t>开发区康欣花园15号楼东北角向西（枪）</t>
  </si>
  <si>
    <t>32.132.178.65</t>
  </si>
  <si>
    <t>kxhy021</t>
  </si>
  <si>
    <t>开发区康欣花园16号楼东北侧向东（枪）1</t>
  </si>
  <si>
    <t>32.132.178.66</t>
  </si>
  <si>
    <t>开发区康欣花园16号楼东北侧向西（枪）2</t>
  </si>
  <si>
    <t>32.132.178.67</t>
  </si>
  <si>
    <t>开发区康欣花园16号楼东北侧向南（枪）3</t>
  </si>
  <si>
    <t>32.132.178.68</t>
  </si>
  <si>
    <t>开发区康欣花园16号楼东北侧向东（枪）4</t>
  </si>
  <si>
    <t>32.132.178.69</t>
  </si>
  <si>
    <t>9#楼北侧</t>
  </si>
  <si>
    <t>kxhy010</t>
  </si>
  <si>
    <t>开发区康欣花园8号楼东北侧向东（枪）3</t>
  </si>
  <si>
    <t>32.132.178.41</t>
  </si>
  <si>
    <t>开发区康欣花园8号楼东北侧向东（枪）4</t>
  </si>
  <si>
    <t>32.132.178.42</t>
  </si>
  <si>
    <t>17#楼楼顶</t>
  </si>
  <si>
    <t>kxhy007</t>
  </si>
  <si>
    <t>开发区康欣花园1号楼东北侧向东（枪）1</t>
  </si>
  <si>
    <t>32.132.178.35</t>
  </si>
  <si>
    <t>开发区康欣花园1号楼东北侧向东（枪）2</t>
  </si>
  <si>
    <t>32.132.178.36</t>
  </si>
  <si>
    <t>开发区康欣花园1号楼东北侧向东（枪）3</t>
  </si>
  <si>
    <t>32.132.178.37</t>
  </si>
  <si>
    <t>kxhy008</t>
  </si>
  <si>
    <t>开发区康欣花园2号楼东北侧向东（枪）1</t>
  </si>
  <si>
    <t>32.132.178.38</t>
  </si>
  <si>
    <t>开发区康欣花园2号楼东北侧向东（枪）2</t>
  </si>
  <si>
    <t>32.132.178.39</t>
  </si>
  <si>
    <t>开发区康欣花园2号楼东北侧向东（枪）3</t>
  </si>
  <si>
    <t>32.132.178.40</t>
  </si>
  <si>
    <t>13#楼楼顶</t>
  </si>
  <si>
    <t>kxhy046</t>
  </si>
  <si>
    <t>开发区康欣花园13号楼南北侧原监控杆旁向南（枪）1</t>
  </si>
  <si>
    <t>32.132.178.121</t>
  </si>
  <si>
    <t>开发区康欣花园13号楼南北侧原监控杆旁向南（枪）2</t>
  </si>
  <si>
    <t>32.132.178.122</t>
  </si>
  <si>
    <t>开发区康欣花园13号楼南北侧原监控杆旁向南（枪）3</t>
  </si>
  <si>
    <t>32.132.178.123</t>
  </si>
  <si>
    <t>17#楼东侧</t>
  </si>
  <si>
    <t>kxhy023</t>
  </si>
  <si>
    <t>开发区康欣花园17号楼东北围墙角向南（枪）1</t>
  </si>
  <si>
    <t>32.132.178.70</t>
  </si>
  <si>
    <t>开发区康欣花园17号楼东北围墙角向西（枪）2</t>
  </si>
  <si>
    <t>32.132.178.71</t>
  </si>
  <si>
    <t>开发区康欣花园17号楼东北围墙角向东（枪）3</t>
  </si>
  <si>
    <t>32.132.178.72</t>
  </si>
  <si>
    <t>开发区康欣花园17号楼东北围墙角向东（枪）4</t>
  </si>
  <si>
    <t>32.132.178.73</t>
  </si>
  <si>
    <t>6#楼顶</t>
  </si>
  <si>
    <t>kxhy015</t>
  </si>
  <si>
    <t>开发区康欣花园6号楼西北侧向西（枪）1</t>
  </si>
  <si>
    <t>32.132.178.53</t>
  </si>
  <si>
    <t>开发区康欣花园6号楼西北侧向西（枪）2</t>
  </si>
  <si>
    <t>32.132.178.54</t>
  </si>
  <si>
    <t>开发区康欣花园6号楼西北侧向西（枪）3</t>
  </si>
  <si>
    <t>32.132.178.55</t>
  </si>
  <si>
    <t>22#楼顶</t>
  </si>
  <si>
    <t>kxhy035</t>
  </si>
  <si>
    <t>开发区康欣花园22号楼4单元前向北（枪）1</t>
  </si>
  <si>
    <t>32.132.178.96</t>
  </si>
  <si>
    <t>开发区康欣花园22号楼4单元前向北（枪）2</t>
  </si>
  <si>
    <t>32.132.178.97</t>
  </si>
  <si>
    <t>1#楼西北侧</t>
  </si>
  <si>
    <t>kxhy004</t>
  </si>
  <si>
    <t>开发区康欣花园7号楼西北侧向东（枪）</t>
  </si>
  <si>
    <t>32.132.178.31</t>
  </si>
  <si>
    <t>kxhy006</t>
  </si>
  <si>
    <t>开发区康欣花园1号楼西南围墙角（球）1</t>
  </si>
  <si>
    <t>32.132.178.32</t>
  </si>
  <si>
    <t>开发区康欣花园1号楼西南围墙角向北（枪）2</t>
  </si>
  <si>
    <t>32.132.178.33</t>
  </si>
  <si>
    <t>开发区康欣花园1号楼西南围墙角向东（枪）3</t>
  </si>
  <si>
    <t>32.132.178.34</t>
  </si>
  <si>
    <t>门卫室外侧</t>
  </si>
  <si>
    <t>kxhy011</t>
  </si>
  <si>
    <t>开发区康欣花园南主入口向南（标卡）</t>
  </si>
  <si>
    <t>32.132.178.43</t>
  </si>
  <si>
    <t>开发区康欣花园南主入口向北（标卡）</t>
  </si>
  <si>
    <t>32.132.178.44</t>
  </si>
  <si>
    <t>开发区康欣花园南主入口（球）</t>
  </si>
  <si>
    <t>32.132.178.45</t>
  </si>
  <si>
    <t>6#楼南侧</t>
  </si>
  <si>
    <t>kxhy012</t>
  </si>
  <si>
    <t>开发区康欣花园5号楼东南围墙边向西（枪）1</t>
  </si>
  <si>
    <t>32.132.178.46</t>
  </si>
  <si>
    <t>开发区康欣花园5号楼东南围墙边向北（枪）2</t>
  </si>
  <si>
    <t>32.132.178.47</t>
  </si>
  <si>
    <t>kxhy013</t>
  </si>
  <si>
    <t>开发区康欣花园5号楼东北侧向东（枪）1</t>
  </si>
  <si>
    <t>32.132.178.48</t>
  </si>
  <si>
    <t>开发区康欣花园5号楼东北侧向西（枪）2</t>
  </si>
  <si>
    <t>32.132.178.49</t>
  </si>
  <si>
    <t>kxhy014</t>
  </si>
  <si>
    <t>开发区康欣花园6号楼东南角向西（枪）1</t>
  </si>
  <si>
    <t>32.132.178.50</t>
  </si>
  <si>
    <t>开发区康欣花园6号楼东南角向北（枪）2</t>
  </si>
  <si>
    <t>32.132.178.51</t>
  </si>
  <si>
    <t>开发区康欣花园6号楼东南角（球）</t>
  </si>
  <si>
    <t>32.132.178.52</t>
  </si>
  <si>
    <t>雨露花园</t>
  </si>
  <si>
    <t>16#楼东北侧</t>
  </si>
  <si>
    <t>ylhy010</t>
  </si>
  <si>
    <t>开发区雨露花园16号楼东北角向西（枪）1</t>
  </si>
  <si>
    <t>32.132.177.115</t>
  </si>
  <si>
    <t>开发区雨露花园16号楼东北角向南（枪）2</t>
  </si>
  <si>
    <t>32.132.177.116</t>
  </si>
  <si>
    <t>14#楼西北侧</t>
  </si>
  <si>
    <t>ylhy006</t>
  </si>
  <si>
    <t>开发区雨露花园14号楼西北围墙角向东（枪）1</t>
  </si>
  <si>
    <t>32.132.177.107</t>
  </si>
  <si>
    <t>开发区雨露花园14号楼西北围墙角向南（枪）2</t>
  </si>
  <si>
    <t>32.132.177.108</t>
  </si>
  <si>
    <t>开发区雨露花园14号楼西北围墙角（球）</t>
  </si>
  <si>
    <t>32.132.177.109</t>
  </si>
  <si>
    <t>9#楼西南侧</t>
  </si>
  <si>
    <t>ylhy007</t>
  </si>
  <si>
    <t>开发区雨露花园9号楼西北角向东（枪）</t>
  </si>
  <si>
    <t>32.132.177.110</t>
  </si>
  <si>
    <t>ylhy008</t>
  </si>
  <si>
    <t>开发区雨露花园西南角向东（枪）</t>
  </si>
  <si>
    <t>32.132.177.111</t>
  </si>
  <si>
    <t>大门口微卡</t>
  </si>
  <si>
    <t>ylhy001</t>
  </si>
  <si>
    <t>开发区雨露花园西门进口向东（标卡）</t>
  </si>
  <si>
    <t>32.132.177.97</t>
  </si>
  <si>
    <t>开发区雨露花园西门进口向西（标卡）</t>
  </si>
  <si>
    <t>32.132.177.98</t>
  </si>
  <si>
    <t>ylhy002</t>
  </si>
  <si>
    <t>开发区雨露花园西门出口向东（标卡）</t>
  </si>
  <si>
    <t>32.132.177.99</t>
  </si>
  <si>
    <t>开发区雨露花园西门出口向西（标卡）</t>
  </si>
  <si>
    <t>32.132.177.100</t>
  </si>
  <si>
    <t>ylhy011</t>
  </si>
  <si>
    <t>开发区雨露花园南门入口向南（标卡）</t>
  </si>
  <si>
    <t>32.132.177.117</t>
  </si>
  <si>
    <t>ylhy012</t>
  </si>
  <si>
    <t>开发区雨露花园南门出口向南（标卡）</t>
  </si>
  <si>
    <t>32.132.177.118</t>
  </si>
  <si>
    <t>1#楼西侧</t>
  </si>
  <si>
    <t>ylhy003</t>
  </si>
  <si>
    <t>开发区雨露花园西门入口围墙角向南（枪）</t>
  </si>
  <si>
    <t>32.132.177.101</t>
  </si>
  <si>
    <t>开发区雨露花园西门入口围墙角（球）</t>
  </si>
  <si>
    <t>32.132.177.102</t>
  </si>
  <si>
    <t>6#楼地下车库入口</t>
  </si>
  <si>
    <t>ylhy004</t>
  </si>
  <si>
    <t>开发区雨露花园3幢3单元北侧向东（枪）</t>
  </si>
  <si>
    <t>32.132.177.103</t>
  </si>
  <si>
    <t>3#楼西南侧</t>
  </si>
  <si>
    <t>ylhy009</t>
  </si>
  <si>
    <t>开发区雨露花园3幢西南侧围墙外向东（枪）1</t>
  </si>
  <si>
    <t>32.132.177.112</t>
  </si>
  <si>
    <t>开发区雨露花园3幢西南侧围墙外向北（枪）2</t>
  </si>
  <si>
    <t>32.132.177.113</t>
  </si>
  <si>
    <t>开发区雨露花园3幢西南侧围墙外（球）</t>
  </si>
  <si>
    <t>32.132.177.114</t>
  </si>
  <si>
    <t>4#楼东南侧</t>
  </si>
  <si>
    <t>ylhy005</t>
  </si>
  <si>
    <t>开发区雨露花园二期东南围墙角向北（枪）1</t>
  </si>
  <si>
    <t>32.132.177.104</t>
  </si>
  <si>
    <t>开发区雨露花园二期东南围墙角向西（枪）2</t>
  </si>
  <si>
    <t>32.132.177.105</t>
  </si>
  <si>
    <t>开发区雨露花园二期东南围墙角（球）</t>
  </si>
  <si>
    <t>32.132.177.106</t>
  </si>
  <si>
    <t>涌鑫公寓</t>
  </si>
  <si>
    <t>1#箱体</t>
  </si>
  <si>
    <t>yxgy007</t>
  </si>
  <si>
    <t>开发区涌鑫公寓西北角小路口向西（枪）1</t>
  </si>
  <si>
    <t>32.132.177.67</t>
  </si>
  <si>
    <t>开发区涌鑫公寓西北角小路口向南（枪）2</t>
  </si>
  <si>
    <t>32.132.177.68</t>
  </si>
  <si>
    <t>开发区涌鑫公寓西北角小路口向东（枪）3</t>
  </si>
  <si>
    <t>32.132.177.69</t>
  </si>
  <si>
    <t>yxgy008</t>
  </si>
  <si>
    <t>开发区涌鑫公寓北入口西侧向东（标卡）</t>
  </si>
  <si>
    <t>32.132.177.70</t>
  </si>
  <si>
    <t>开发区涌鑫公寓北入口西侧向西（标卡）</t>
  </si>
  <si>
    <t>32.132.177.71</t>
  </si>
  <si>
    <t>开发区涌鑫公寓北入口西侧（球）</t>
  </si>
  <si>
    <t>32.132.177.72</t>
  </si>
  <si>
    <t>2#箱体</t>
  </si>
  <si>
    <t>yxgy011</t>
  </si>
  <si>
    <t>开发区涌鑫公寓北入口东侧向东（标卡）</t>
  </si>
  <si>
    <t>32.132.177.73</t>
  </si>
  <si>
    <t>开发区涌鑫公寓北入口东侧向西（标卡）</t>
  </si>
  <si>
    <t>32.132.177.74</t>
  </si>
  <si>
    <t>yxgy012</t>
  </si>
  <si>
    <t>开发区涌鑫公寓东北角向西（枪）1</t>
  </si>
  <si>
    <t>32.132.177.75</t>
  </si>
  <si>
    <t>开发区涌鑫公寓东北角向南（枪）2</t>
  </si>
  <si>
    <t>32.132.177.76</t>
  </si>
  <si>
    <t>1号楼3#箱体</t>
  </si>
  <si>
    <t>yxgy013</t>
  </si>
  <si>
    <t>开发区涌鑫公寓1号楼西侧入口朝东(人枪)</t>
  </si>
  <si>
    <t>32.132.177.77</t>
  </si>
  <si>
    <t>yxgy014</t>
  </si>
  <si>
    <t>开发区涌鑫公寓1号楼东南地下车库入口对面向东（枪）</t>
  </si>
  <si>
    <t>32.132.177.78</t>
  </si>
  <si>
    <t>yxgy025</t>
  </si>
  <si>
    <t>开发区涌鑫公寓1号楼西侧入口朝南(人枪)</t>
  </si>
  <si>
    <t>32.132.177.92</t>
  </si>
  <si>
    <t>yxgy026</t>
  </si>
  <si>
    <t>开发区涌鑫公寓1号楼西侧入口朝西(人枪)</t>
  </si>
  <si>
    <t>32.132.177.93</t>
  </si>
  <si>
    <t>3号楼4#箱体</t>
  </si>
  <si>
    <t>yxgy021</t>
  </si>
  <si>
    <t>开发区涌鑫公寓3号楼西侧入口朝西(人枪)</t>
  </si>
  <si>
    <t>32.132.177.89</t>
  </si>
  <si>
    <t>yxgy022</t>
  </si>
  <si>
    <t>开发区涌鑫公寓3号楼南侧入口朝南(人枪)5</t>
  </si>
  <si>
    <t>32.132.177.90</t>
  </si>
  <si>
    <t>yxgy023</t>
  </si>
  <si>
    <t>开发区涌鑫公寓3号楼东侧入口朝东(人枪)5</t>
  </si>
  <si>
    <t>32.132.177.91</t>
  </si>
  <si>
    <t>2号楼5#箱体</t>
  </si>
  <si>
    <t>yxgy017</t>
  </si>
  <si>
    <t>开发区涌鑫公寓2号楼西侧入口朝西(人枪)5</t>
  </si>
  <si>
    <t>32.132.177.83</t>
  </si>
  <si>
    <t>yxgy018</t>
  </si>
  <si>
    <t>开发区涌鑫公寓2号楼南侧入口朝南(人枪)5</t>
  </si>
  <si>
    <t>32.132.177.84</t>
  </si>
  <si>
    <t>yxgy019</t>
  </si>
  <si>
    <t>开发区涌鑫公寓2号楼东侧入口朝东(人枪)5</t>
  </si>
  <si>
    <t>32.132.177.85</t>
  </si>
  <si>
    <t>yxgy020</t>
  </si>
  <si>
    <t>开发区涌鑫公寓1号楼西南角路口向东（枪）1</t>
  </si>
  <si>
    <t>32.132.177.86</t>
  </si>
  <si>
    <t>开发区涌鑫公寓1号楼西南角路口向西（枪）2</t>
  </si>
  <si>
    <t>32.132.177.87</t>
  </si>
  <si>
    <t>开发区涌鑫公寓1号楼西侧入口西南侧路口3朝北(人枪)5</t>
  </si>
  <si>
    <t>32.132.177.88</t>
  </si>
  <si>
    <t>6#箱体</t>
  </si>
  <si>
    <t>yxgy004</t>
  </si>
  <si>
    <t>开发区涌鑫公寓4号楼东南侧向北（枪）1</t>
  </si>
  <si>
    <t>32.132.177.62</t>
  </si>
  <si>
    <t>开发区涌鑫公寓4号楼东南侧向西（枪）2</t>
  </si>
  <si>
    <t>32.132.177.63</t>
  </si>
  <si>
    <t>开发区涌鑫公寓4号楼东南侧向东（枪）3</t>
  </si>
  <si>
    <t>32.132.177.64</t>
  </si>
  <si>
    <t>yxgy015</t>
  </si>
  <si>
    <t>开发区涌鑫公寓3号楼东南角向东（枪）1</t>
  </si>
  <si>
    <t>32.132.177.79</t>
  </si>
  <si>
    <t>开发区涌鑫公寓3号楼东南角向西（枪）2</t>
  </si>
  <si>
    <t>32.132.177.80</t>
  </si>
  <si>
    <t>开发区涌鑫公寓3号楼东南角向北（枪）3</t>
  </si>
  <si>
    <t>32.132.177.81</t>
  </si>
  <si>
    <t>机房</t>
  </si>
  <si>
    <t>yxgy001</t>
  </si>
  <si>
    <t>开发区涌鑫公寓4号楼大厅北电梯旁朝西(人枪)</t>
  </si>
  <si>
    <t>32.132.177.59</t>
  </si>
  <si>
    <t>yxgy002</t>
  </si>
  <si>
    <t>开发区涌鑫公寓4号楼大厅门外北侧(人枪)</t>
  </si>
  <si>
    <t>32.132.177.60</t>
  </si>
  <si>
    <t>yxgy003</t>
  </si>
  <si>
    <t>开发区涌鑫公寓4号楼大厅门外南侧朝南(人枪)5</t>
  </si>
  <si>
    <t>32.132.177.61</t>
  </si>
  <si>
    <t>yxgy016</t>
  </si>
  <si>
    <t>开发区涌鑫公寓4号楼南侧入口朝南(人枪)5</t>
  </si>
  <si>
    <t>32.132.177.82</t>
  </si>
  <si>
    <t>7#箱体</t>
  </si>
  <si>
    <t>yxgy005</t>
  </si>
  <si>
    <t>开发区涌鑫公寓西南角电力柜旁向东（枪）1</t>
  </si>
  <si>
    <t>32.132.177.65</t>
  </si>
  <si>
    <t>开发区涌鑫公寓西南角电力柜旁向北（枪）2</t>
  </si>
  <si>
    <t>32.132.177.66</t>
  </si>
  <si>
    <t>yxgy027</t>
  </si>
  <si>
    <t>开发区涌鑫公寓4号楼南侧向东（枪）1</t>
  </si>
  <si>
    <t>32.132.177.94</t>
  </si>
  <si>
    <t>开发区涌鑫公寓4号楼南侧向东（标卡）</t>
  </si>
  <si>
    <t>32.132.177.95</t>
  </si>
  <si>
    <t>绿地天成苑</t>
  </si>
  <si>
    <t>大门口落地箱</t>
  </si>
  <si>
    <t>ldtcy001</t>
  </si>
  <si>
    <t>开发区绿地天成苑南门出口向北（标卡）</t>
  </si>
  <si>
    <t>32.132.176.192</t>
  </si>
  <si>
    <t>ldtcy002</t>
  </si>
  <si>
    <t>开发区绿地天成苑南门进口向南（标卡）</t>
  </si>
  <si>
    <t>32.132.176.193</t>
  </si>
  <si>
    <t>洲际逸品</t>
  </si>
  <si>
    <t>18#东北侧围墙</t>
  </si>
  <si>
    <t>zjyp005</t>
  </si>
  <si>
    <t>开发区洲际逸品18幢东北角围墙向南（枪）1</t>
  </si>
  <si>
    <t>32.132.178.182</t>
  </si>
  <si>
    <t>开发区洲际逸品18幢东北角围墙向西（枪）2</t>
  </si>
  <si>
    <t>32.132.178.206</t>
  </si>
  <si>
    <t>开发区洲际逸品18幢东北角围墙向西（球）3</t>
  </si>
  <si>
    <t>32.132.178.184</t>
  </si>
  <si>
    <t>12#楼东南侧围墙</t>
  </si>
  <si>
    <t>zjyp006</t>
  </si>
  <si>
    <t>开发区洲际逸品12幢东南角围墙向西（枪）1</t>
  </si>
  <si>
    <t>32.132.178.185</t>
  </si>
  <si>
    <t>开发区洲际逸品12幢东南角围墙向北（枪）2</t>
  </si>
  <si>
    <t>32.132.178.186</t>
  </si>
  <si>
    <t>2#楼西南侧围墙</t>
  </si>
  <si>
    <t>zjyp003</t>
  </si>
  <si>
    <t>开发区洲际逸品1幢西南角围墙外向东（枪）1</t>
  </si>
  <si>
    <t>32.132.178.176</t>
  </si>
  <si>
    <t>开发区洲际逸品1幢西南角围墙外向北（枪）2</t>
  </si>
  <si>
    <t>32.132.178.177</t>
  </si>
  <si>
    <t>开发区洲际逸品1幢西南角围墙外（球）</t>
  </si>
  <si>
    <t>32.132.178.178</t>
  </si>
  <si>
    <t>zjyp004</t>
  </si>
  <si>
    <t>开发区洲际逸品3幢东南角围墙向北（枪）1</t>
  </si>
  <si>
    <t>32.132.178.179</t>
  </si>
  <si>
    <t>开发区洲际逸品3幢东南角围墙向西（枪）2</t>
  </si>
  <si>
    <t>32.132.178.180</t>
  </si>
  <si>
    <t>开发区洲际逸品3幢东南角围墙（球）</t>
  </si>
  <si>
    <t>32.132.178.181</t>
  </si>
  <si>
    <t>西大门</t>
  </si>
  <si>
    <t>zjyp001</t>
  </si>
  <si>
    <t>开发区洲际逸品西门出口向东（枪）1</t>
  </si>
  <si>
    <t>32.132.178.183</t>
  </si>
  <si>
    <t>开发区洲际逸品西门出口（球）</t>
  </si>
  <si>
    <t>32.132.178.174</t>
  </si>
  <si>
    <t>zjyp002</t>
  </si>
  <si>
    <t>开发区洲际逸品洲际逸品西门入口向西（枪）</t>
  </si>
  <si>
    <t>32.132.178.175</t>
  </si>
  <si>
    <t>蔡尖花园</t>
  </si>
  <si>
    <t>26#楼北侧</t>
  </si>
  <si>
    <t>cjhy004</t>
  </si>
  <si>
    <t>开发区蔡尖花园28号楼东北侧围墙边向南（枪）1</t>
  </si>
  <si>
    <t>32.132.178.134</t>
  </si>
  <si>
    <t>开发区蔡尖花园28号楼东北侧围墙边向北（枪）2</t>
  </si>
  <si>
    <t>32.132.178.135</t>
  </si>
  <si>
    <t>cjhy005</t>
  </si>
  <si>
    <t>开发区蔡尖花园41号楼东北围墙角向西（枪）1</t>
  </si>
  <si>
    <t>32.132.178.136</t>
  </si>
  <si>
    <t>开发区蔡尖花园41号楼东北围墙角向南（枪）2</t>
  </si>
  <si>
    <t>32.132.178.137</t>
  </si>
  <si>
    <t>开发区蔡尖花园41号楼东北围墙角（球）</t>
  </si>
  <si>
    <t>32.132.178.138</t>
  </si>
  <si>
    <t>40#楼西南侧</t>
  </si>
  <si>
    <t>cjhy006</t>
  </si>
  <si>
    <t>开发区蔡尖花园40号楼东南角向东（枪）</t>
  </si>
  <si>
    <t>32.132.178.139</t>
  </si>
  <si>
    <t>cjhy007</t>
  </si>
  <si>
    <t>开发区蔡尖花园46号楼西南侧向东（枪）</t>
  </si>
  <si>
    <t>32.132.178.140</t>
  </si>
  <si>
    <t>cjhy008</t>
  </si>
  <si>
    <t>开发区蔡尖花园40号楼西北围墙边向东（枪）1</t>
  </si>
  <si>
    <t>32.132.178.141</t>
  </si>
  <si>
    <t>开发区蔡尖花园40号楼西北围墙边向西（枪）2</t>
  </si>
  <si>
    <t>32.132.178.142</t>
  </si>
  <si>
    <t>cjhy009</t>
  </si>
  <si>
    <t>开发区蔡尖花园45号楼西北侧向东（枪）</t>
  </si>
  <si>
    <t>32.132.178.143</t>
  </si>
  <si>
    <t>37#楼西北侧高杆</t>
  </si>
  <si>
    <t>cjhy010</t>
  </si>
  <si>
    <t>开发区蔡尖花园37号楼西北围墙角向东（枪）1</t>
  </si>
  <si>
    <t>32.132.178.144</t>
  </si>
  <si>
    <t>开发区蔡尖花园37号楼西北围墙角向南（枪）2</t>
  </si>
  <si>
    <t>32.132.178.145</t>
  </si>
  <si>
    <t>开发区蔡尖花园37号楼西北围墙角（球）</t>
  </si>
  <si>
    <t>32.132.178.146</t>
  </si>
  <si>
    <t>1#楼东北侧</t>
  </si>
  <si>
    <t>cjhy011</t>
  </si>
  <si>
    <t>开发区蔡尖花园西北门向东（标卡）</t>
  </si>
  <si>
    <t>32.132.178.147</t>
  </si>
  <si>
    <t>cjhy012</t>
  </si>
  <si>
    <t>开发区蔡尖花园西北门向西（标卡）</t>
  </si>
  <si>
    <t>32.132.178.148</t>
  </si>
  <si>
    <t>cjhy013</t>
  </si>
  <si>
    <t>开发区蔡尖花园43号楼西南侧向东（枪）</t>
  </si>
  <si>
    <t>32.132.178.149</t>
  </si>
  <si>
    <t>cjhy014</t>
  </si>
  <si>
    <t>开发区蔡尖花园2号楼东南侧向南（枪）1</t>
  </si>
  <si>
    <t>32.132.178.150</t>
  </si>
  <si>
    <t>开发区蔡尖花园2号楼东南侧向北（枪）2</t>
  </si>
  <si>
    <t>32.132.178.151</t>
  </si>
  <si>
    <t>20#楼西南侧</t>
  </si>
  <si>
    <t>cjhy001</t>
  </si>
  <si>
    <t>开发区蔡尖花园18号楼西侧向北（枪）</t>
  </si>
  <si>
    <t>32.132.178.131</t>
  </si>
  <si>
    <t>cjhy002</t>
  </si>
  <si>
    <t>开发区蔡尖花园20号楼西南侧向北（枪）</t>
  </si>
  <si>
    <t>32.132.178.132</t>
  </si>
  <si>
    <t>cjhy003</t>
  </si>
  <si>
    <t>开发区蔡尖花园23号楼北侧便利店对面向北（枪）</t>
  </si>
  <si>
    <t>32.132.178.133</t>
  </si>
  <si>
    <t>36#楼东南侧高杆</t>
  </si>
  <si>
    <t>cjhy024</t>
  </si>
  <si>
    <t>开发区蔡尖花园36号楼东南围墙边向北（枪）1</t>
  </si>
  <si>
    <t>32.132.178.166</t>
  </si>
  <si>
    <t>开发区蔡尖花园36号楼东南围墙边向西（枪）2</t>
  </si>
  <si>
    <t>32.132.178.167</t>
  </si>
  <si>
    <t>开发区蔡尖花园36号楼东南围墙边（球）</t>
  </si>
  <si>
    <t>32.132.178.168</t>
  </si>
  <si>
    <t>cjhy021</t>
  </si>
  <si>
    <t>开发区蔡尖花园12号楼南侧围墙边向东（枪）1</t>
  </si>
  <si>
    <t>32.132.178.161</t>
  </si>
  <si>
    <t>开发区蔡尖花园12号楼南侧围墙边向西（枪）2</t>
  </si>
  <si>
    <t>32.132.178.162</t>
  </si>
  <si>
    <t>cjhy022</t>
  </si>
  <si>
    <t>开发区蔡尖花园南门向南（标卡）</t>
  </si>
  <si>
    <t>32.132.178.163</t>
  </si>
  <si>
    <t>开发区蔡尖花园南门向北（标卡）</t>
  </si>
  <si>
    <t>32.132.178.164</t>
  </si>
  <si>
    <t>cjhy023</t>
  </si>
  <si>
    <t>开发区蔡尖花园35号楼西北侧向东（枪）</t>
  </si>
  <si>
    <t>32.132.178.165</t>
  </si>
  <si>
    <t>幼儿园门前杆</t>
  </si>
  <si>
    <t>cjhy025</t>
  </si>
  <si>
    <t>开发区蔡尖花园25号楼西侧向西（枪）</t>
  </si>
  <si>
    <t>32.132.178.169</t>
  </si>
  <si>
    <t>cjhy026</t>
  </si>
  <si>
    <t>开发区蔡尖花园10号楼北侧向北（枪）</t>
  </si>
  <si>
    <t>32.132.178.170</t>
  </si>
  <si>
    <t>cjhy027</t>
  </si>
  <si>
    <t>开发区蔡尖花园8号楼东北角向西（枪）</t>
  </si>
  <si>
    <t>32.132.178.171</t>
  </si>
  <si>
    <t>11#西南侧高杆</t>
  </si>
  <si>
    <t>cjhy019</t>
  </si>
  <si>
    <t>开发区蔡尖花园9号楼西南围墙角向北（枪）</t>
  </si>
  <si>
    <t>32.132.178.157</t>
  </si>
  <si>
    <t>cjhy020</t>
  </si>
  <si>
    <t>开发区蔡尖花园11号楼西南围墙角向西（枪）1</t>
  </si>
  <si>
    <t>32.132.178.158</t>
  </si>
  <si>
    <t>开发区蔡尖花园11号楼西南围墙角向东（枪）2</t>
  </si>
  <si>
    <t>32.132.178.159</t>
  </si>
  <si>
    <t>开发区蔡尖花园11号楼西南围墙角（球）</t>
  </si>
  <si>
    <t>32.132.178.160</t>
  </si>
  <si>
    <t>3#楼西侧</t>
  </si>
  <si>
    <t>cjhy015</t>
  </si>
  <si>
    <t>开发区蔡尖花园3号楼西北围墙边向南（枪）1</t>
  </si>
  <si>
    <t>32.132.178.152</t>
  </si>
  <si>
    <t>开发区蔡尖花园3号楼西北围墙边向北（枪）2</t>
  </si>
  <si>
    <t>32.132.178.153</t>
  </si>
  <si>
    <t>cjhy016</t>
  </si>
  <si>
    <t>开发区蔡尖花园3号楼西侧高空定制墙装支架（球）</t>
  </si>
  <si>
    <t>32.132.178.154</t>
  </si>
  <si>
    <t>监控室外侧摄像头（1-2)</t>
  </si>
  <si>
    <t>cjhy017</t>
  </si>
  <si>
    <t>开发区蔡尖花园西南门向东（标卡）</t>
  </si>
  <si>
    <t>32.132.178.155</t>
  </si>
  <si>
    <t>cjhy018</t>
  </si>
  <si>
    <t>开发区蔡尖花园西南门向西（标卡）</t>
  </si>
  <si>
    <t>32.132.178.156</t>
  </si>
  <si>
    <t>阳光康居园</t>
  </si>
  <si>
    <t>37#(商办综合楼)东侧</t>
  </si>
  <si>
    <t>ygkjy039</t>
  </si>
  <si>
    <t>开发区阳光康居园37号楼东北围墙边向南（枪）1</t>
  </si>
  <si>
    <t>32.132.175.67</t>
  </si>
  <si>
    <t>开发区阳光康居园37号楼东北围墙边向西（枪）2</t>
  </si>
  <si>
    <t>32.132.175.68</t>
  </si>
  <si>
    <t>ygkjy040</t>
  </si>
  <si>
    <t>开发区阳光康居园东门向东（枪）1</t>
  </si>
  <si>
    <t>32.132.175.69</t>
  </si>
  <si>
    <t>开发区阳光康居园东门向东（枪）2</t>
  </si>
  <si>
    <t>32.132.175.70</t>
  </si>
  <si>
    <t>ygkjy032</t>
  </si>
  <si>
    <t>开发区阳光康居园8号楼东配电房前向西（枪）</t>
  </si>
  <si>
    <t>32.132.176.175</t>
  </si>
  <si>
    <t>ygkjy033</t>
  </si>
  <si>
    <t>开发区阳光康居园33号楼东北侧向西（枪）</t>
  </si>
  <si>
    <t>32.132.176.176</t>
  </si>
  <si>
    <t>ygkjy034</t>
  </si>
  <si>
    <t>开发区阳光康居园33号东南侧朝北(人枪)5</t>
  </si>
  <si>
    <t>32.132.176.177</t>
  </si>
  <si>
    <t>开发区阳光康居园33号楼东南侧原监控杆向南（枪）1</t>
  </si>
  <si>
    <t>32.132.176.178</t>
  </si>
  <si>
    <t>开发区阳光康居园33号楼东南侧原监控杆向北（枪）2</t>
  </si>
  <si>
    <t>32.132.176.179</t>
  </si>
  <si>
    <t>9#楼东侧</t>
  </si>
  <si>
    <t>ygkjy035</t>
  </si>
  <si>
    <t>开发区阳光康居园9号楼西南侧向北（枪）</t>
  </si>
  <si>
    <t>32.132.176.180</t>
  </si>
  <si>
    <t>ygkjy036</t>
  </si>
  <si>
    <t>开发区阳光康居园9号楼东南侧向北（枪）1</t>
  </si>
  <si>
    <t>32.132.176.181</t>
  </si>
  <si>
    <t>开发区阳光康居园9号楼东南侧向西（枪）2</t>
  </si>
  <si>
    <t>32.132.176.182</t>
  </si>
  <si>
    <t>ygkjy037</t>
  </si>
  <si>
    <t>开发区阳光康居园9号楼东北侧向西（枪）</t>
  </si>
  <si>
    <t>32.132.176.183</t>
  </si>
  <si>
    <t>ygkjy038</t>
  </si>
  <si>
    <t>开发区阳光康居园12号楼东南侧向西（枪）</t>
  </si>
  <si>
    <t>32.132.176.184</t>
  </si>
  <si>
    <t>ygkjy028</t>
  </si>
  <si>
    <t>开发区阳光康居园2号楼东北围墙边向西（枪）</t>
  </si>
  <si>
    <t>32.132.176.169</t>
  </si>
  <si>
    <t>ygkjy029</t>
  </si>
  <si>
    <t>开发区阳光康居园3号楼东北围墙边向西（枪）1</t>
  </si>
  <si>
    <t>32.132.176.170</t>
  </si>
  <si>
    <t>开发区阳光康居园3号楼东北围墙边向南（枪）2</t>
  </si>
  <si>
    <t>32.132.176.171</t>
  </si>
  <si>
    <t>开发区阳光康居园3号楼东北围墙边（球）3</t>
  </si>
  <si>
    <t>32.132.176.172</t>
  </si>
  <si>
    <t>ygkjy030</t>
  </si>
  <si>
    <t>开发区阳光康居园3号楼东南侧向西（枪）</t>
  </si>
  <si>
    <t>32.132.176.173</t>
  </si>
  <si>
    <t>ygkjy031</t>
  </si>
  <si>
    <t>开发区阳光康居园2号楼东南侧向西（枪）</t>
  </si>
  <si>
    <t>32.132.176.174</t>
  </si>
  <si>
    <t>4#楼西侧</t>
  </si>
  <si>
    <t>ygkjy024</t>
  </si>
  <si>
    <t>开发区阳光康居园7号楼西南围墙边向东（枪）</t>
  </si>
  <si>
    <t>32.132.176.163</t>
  </si>
  <si>
    <t>ygkjy025</t>
  </si>
  <si>
    <t>开发区阳光康居园7号楼西北围墙边向东（枪）</t>
  </si>
  <si>
    <t>32.132.176.164</t>
  </si>
  <si>
    <t>ygkjy026</t>
  </si>
  <si>
    <t>开发区阳光康居园1号楼西北围墙边向东（枪）</t>
  </si>
  <si>
    <t>32.132.176.165</t>
  </si>
  <si>
    <t>ygkjy027</t>
  </si>
  <si>
    <t>开发区阳光康居园1号楼西北围墙角利旧水泥杆向东（枪）1</t>
  </si>
  <si>
    <t>32.132.176.166</t>
  </si>
  <si>
    <t>开发区阳光康居园1号楼西北围墙角利旧水泥杆（球）</t>
  </si>
  <si>
    <t>32.132.176.167</t>
  </si>
  <si>
    <t>开发区阳光康居园1号楼西北围墙角利旧水泥杆向南（枪）2</t>
  </si>
  <si>
    <t>32.132.176.168</t>
  </si>
  <si>
    <t>31#楼西侧桥边</t>
  </si>
  <si>
    <t>ygkjy022</t>
  </si>
  <si>
    <t>开发区阳光康居园西入口桥头北侧向南（枪）1</t>
  </si>
  <si>
    <t>32.132.176.160</t>
  </si>
  <si>
    <t>开发区阳光康居园西入口桥头北侧向北（枪）2</t>
  </si>
  <si>
    <t>32.132.176.161</t>
  </si>
  <si>
    <t>ygkjy023</t>
  </si>
  <si>
    <t>开发区阳光康居园31号楼西北围墙边向东（枪）</t>
  </si>
  <si>
    <t>32.132.176.162</t>
  </si>
  <si>
    <t>菜市场楼顶东南侧</t>
  </si>
  <si>
    <t>ygkjy020</t>
  </si>
  <si>
    <t>开发区阳光康居园西门向西</t>
  </si>
  <si>
    <t>32.132.176.157</t>
  </si>
  <si>
    <t>开发区阳光康居园西门向东（标卡）</t>
  </si>
  <si>
    <t>32.132.176.158</t>
  </si>
  <si>
    <t>ygkjy021</t>
  </si>
  <si>
    <t>开发区阳光康居园西门卫墙装（球）</t>
  </si>
  <si>
    <t>32.132.176.159</t>
  </si>
  <si>
    <t>27#楼东侧</t>
  </si>
  <si>
    <t>ygkjy001</t>
  </si>
  <si>
    <t>开发区阳光康居园38号楼东南侧向西（枪）</t>
  </si>
  <si>
    <t>32.132.176.130</t>
  </si>
  <si>
    <t>ygkjy002</t>
  </si>
  <si>
    <t>开发区阳光康居园27号楼东南侧向西（枪）</t>
  </si>
  <si>
    <t>32.132.176.131</t>
  </si>
  <si>
    <t>ygkjy041</t>
  </si>
  <si>
    <t>开发区阳光康居园27号楼西南侧向西（枪）</t>
  </si>
  <si>
    <t>32.132.176.189</t>
  </si>
  <si>
    <t>30#楼东侧</t>
  </si>
  <si>
    <t>ygkjy003</t>
  </si>
  <si>
    <t>开发区阳光康居园29号楼东北侧向西（枪）</t>
  </si>
  <si>
    <t>32.132.176.132</t>
  </si>
  <si>
    <t>ygkjy004</t>
  </si>
  <si>
    <t>开发区阳光康居园29号楼东南侧向西（枪）</t>
  </si>
  <si>
    <t>32.132.176.133</t>
  </si>
  <si>
    <t>ygkjy005</t>
  </si>
  <si>
    <t>开发区阳光康居园30号楼东南侧围墙角向北（枪）1</t>
  </si>
  <si>
    <t>32.132.176.134</t>
  </si>
  <si>
    <t>开发区阳光康居园30号楼东南侧围墙角向西（枪）2</t>
  </si>
  <si>
    <t>32.132.176.135</t>
  </si>
  <si>
    <t>开发区阳光康居园30号楼东南侧围墙角（球）3</t>
  </si>
  <si>
    <t>32.132.176.136</t>
  </si>
  <si>
    <t>22#楼东侧</t>
  </si>
  <si>
    <t>ygkjy006</t>
  </si>
  <si>
    <t>开发区阳光康居园22号楼东南侧围墙边向东（枪）1</t>
  </si>
  <si>
    <t>32.132.176.137</t>
  </si>
  <si>
    <t>开发区阳光康居园22号楼东南侧围墙边向西（枪）2</t>
  </si>
  <si>
    <t>32.132.176.138</t>
  </si>
  <si>
    <t>开发区阳光康居园22号楼东南侧围墙边向北（枪）3</t>
  </si>
  <si>
    <t>32.132.176.139</t>
  </si>
  <si>
    <t>ygkjy007</t>
  </si>
  <si>
    <t>开发区阳光康居园26号楼西北侧向东（枪）</t>
  </si>
  <si>
    <t>32.132.176.140</t>
  </si>
  <si>
    <t>ygkjy008</t>
  </si>
  <si>
    <t>开发区阳光康居园25号楼后面村委前向东（枪）</t>
  </si>
  <si>
    <t>32.132.176.141</t>
  </si>
  <si>
    <t>ygkjy015</t>
  </si>
  <si>
    <t>开发区阳光康居园21号楼东南角向西（枪）</t>
  </si>
  <si>
    <t>32.132.176.150</t>
  </si>
  <si>
    <t>19#楼东侧</t>
  </si>
  <si>
    <t>ygkjy009</t>
  </si>
  <si>
    <t>开发区阳光康居园23号楼西南角向东（枪）</t>
  </si>
  <si>
    <t>32.132.176.142</t>
  </si>
  <si>
    <t>ygkjy010</t>
  </si>
  <si>
    <t>开发区阳光康居园23号楼西北角向东（枪）</t>
  </si>
  <si>
    <t>32.132.176.143</t>
  </si>
  <si>
    <t>ygkjy011</t>
  </si>
  <si>
    <t>开发区阳光康居园36号西北侧朝南(人枪)</t>
  </si>
  <si>
    <t>32.132.176.144</t>
  </si>
  <si>
    <t>开发区阳光康居园36号楼西北角（球）</t>
  </si>
  <si>
    <t>32.132.176.145</t>
  </si>
  <si>
    <t>开发区阳光康居园36号楼西北角向西（枪）</t>
  </si>
  <si>
    <t>32.132.176.146</t>
  </si>
  <si>
    <t>ygkjy012</t>
  </si>
  <si>
    <t>开发区阳光康居园34号楼东侧向西（枪）</t>
  </si>
  <si>
    <t>32.132.176.147</t>
  </si>
  <si>
    <t>ygkjy013</t>
  </si>
  <si>
    <t>开发区阳光康居园20号楼东北侧向西（枪）</t>
  </si>
  <si>
    <t>32.132.176.148</t>
  </si>
  <si>
    <t>ygkjy014</t>
  </si>
  <si>
    <t>开发区阳光康居园20号楼东南侧向西（枪）</t>
  </si>
  <si>
    <t>32.132.176.149</t>
  </si>
  <si>
    <t>18#西北侧</t>
  </si>
  <si>
    <t>ygkjy016</t>
  </si>
  <si>
    <t>开发区阳光康居园18号楼西南角向东（枪）1</t>
  </si>
  <si>
    <t>32.132.176.151</t>
  </si>
  <si>
    <t>开发区阳光康居园18号楼西南角向北（枪）2</t>
  </si>
  <si>
    <t>32.132.176.152</t>
  </si>
  <si>
    <t>开发区阳光康居园18号楼西南角（球）</t>
  </si>
  <si>
    <t>32.132.176.153</t>
  </si>
  <si>
    <t>ygkjy017</t>
  </si>
  <si>
    <t>开发区阳光康居园18号楼西北侧围墙边向东（枪）</t>
  </si>
  <si>
    <t>32.132.176.154</t>
  </si>
  <si>
    <t>ygkjy018</t>
  </si>
  <si>
    <t>开发区阳光康居园16号楼西南角向东（枪）</t>
  </si>
  <si>
    <t>32.132.176.155</t>
  </si>
  <si>
    <t>ygkjy019</t>
  </si>
  <si>
    <t>开发区阳光康居园16号楼西北角向东（枪）</t>
  </si>
  <si>
    <t>32.132.176.156</t>
  </si>
  <si>
    <t>新嘉源</t>
  </si>
  <si>
    <t>人才公寓15#西南侧落地箱</t>
  </si>
  <si>
    <t>xjy031</t>
  </si>
  <si>
    <t>开发区新嘉源15栋西北围墙拐角向东（枪）1</t>
  </si>
  <si>
    <t>32.132.177.180</t>
  </si>
  <si>
    <t>开发区新嘉源15栋西北围墙拐角向西（枪）2</t>
  </si>
  <si>
    <t>32.132.177.181</t>
  </si>
  <si>
    <t>开发区新嘉源15栋西北围墙拐角（球）</t>
  </si>
  <si>
    <t>32.132.177.182</t>
  </si>
  <si>
    <t>xjy032</t>
  </si>
  <si>
    <t>开发区新嘉源14幢西北角围墙边向东（枪）</t>
  </si>
  <si>
    <t>32.132.177.183</t>
  </si>
  <si>
    <t>xjy033</t>
  </si>
  <si>
    <t>开发区新嘉源14幢西南角人行道闸旁向北（枪）1</t>
  </si>
  <si>
    <t>32.132.177.184</t>
  </si>
  <si>
    <t>开发区新嘉源14幢西南角人行道闸旁向东（枪）2</t>
  </si>
  <si>
    <t>32.132.177.185</t>
  </si>
  <si>
    <t>xjy034</t>
  </si>
  <si>
    <t>开发区新嘉源14幢西南角高空用墙装支架向西（枪）</t>
  </si>
  <si>
    <t>32.132.177.186</t>
  </si>
  <si>
    <t>开发区新嘉源14幢西南角高空用墙装支架向西（球）</t>
  </si>
  <si>
    <t>人才公寓15#东南侧篮球场落地箱</t>
  </si>
  <si>
    <t>xjy029</t>
  </si>
  <si>
    <t>开发区新嘉源15幢南侧篮球场东北角向东（枪）</t>
  </si>
  <si>
    <t>32.132.177.176</t>
  </si>
  <si>
    <t>xjy030</t>
  </si>
  <si>
    <t>开发区新嘉源14幢东北角路口利旧监控杆向东（枪）1</t>
  </si>
  <si>
    <t>32.132.177.177</t>
  </si>
  <si>
    <t>开发区新嘉源14幢东北角路口利旧监控杆向西（枪）2</t>
  </si>
  <si>
    <t>32.132.177.178</t>
  </si>
  <si>
    <t>开发区新嘉源14幢东北角路口利旧监控杆向南（枪）3</t>
  </si>
  <si>
    <t>32.132.177.179</t>
  </si>
  <si>
    <t>人才公寓13#北侧落地箱</t>
  </si>
  <si>
    <t>xjy026</t>
  </si>
  <si>
    <t>开发区新嘉源绿叶警务室东北侧向西（枪）1</t>
  </si>
  <si>
    <t>32.132.177.168</t>
  </si>
  <si>
    <t>开发区新嘉源绿叶警务室东北侧向南（枪）2</t>
  </si>
  <si>
    <t>32.132.177.169</t>
  </si>
  <si>
    <t>xjy027</t>
  </si>
  <si>
    <t>开发区新嘉源人才公寓13幢东北侧向南（枪）1</t>
  </si>
  <si>
    <t>32.132.177.170</t>
  </si>
  <si>
    <t>开发区新嘉源人才公寓13幢东北侧向北（枪）2</t>
  </si>
  <si>
    <t>32.132.177.171</t>
  </si>
  <si>
    <t>开发区新嘉源人才公寓13幢东北侧向西（枪）3</t>
  </si>
  <si>
    <t>32.132.177.172</t>
  </si>
  <si>
    <t>人才公寓10#西南侧落地箱</t>
  </si>
  <si>
    <t>xjy024</t>
  </si>
  <si>
    <t>开发区新嘉源人才公寓10幢西南角围墙边向东（枪）</t>
  </si>
  <si>
    <t>32.132.177.164</t>
  </si>
  <si>
    <t>xjy025</t>
  </si>
  <si>
    <t>开发区新嘉源人才公寓10幢西北侧向东（枪）1</t>
  </si>
  <si>
    <t>32.132.177.165</t>
  </si>
  <si>
    <t>开发区新嘉源人才公寓10幢西北侧向南（枪）2</t>
  </si>
  <si>
    <t>32.132.177.166</t>
  </si>
  <si>
    <t>开发区新嘉源人才公寓10幢西北侧向北（枪）3</t>
  </si>
  <si>
    <t>32.132.177.167</t>
  </si>
  <si>
    <t>人才公寓12#南侧落地箱</t>
  </si>
  <si>
    <t>xjy022</t>
  </si>
  <si>
    <t>开发区新嘉源人才公寓12栋东侧向西（枪）1</t>
  </si>
  <si>
    <t>32.132.177.159</t>
  </si>
  <si>
    <t>开发区新嘉源人才公寓12栋东侧向北（枪）2</t>
  </si>
  <si>
    <t>32.132.177.160</t>
  </si>
  <si>
    <t>开发区新嘉源人才公寓12栋东侧向南（枪）3</t>
  </si>
  <si>
    <t>32.132.177.161</t>
  </si>
  <si>
    <t>xjy023</t>
  </si>
  <si>
    <t>开发区新嘉源人才公寓12栋西南角向西（枪）1</t>
  </si>
  <si>
    <t>32.132.177.162</t>
  </si>
  <si>
    <t>开发区新嘉源人才公寓12栋西南角向西（枪）2</t>
  </si>
  <si>
    <t>32.132.177.163</t>
  </si>
  <si>
    <t>xjy028</t>
  </si>
  <si>
    <t>开发区新嘉源人才公寓13幢西南侧向南（枪）1</t>
  </si>
  <si>
    <t>32.132.177.173</t>
  </si>
  <si>
    <t>开发区新嘉源人才公寓13幢西南侧向西（枪）2</t>
  </si>
  <si>
    <t>32.132.177.174</t>
  </si>
  <si>
    <t>开发区新嘉源人才公寓13幢西南侧向北（枪）3</t>
  </si>
  <si>
    <t>32.132.177.175</t>
  </si>
  <si>
    <t>中心景观休闲广场西北侧落地箱</t>
  </si>
  <si>
    <t>xjy020</t>
  </si>
  <si>
    <t>开发区新嘉园9幢北侧中间拱桥头向东（枪）1</t>
  </si>
  <si>
    <t>32.132.177.154</t>
  </si>
  <si>
    <t>开发区新嘉园9幢北侧中间拱桥头向南（枪）2</t>
  </si>
  <si>
    <t>32.132.177.155</t>
  </si>
  <si>
    <t>开发区新嘉园9幢北侧中间拱桥头向北（枪）3</t>
  </si>
  <si>
    <t>32.132.177.156</t>
  </si>
  <si>
    <t>xjy021</t>
  </si>
  <si>
    <t>开发区新嘉园9幢西北角桥头向北（枪）1</t>
  </si>
  <si>
    <t>32.132.177.157</t>
  </si>
  <si>
    <t>开发区新嘉园9幢西北角桥头向南（枪）2</t>
  </si>
  <si>
    <t>32.132.177.158</t>
  </si>
  <si>
    <t>高管公寓6#东侧落地箱</t>
  </si>
  <si>
    <t>xjy018</t>
  </si>
  <si>
    <t>开发区新嘉园高管公寓6幢东南角向东（枪）1</t>
  </si>
  <si>
    <t>32.132.177.150</t>
  </si>
  <si>
    <t>开发区新嘉园高管公寓6幢东南角向西（枪）2</t>
  </si>
  <si>
    <t>32.132.177.151</t>
  </si>
  <si>
    <t>xjy019</t>
  </si>
  <si>
    <t>开发区新嘉园高管公寓6幢东北角向西（枪）1</t>
  </si>
  <si>
    <t>32.132.177.152</t>
  </si>
  <si>
    <t>开发区新嘉园高管公寓6幢东北角向南（枪）2</t>
  </si>
  <si>
    <t>32.132.177.153</t>
  </si>
  <si>
    <t>高管公寓5#西北侧落地箱</t>
  </si>
  <si>
    <t>xjy014</t>
  </si>
  <si>
    <t>开发区新嘉源高管公寓5幢西北角向南（枪）1</t>
  </si>
  <si>
    <t>32.132.177.143</t>
  </si>
  <si>
    <t>开发区新嘉源高管公寓5幢西北角向东（枪）2</t>
  </si>
  <si>
    <t>32.132.177.144</t>
  </si>
  <si>
    <t>xjy015</t>
  </si>
  <si>
    <t>开发区新嘉源高管公寓5幢东北角向西（枪）1</t>
  </si>
  <si>
    <t>32.132.177.145</t>
  </si>
  <si>
    <t>开发区新嘉源高管公寓5幢东北角向南（枪）2</t>
  </si>
  <si>
    <t>32.132.177.146</t>
  </si>
  <si>
    <t>xjy016</t>
  </si>
  <si>
    <t>开发区新嘉源高管公寓6幢西南角向东（枪）</t>
  </si>
  <si>
    <t>32.132.177.147</t>
  </si>
  <si>
    <t>xjy017</t>
  </si>
  <si>
    <t>开发区新嘉源高管公寓6幢西北角向北（枪）1</t>
  </si>
  <si>
    <t>32.132.177.148</t>
  </si>
  <si>
    <t>开发区新嘉源高管公寓6幢西北角向南（枪）2</t>
  </si>
  <si>
    <t>32.132.177.149</t>
  </si>
  <si>
    <t>高管入口</t>
  </si>
  <si>
    <t>xjy012</t>
  </si>
  <si>
    <t>开发区新嘉园高管入口北侧围墙向北（枪）</t>
  </si>
  <si>
    <t>32.132.177.139</t>
  </si>
  <si>
    <t>xjy013</t>
  </si>
  <si>
    <t>开发区新嘉源高管入口门卫对面向西（枪）1</t>
  </si>
  <si>
    <t>32.132.177.140</t>
  </si>
  <si>
    <t>开发区新嘉源高管入口门卫对面向南（枪）2</t>
  </si>
  <si>
    <t>32.132.177.141</t>
  </si>
  <si>
    <t>开发区新嘉源高管入口门卫对面向西（枪）3</t>
  </si>
  <si>
    <t>32.132.177.142</t>
  </si>
  <si>
    <t>高管公寓4#西南侧落地箱</t>
  </si>
  <si>
    <t>xjy009</t>
  </si>
  <si>
    <t>开发区新嘉源4幢南侧配电房东南侧向西（枪）1</t>
  </si>
  <si>
    <t>32.132.177.132</t>
  </si>
  <si>
    <t>开发区新嘉源4幢南侧配电房东南侧向南（枪）2</t>
  </si>
  <si>
    <t>32.132.177.133</t>
  </si>
  <si>
    <t>开发区新嘉源4幢南侧配电房东南侧向南（枪）3</t>
  </si>
  <si>
    <t>32.132.177.134</t>
  </si>
  <si>
    <t>xjy010</t>
  </si>
  <si>
    <t>开发区新嘉源4幢南侧配电房北门前向南（枪）1</t>
  </si>
  <si>
    <t>32.132.177.135</t>
  </si>
  <si>
    <t>开发区新嘉源4幢南侧配电房北门前向南（枪）2</t>
  </si>
  <si>
    <t>32.132.177.136</t>
  </si>
  <si>
    <t>xjy011</t>
  </si>
  <si>
    <t>开发区新嘉源5幢西南角向北（枪）1</t>
  </si>
  <si>
    <t>32.132.177.137</t>
  </si>
  <si>
    <t>开发区新嘉源5幢西南角向西（枪）2</t>
  </si>
  <si>
    <t>32.132.177.138</t>
  </si>
  <si>
    <t>高管公寓4#东北侧落地箱</t>
  </si>
  <si>
    <t>xjy006</t>
  </si>
  <si>
    <t>开发区新嘉源高管公寓4幢北侧地下车库入口向北（枪）1</t>
  </si>
  <si>
    <t>32.132.177.127</t>
  </si>
  <si>
    <t>开发区新嘉源高管公寓4幢北侧地下车库入口向西（枪）2</t>
  </si>
  <si>
    <t>32.132.177.128</t>
  </si>
  <si>
    <t>xjy007</t>
  </si>
  <si>
    <t>开发区新嘉源高管公寓4幢北门向北（枪）</t>
  </si>
  <si>
    <t>32.132.177.129</t>
  </si>
  <si>
    <t>xjy008</t>
  </si>
  <si>
    <t>开发区新嘉源高管公寓4幢东北角门卫后面向南（枪）1</t>
  </si>
  <si>
    <t>32.132.177.130</t>
  </si>
  <si>
    <t>开发区新嘉源高管公寓4幢东北角门卫后面向西（枪）2</t>
  </si>
  <si>
    <t>32.132.177.131</t>
  </si>
  <si>
    <t>高管公寓3#南侧落地箱</t>
  </si>
  <si>
    <t>xjy004</t>
  </si>
  <si>
    <t>开发区新嘉源高管公寓3幢东南角向北（枪）1</t>
  </si>
  <si>
    <t>32.132.177.123</t>
  </si>
  <si>
    <t>开发区新嘉源高管公寓3幢东南角向南（枪）2</t>
  </si>
  <si>
    <t>32.132.177.124</t>
  </si>
  <si>
    <t>xjy005</t>
  </si>
  <si>
    <t>开发区新嘉源高管公寓3幢南门对面向南（枪）1</t>
  </si>
  <si>
    <t>32.132.177.125</t>
  </si>
  <si>
    <t>开发区新嘉源高管公寓3幢南门对面向南（枪）2</t>
  </si>
  <si>
    <t>32.132.177.126</t>
  </si>
  <si>
    <t>主入口滨河景观带落地箱</t>
  </si>
  <si>
    <t>xjy001</t>
  </si>
  <si>
    <t>开发区新嘉源东门主入口杆件改造</t>
  </si>
  <si>
    <t>32.132.177.3</t>
  </si>
  <si>
    <t>xjy002</t>
  </si>
  <si>
    <t>开发区新嘉园东门主入口滨河景观带</t>
  </si>
  <si>
    <t>32.132.177.4</t>
  </si>
  <si>
    <t>xjy003</t>
  </si>
  <si>
    <t>开发区新嘉园东门主入口滨河景观带桥头向南（枪）1</t>
  </si>
  <si>
    <t>32.132.177.121</t>
  </si>
  <si>
    <t>开发区新嘉园东门主入口滨河景观带桥头向北（枪）2</t>
  </si>
  <si>
    <t>32.132.177.122</t>
  </si>
  <si>
    <t>主入口健身广场落地箱</t>
  </si>
  <si>
    <t>xjy035</t>
  </si>
  <si>
    <t>开发区新嘉园东主入口篮球场东北角向东（枪）</t>
  </si>
  <si>
    <t>32.132.177.187</t>
  </si>
  <si>
    <t>xjy036</t>
  </si>
  <si>
    <t>开发区新嘉园东主入口健身广场西侧桥头向东（枪）1</t>
  </si>
  <si>
    <t>32.132.177.188</t>
  </si>
  <si>
    <t>开发区新嘉园东主入口健身广场西侧桥头向西（枪）2</t>
  </si>
  <si>
    <t>32.132.177.189</t>
  </si>
  <si>
    <t>新嘉源宾馆西侧落地箱</t>
  </si>
  <si>
    <t>xjy037</t>
  </si>
  <si>
    <t>开发区新嘉源人才公寓2幢北侧中门向北（枪）</t>
  </si>
  <si>
    <t>32.132.177.190</t>
  </si>
  <si>
    <t>xjy038</t>
  </si>
  <si>
    <t>开发区新嘉源宾馆西侧向北（枪）1</t>
  </si>
  <si>
    <t>32.132.177.191</t>
  </si>
  <si>
    <t>开发区新嘉源宾馆西侧向西（枪）2</t>
  </si>
  <si>
    <t>32.132.177.192</t>
  </si>
  <si>
    <t>人才公寓2#西侧落地箱</t>
  </si>
  <si>
    <t>xjy039</t>
  </si>
  <si>
    <t>开发区新嘉源人才公寓2栋西北车库入口对面向西（枪）</t>
  </si>
  <si>
    <t>32.132.177.193</t>
  </si>
  <si>
    <t>xjy040</t>
  </si>
  <si>
    <t>开发区新嘉源人才公寓2栋西北角桥头向东（枪）1</t>
  </si>
  <si>
    <t>32.132.177.194</t>
  </si>
  <si>
    <t>开发区新嘉源人才公寓2栋西北角桥头向西（枪）2</t>
  </si>
  <si>
    <t>32.132.177.195</t>
  </si>
  <si>
    <t>xjy041</t>
  </si>
  <si>
    <t>开发区新嘉源人才公寓2栋西南角向东（枪）1</t>
  </si>
  <si>
    <t>32.132.177.196</t>
  </si>
  <si>
    <t>开发区新嘉源人才公寓2栋西南角向北（枪）2</t>
  </si>
  <si>
    <t>32.132.177.197</t>
  </si>
  <si>
    <t>xjy042</t>
  </si>
  <si>
    <t>开发区新嘉源人才公寓1栋西北角向东（枪）1</t>
  </si>
  <si>
    <t>32.132.177.198</t>
  </si>
  <si>
    <t>开发区新嘉源人才公寓1栋西北角向南（枪）2</t>
  </si>
  <si>
    <t>32.132.177.199</t>
  </si>
  <si>
    <t>人才公寓2#南侧落地箱</t>
  </si>
  <si>
    <t>xjy043</t>
  </si>
  <si>
    <t>开发区新嘉源人才公寓2栋南侧中间向东（枪）1</t>
  </si>
  <si>
    <t>32.132.177.200</t>
  </si>
  <si>
    <t>开发区新嘉源人才公寓2栋南侧中间向西（枪）2</t>
  </si>
  <si>
    <t>32.132.177.201</t>
  </si>
  <si>
    <t>xjy044</t>
  </si>
  <si>
    <t>开发区新嘉源人才公寓1栋北侧中间向东（枪）1</t>
  </si>
  <si>
    <t>32.132.177.202</t>
  </si>
  <si>
    <t>开发区新嘉源人才公寓1栋北侧中间向西（枪）2</t>
  </si>
  <si>
    <t>32.132.177.203</t>
  </si>
  <si>
    <t>开发区新嘉源人才公寓1栋北侧中间向北（枪）3</t>
  </si>
  <si>
    <t>32.132.177.204</t>
  </si>
  <si>
    <t>人才公寓1#东南高杆</t>
  </si>
  <si>
    <t>xjy045</t>
  </si>
  <si>
    <t>开发区新嘉源人才公寓1栋东侧围墙拐角处向北（枪）1</t>
  </si>
  <si>
    <t>32.132.177.205</t>
  </si>
  <si>
    <t>开发区新嘉源人才公寓1栋东侧围墙拐角处向西（枪）2</t>
  </si>
  <si>
    <t>32.132.177.206</t>
  </si>
  <si>
    <t>开发区新嘉源人才公寓1栋东侧围墙拐角处（球）</t>
  </si>
  <si>
    <t>32.132.177.207</t>
  </si>
  <si>
    <t>xjy046</t>
  </si>
  <si>
    <t>开发区新嘉源人才公寓1栋南侧中间向东（枪）1</t>
  </si>
  <si>
    <t>32.132.177.208</t>
  </si>
  <si>
    <t>开发区新嘉源人才公寓1栋南侧中间向西（枪）2</t>
  </si>
  <si>
    <t>32.132.177.209</t>
  </si>
  <si>
    <t>xjy047</t>
  </si>
  <si>
    <t>开发区新嘉源人才公寓2栋东北入口前向西（枪）1</t>
  </si>
  <si>
    <t>32.132.177.210</t>
  </si>
  <si>
    <t>开发区新嘉源人才公寓2栋东北入口前向东（枪）2</t>
  </si>
  <si>
    <t>32.132.177.211</t>
  </si>
  <si>
    <t>新城基督教堂西侧落地箱</t>
  </si>
  <si>
    <t>xjy048</t>
  </si>
  <si>
    <t>开发区新嘉源人才公寓8栋西侧向北（枪）</t>
  </si>
  <si>
    <t>32.132.177.212</t>
  </si>
  <si>
    <t>xjy049</t>
  </si>
  <si>
    <t>开发区新嘉园7幢西侧围墙拐角处向北（枪）1</t>
  </si>
  <si>
    <t>32.132.177.213</t>
  </si>
  <si>
    <t>开发区新嘉园7幢西侧围墙拐角处向东（枪）2</t>
  </si>
  <si>
    <t>32.132.177.214</t>
  </si>
  <si>
    <t>开发区新嘉园7幢西侧围墙拐角处（球）</t>
  </si>
  <si>
    <t>32.132.177.215</t>
  </si>
  <si>
    <t>人才公寓7#东北侧落地箱</t>
  </si>
  <si>
    <t>xjy050</t>
  </si>
  <si>
    <t>开发区新嘉源人才公寓7栋北侧中间向南（枪）1</t>
  </si>
  <si>
    <t>32.132.177.216</t>
  </si>
  <si>
    <t>开发区新嘉源人才公寓7栋北侧中间向东（枪）2</t>
  </si>
  <si>
    <t>32.132.177.217</t>
  </si>
  <si>
    <t>开发区新嘉源人才公寓7栋北侧中间向西（枪）3</t>
  </si>
  <si>
    <t>32.132.177.218</t>
  </si>
  <si>
    <t>xjy051</t>
  </si>
  <si>
    <t>开发区新嘉源人才公寓7栋东南角向东（枪）1</t>
  </si>
  <si>
    <t>32.132.177.219</t>
  </si>
  <si>
    <t>开发区新嘉源人才公寓7栋东南角向西（枪）2</t>
  </si>
  <si>
    <t>32.132.177.220</t>
  </si>
  <si>
    <t>开发区新嘉源人才公寓7栋东南角向北（枪）3</t>
  </si>
  <si>
    <t>32.132.177.221</t>
  </si>
  <si>
    <t>xjy052</t>
  </si>
  <si>
    <t>开发区新嘉源人才公寓8栋南侧中间向东（枪）1</t>
  </si>
  <si>
    <t>32.132.177.222</t>
  </si>
  <si>
    <t>开发区新嘉源人才公寓8栋南侧中间向西（枪）2</t>
  </si>
  <si>
    <t>32.132.177.223</t>
  </si>
  <si>
    <t>人才公寓8#北侧落地箱</t>
  </si>
  <si>
    <t>xjy053</t>
  </si>
  <si>
    <t>开发区新嘉源人才公寓9栋服务中心前向东（枪）1</t>
  </si>
  <si>
    <t>32.132.177.224</t>
  </si>
  <si>
    <t>开发区新嘉源人才公寓9栋服务中心前向西（枪）2</t>
  </si>
  <si>
    <t>32.132.177.225</t>
  </si>
  <si>
    <t>开发区新嘉源人才公寓9栋服务中心前（球）</t>
  </si>
  <si>
    <t>32.132.177.226</t>
  </si>
  <si>
    <t>xjy054</t>
  </si>
  <si>
    <t>开发区新嘉源人才公寓9栋超市入口前向东（枪）1</t>
  </si>
  <si>
    <t>32.132.177.227</t>
  </si>
  <si>
    <t>开发区新嘉源人才公寓9栋超市入口前向西（枪）2</t>
  </si>
  <si>
    <t>32.132.177.228</t>
  </si>
  <si>
    <t>xjy055</t>
  </si>
  <si>
    <t>开发区新嘉源人才公寓8栋北侧中间向东（枪）1</t>
  </si>
  <si>
    <t>32.132.177.229</t>
  </si>
  <si>
    <t>开发区新嘉源人才公寓8栋北侧中间向北（枪）2</t>
  </si>
  <si>
    <t>32.132.177.230</t>
  </si>
  <si>
    <t>开发区新嘉源人才公寓8栋北侧中间向西（枪）3</t>
  </si>
  <si>
    <t>32.132.177.231</t>
  </si>
  <si>
    <t>步凤</t>
  </si>
  <si>
    <t>步凤汇城名居</t>
  </si>
  <si>
    <t>hcmj001</t>
  </si>
  <si>
    <t>步凤汇城名居5号楼东北围墙角1</t>
  </si>
  <si>
    <t>32.132.179.169</t>
  </si>
  <si>
    <t>步凤汇城名居5号楼东北围墙角2</t>
  </si>
  <si>
    <t>32.132.179.170</t>
  </si>
  <si>
    <t>步凤汇城名居5号楼东北围墙角3</t>
  </si>
  <si>
    <t>32.132.179.171</t>
  </si>
  <si>
    <t>hcmj002</t>
  </si>
  <si>
    <t>步凤汇城名居9号楼西北围墙角1</t>
  </si>
  <si>
    <t>32.132.179.172</t>
  </si>
  <si>
    <t>步凤汇城名居9号楼西北围墙角2</t>
  </si>
  <si>
    <t>32.132.179.173</t>
  </si>
  <si>
    <t>步凤汇城名居9号楼西北围墙角3</t>
  </si>
  <si>
    <t>32.132.179.174</t>
  </si>
  <si>
    <t>hcmj003</t>
  </si>
  <si>
    <t>步凤汇城名居9号楼东南侧1</t>
  </si>
  <si>
    <t>32.132.179.175</t>
  </si>
  <si>
    <t>步凤汇城名居9号楼东南侧2</t>
  </si>
  <si>
    <t>32.132.179.176</t>
  </si>
  <si>
    <t>hcmj004</t>
  </si>
  <si>
    <t>步凤汇城名居2号楼西北侧1</t>
  </si>
  <si>
    <t>32.132.179.177</t>
  </si>
  <si>
    <t>步凤汇城名居2号楼西北侧2</t>
  </si>
  <si>
    <t>32.132.179.178</t>
  </si>
  <si>
    <t>步凤汇城名居2号楼西北侧3</t>
  </si>
  <si>
    <t>32.132.179.179</t>
  </si>
  <si>
    <t>步凤汇城名居2号楼西北侧4</t>
  </si>
  <si>
    <t>32.132.179.180</t>
  </si>
  <si>
    <t>hcmj005</t>
  </si>
  <si>
    <t>步凤汇城名居6号楼东北侧1</t>
  </si>
  <si>
    <t>32.132.179.181</t>
  </si>
  <si>
    <t>步凤汇城名居6号楼东北侧2</t>
  </si>
  <si>
    <t>32.132.179.182</t>
  </si>
  <si>
    <t>hcmj006</t>
  </si>
  <si>
    <t>步凤汇城名居6号楼东南侧1</t>
  </si>
  <si>
    <t>32.132.179.183</t>
  </si>
  <si>
    <t>步凤汇城名居6号楼东南侧2</t>
  </si>
  <si>
    <t>32.132.179.184</t>
  </si>
  <si>
    <t>hcmj007</t>
  </si>
  <si>
    <t>步凤汇城名居6号楼西南围墙角1</t>
  </si>
  <si>
    <t>32.132.179.185</t>
  </si>
  <si>
    <t>步凤汇城名居6号楼西南围墙角2</t>
  </si>
  <si>
    <t>32.132.179.186</t>
  </si>
  <si>
    <t>步凤汇城名居6号楼西南围墙角3</t>
  </si>
  <si>
    <t>32.132.179.187</t>
  </si>
  <si>
    <t>hcmj008</t>
  </si>
  <si>
    <t>步凤汇城名居东南入口围墙角1</t>
  </si>
  <si>
    <t>32.132.179.188</t>
  </si>
  <si>
    <t>步凤汇城名居东南入口围墙角2</t>
  </si>
  <si>
    <t>32.132.179.189</t>
  </si>
  <si>
    <t>步凤汇城名居东南入口围墙角3</t>
  </si>
  <si>
    <t>32.132.179.190</t>
  </si>
  <si>
    <t>hcmj009</t>
  </si>
  <si>
    <t>步凤汇城名居东南入口路灯杆</t>
  </si>
  <si>
    <t>32.132.245.242</t>
  </si>
  <si>
    <t>hcmj010</t>
  </si>
  <si>
    <t>步凤汇城名居东南入口门卫西侧</t>
  </si>
  <si>
    <t>32.132.245.244</t>
  </si>
  <si>
    <t>hcmj011</t>
  </si>
  <si>
    <t>步凤汇城名居东南入口门卫东桥头</t>
  </si>
  <si>
    <t>32.132.245.243</t>
  </si>
  <si>
    <t>步凤教师公寓</t>
  </si>
  <si>
    <t>jsgy009</t>
  </si>
  <si>
    <t>开发区步凤教师公寓1号楼西南围墙边向东（枪）1</t>
  </si>
  <si>
    <t>32.132.179.211</t>
  </si>
  <si>
    <t>开发区步凤教师公寓1号楼西南围墙边向北（枪）2</t>
  </si>
  <si>
    <t>32.132.179.212</t>
  </si>
  <si>
    <t>jsgy010</t>
  </si>
  <si>
    <t>开发区步凤教师公寓1号楼西北侧向东（枪）</t>
  </si>
  <si>
    <t>32.132.179.213</t>
  </si>
  <si>
    <t>jsgy011</t>
  </si>
  <si>
    <t>开发区步凤教师公寓2号楼西南围墙边向东（枪）</t>
  </si>
  <si>
    <t>32.132.179.214</t>
  </si>
  <si>
    <t>西大门南侧</t>
  </si>
  <si>
    <t>jsgy001</t>
  </si>
  <si>
    <t>开发区步凤教师公寓西门向西（标卡）</t>
  </si>
  <si>
    <t>32.132.179.196</t>
  </si>
  <si>
    <t>开发区步凤教师公寓西门向东（标卡）</t>
  </si>
  <si>
    <t>32.132.179.197</t>
  </si>
  <si>
    <t>开发区步凤教师公寓西北门3向内(人枪)5</t>
  </si>
  <si>
    <t>32.132.179.198</t>
  </si>
  <si>
    <t>jsgy002</t>
  </si>
  <si>
    <t>开发区步凤教师公寓西北门南侧向南（枪）</t>
  </si>
  <si>
    <t>32.132.179.199</t>
  </si>
  <si>
    <t>南门北侧</t>
  </si>
  <si>
    <t>jsgy004</t>
  </si>
  <si>
    <t>开发区步凤教师公寓2号楼东南侧向西（枪）</t>
  </si>
  <si>
    <t>32.132.179.203</t>
  </si>
  <si>
    <t>jsgy007</t>
  </si>
  <si>
    <t>开发区步凤教师公寓1号楼东北侧向西（枪）1</t>
  </si>
  <si>
    <t>32.132.179.206</t>
  </si>
  <si>
    <t>开发区步凤教师公寓1号楼东北侧向北（枪）2</t>
  </si>
  <si>
    <t>32.132.179.207</t>
  </si>
  <si>
    <t>jsgy008</t>
  </si>
  <si>
    <t>开发区步凤教师公寓南门向北（标卡）</t>
  </si>
  <si>
    <t>32.132.179.208</t>
  </si>
  <si>
    <t>开发区步凤教师公寓1号楼东南侧向南（枪）2</t>
  </si>
  <si>
    <t>32.132.179.209</t>
  </si>
  <si>
    <t>开发区步凤教师公寓1号楼东南侧3向南(人枪)</t>
  </si>
  <si>
    <t>32.132.179.210</t>
  </si>
  <si>
    <t>3#楼东侧</t>
  </si>
  <si>
    <t>jsgy003</t>
  </si>
  <si>
    <t>开发区步凤教师公寓东北角河边向西（枪）1</t>
  </si>
  <si>
    <t>32.132.179.200</t>
  </si>
  <si>
    <t>开发区步凤教师公寓东北角河边向南（枪）2</t>
  </si>
  <si>
    <t>32.132.179.201</t>
  </si>
  <si>
    <t>开发区步凤教师公寓东北角河边（球）</t>
  </si>
  <si>
    <t>32.132.179.202</t>
  </si>
  <si>
    <t>jsgy005</t>
  </si>
  <si>
    <t>开发区步凤教师公寓4号楼东北侧配电箱旁向西（枪）</t>
  </si>
  <si>
    <t>32.132.179.204</t>
  </si>
  <si>
    <t>jsgy006</t>
  </si>
  <si>
    <t>开发区步凤教师公寓2号楼东北侧向西（枪）</t>
  </si>
  <si>
    <t>32.132.179.205</t>
  </si>
  <si>
    <t>步凤碧水蓝湾</t>
  </si>
  <si>
    <t>2#楼东北侧</t>
  </si>
  <si>
    <t>bslw013</t>
  </si>
  <si>
    <t>开发区步凤碧水蓝湾1号楼东北侧向东（枪）</t>
  </si>
  <si>
    <t>32.132.179.153</t>
  </si>
  <si>
    <t>bslw014</t>
  </si>
  <si>
    <t>开发区步凤碧水蓝湾2号楼东南侧向东（枪）5</t>
  </si>
  <si>
    <t>32.132.179.154</t>
  </si>
  <si>
    <t>开发区步凤碧水蓝湾2号楼东南侧向西（枪）5</t>
  </si>
  <si>
    <t>32.132.179.155</t>
  </si>
  <si>
    <t>开发区步凤碧水蓝湾2号楼东南侧向北（枪）3</t>
  </si>
  <si>
    <t>32.132.179.156</t>
  </si>
  <si>
    <t>bslw015</t>
  </si>
  <si>
    <t>开发区步凤碧水蓝湾3号楼东南侧向西（枪）</t>
  </si>
  <si>
    <t>32.132.179.157</t>
  </si>
  <si>
    <t>bslw016</t>
  </si>
  <si>
    <t>开发区步凤碧水蓝湾11号楼东侧向南（枪）</t>
  </si>
  <si>
    <t>32.132.179.158</t>
  </si>
  <si>
    <t>5#楼东北侧</t>
  </si>
  <si>
    <t>bslw009</t>
  </si>
  <si>
    <t>开发区步凤碧水蓝湾8号楼西南侧向北（枪）</t>
  </si>
  <si>
    <t>32.132.179.145</t>
  </si>
  <si>
    <t>bslw010</t>
  </si>
  <si>
    <t>开发区步凤碧水蓝湾5号楼南侧中间围墙边向东（枪）1</t>
  </si>
  <si>
    <t>32.132.179.146</t>
  </si>
  <si>
    <t>开发区步凤碧水蓝湾5号楼南侧中间围墙边向西（枪）2</t>
  </si>
  <si>
    <t>32.132.179.147</t>
  </si>
  <si>
    <t>bslw011</t>
  </si>
  <si>
    <t>开发区步凤碧水蓝湾5号楼东北侧向东（枪）1</t>
  </si>
  <si>
    <t>32.132.179.148</t>
  </si>
  <si>
    <t>开发区步凤碧水蓝湾5号楼东北侧向西（枪）2</t>
  </si>
  <si>
    <t>32.132.179.149</t>
  </si>
  <si>
    <t>开发区步凤碧水蓝湾5号楼东北侧向北（枪）3</t>
  </si>
  <si>
    <t>32.132.179.150</t>
  </si>
  <si>
    <t>bslw012</t>
  </si>
  <si>
    <t>开发区步凤碧水蓝湾6号楼东北侧向东（枪）1</t>
  </si>
  <si>
    <t>32.132.179.151</t>
  </si>
  <si>
    <t>开发区步凤碧水蓝湾6号楼东北侧向西（枪）2</t>
  </si>
  <si>
    <t>32.132.179.152</t>
  </si>
  <si>
    <t>10#楼东侧</t>
  </si>
  <si>
    <t>bslw004</t>
  </si>
  <si>
    <t>开发区步凤碧水蓝湾13号楼东北围墙边向西（枪）1</t>
  </si>
  <si>
    <t>32.132.179.137</t>
  </si>
  <si>
    <t>开发区步凤碧水蓝湾13号楼东北围墙边向南（枪）2</t>
  </si>
  <si>
    <t>32.132.179.138</t>
  </si>
  <si>
    <t>开发区步凤碧水蓝湾13号楼东北围墙边（球）</t>
  </si>
  <si>
    <t>32.132.179.139</t>
  </si>
  <si>
    <t>bslw005</t>
  </si>
  <si>
    <t>开发区步凤碧水蓝湾10号楼东北侧向西（枪）</t>
  </si>
  <si>
    <t>32.132.179.140</t>
  </si>
  <si>
    <t>bslw006</t>
  </si>
  <si>
    <t>开发区步凤碧水蓝湾9号楼东北侧向西（枪）</t>
  </si>
  <si>
    <t>32.132.179.141</t>
  </si>
  <si>
    <t>bslw007</t>
  </si>
  <si>
    <t>开发区步凤碧水蓝湾8号楼东北侧向西（枪）</t>
  </si>
  <si>
    <t>32.132.179.142</t>
  </si>
  <si>
    <t>bslw008</t>
  </si>
  <si>
    <t>开发区步凤碧水蓝湾8号楼东南围墙角向北（枪）1</t>
  </si>
  <si>
    <t>32.132.179.143</t>
  </si>
  <si>
    <t>开发区步凤碧水蓝湾8号楼东南围墙角向西（枪）2</t>
  </si>
  <si>
    <t>32.132.179.144</t>
  </si>
  <si>
    <t>2#楼西北侧</t>
  </si>
  <si>
    <t>bslw017</t>
  </si>
  <si>
    <t>开发区步凤碧水蓝湾1号楼西南围墙边向东（枪）</t>
  </si>
  <si>
    <t>32.132.179.159</t>
  </si>
  <si>
    <t>bslw018</t>
  </si>
  <si>
    <t>开发区步凤碧水蓝湾1号楼西北侧向东（枪）1</t>
  </si>
  <si>
    <t>32.132.179.160</t>
  </si>
  <si>
    <t>开发区步凤碧水蓝湾1号楼西北侧向北（枪）2</t>
  </si>
  <si>
    <t>32.132.179.161</t>
  </si>
  <si>
    <t>bslw019</t>
  </si>
  <si>
    <t>开发区步凤碧水蓝湾2号楼西北侧向东（枪）</t>
  </si>
  <si>
    <t>32.132.179.162</t>
  </si>
  <si>
    <t>bslw020</t>
  </si>
  <si>
    <t>开发区步凤碧水蓝湾11号楼西南侧向东（枪）</t>
  </si>
  <si>
    <t>32.132.179.163</t>
  </si>
  <si>
    <t>bslw021</t>
  </si>
  <si>
    <t>开发区步凤碧水蓝湾11号楼西北围墙角向东（枪）1</t>
  </si>
  <si>
    <t>32.132.179.164</t>
  </si>
  <si>
    <t>开发区步凤碧水蓝湾11号楼西北围墙角向南（枪）2</t>
  </si>
  <si>
    <t>32.132.179.165</t>
  </si>
  <si>
    <t>开发区步凤碧水蓝湾11号楼西北围墙角（球）</t>
  </si>
  <si>
    <t>32.132.179.166</t>
  </si>
  <si>
    <t>13#楼西侧</t>
  </si>
  <si>
    <t>bslw001</t>
  </si>
  <si>
    <t>开发区步凤碧水蓝湾北门西侧进口向北（标卡）</t>
  </si>
  <si>
    <t>32.132.179.130</t>
  </si>
  <si>
    <t>开发区步凤碧水蓝湾北门南侧向北(人枪)</t>
  </si>
  <si>
    <t>32.132.179.131</t>
  </si>
  <si>
    <t>bslw002</t>
  </si>
  <si>
    <t>开发区步凤碧水蓝湾北门东侧出口向南（标卡）</t>
  </si>
  <si>
    <t>32.132.179.132</t>
  </si>
  <si>
    <t>开发区步凤碧水蓝湾北门北侧向北(人枪)</t>
  </si>
  <si>
    <t>32.132.179.133</t>
  </si>
  <si>
    <t>bslw003</t>
  </si>
  <si>
    <t>开发区步凤碧水蓝湾13号楼西南侧向东（枪）1</t>
  </si>
  <si>
    <t>32.132.179.134</t>
  </si>
  <si>
    <t>开发区步凤碧水蓝湾13号楼西南侧向南（枪）2</t>
  </si>
  <si>
    <t>32.132.179.135</t>
  </si>
  <si>
    <t>开发区步凤碧水蓝湾13号楼西南侧向西（枪）3</t>
  </si>
  <si>
    <t>32.132.179.136</t>
  </si>
  <si>
    <t>泛感知道路项目点位</t>
  </si>
  <si>
    <t>点位名称</t>
  </si>
  <si>
    <t>电信接入号</t>
  </si>
  <si>
    <t>300万卡口</t>
  </si>
  <si>
    <t>900万卡口</t>
  </si>
  <si>
    <t>300W电警</t>
  </si>
  <si>
    <t>900W电警</t>
  </si>
  <si>
    <t>爆闪灯</t>
  </si>
  <si>
    <t>补光灯</t>
  </si>
  <si>
    <t>落地机柜</t>
  </si>
  <si>
    <t>人脸</t>
  </si>
  <si>
    <t>星光机</t>
  </si>
  <si>
    <t>高空抛物枪机</t>
  </si>
  <si>
    <t>高空球机</t>
  </si>
  <si>
    <t>一体化球机</t>
  </si>
  <si>
    <t>低照度</t>
  </si>
  <si>
    <t>全景</t>
  </si>
  <si>
    <t>ONU</t>
  </si>
  <si>
    <t>抱杆箱</t>
  </si>
  <si>
    <t>管道</t>
  </si>
  <si>
    <t>太阳能</t>
  </si>
  <si>
    <t>交换机</t>
  </si>
  <si>
    <t>终端</t>
  </si>
  <si>
    <t>新建杆件</t>
  </si>
  <si>
    <t>抱杆</t>
  </si>
  <si>
    <t>3.5m</t>
  </si>
  <si>
    <t>6m</t>
  </si>
  <si>
    <t>0.5m</t>
  </si>
  <si>
    <t>0.7m</t>
  </si>
  <si>
    <t>1m</t>
  </si>
  <si>
    <t>8电</t>
  </si>
  <si>
    <t>2光8电</t>
  </si>
  <si>
    <t>4口</t>
  </si>
  <si>
    <t>16口</t>
  </si>
  <si>
    <t>2*0.5m</t>
  </si>
  <si>
    <t>2*1m</t>
  </si>
  <si>
    <t>2m</t>
  </si>
  <si>
    <t>2*2m</t>
  </si>
  <si>
    <t>3m</t>
  </si>
  <si>
    <t>新潮河桥边，东南北</t>
  </si>
  <si>
    <t>HLWZX51520210620624</t>
  </si>
  <si>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2.132.155.181</t>
    </r>
  </si>
  <si>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2.132.155.182</t>
    </r>
  </si>
  <si>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2.132.155.183</t>
    </r>
  </si>
  <si>
    <t>五台山路在华暖考克兰锅炉公司小路口，东</t>
  </si>
  <si>
    <t>HLWZX51520210412524</t>
  </si>
  <si>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2.132.155.25</t>
    </r>
  </si>
  <si>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2.132.155.26</t>
    </r>
  </si>
  <si>
    <t>32.132.155.245</t>
  </si>
  <si>
    <t>江苏升元菲尔智能制造有限公司小路口，北</t>
  </si>
  <si>
    <t>HLWZX51520210513728</t>
  </si>
  <si>
    <r>
      <rPr>
        <sz val="10"/>
        <color theme="1"/>
        <rFont val="宋体"/>
        <charset val="134"/>
      </rPr>
      <t>32.132.155.</t>
    </r>
    <r>
      <rPr>
        <sz val="10"/>
        <color theme="1"/>
        <rFont val="宋体"/>
        <charset val="134"/>
      </rPr>
      <t>105</t>
    </r>
  </si>
  <si>
    <r>
      <rPr>
        <sz val="10"/>
        <color theme="1"/>
        <rFont val="宋体"/>
        <charset val="134"/>
      </rPr>
      <t>32.132.155.</t>
    </r>
    <r>
      <rPr>
        <sz val="10"/>
        <color theme="1"/>
        <rFont val="宋体"/>
        <charset val="134"/>
      </rPr>
      <t>106</t>
    </r>
  </si>
  <si>
    <t>32.132.155.247</t>
  </si>
  <si>
    <t>101乡道与乌江路路口，南北西</t>
  </si>
  <si>
    <t>HLWZX51520210412572</t>
  </si>
  <si>
    <r>
      <rPr>
        <sz val="10"/>
        <color theme="1"/>
        <rFont val="宋体"/>
        <charset val="134"/>
      </rPr>
      <t>32.132.15</t>
    </r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.24</t>
    </r>
    <r>
      <rPr>
        <sz val="10"/>
        <color theme="1"/>
        <rFont val="宋体"/>
        <charset val="134"/>
      </rPr>
      <t>0</t>
    </r>
  </si>
  <si>
    <r>
      <rPr>
        <sz val="10"/>
        <color theme="1"/>
        <rFont val="宋体"/>
        <charset val="134"/>
      </rPr>
      <t>32.132.15</t>
    </r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.241</t>
    </r>
  </si>
  <si>
    <r>
      <rPr>
        <sz val="10"/>
        <color theme="1"/>
        <rFont val="宋体"/>
        <charset val="134"/>
      </rPr>
      <t>32.132.15</t>
    </r>
    <r>
      <rPr>
        <sz val="10"/>
        <color theme="1"/>
        <rFont val="宋体"/>
        <charset val="134"/>
      </rPr>
      <t>3</t>
    </r>
    <r>
      <rPr>
        <sz val="10"/>
        <color theme="1"/>
        <rFont val="宋体"/>
        <charset val="134"/>
      </rPr>
      <t>.242</t>
    </r>
  </si>
  <si>
    <t>东环路与松花江新路路口，东、西</t>
  </si>
  <si>
    <t>HLWZX51520210620649</t>
  </si>
  <si>
    <r>
      <rPr>
        <sz val="10"/>
        <color theme="1"/>
        <rFont val="宋体"/>
        <charset val="134"/>
      </rPr>
      <t>32.132.155.1</t>
    </r>
    <r>
      <rPr>
        <sz val="10"/>
        <color theme="1"/>
        <rFont val="宋体"/>
        <charset val="134"/>
      </rPr>
      <t>60</t>
    </r>
  </si>
  <si>
    <r>
      <rPr>
        <sz val="10"/>
        <color theme="1"/>
        <rFont val="宋体"/>
        <charset val="134"/>
      </rPr>
      <t>32.132.155.161</t>
    </r>
  </si>
  <si>
    <t>东环路与正洼九组路口，西</t>
  </si>
  <si>
    <t>HLWZX51520210412525</t>
  </si>
  <si>
    <r>
      <rPr>
        <sz val="10"/>
        <color theme="1"/>
        <rFont val="宋体"/>
        <charset val="134"/>
      </rPr>
      <t>32.132.155.</t>
    </r>
    <r>
      <rPr>
        <sz val="10"/>
        <color theme="1"/>
        <rFont val="宋体"/>
        <charset val="134"/>
      </rPr>
      <t>6</t>
    </r>
  </si>
  <si>
    <t>东环路与长湾路口，东</t>
  </si>
  <si>
    <t>HLWZX51520210412573</t>
  </si>
  <si>
    <t>32.132.153.252</t>
  </si>
  <si>
    <t>32.132.153.253</t>
  </si>
  <si>
    <t>普陀山路与蔡墩一组路口，东西</t>
  </si>
  <si>
    <t>HLWZX51520210620625</t>
  </si>
  <si>
    <t>32.132.161.156</t>
  </si>
  <si>
    <r>
      <rPr>
        <sz val="10"/>
        <color theme="1"/>
        <rFont val="宋体"/>
        <charset val="134"/>
      </rPr>
      <t>32.132.1</t>
    </r>
    <r>
      <rPr>
        <sz val="10"/>
        <color theme="1"/>
        <rFont val="宋体"/>
        <charset val="134"/>
      </rPr>
      <t>61</t>
    </r>
    <r>
      <rPr>
        <sz val="10"/>
        <color theme="1"/>
        <rFont val="宋体"/>
        <charset val="134"/>
      </rPr>
      <t>.</t>
    </r>
    <r>
      <rPr>
        <sz val="10"/>
        <color theme="1"/>
        <rFont val="宋体"/>
        <charset val="134"/>
      </rPr>
      <t>157</t>
    </r>
  </si>
  <si>
    <t>步南路北滩五组桥边，南北</t>
  </si>
  <si>
    <t>HLWZX51520210620627</t>
  </si>
  <si>
    <t>32.132.161.5</t>
  </si>
  <si>
    <t>32.132.161.6</t>
  </si>
  <si>
    <t>峨眉山路与新都路交叉口南，南</t>
  </si>
  <si>
    <t>HLWZX51520210620628</t>
  </si>
  <si>
    <r>
      <rPr>
        <sz val="10"/>
        <color theme="1"/>
        <rFont val="宋体"/>
        <charset val="134"/>
      </rPr>
      <t>32.132.1</t>
    </r>
    <r>
      <rPr>
        <sz val="10"/>
        <color theme="1"/>
        <rFont val="宋体"/>
        <charset val="134"/>
      </rPr>
      <t>55</t>
    </r>
    <r>
      <rPr>
        <sz val="10"/>
        <color theme="1"/>
        <rFont val="宋体"/>
        <charset val="134"/>
      </rPr>
      <t>.1</t>
    </r>
    <r>
      <rPr>
        <sz val="10"/>
        <color theme="1"/>
        <rFont val="宋体"/>
        <charset val="134"/>
      </rPr>
      <t>84</t>
    </r>
  </si>
  <si>
    <t>峨眉山路与新都路交叉口北，北</t>
  </si>
  <si>
    <t>HLWZX51520210412526</t>
  </si>
  <si>
    <r>
      <rPr>
        <sz val="10"/>
        <color theme="1"/>
        <rFont val="宋体"/>
        <charset val="134"/>
      </rPr>
      <t>32.132.155</t>
    </r>
    <r>
      <rPr>
        <sz val="10"/>
        <color theme="1"/>
        <rFont val="宋体"/>
        <charset val="134"/>
      </rPr>
      <t>.</t>
    </r>
    <r>
      <rPr>
        <sz val="10"/>
        <color theme="1"/>
        <rFont val="宋体"/>
        <charset val="134"/>
      </rPr>
      <t>27</t>
    </r>
  </si>
  <si>
    <r>
      <rPr>
        <sz val="10"/>
        <color theme="1"/>
        <rFont val="宋体"/>
        <charset val="134"/>
      </rPr>
      <t>32.132.155</t>
    </r>
    <r>
      <rPr>
        <sz val="10"/>
        <color theme="1"/>
        <rFont val="宋体"/>
        <charset val="134"/>
      </rPr>
      <t>.</t>
    </r>
    <r>
      <rPr>
        <sz val="10"/>
        <color theme="1"/>
        <rFont val="宋体"/>
        <charset val="134"/>
      </rPr>
      <t>28</t>
    </r>
  </si>
  <si>
    <t>松江路与步南路路口，东西南北</t>
  </si>
  <si>
    <t>HLWZX51520210620629</t>
  </si>
  <si>
    <t>32.132.155.187</t>
  </si>
  <si>
    <r>
      <rPr>
        <sz val="10"/>
        <color theme="1"/>
        <rFont val="宋体"/>
        <charset val="134"/>
      </rPr>
      <t>32.132.155.</t>
    </r>
    <r>
      <rPr>
        <sz val="10"/>
        <color theme="1"/>
        <rFont val="宋体"/>
        <charset val="134"/>
      </rPr>
      <t>188</t>
    </r>
  </si>
  <si>
    <r>
      <rPr>
        <sz val="10"/>
        <color theme="1"/>
        <rFont val="宋体"/>
        <charset val="134"/>
      </rPr>
      <t>32.132.155.</t>
    </r>
    <r>
      <rPr>
        <sz val="10"/>
        <color theme="1"/>
        <rFont val="宋体"/>
        <charset val="134"/>
      </rPr>
      <t>189</t>
    </r>
  </si>
  <si>
    <t>32.132.155.249</t>
  </si>
  <si>
    <r>
      <rPr>
        <sz val="10"/>
        <color theme="1"/>
        <rFont val="宋体"/>
        <charset val="134"/>
      </rPr>
      <t>盐城第三幼儿园东侧100处，北</t>
    </r>
    <r>
      <rPr>
        <sz val="10"/>
        <color theme="1"/>
        <rFont val="宋体"/>
        <charset val="134"/>
      </rPr>
      <t>(新都与崂山路)</t>
    </r>
  </si>
  <si>
    <t>HLWZX51520210620630</t>
  </si>
  <si>
    <t>32.132.155.155</t>
  </si>
  <si>
    <t>九华山路与三洼九组路口，东</t>
  </si>
  <si>
    <t>HLWZX51520210206109</t>
  </si>
  <si>
    <t>32.132.155.149</t>
  </si>
  <si>
    <t>新都路最东头路口，东北方向</t>
  </si>
  <si>
    <t>HLWZX51520210310249</t>
  </si>
  <si>
    <t>32.132.155.151</t>
  </si>
  <si>
    <t>111，北滩村与九华山路路口，东西</t>
  </si>
  <si>
    <t>HLWZX51520210617123</t>
  </si>
  <si>
    <t>32.132.155.152</t>
  </si>
  <si>
    <t>32.132.155.153</t>
  </si>
  <si>
    <t>公安局东侧</t>
  </si>
  <si>
    <t>32.132.172.241</t>
  </si>
  <si>
    <t>农业区</t>
  </si>
  <si>
    <t>101，无名路，东西南北</t>
  </si>
  <si>
    <t>HLWZX51520210620989</t>
  </si>
  <si>
    <t>32.132.161.2</t>
  </si>
  <si>
    <t>32.132.161.3</t>
  </si>
  <si>
    <t>32.132.161.4</t>
  </si>
  <si>
    <t>32.132.161.11</t>
  </si>
  <si>
    <t>102，凤洋河桥东，东西</t>
  </si>
  <si>
    <t>HLWZX51520210620990</t>
  </si>
  <si>
    <t>32.132.161.50</t>
  </si>
  <si>
    <t>32.132.161.51</t>
  </si>
  <si>
    <t>32.132.161.52</t>
  </si>
  <si>
    <t>102，潮北河二桥，北西</t>
  </si>
  <si>
    <t>HLWZX51520210620991</t>
  </si>
  <si>
    <t>32.132.161.53</t>
  </si>
  <si>
    <t>32.132.161.54</t>
  </si>
  <si>
    <t>103，东滩公墓，西</t>
  </si>
  <si>
    <t>HLWZX51520210620992</t>
  </si>
  <si>
    <t>32.132.161.213</t>
  </si>
  <si>
    <t>102乡道与东灶六组桥边，东西</t>
  </si>
  <si>
    <t>HLWZX51520210620993</t>
  </si>
  <si>
    <t>32.132.155.241</t>
  </si>
  <si>
    <t>32.132.155.242</t>
  </si>
  <si>
    <t>122，102乡道与G15沈海高速路口，东西</t>
  </si>
  <si>
    <t>HLWZX51520210620994</t>
  </si>
  <si>
    <t>32.132.155.157</t>
  </si>
  <si>
    <t>32.132.155.158</t>
  </si>
  <si>
    <t>友谊村</t>
  </si>
  <si>
    <t>02，友谊村八组，西南</t>
  </si>
  <si>
    <t>HLWZX51520210620948</t>
  </si>
  <si>
    <t>32.132.155.238</t>
  </si>
  <si>
    <t>32.132.155.239</t>
  </si>
  <si>
    <t>10，步湖公路友谊浴室对面，原杆加挂，西</t>
  </si>
  <si>
    <t>HLWZX51520210618875</t>
  </si>
  <si>
    <t>32.132.156.211</t>
  </si>
  <si>
    <t>11，养老院,南，西北</t>
  </si>
  <si>
    <t>HLWZX51520210620949</t>
  </si>
  <si>
    <t>32.132.157.107</t>
  </si>
  <si>
    <t>32.132.157.108</t>
  </si>
  <si>
    <t>12，友谊路新农河河南（原杆件加装），东北方向</t>
  </si>
  <si>
    <t>HLWZX51520210618876</t>
  </si>
  <si>
    <t>32.132.157.146</t>
  </si>
  <si>
    <t>13，友谊港北庄路，北</t>
  </si>
  <si>
    <t>HLWZX51520210620950</t>
  </si>
  <si>
    <t>32.132.154.243</t>
  </si>
  <si>
    <t>14，新农路北路西头，东</t>
  </si>
  <si>
    <t>HLWZX51520210621284</t>
  </si>
  <si>
    <t>32.132.157.197</t>
  </si>
  <si>
    <t>15，新农路南路西头，东</t>
  </si>
  <si>
    <t>HLWZX51520210621285</t>
  </si>
  <si>
    <t>32.132.157.194</t>
  </si>
  <si>
    <t>蔡湾路步湖路北，东西</t>
  </si>
  <si>
    <t>HLWZX51520210620951</t>
  </si>
  <si>
    <t>32.132.154.210</t>
  </si>
  <si>
    <t>32.132.154.211</t>
  </si>
  <si>
    <t>16友谊河西合心河桥，东西南北</t>
  </si>
  <si>
    <t>HLWZX51520210620952</t>
  </si>
  <si>
    <t>32.132.160.41</t>
  </si>
  <si>
    <t>32.132.160.42</t>
  </si>
  <si>
    <t>32.132.160.43</t>
  </si>
  <si>
    <t>32.132.160.127</t>
  </si>
  <si>
    <t>17，友谊河前进路，原杆加装，东</t>
  </si>
  <si>
    <t>HLWZX51520210618877</t>
  </si>
  <si>
    <t>32.132.156.71</t>
  </si>
  <si>
    <t>18，友谊中路前进河桥南，南北</t>
  </si>
  <si>
    <t>HLWZX51520210621286</t>
  </si>
  <si>
    <t>32.132.157.191</t>
  </si>
  <si>
    <t>32.132.157.192</t>
  </si>
  <si>
    <t>19友谊中路方向河桥南，东西南北</t>
  </si>
  <si>
    <t>HLWZX51520210621354</t>
  </si>
  <si>
    <t>32.132.157.200</t>
  </si>
  <si>
    <t>32.132.157.201</t>
  </si>
  <si>
    <t>32.132.157.202</t>
  </si>
  <si>
    <t>32.132.160.129</t>
  </si>
  <si>
    <t>斗沙线友谊村向北路口，北西</t>
  </si>
  <si>
    <t>HLWZX51520210621355</t>
  </si>
  <si>
    <t>32.132.157.143</t>
  </si>
  <si>
    <t>32.132.157.144</t>
  </si>
  <si>
    <t>板土村</t>
  </si>
  <si>
    <t>54，板土大桥西，东西南北</t>
  </si>
  <si>
    <t>HLWZX51520210620390</t>
  </si>
  <si>
    <t>32.132.157.215</t>
  </si>
  <si>
    <t>32.132.157.216</t>
  </si>
  <si>
    <t>32.132.157.217</t>
  </si>
  <si>
    <t>32.132.160.100</t>
  </si>
  <si>
    <t>板土南北中路张毅，东西</t>
  </si>
  <si>
    <t>HLWZX51520210620705</t>
  </si>
  <si>
    <t>32.132.154.201</t>
  </si>
  <si>
    <t>32.132.154.202</t>
  </si>
  <si>
    <t>板土蔡迎春屋后，南</t>
  </si>
  <si>
    <t>HLWZX51520210620395</t>
  </si>
  <si>
    <t>32.132.154.180</t>
  </si>
  <si>
    <t>黄向渠农进三组路口,东西南</t>
  </si>
  <si>
    <t>HLWZX51520210618868</t>
  </si>
  <si>
    <t>32.132.154.32</t>
  </si>
  <si>
    <t>32.132.154.33</t>
  </si>
  <si>
    <t>32.132.154.67</t>
  </si>
  <si>
    <t>方向渠新东村桥边，东西</t>
  </si>
  <si>
    <t>HLWZX51520210619378</t>
  </si>
  <si>
    <t>32.132.157.212</t>
  </si>
  <si>
    <t>32.132.157.213</t>
  </si>
  <si>
    <t>黄向渠迎春河桥边，南西</t>
  </si>
  <si>
    <t>HLWZX51520210618984</t>
  </si>
  <si>
    <t>32.132.154.72</t>
  </si>
  <si>
    <t>32.132.154.73</t>
  </si>
  <si>
    <t>安龙村</t>
  </si>
  <si>
    <t>108,安龙河北与步洋路,东西</t>
  </si>
  <si>
    <t>HLWZX51520210620626</t>
  </si>
  <si>
    <t>32.132.156.244</t>
  </si>
  <si>
    <t>32.132.156.245</t>
  </si>
  <si>
    <t>49，高速便道枪机，东南北</t>
  </si>
  <si>
    <t>HLWZX51520210618983</t>
  </si>
  <si>
    <t>32.132.154.69</t>
  </si>
  <si>
    <t>HLWZX51520211033322</t>
  </si>
  <si>
    <t>32.132.154.70</t>
  </si>
  <si>
    <t>32.132.154.71</t>
  </si>
  <si>
    <t>全民创业园东，枪，东南北</t>
  </si>
  <si>
    <t>HLWZX51520210826578</t>
  </si>
  <si>
    <t>32.132.160.62</t>
  </si>
  <si>
    <t>32.132.160.63</t>
  </si>
  <si>
    <t>32.132.160.64</t>
  </si>
  <si>
    <t>全民创业园，枪，东西南</t>
  </si>
  <si>
    <t>HLWZX51520210826579</t>
  </si>
  <si>
    <t>32.132.160.65</t>
  </si>
  <si>
    <t>32.132.160.66</t>
  </si>
  <si>
    <t>32.132.160.67</t>
  </si>
  <si>
    <t>全民创业园西，枪，东</t>
  </si>
  <si>
    <t>HLWZX51520210826580</t>
  </si>
  <si>
    <t>32.132.160.68</t>
  </si>
  <si>
    <t>32.132.160.69</t>
  </si>
  <si>
    <t>全民创业园内部道路1，枪，东西北</t>
  </si>
  <si>
    <t>HLWZX51520210826581</t>
  </si>
  <si>
    <t>32.132.160.71</t>
  </si>
  <si>
    <t>32.132.160.72</t>
  </si>
  <si>
    <t>32.132.160.73</t>
  </si>
  <si>
    <t>信音路汽车零部件厂北门-球机</t>
  </si>
  <si>
    <t>HLWZX51520210620699</t>
  </si>
  <si>
    <t>32.132.156.11</t>
  </si>
  <si>
    <t>32.132.156.12</t>
  </si>
  <si>
    <t>信音路汽车零部件厂-南北-枪机</t>
  </si>
  <si>
    <t>HLWZX51520210620700</t>
  </si>
  <si>
    <t>32.132.156.8</t>
  </si>
  <si>
    <t>32.132.156.9</t>
  </si>
  <si>
    <t>32.132.156.10</t>
  </si>
  <si>
    <t>和泰路曙光路恒安机械北门-球机</t>
  </si>
  <si>
    <t>HLWZX51520210620778</t>
  </si>
  <si>
    <t>32.132.154.246</t>
  </si>
  <si>
    <t>32.132.154.247</t>
  </si>
  <si>
    <t>曙光路恒安机械东门-西北方向</t>
  </si>
  <si>
    <t>32.132.154.60</t>
  </si>
  <si>
    <t>32.132.154.61</t>
  </si>
  <si>
    <t>凤阳河安龙村十队桥边，东西南北</t>
  </si>
  <si>
    <t>HLWZX51520210620701</t>
  </si>
  <si>
    <t>32.132.157.50</t>
  </si>
  <si>
    <t>32.132.157.51</t>
  </si>
  <si>
    <t>32.132.157.52</t>
  </si>
  <si>
    <t>32.132.160.97</t>
  </si>
  <si>
    <t>蔡龙河安龙村七组北侧，东西南</t>
  </si>
  <si>
    <t>HLWZX51520210620702</t>
  </si>
  <si>
    <t>32.132.157.53</t>
  </si>
  <si>
    <t>32.132.157.54</t>
  </si>
  <si>
    <t>32.132.157.55</t>
  </si>
  <si>
    <t>蔡龙河安龙村七组东侧，南西</t>
  </si>
  <si>
    <t>HLWZX51520210620703</t>
  </si>
  <si>
    <t>32.132.154.237</t>
  </si>
  <si>
    <t>32.132.154.238</t>
  </si>
  <si>
    <t>蔡龙河安龙村七组桥边，东西</t>
  </si>
  <si>
    <t>HLWZX51520210620704</t>
  </si>
  <si>
    <t>32.132.157.56</t>
  </si>
  <si>
    <t>32.132.157.57</t>
  </si>
  <si>
    <t>清恩村</t>
  </si>
  <si>
    <t>86，高速便道仓库，加装西北方向</t>
  </si>
  <si>
    <t>HLWZX51520210618878</t>
  </si>
  <si>
    <t>32.132.156.97</t>
  </si>
  <si>
    <t>步湖路与向阳河交界，东西</t>
  </si>
  <si>
    <t>32.132.154.62</t>
  </si>
  <si>
    <t>32.132.154.63</t>
  </si>
  <si>
    <t>步凤镇政府公园-球机1</t>
  </si>
  <si>
    <t>HLWZX51520210618482</t>
  </si>
  <si>
    <t>32.132.154.54</t>
  </si>
  <si>
    <t>步凤镇政府公园-球机2</t>
  </si>
  <si>
    <t>HLWZX51520210621273</t>
  </si>
  <si>
    <t>32.132.157.98</t>
  </si>
  <si>
    <t>步凤镇政府公园-球机3</t>
  </si>
  <si>
    <t>HLWZX51520210618483</t>
  </si>
  <si>
    <t>32.132.154.52</t>
  </si>
  <si>
    <t>步凤镇政府公园-球机4</t>
  </si>
  <si>
    <t>HLWZX51520210620784</t>
  </si>
  <si>
    <t>32.132.156.103</t>
  </si>
  <si>
    <t>步凤路镇政府停车场1-球机</t>
  </si>
  <si>
    <t>32.132.154.48</t>
  </si>
  <si>
    <t>步凤路镇政府停车场2-球机</t>
  </si>
  <si>
    <t>32.132.154.46</t>
  </si>
  <si>
    <t>龙凤东路，球东，枪南</t>
  </si>
  <si>
    <t>HLWZX51520210618869</t>
  </si>
  <si>
    <t>32.132.154.136</t>
  </si>
  <si>
    <t>32.132.154.137</t>
  </si>
  <si>
    <t>庆元村</t>
  </si>
  <si>
    <t>庆元五组六总河刘正平门口，东西南北</t>
  </si>
  <si>
    <t>HLWZX51520210620785</t>
  </si>
  <si>
    <t>32.132.157.125</t>
  </si>
  <si>
    <t>32.132.157.126</t>
  </si>
  <si>
    <t>32.132.157.127</t>
  </si>
  <si>
    <t>32.132.160.143</t>
  </si>
  <si>
    <t>庆元五总河西头闸口，东</t>
  </si>
  <si>
    <t>HLWZX51520210620786</t>
  </si>
  <si>
    <t>32.132.157.164</t>
  </si>
  <si>
    <t>五总河西中心路卞红林桥处（原杆件加装），南</t>
  </si>
  <si>
    <t>HLWZX51520210618879</t>
  </si>
  <si>
    <t>32.132.157.152</t>
  </si>
  <si>
    <t>五总河东闸陈旭林处，东西</t>
  </si>
  <si>
    <t>HLWZX51520210620787</t>
  </si>
  <si>
    <t>32.132.157.170</t>
  </si>
  <si>
    <t>32.132.157.171</t>
  </si>
  <si>
    <t>庆元六总河孙春国，东西</t>
  </si>
  <si>
    <t>HLWZX51520210619395</t>
  </si>
  <si>
    <t>32.132.157.155</t>
  </si>
  <si>
    <t>32.132.157.156</t>
  </si>
  <si>
    <t>38，庆元村村部东侧，南北西</t>
  </si>
  <si>
    <t>HLWZX51520210621274</t>
  </si>
  <si>
    <t>32.132.157.167</t>
  </si>
  <si>
    <t>32.132.157.168</t>
  </si>
  <si>
    <t>32.132.157.169</t>
  </si>
  <si>
    <t>39，五总河桥北，东西</t>
  </si>
  <si>
    <t>HLWZX51520210620396</t>
  </si>
  <si>
    <t>32.132.157.149</t>
  </si>
  <si>
    <t>32.132.157.150</t>
  </si>
  <si>
    <t>36，德西河俊义桥东，南西</t>
  </si>
  <si>
    <t>HLWZX51520210620542</t>
  </si>
  <si>
    <t>32.132.157.119</t>
  </si>
  <si>
    <t>32.132.157.120</t>
  </si>
  <si>
    <t>37，七总河桥南，加装南</t>
  </si>
  <si>
    <t>HLWZX51520210619289</t>
  </si>
  <si>
    <t>32.132.154.252</t>
  </si>
  <si>
    <t>庆元二组港北中路六总河桥，南北</t>
  </si>
  <si>
    <t>HLWZX51520210722695</t>
  </si>
  <si>
    <t>32.132.157.173</t>
  </si>
  <si>
    <t>32.132.157.174</t>
  </si>
  <si>
    <t>八总河港北中路路口，东西</t>
  </si>
  <si>
    <t>HLWZX51520210621275</t>
  </si>
  <si>
    <t>32.132.157.116</t>
  </si>
  <si>
    <t>32.132.157.117</t>
  </si>
  <si>
    <t>七总河港北中路路口，东西</t>
  </si>
  <si>
    <t>HLWZX51520210621276</t>
  </si>
  <si>
    <t>32.132.157.131</t>
  </si>
  <si>
    <t>32.132.157.132</t>
  </si>
  <si>
    <t>六总河庆元五组东侧，东西</t>
  </si>
  <si>
    <t>HLWZX51520210621277</t>
  </si>
  <si>
    <t>32.132.157.128</t>
  </si>
  <si>
    <t>32.132.157.129</t>
  </si>
  <si>
    <t>七总河庆元七组，东西</t>
  </si>
  <si>
    <t>HLWZX51520210618956</t>
  </si>
  <si>
    <t>32.132.161.230</t>
  </si>
  <si>
    <t>32.132.161.231</t>
  </si>
  <si>
    <t>八总河烈士二组东侧，东西</t>
  </si>
  <si>
    <t>HLWZX51520210620841</t>
  </si>
  <si>
    <t>32.132.157.122</t>
  </si>
  <si>
    <t>32.132.157.123</t>
  </si>
  <si>
    <t>王姚村</t>
  </si>
  <si>
    <t>七总河与高速便道交界处，东西南</t>
  </si>
  <si>
    <t>HLWZX51520210620584</t>
  </si>
  <si>
    <t>32.132.156.17</t>
  </si>
  <si>
    <t>32.132.156.18</t>
  </si>
  <si>
    <t>32.132.156.19</t>
  </si>
  <si>
    <t>王姚三组中心路与七总河交界处，东西北</t>
  </si>
  <si>
    <t>HLWZX51520210620585</t>
  </si>
  <si>
    <t>32.132.156.20</t>
  </si>
  <si>
    <t>32.132.156.21</t>
  </si>
  <si>
    <t>32.132.156.22</t>
  </si>
  <si>
    <t>王姚六总河与中心路交界处，东西南北</t>
  </si>
  <si>
    <t>HLWZX51520210620586</t>
  </si>
  <si>
    <t>32.132.156.23</t>
  </si>
  <si>
    <t>32.132.156.24</t>
  </si>
  <si>
    <t>32.132.156.25</t>
  </si>
  <si>
    <t>32.132.160.115</t>
  </si>
  <si>
    <t>王姚六总河南与步凤河交界，东</t>
  </si>
  <si>
    <t>HLWZX51520210620843</t>
  </si>
  <si>
    <t>32.132.156.79</t>
  </si>
  <si>
    <t>王姚步凤河西与七总河北交界处，南北</t>
  </si>
  <si>
    <t>HLWZX51520210620587</t>
  </si>
  <si>
    <t>32.132.156.14</t>
  </si>
  <si>
    <t>32.132.156.15</t>
  </si>
  <si>
    <t>王姚八总河南与中心路交界处，南北</t>
  </si>
  <si>
    <t>HLWZX51520210621279</t>
  </si>
  <si>
    <t>32.132.157.62</t>
  </si>
  <si>
    <t>32.132.157.63</t>
  </si>
  <si>
    <t>王姚老八总河北孙万群门口，东西</t>
  </si>
  <si>
    <t>HLWZX51520210621280</t>
  </si>
  <si>
    <t>32.132.157.47</t>
  </si>
  <si>
    <t>32.132.157.48</t>
  </si>
  <si>
    <t>王姚九总河刘汉荣家门口，东西</t>
  </si>
  <si>
    <t>HLWZX51520210620588</t>
  </si>
  <si>
    <t>32.132.154.192</t>
  </si>
  <si>
    <t>32.132.154.193</t>
  </si>
  <si>
    <t>王姚十总河北杨桂山家门口，东西</t>
  </si>
  <si>
    <t>HLWZX51520210620589</t>
  </si>
  <si>
    <t>32.132.154.162</t>
  </si>
  <si>
    <t>32.132.154.163</t>
  </si>
  <si>
    <t>王姚九总河北陈庆华门口，南北</t>
  </si>
  <si>
    <t>HLWZX51520210620590</t>
  </si>
  <si>
    <t>32.132.154.171</t>
  </si>
  <si>
    <t>32.132.154.172</t>
  </si>
  <si>
    <t>王姚步凤河西与十一总河交界处，南北</t>
  </si>
  <si>
    <t>HLWZX51520210620844</t>
  </si>
  <si>
    <t>32.132.160.20</t>
  </si>
  <si>
    <t>32.132.160.21</t>
  </si>
  <si>
    <t>王姚十一总河冯琴家门口，南北</t>
  </si>
  <si>
    <t>HLWZX51520210620591</t>
  </si>
  <si>
    <t>32.132.154.168</t>
  </si>
  <si>
    <t>32.132.154.169</t>
  </si>
  <si>
    <t>王姚十一总河陈志祥屋后，南东</t>
  </si>
  <si>
    <t>HLWZX51520210620592</t>
  </si>
  <si>
    <t>32.132.154.165</t>
  </si>
  <si>
    <t>32.132.154.166</t>
  </si>
  <si>
    <t>王姚五总河北卞荣松门口，南北</t>
  </si>
  <si>
    <t>HLWZX51520210620593</t>
  </si>
  <si>
    <t>32.132.157.35</t>
  </si>
  <si>
    <t>32.132.157.36</t>
  </si>
  <si>
    <t>李坝村</t>
  </si>
  <si>
    <t>李坝凤阳河七总河，东南西北</t>
  </si>
  <si>
    <t>HLWZX51520210620391</t>
  </si>
  <si>
    <t>32.132.156.169</t>
  </si>
  <si>
    <t>32.132.156.170</t>
  </si>
  <si>
    <t>32.132.156.171</t>
  </si>
  <si>
    <t>32.132.160.158</t>
  </si>
  <si>
    <t>李坝九总河凤阳河，东南西北</t>
  </si>
  <si>
    <t>HLWZX51520210620392</t>
  </si>
  <si>
    <t>32.132.156.166</t>
  </si>
  <si>
    <t>32.132.156.167</t>
  </si>
  <si>
    <t>32.132.156.168</t>
  </si>
  <si>
    <t>32.132.160.131</t>
  </si>
  <si>
    <t>李坝九总河中心路，东西</t>
  </si>
  <si>
    <t>HLWZX51520210620393</t>
  </si>
  <si>
    <t>32.132.156.190</t>
  </si>
  <si>
    <t>32.132.156.191</t>
  </si>
  <si>
    <t>60，步洋路10kv映坝线116～1电杆，球</t>
  </si>
  <si>
    <t>HLWZX51520210618486</t>
  </si>
  <si>
    <t>32.132.157.113</t>
  </si>
  <si>
    <t>59，李坝004开关电杆北，东</t>
  </si>
  <si>
    <t>HLWZX51520210620711</t>
  </si>
  <si>
    <t>32.132.156.175</t>
  </si>
  <si>
    <t>32.132.156.176</t>
  </si>
  <si>
    <t>57，王盘南桥北公交站，东西南北</t>
  </si>
  <si>
    <r>
      <rPr>
        <sz val="10"/>
        <color theme="1"/>
        <rFont val="宋体"/>
        <charset val="134"/>
      </rPr>
      <t>HLWZX51520210</t>
    </r>
    <r>
      <rPr>
        <sz val="10"/>
        <color theme="1"/>
        <rFont val="宋体"/>
        <charset val="134"/>
      </rPr>
      <t>722692</t>
    </r>
  </si>
  <si>
    <t>32.132.157.179</t>
  </si>
  <si>
    <t>32.132.157.180</t>
  </si>
  <si>
    <t>32.132.157.181</t>
  </si>
  <si>
    <t>32.132.160.133</t>
  </si>
  <si>
    <t>58，八总河闸桥北，东南北</t>
  </si>
  <si>
    <t>HLWZX51520210620712</t>
  </si>
  <si>
    <t>32.132.157.65</t>
  </si>
  <si>
    <t>32.132.157.66</t>
  </si>
  <si>
    <t>32.132.157.67</t>
  </si>
  <si>
    <t>向阳河九总河路口，东西南</t>
  </si>
  <si>
    <t>HLWZX51520210722693</t>
  </si>
  <si>
    <t>32.132.157.176</t>
  </si>
  <si>
    <t>32.132.157.177</t>
  </si>
  <si>
    <t>32.132.157.178</t>
  </si>
  <si>
    <t>李坝村幸福五组村头，西北，东</t>
  </si>
  <si>
    <t>HLWZX51520210620713</t>
  </si>
  <si>
    <t>32.132.156.172</t>
  </si>
  <si>
    <t>32.132.156.173</t>
  </si>
  <si>
    <t>李坝村七总河南侧，东西</t>
  </si>
  <si>
    <t>HLWZX51520210620394</t>
  </si>
  <si>
    <t>32.132.156.238</t>
  </si>
  <si>
    <t>32.132.156.239</t>
  </si>
  <si>
    <t>沃丰有机肥公司门口，球北，枪东西</t>
  </si>
  <si>
    <t>HLWZX51520210621449</t>
  </si>
  <si>
    <t>32.132.157.77</t>
  </si>
  <si>
    <t>32.132.157.78</t>
  </si>
  <si>
    <t>32.132.157.79</t>
  </si>
  <si>
    <t>李坝七总河北（派出所要求安装）</t>
  </si>
  <si>
    <t>32.132.157.214</t>
  </si>
  <si>
    <t>仁智村</t>
  </si>
  <si>
    <t>47，仁智村6组36号门口，加装，东</t>
  </si>
  <si>
    <t>HLWZX51520210619290</t>
  </si>
  <si>
    <t>32.132.156.127</t>
  </si>
  <si>
    <t>48，仁智村14号变压器南，原杆加装，南</t>
  </si>
  <si>
    <t>HLWZX51520210619291</t>
  </si>
  <si>
    <t>32.132.156.41</t>
  </si>
  <si>
    <t>61，步洋路环镇南路公交站北，东南北</t>
  </si>
  <si>
    <t>HLWZX51520210620543</t>
  </si>
  <si>
    <t>32.132.157.92</t>
  </si>
  <si>
    <t>32.132.157.93</t>
  </si>
  <si>
    <t>32.132.157.94</t>
  </si>
  <si>
    <t>62，步洋路环镇南路公交站南路口，球</t>
  </si>
  <si>
    <t>HLWZX51520210620544</t>
  </si>
  <si>
    <t>32.132.157.89</t>
  </si>
  <si>
    <t>63，步洋路张七超市，加装，东西</t>
  </si>
  <si>
    <t>HLWZX51520210619292</t>
  </si>
  <si>
    <t>32.132.156.124</t>
  </si>
  <si>
    <t>32.132.156.125</t>
  </si>
  <si>
    <t>64，仁智二总河南，东西北</t>
  </si>
  <si>
    <t>HLWZX51520210620545</t>
  </si>
  <si>
    <t>32.132.157.38</t>
  </si>
  <si>
    <t>32.132.157.39</t>
  </si>
  <si>
    <t>32.132.157.40</t>
  </si>
  <si>
    <t>65，仁智村凤洋河南桥西，加装，南北西</t>
  </si>
  <si>
    <t>HLWZX51520210619293</t>
  </si>
  <si>
    <t xml:space="preserve"> 32.132.157.32</t>
  </si>
  <si>
    <t xml:space="preserve"> 32.132.157.33</t>
  </si>
  <si>
    <t xml:space="preserve"> 32.132.157.34</t>
  </si>
  <si>
    <t>66，仁智村二总河南蔡龙路，东西北</t>
  </si>
  <si>
    <t>HLWZX51520210620546</t>
  </si>
  <si>
    <t>32.132.157.26</t>
  </si>
  <si>
    <t>32.132.157.27</t>
  </si>
  <si>
    <t>32.132.157.28</t>
  </si>
  <si>
    <t>67，仁智村三总河桥南，西北</t>
  </si>
  <si>
    <t>HLWZX51520210620547</t>
  </si>
  <si>
    <t>32.132.156.44</t>
  </si>
  <si>
    <t>32.132.156.45</t>
  </si>
  <si>
    <t>91，仁智河东伍龙河闸站，原杆加装，北</t>
  </si>
  <si>
    <t>HLWZX51520210619294</t>
  </si>
  <si>
    <t>32.132.157.8</t>
  </si>
  <si>
    <t>仁智步凤河四总河老收花站西，东西</t>
  </si>
  <si>
    <t>HLWZX51520210620548</t>
  </si>
  <si>
    <t>32.132.156.139</t>
  </si>
  <si>
    <t>32.132.156.140</t>
  </si>
  <si>
    <t>仁智四总河北高架桥南原杆加装，东</t>
  </si>
  <si>
    <t>HLWZX51520210619295</t>
  </si>
  <si>
    <t>32.132.160.80</t>
  </si>
  <si>
    <t>仁智四总河水塔，东西</t>
  </si>
  <si>
    <t>HLWZX51520210620549</t>
  </si>
  <si>
    <t>32.132.156.130</t>
  </si>
  <si>
    <t>32.132.156.131</t>
  </si>
  <si>
    <t>仁智四总河北卞荣杰后，东西</t>
  </si>
  <si>
    <t>HLWZX51520210620550</t>
  </si>
  <si>
    <t>32.132.156.133</t>
  </si>
  <si>
    <t>32.132.156.134</t>
  </si>
  <si>
    <t>袁坎村</t>
  </si>
  <si>
    <t>40，四总河桥北，东西北，原杆加装</t>
  </si>
  <si>
    <t>HLWZX51520210619296</t>
  </si>
  <si>
    <t>32.132.156.38</t>
  </si>
  <si>
    <t>32.132.156.39</t>
  </si>
  <si>
    <t>32.132.156.40</t>
  </si>
  <si>
    <t>开发区步凤镇袁砍村四组与环镇西路交口</t>
  </si>
  <si>
    <t>HLWZX51520220558087</t>
  </si>
  <si>
    <t>32.132.157.221</t>
  </si>
  <si>
    <t>32.132.157.222</t>
  </si>
  <si>
    <t>42，袁坎村村部南，东北，南</t>
  </si>
  <si>
    <t>HLWZX51520210620953</t>
  </si>
  <si>
    <t>32.132.156.53</t>
  </si>
  <si>
    <t>32.132.156.54</t>
  </si>
  <si>
    <t>43，二总河桥北，东西</t>
  </si>
  <si>
    <t>HLWZX51520210618488</t>
  </si>
  <si>
    <t>32.132.154.97</t>
  </si>
  <si>
    <t>32.132.154.98</t>
  </si>
  <si>
    <t>44，德喜河南桥桥东，东西南</t>
  </si>
  <si>
    <t>HLWZX51520210618489</t>
  </si>
  <si>
    <t>32.132.154.93</t>
  </si>
  <si>
    <t>32.132.154.94</t>
  </si>
  <si>
    <t>32.132.154.95</t>
  </si>
  <si>
    <t>45，袁坎村68号东侧，东西</t>
  </si>
  <si>
    <t>HLWZX51520210620954</t>
  </si>
  <si>
    <t>32.132.156.118</t>
  </si>
  <si>
    <t>32.132.156.119</t>
  </si>
  <si>
    <t>46，中心河桥西，原杆加装西，东南</t>
  </si>
  <si>
    <t>HLWZX51520210619297</t>
  </si>
  <si>
    <t>32.132.160.44</t>
  </si>
  <si>
    <t>32.132.160.45</t>
  </si>
  <si>
    <t>二总河南西头通榆河处，东</t>
  </si>
  <si>
    <t>HLWZX51520210620955</t>
  </si>
  <si>
    <t>32.132.156.181</t>
  </si>
  <si>
    <t>四总河中心路卞万山商店桥，东西</t>
  </si>
  <si>
    <t>HLWZX51520210620956</t>
  </si>
  <si>
    <t>32.132.156.151</t>
  </si>
  <si>
    <t>32.132.156.152</t>
  </si>
  <si>
    <t>四总河中心路陈香苏商店桥，北</t>
  </si>
  <si>
    <t>HLWZX51520210620957</t>
  </si>
  <si>
    <t>32.132.156.154</t>
  </si>
  <si>
    <t>32.132.156.155</t>
  </si>
  <si>
    <t>二总河与中心河西侧，东西</t>
  </si>
  <si>
    <t>HLWZX51520210620958</t>
  </si>
  <si>
    <t>32.132.156.121</t>
  </si>
  <si>
    <t>32.132.156.122</t>
  </si>
  <si>
    <t>四总河与中心河西侧，东西</t>
  </si>
  <si>
    <t>HLWZX51520210620959</t>
  </si>
  <si>
    <t>32.132.157.236</t>
  </si>
  <si>
    <t>32.132.157.237</t>
  </si>
  <si>
    <t>三总河与中心河西侧，东西</t>
  </si>
  <si>
    <t>HLWZX51520210620960</t>
  </si>
  <si>
    <t>32.132.156.157</t>
  </si>
  <si>
    <t>32.132.156.158</t>
  </si>
  <si>
    <t>袁坎村三总河西侧，东西</t>
  </si>
  <si>
    <t>HLWZX51520210620961</t>
  </si>
  <si>
    <t>32.132.156.148</t>
  </si>
  <si>
    <t>32.132.156.149</t>
  </si>
  <si>
    <t>二总河桥东河南侧200米，东西</t>
  </si>
  <si>
    <t>HLWZX51520210620962</t>
  </si>
  <si>
    <t>32.132.156.112</t>
  </si>
  <si>
    <t>32.132.156.113</t>
  </si>
  <si>
    <t>袁坎村二总河中段，东西</t>
  </si>
  <si>
    <t>HLWZX51520210620963</t>
  </si>
  <si>
    <t>32.132.157.233</t>
  </si>
  <si>
    <t>32.132.157.234</t>
  </si>
  <si>
    <t>袁坎村四总河中心路西侧桥，东西</t>
  </si>
  <si>
    <t>HLWZX51520210620964</t>
  </si>
  <si>
    <t>32.132.156.145</t>
  </si>
  <si>
    <t>32.132.156.146</t>
  </si>
  <si>
    <t>袁坎村五条令烈士陵园</t>
  </si>
  <si>
    <t>HLWZX51520220659169</t>
  </si>
  <si>
    <t>32.132.163.22</t>
  </si>
  <si>
    <t>32.132.163.23</t>
  </si>
  <si>
    <t>新洼村</t>
  </si>
  <si>
    <t>99，环镇东路新丰河公交站，加装东</t>
  </si>
  <si>
    <t>HLWZX51520210619298</t>
  </si>
  <si>
    <t>32.132.156.85</t>
  </si>
  <si>
    <t>100，新洼村组60号门前，加装北东</t>
  </si>
  <si>
    <t>HLWZX51520210619299</t>
  </si>
  <si>
    <t>32.132.156.56</t>
  </si>
  <si>
    <t>32.132.156.57</t>
  </si>
  <si>
    <t>112，新洼村四组，东西</t>
  </si>
  <si>
    <t>HLWZX51520210621283</t>
  </si>
  <si>
    <t>32.132.157.14</t>
  </si>
  <si>
    <t>32.132.157.15</t>
  </si>
  <si>
    <t>113，朱家洼，东西南</t>
  </si>
  <si>
    <t>HLWZX51520210620855</t>
  </si>
  <si>
    <t>32.132.156.65</t>
  </si>
  <si>
    <t>32.132.156.66</t>
  </si>
  <si>
    <t>32.132.156.67</t>
  </si>
  <si>
    <t>蔡龙河东升河路口，东西南北</t>
  </si>
  <si>
    <t>HLWZX51520210620595</t>
  </si>
  <si>
    <t>32.132.156.62</t>
  </si>
  <si>
    <t>32.132.156.63</t>
  </si>
  <si>
    <t>32.132.156.64</t>
  </si>
  <si>
    <t>32.132.156.74</t>
  </si>
  <si>
    <t>环镇东路蔡龙河路口，东西南</t>
  </si>
  <si>
    <t>HLWZX51520210620596</t>
  </si>
  <si>
    <t>32.132.156.59</t>
  </si>
  <si>
    <t>32.132.156.60</t>
  </si>
  <si>
    <t>32.132.156.61</t>
  </si>
  <si>
    <t>三龙村</t>
  </si>
  <si>
    <t>06，伍龙河连心桥北,南北</t>
  </si>
  <si>
    <t>HLWZX51520210620857</t>
  </si>
  <si>
    <t>32.132.160.23</t>
  </si>
  <si>
    <t>32.132.160.24</t>
  </si>
  <si>
    <t>92，伍龙河大桥西，东西</t>
  </si>
  <si>
    <t>HLWZX51520210618968</t>
  </si>
  <si>
    <t>32.132.156.100</t>
  </si>
  <si>
    <t>32.132.156.101</t>
  </si>
  <si>
    <t>93，伍龙河大桥北，原杆加装北</t>
  </si>
  <si>
    <t>HLWZX51520210619300</t>
  </si>
  <si>
    <t>32.132.156.106</t>
  </si>
  <si>
    <t>32.132.156.107</t>
  </si>
  <si>
    <t>94，伍龙河北胜利河桥南，东西</t>
  </si>
  <si>
    <t>HLWZX51520210620551</t>
  </si>
  <si>
    <t>32.132.154.174</t>
  </si>
  <si>
    <t>32.132.154.175</t>
  </si>
  <si>
    <t>95，胜利河北桥南，东南西北</t>
  </si>
  <si>
    <t>HLWZX51520210620842</t>
  </si>
  <si>
    <t>32.132.156.94</t>
  </si>
  <si>
    <t>32.132.156.95</t>
  </si>
  <si>
    <t>32.132.156.96</t>
  </si>
  <si>
    <t>32.132.156.5</t>
  </si>
  <si>
    <t>96，三龙村东升河通潮桥西，东西南北</t>
  </si>
  <si>
    <t>HLWZX51520210621278</t>
  </si>
  <si>
    <t>32.132.156.250</t>
  </si>
  <si>
    <t>32.132.156.251</t>
  </si>
  <si>
    <t>32.132.156.252</t>
  </si>
  <si>
    <t>32.132.156.253</t>
  </si>
  <si>
    <t>三龙公交回车场，球机</t>
  </si>
  <si>
    <t>HLWZX51520210620552</t>
  </si>
  <si>
    <t>32.132.154.159</t>
  </si>
  <si>
    <t>三龙公墓-球机</t>
  </si>
  <si>
    <t>HLWZX51520210620553</t>
  </si>
  <si>
    <t>32.132.154.153</t>
  </si>
  <si>
    <t>32.132.154.154</t>
  </si>
  <si>
    <t>齐贤村66号朝西</t>
  </si>
  <si>
    <t>星光级公用</t>
  </si>
  <si>
    <t>32.132.160.84</t>
  </si>
  <si>
    <t>兆顺村</t>
  </si>
  <si>
    <t>68，兆顺村村部南，加装，西</t>
  </si>
  <si>
    <t>HLWZX51520210619301</t>
  </si>
  <si>
    <t>32.132.156.229</t>
  </si>
  <si>
    <t>69，四总河北兆新河桥北，原杆加装，北东西</t>
  </si>
  <si>
    <t>HLWZX51520210619370</t>
  </si>
  <si>
    <t>32.132.156.232</t>
  </si>
  <si>
    <t>32.132.156.233</t>
  </si>
  <si>
    <t>32.132.156.234</t>
  </si>
  <si>
    <t>70，兆顺村55号桥口，南北</t>
  </si>
  <si>
    <t>HLWZX51520210620614</t>
  </si>
  <si>
    <t>32.132.154.231</t>
  </si>
  <si>
    <t>32.132.154.232</t>
  </si>
  <si>
    <t>71，兆新河南头六总河北桥南，加装，南</t>
  </si>
  <si>
    <t>HLWZX51520210619371</t>
  </si>
  <si>
    <t>32.132.156.235</t>
  </si>
  <si>
    <t>水利兆顺二总河兆新河，加装西</t>
  </si>
  <si>
    <t>HLWZX51520210619372</t>
  </si>
  <si>
    <t>32.132.156.217</t>
  </si>
  <si>
    <t>兆顺仁智河四总河，东西</t>
  </si>
  <si>
    <t>HLWZX51520210620615</t>
  </si>
  <si>
    <t>32.132.154.228</t>
  </si>
  <si>
    <t>32.132.154.229</t>
  </si>
  <si>
    <t>兆顺四总河中心路东，东西南</t>
  </si>
  <si>
    <t>HLWZX51520210620987</t>
  </si>
  <si>
    <t>32.132.154.234</t>
  </si>
  <si>
    <t>32.132.154.235</t>
  </si>
  <si>
    <t>32.132.154.236</t>
  </si>
  <si>
    <t>兆顺四总河中心路西，东西南</t>
  </si>
  <si>
    <t>HLWZX51520210620988</t>
  </si>
  <si>
    <t>32.132.156.214</t>
  </si>
  <si>
    <t>32.132.156.215</t>
  </si>
  <si>
    <t>32.132.156.216</t>
  </si>
  <si>
    <t>兆顺五总河兆新河，东西</t>
  </si>
  <si>
    <t>HLWZX51520210620616</t>
  </si>
  <si>
    <t>32.132.157.23</t>
  </si>
  <si>
    <t>32.132.157.24</t>
  </si>
  <si>
    <t>兆顺五总河南中心路，东西</t>
  </si>
  <si>
    <t>HLWZX51520210620617</t>
  </si>
  <si>
    <t>32.132.154.183</t>
  </si>
  <si>
    <t>32.132.154.184</t>
  </si>
  <si>
    <t>二总河兆顺十组，东西南</t>
  </si>
  <si>
    <t>HLWZX51520210620618</t>
  </si>
  <si>
    <t>32.132.156.241</t>
  </si>
  <si>
    <t>32.132.156.242</t>
  </si>
  <si>
    <t>32.132.156.243</t>
  </si>
  <si>
    <t>二总河兆顺十组，东西</t>
  </si>
  <si>
    <t>HLWZX51520210620619</t>
  </si>
  <si>
    <t>32.132.156.220</t>
  </si>
  <si>
    <t>32.132.156.221</t>
  </si>
  <si>
    <t>三总河兆顺九组，东西北</t>
  </si>
  <si>
    <t>HLWZX51520210620620</t>
  </si>
  <si>
    <t>32.132.156.226</t>
  </si>
  <si>
    <t>32.132.156.227</t>
  </si>
  <si>
    <t>32.132.156.228</t>
  </si>
  <si>
    <t>三总河兆顺十一组，东西</t>
  </si>
  <si>
    <t>HLWZX51520210620621</t>
  </si>
  <si>
    <t>32.132.156.223</t>
  </si>
  <si>
    <t>32.132.156.224</t>
  </si>
  <si>
    <t>伍新村</t>
  </si>
  <si>
    <t>72，兆新河南头六总河北桥南，东西</t>
  </si>
  <si>
    <t>HLWZX51520210826584</t>
  </si>
  <si>
    <t>32.132.157.242</t>
  </si>
  <si>
    <t>32.132.157.243</t>
  </si>
  <si>
    <t>73，兆新河生产桥东，南北</t>
  </si>
  <si>
    <t>HLWZX51520210621281</t>
  </si>
  <si>
    <t>32.132.157.44</t>
  </si>
  <si>
    <t>32.132.157.45</t>
  </si>
  <si>
    <t>74，兆新河桥西,南</t>
  </si>
  <si>
    <t>HLWZX51520210619373</t>
  </si>
  <si>
    <t>32.132.154.113</t>
  </si>
  <si>
    <t>75，伍新村八组90～1号桥边，东西</t>
  </si>
  <si>
    <t>HLWZX51520210618490</t>
  </si>
  <si>
    <t>32.132.154.86</t>
  </si>
  <si>
    <t>32.132.154.87</t>
  </si>
  <si>
    <t>76，新灶村兆新河中桥桥西，南北</t>
  </si>
  <si>
    <t>HLWZX51520210620848</t>
  </si>
  <si>
    <t>32.132.154.223</t>
  </si>
  <si>
    <t>32.132.154.224</t>
  </si>
  <si>
    <t>77，兆顺线八总河公交站桥边，东西</t>
  </si>
  <si>
    <t>HLWZX51520210620594</t>
  </si>
  <si>
    <t>32.132.156.76</t>
  </si>
  <si>
    <t>32.132.156.77</t>
  </si>
  <si>
    <t>78，兆顺线九总河公交站台南，加装，南</t>
  </si>
  <si>
    <t>HLWZX51520210619374</t>
  </si>
  <si>
    <t>32.132.154.109</t>
  </si>
  <si>
    <t>79，兆顺线十总河公交站南，加装南</t>
  </si>
  <si>
    <t>HLWZX51520210619375</t>
  </si>
  <si>
    <t>32.132.154.111</t>
  </si>
  <si>
    <t>80，兆顺线十一总河公交站台南，加装南</t>
  </si>
  <si>
    <t>HLWZX51520210619376</t>
  </si>
  <si>
    <t>32.132.154.89</t>
  </si>
  <si>
    <t>81，兆顺线伍港黄向渠公交站，加装东</t>
  </si>
  <si>
    <t>HLWZX51520210619377</t>
  </si>
  <si>
    <t>32.132.154.84</t>
  </si>
  <si>
    <t>李坝仁智河十总河，西</t>
  </si>
  <si>
    <t>HLWZX51520210621282</t>
  </si>
  <si>
    <t>32.132.157.68</t>
  </si>
  <si>
    <t>李坝仁智河八总河，东西</t>
  </si>
  <si>
    <t>HLWZX51520210620849</t>
  </si>
  <si>
    <t>32.132.157.83</t>
  </si>
  <si>
    <t>32.132.157.84</t>
  </si>
  <si>
    <t>李坝蔡龙河十一总河，南北</t>
  </si>
  <si>
    <t>HLWZX51520210620850</t>
  </si>
  <si>
    <t>32.132.156.187</t>
  </si>
  <si>
    <t>32.132.156.188</t>
  </si>
  <si>
    <t>伍新凤阳河方向河，东西</t>
  </si>
  <si>
    <t>HLWZX51520210620851</t>
  </si>
  <si>
    <t>32.132.154.189</t>
  </si>
  <si>
    <t>32.132.154.190</t>
  </si>
  <si>
    <t>伍新仁智河六总河，东</t>
  </si>
  <si>
    <t>HLWZX51520210620852</t>
  </si>
  <si>
    <t>32.132.160.11</t>
  </si>
  <si>
    <t>伍新仁智河九总河，东</t>
  </si>
  <si>
    <t>HLWZX51520210620853</t>
  </si>
  <si>
    <t>32.132.154.225</t>
  </si>
  <si>
    <t>伍新黄巷渠新民河，东西，利用新建卡口杆加装</t>
  </si>
  <si>
    <t>HLWZX51520210619379</t>
  </si>
  <si>
    <t>32.132.154.77</t>
  </si>
  <si>
    <t>32.132.154.78</t>
  </si>
  <si>
    <t>伍新新民河十一总河，北</t>
  </si>
  <si>
    <t>HLWZX51520210620854</t>
  </si>
  <si>
    <t>32.132.154.219</t>
  </si>
  <si>
    <t>红升村</t>
  </si>
  <si>
    <t>82，红升方向河公交站桥边，加转南</t>
  </si>
  <si>
    <t>HLWZX51520210618978</t>
  </si>
  <si>
    <t>32.132.154.147</t>
  </si>
  <si>
    <t>83，红升村合心河桥北，原杆加装，南</t>
  </si>
  <si>
    <t>HLWZX51520210619390</t>
  </si>
  <si>
    <t>32.132.154.207</t>
  </si>
  <si>
    <t>84，南伍龙河公交站北，东西</t>
  </si>
  <si>
    <t>HLWZX51520210620388</t>
  </si>
  <si>
    <t>32.132.157.59</t>
  </si>
  <si>
    <t>32.132.157.60</t>
  </si>
  <si>
    <t>85，南伍龙河公交站南，加装南</t>
  </si>
  <si>
    <t>HLWZX51520210619391</t>
  </si>
  <si>
    <t>32.132.154.240</t>
  </si>
  <si>
    <t>87，盐城云杉农光互补电站桥边，加装北</t>
  </si>
  <si>
    <t>HLWZX51520210619392</t>
  </si>
  <si>
    <t>32.132.154.139</t>
  </si>
  <si>
    <t>88，红升村村部，南北西</t>
  </si>
  <si>
    <t>HLWZX51520210620706</t>
  </si>
  <si>
    <t>32.132.156.26</t>
  </si>
  <si>
    <t>32.132.156.27</t>
  </si>
  <si>
    <t>32.132.156.28</t>
  </si>
  <si>
    <t>90，红升二组公交站南，南北西</t>
  </si>
  <si>
    <t>HLWZX51520210620707</t>
  </si>
  <si>
    <t>32.132.156.29</t>
  </si>
  <si>
    <t>32.132.156.30</t>
  </si>
  <si>
    <t>32.132.156.31</t>
  </si>
  <si>
    <t>97，环镇东路新农河公交站，加装西</t>
  </si>
  <si>
    <t>HLWZX51520210619393</t>
  </si>
  <si>
    <t>32.132.154.103</t>
  </si>
  <si>
    <t>98，三龙村东升河桥西，东西南北</t>
  </si>
  <si>
    <t>HLWZX51520210826582</t>
  </si>
  <si>
    <t>32.132.160.74</t>
  </si>
  <si>
    <t>32.132.160.75</t>
  </si>
  <si>
    <t>32.132.160.76</t>
  </si>
  <si>
    <t>32.132.160.104</t>
  </si>
  <si>
    <t>红升方向河八组陈陈炳荣桥头处，东西南</t>
  </si>
  <si>
    <t>HLWZX51520210620384</t>
  </si>
  <si>
    <t>32.132.154.141</t>
  </si>
  <si>
    <t>32.132.154.142</t>
  </si>
  <si>
    <t>32.132.154.143</t>
  </si>
  <si>
    <t>红升方向河与伍港交界，南西</t>
  </si>
  <si>
    <t>HLWZX51520210620385</t>
  </si>
  <si>
    <t>32.132.154.144</t>
  </si>
  <si>
    <t>32.132.154.145</t>
  </si>
  <si>
    <t>红升合心河仁智河，南西</t>
  </si>
  <si>
    <t>HLWZX51520210620386</t>
  </si>
  <si>
    <t>32.132.157.5</t>
  </si>
  <si>
    <t>32.132.157.6</t>
  </si>
  <si>
    <t>红升伍佑港南与二组园区水泥路</t>
  </si>
  <si>
    <t>HLWZX51520210620708</t>
  </si>
  <si>
    <t>32.132.156.109</t>
  </si>
  <si>
    <t>32.132.156.110</t>
  </si>
  <si>
    <t>32.132.156.111</t>
  </si>
  <si>
    <t>红升仁智河步湖路南侧,东西</t>
  </si>
  <si>
    <t>HLWZX51520210620779</t>
  </si>
  <si>
    <t>32.132.156.35</t>
  </si>
  <si>
    <t>32.132.156.36</t>
  </si>
  <si>
    <t>红升新农河仁智河，北西</t>
  </si>
  <si>
    <t>HLWZX51520210620709</t>
  </si>
  <si>
    <t>32.132.156.32</t>
  </si>
  <si>
    <t>32.132.156.33</t>
  </si>
  <si>
    <t>红升伍佑港闸，北西</t>
  </si>
  <si>
    <t>HLWZX51520210620389</t>
  </si>
  <si>
    <t>32.132.157.209</t>
  </si>
  <si>
    <t>32.132.157.210</t>
  </si>
  <si>
    <t>东升河凤东庄西侧，东南</t>
  </si>
  <si>
    <t>HLWZX51520210620710</t>
  </si>
  <si>
    <t>32.132.156.115</t>
  </si>
  <si>
    <t>32.132.156.116</t>
  </si>
  <si>
    <t>蔡龙河合心河路口，东西南</t>
  </si>
  <si>
    <t>HLWZX51520210620387</t>
  </si>
  <si>
    <t>32.132.157.2</t>
  </si>
  <si>
    <t>32.132.157.3</t>
  </si>
  <si>
    <t>32.132.157.4</t>
  </si>
  <si>
    <t>南伍龙河合心河路口，东西南</t>
  </si>
  <si>
    <t>HLWZX51520210826583</t>
  </si>
  <si>
    <t>32.132.160.77</t>
  </si>
  <si>
    <t>32.132.160.78</t>
  </si>
  <si>
    <t>32.132.160.79</t>
  </si>
  <si>
    <t>红升村五组中心路桥东北侧南北方向</t>
  </si>
  <si>
    <t>HLWZX51520222352006</t>
  </si>
  <si>
    <t>32.132.154.213</t>
  </si>
  <si>
    <t>32.132.154.214</t>
  </si>
  <si>
    <t>前途村</t>
  </si>
  <si>
    <t>53，前途加油站北，加装，南</t>
  </si>
  <si>
    <t>HLWZX51520210619394</t>
  </si>
  <si>
    <t>32.132.154.115</t>
  </si>
  <si>
    <t>55，前途方向河公交站北，加装，东</t>
  </si>
  <si>
    <t>32.132.154.65</t>
  </si>
  <si>
    <t>新城路步凤镇区公交回车场-球机</t>
  </si>
  <si>
    <t>HLWZX51520210618505</t>
  </si>
  <si>
    <t>32.132.154.50</t>
  </si>
  <si>
    <t>32.132.154.51</t>
  </si>
  <si>
    <t>前途村迎春河，东西</t>
  </si>
  <si>
    <t>HLWZX51520210620780</t>
  </si>
  <si>
    <t>32.132.160.17</t>
  </si>
  <si>
    <t>32.132.160.18</t>
  </si>
  <si>
    <t>黄向渠沈海高速东侧，南西</t>
  </si>
  <si>
    <t>HLWZX51520210620781</t>
  </si>
  <si>
    <t>32.132.154.186</t>
  </si>
  <si>
    <t>32.132.154.187</t>
  </si>
  <si>
    <t>环镇东路黄向渠路口，东西</t>
  </si>
  <si>
    <t>HLWZX51520210620782</t>
  </si>
  <si>
    <t>32.132.156.82</t>
  </si>
  <si>
    <t>32.132.156.83</t>
  </si>
  <si>
    <t>友权村</t>
  </si>
  <si>
    <t>04，斗沙线友权二GF8电力分支箱，东西</t>
  </si>
  <si>
    <t>HLWZX51520210620856</t>
  </si>
  <si>
    <t>32.132.154.204</t>
  </si>
  <si>
    <t>32.132.154.205</t>
  </si>
  <si>
    <t>05，斗沙线灶港村路口，北</t>
  </si>
  <si>
    <t>HLWZX51520210826585</t>
  </si>
  <si>
    <t>32.132.157.248</t>
  </si>
  <si>
    <t>07，盐城国瑞印刷有限公司门口，东西</t>
  </si>
  <si>
    <t>HLWZX51520210620858</t>
  </si>
  <si>
    <t>32.132.160.26</t>
  </si>
  <si>
    <t>32.132.160.27</t>
  </si>
  <si>
    <t>25灶港河桥，南北东</t>
  </si>
  <si>
    <t>HLWZX51520210620859</t>
  </si>
  <si>
    <t>32.132.157.188</t>
  </si>
  <si>
    <t>32.132.157.189</t>
  </si>
  <si>
    <t>32.132.157.190</t>
  </si>
  <si>
    <t>27，北前进河桥北，东南北</t>
  </si>
  <si>
    <t>HLWZX51520210826586</t>
  </si>
  <si>
    <t>32.132.160.5</t>
  </si>
  <si>
    <t>32.132.160.6</t>
  </si>
  <si>
    <t>32.132.160.7</t>
  </si>
  <si>
    <t>28,南前进河北迎春河桥东，东西</t>
  </si>
  <si>
    <t>HLWZX51520210620623</t>
  </si>
  <si>
    <t>32.132.160.29</t>
  </si>
  <si>
    <t>32.132.160.30</t>
  </si>
  <si>
    <t>29，方向河桥北，东西南北，6.5挑5米</t>
  </si>
  <si>
    <t>HLWZX51520210826587</t>
  </si>
  <si>
    <t>32.132.160.119</t>
  </si>
  <si>
    <t>32.132.160.120</t>
  </si>
  <si>
    <t>32.132.160.121</t>
  </si>
  <si>
    <t>32.132.160.122</t>
  </si>
  <si>
    <t>30，友谊村德喜河中心南桥东，南西</t>
  </si>
  <si>
    <t>HLWZX51520210620860</t>
  </si>
  <si>
    <t>32.132.160.32</t>
  </si>
  <si>
    <t>32.132.160.33</t>
  </si>
  <si>
    <t>31合心河桥南，加装南方向</t>
  </si>
  <si>
    <t>HLWZX51520210619396</t>
  </si>
  <si>
    <t>32.132.157.203</t>
  </si>
  <si>
    <t>32环镇西路方向河桥南，东西南北</t>
  </si>
  <si>
    <t>HLWZX51520210826588</t>
  </si>
  <si>
    <t>32.132.160.2</t>
  </si>
  <si>
    <t>32.132.160.3</t>
  </si>
  <si>
    <t>32.132.160.4</t>
  </si>
  <si>
    <t>32.132.160.123</t>
  </si>
  <si>
    <t>33，环镇西路黄向渠桥北100米处，东，新修路</t>
  </si>
  <si>
    <t>HLWZX51520210620945</t>
  </si>
  <si>
    <t>32.132.160.35</t>
  </si>
  <si>
    <t>友权合心河柏杨门口，北</t>
  </si>
  <si>
    <t>HLWZX51520210620946</t>
  </si>
  <si>
    <t>32.132.160.38</t>
  </si>
  <si>
    <t>友权方向河渠北路交界，南北</t>
  </si>
  <si>
    <t>HLWZX51520210620947</t>
  </si>
  <si>
    <t>32.132.156.68</t>
  </si>
  <si>
    <t>32.132.156.69</t>
  </si>
  <si>
    <t>烈士村</t>
  </si>
  <si>
    <t>20，烈士村黄向渠桥，北西</t>
  </si>
  <si>
    <t>HLWZX51520210618506</t>
  </si>
  <si>
    <t>32.132.157.206</t>
  </si>
  <si>
    <t>32.132.157.207</t>
  </si>
  <si>
    <t>杆高6米，新增挑臂2米，东西</t>
  </si>
  <si>
    <t>HLWZX51520210618987</t>
  </si>
  <si>
    <t>32.132.154.75</t>
  </si>
  <si>
    <t>32.132.154.76</t>
  </si>
  <si>
    <t>22，杨坎公交站台，加装南</t>
  </si>
  <si>
    <t>HLWZX51520210619397</t>
  </si>
  <si>
    <t>32.132.154.216</t>
  </si>
  <si>
    <t>23环镇西路与盐洛高速桥01杆，原杆加装</t>
  </si>
  <si>
    <t>HLWZX51520210619398</t>
  </si>
  <si>
    <t>32.132.156.193</t>
  </si>
  <si>
    <t>24环镇西路与盐洛高速桥02杆，东西</t>
  </si>
  <si>
    <t>HLWZX51520210618507</t>
  </si>
  <si>
    <t>32.132.156.196</t>
  </si>
  <si>
    <t>32.132.156.197</t>
  </si>
  <si>
    <t>35，九总河桥北，东西北</t>
  </si>
  <si>
    <t>HLWZX51520210618508</t>
  </si>
  <si>
    <t>32.132.157.20</t>
  </si>
  <si>
    <t>32.132.157.21</t>
  </si>
  <si>
    <t>32.132.157.22</t>
  </si>
  <si>
    <t>水塔中路与黄巷渠交界处，南北</t>
  </si>
  <si>
    <t>HLWZX51520210620714</t>
  </si>
  <si>
    <t>32.132.157.71</t>
  </si>
  <si>
    <t>32.132.157.72</t>
  </si>
  <si>
    <t>八总河西头与南北路交界处，北东</t>
  </si>
  <si>
    <t>HLWZX51520210620772</t>
  </si>
  <si>
    <t>32.132.156.184</t>
  </si>
  <si>
    <t>32.132.156.185</t>
  </si>
  <si>
    <t>九总河西头与南北路交界处，北东</t>
  </si>
  <si>
    <t>HLWZX51520210620773</t>
  </si>
  <si>
    <t>32.132.160.14</t>
  </si>
  <si>
    <t>32.132.160.15</t>
  </si>
  <si>
    <t>十总河高速桥西南北桥处，东西</t>
  </si>
  <si>
    <t>HLWZX51520210620774</t>
  </si>
  <si>
    <t>32.132.157.17</t>
  </si>
  <si>
    <t>32.132.157.18</t>
  </si>
  <si>
    <t>烈士高速北十一总河严加宝桥头处，南北</t>
  </si>
  <si>
    <t>HLWZX51520210620775</t>
  </si>
  <si>
    <t>32.132.156.205</t>
  </si>
  <si>
    <t>32.132.156.206</t>
  </si>
  <si>
    <t>水塔中路与老八总河交界处，南北</t>
  </si>
  <si>
    <t>HLWZX51520210620776</t>
  </si>
  <si>
    <t>32.132.157.74</t>
  </si>
  <si>
    <t>32.132.157.75</t>
  </si>
  <si>
    <t>十总河德西河西侧，东西</t>
  </si>
  <si>
    <t>HLWZX51520210620777</t>
  </si>
  <si>
    <t>32.132.156.199</t>
  </si>
  <si>
    <t>32.132.156.200</t>
  </si>
  <si>
    <t>十总河通榆河交界处，南东</t>
  </si>
  <si>
    <t>HLWZX51520210621271</t>
  </si>
  <si>
    <t>32.132.156.202</t>
  </si>
  <si>
    <t>32.132.156.203</t>
  </si>
  <si>
    <t>十一总河西舍，东西北</t>
  </si>
  <si>
    <t>HLWZX51520210621272</t>
  </si>
  <si>
    <t>32.132.156.178</t>
  </si>
  <si>
    <t>32.132.156.179</t>
  </si>
  <si>
    <t>32.132.156.180</t>
  </si>
  <si>
    <t>伍龙村</t>
  </si>
  <si>
    <t>伍龙公园1-枪机，东南西北</t>
  </si>
  <si>
    <r>
      <rPr>
        <sz val="10"/>
        <color theme="1"/>
        <rFont val="宋体"/>
        <charset val="134"/>
      </rPr>
      <t>HLWZX5152021062084</t>
    </r>
    <r>
      <rPr>
        <sz val="10"/>
        <color theme="1"/>
        <rFont val="宋体"/>
        <charset val="134"/>
      </rPr>
      <t>7</t>
    </r>
  </si>
  <si>
    <t>32.132.156.160</t>
  </si>
  <si>
    <t>32.132.156.161</t>
  </si>
  <si>
    <t>32.132.156.162</t>
  </si>
  <si>
    <t>32.132.160.86</t>
  </si>
  <si>
    <t>伍龙公园2-枪机，东南西北</t>
  </si>
  <si>
    <t>HLWZX51520210620846</t>
  </si>
  <si>
    <t>32.132.156.91</t>
  </si>
  <si>
    <t>32.132.156.92</t>
  </si>
  <si>
    <t>32.132.156.93</t>
  </si>
  <si>
    <t>32.132.160.88</t>
  </si>
  <si>
    <t>伍龙公园3-枪机，东西北</t>
  </si>
  <si>
    <r>
      <rPr>
        <sz val="10"/>
        <color theme="1"/>
        <rFont val="宋体"/>
        <charset val="134"/>
      </rPr>
      <t>HLWZX5152021062084</t>
    </r>
    <r>
      <rPr>
        <sz val="10"/>
        <color theme="1"/>
        <rFont val="宋体"/>
        <charset val="134"/>
      </rPr>
      <t>5</t>
    </r>
  </si>
  <si>
    <t>32.132.156.2</t>
  </si>
  <si>
    <t>32.132.156.3</t>
  </si>
  <si>
    <t>32.132.156.4</t>
  </si>
  <si>
    <t>三龙村集中居住点1</t>
  </si>
  <si>
    <t>HLWZX51520211134777</t>
  </si>
  <si>
    <t>32.132.160.211</t>
  </si>
  <si>
    <t>32.132.160.212</t>
  </si>
  <si>
    <t>三龙村集中居住点2</t>
  </si>
  <si>
    <t>HLWZX51520211134776</t>
  </si>
  <si>
    <t>32.132.160.214</t>
  </si>
  <si>
    <t>32.132.160.215</t>
  </si>
  <si>
    <t>三龙村集中居住点3</t>
  </si>
  <si>
    <t>HLWZX51520211134773</t>
  </si>
  <si>
    <t>32.132.160.217</t>
  </si>
  <si>
    <t>32.132.160.218</t>
  </si>
  <si>
    <t>三龙村集中居住点4</t>
  </si>
  <si>
    <t>HLWZX51520211134774</t>
  </si>
  <si>
    <t>32.132.160.220</t>
  </si>
  <si>
    <t>32.132.160.221</t>
  </si>
  <si>
    <t>三龙村集中居住点5</t>
  </si>
  <si>
    <t>HLWZX51520211134775</t>
  </si>
  <si>
    <t>32.132.160.223</t>
  </si>
  <si>
    <t>32.132.160.224</t>
  </si>
  <si>
    <t>三龙村集中居住点6</t>
  </si>
  <si>
    <t>HLWZX51520211134771</t>
  </si>
  <si>
    <t>32.132.160.226</t>
  </si>
  <si>
    <t>32.132.160.227</t>
  </si>
  <si>
    <t>三龙村集中居住点7</t>
  </si>
  <si>
    <t>HLWZX51520211134772</t>
  </si>
  <si>
    <t>32.132.160.229</t>
  </si>
  <si>
    <t>32.132.160.230</t>
  </si>
  <si>
    <t>三龙村集中居住点8</t>
  </si>
  <si>
    <t xml:space="preserve"> HLWZX51520211136142  </t>
  </si>
  <si>
    <t>32.132.160.244</t>
  </si>
  <si>
    <t>32.132.160.245</t>
  </si>
  <si>
    <t>三龙村集中居住点9</t>
  </si>
  <si>
    <t>HLWZX51520211136144</t>
  </si>
  <si>
    <t>32.132.160.247</t>
  </si>
  <si>
    <t>32.132.160.248</t>
  </si>
  <si>
    <t>三龙村集中居住点10</t>
  </si>
  <si>
    <t>HLWZX51520211136141</t>
  </si>
  <si>
    <t>32.132.160.250</t>
  </si>
  <si>
    <t>32.132.160.251</t>
  </si>
  <si>
    <t>三龙村集中居住点11</t>
  </si>
  <si>
    <t>HLWZX51520211136143</t>
  </si>
  <si>
    <t>32.132.157.137</t>
  </si>
  <si>
    <t>32.132.157.138</t>
  </si>
  <si>
    <t>三龙村集中居住点12</t>
  </si>
  <si>
    <t>HLWZX51520220249481</t>
  </si>
  <si>
    <t>32.132.160.53</t>
  </si>
  <si>
    <t>32.132.160.54</t>
  </si>
  <si>
    <t>红升村集中居住点1</t>
  </si>
  <si>
    <t>HLWZX51520211134778</t>
  </si>
  <si>
    <t>32.132.160.232</t>
  </si>
  <si>
    <t>32.132.160.233</t>
  </si>
  <si>
    <t>红升村集中居住点2</t>
  </si>
  <si>
    <t>HLWZX51520211134781</t>
  </si>
  <si>
    <t>32.132.160.235</t>
  </si>
  <si>
    <t>32.132.160.236</t>
  </si>
  <si>
    <t>32.132.160.237</t>
  </si>
  <si>
    <t>红升村集中居住点3</t>
  </si>
  <si>
    <t>HLWZX51520211134779</t>
  </si>
  <si>
    <t>32.132.160.238</t>
  </si>
  <si>
    <t>32.132.160.239</t>
  </si>
  <si>
    <t>红升村集中居住点4</t>
  </si>
  <si>
    <t>HLWZX51520211134780</t>
  </si>
  <si>
    <t>32.132.160.241</t>
  </si>
  <si>
    <t>32.132.160.242</t>
  </si>
  <si>
    <t>庆元村集中居住点1</t>
  </si>
  <si>
    <t>HLWZX51520211134826</t>
  </si>
  <si>
    <t>32.132.157.161</t>
  </si>
  <si>
    <t>32.132.157.162</t>
  </si>
  <si>
    <t>庆元村集中居住点2</t>
  </si>
  <si>
    <t>HLWZX51520211134824</t>
  </si>
  <si>
    <t>32.132.160.160</t>
  </si>
  <si>
    <t>32.132.160.161</t>
  </si>
  <si>
    <t>庆元村集中居住点3</t>
  </si>
  <si>
    <t>HLWZX51520211134825</t>
  </si>
  <si>
    <t>32.132.160.163</t>
  </si>
  <si>
    <t>32.132.160.164</t>
  </si>
  <si>
    <t>庆元村集中居住点4</t>
  </si>
  <si>
    <t>HLWZX51520211134823</t>
  </si>
  <si>
    <t>32.132.160.166</t>
  </si>
  <si>
    <t>32.132.160.167</t>
  </si>
  <si>
    <t>仁智村集中居住点1</t>
  </si>
  <si>
    <t>HLWZX51520211134816</t>
  </si>
  <si>
    <t>32.132.160.169</t>
  </si>
  <si>
    <t>32.132.160.170</t>
  </si>
  <si>
    <t>仁智村集中居住点2</t>
  </si>
  <si>
    <t>HLWZX51520211134819</t>
  </si>
  <si>
    <t>32.132.160.172</t>
  </si>
  <si>
    <t>32.132.160.173</t>
  </si>
  <si>
    <t>仁智村集中居住点3</t>
  </si>
  <si>
    <t>HLWZX51520211134821</t>
  </si>
  <si>
    <t>32.132.160.175</t>
  </si>
  <si>
    <t>32.132.160.176</t>
  </si>
  <si>
    <t>仁智村集中居住点4</t>
  </si>
  <si>
    <t>HLWZX51520211134820</t>
  </si>
  <si>
    <t>32.132.160.178</t>
  </si>
  <si>
    <t>32.132.160.179</t>
  </si>
  <si>
    <t>32.132.160.180</t>
  </si>
  <si>
    <t>仁智村集中居住点5</t>
  </si>
  <si>
    <t>HLWZX51520211134818</t>
  </si>
  <si>
    <t>32.132.160.181</t>
  </si>
  <si>
    <t>32.132.160.182</t>
  </si>
  <si>
    <t>仁智村集中居住点6</t>
  </si>
  <si>
    <t>HLWZX51520211134817</t>
  </si>
  <si>
    <t>32.132.160.184</t>
  </si>
  <si>
    <t>32.132.160.185</t>
  </si>
  <si>
    <t>仁智村集中居住点7</t>
  </si>
  <si>
    <t>HLWZX51520211134815</t>
  </si>
  <si>
    <t>32.132.160.187</t>
  </si>
  <si>
    <t>32.132.160.188</t>
  </si>
  <si>
    <t>仁智村集中居住点8</t>
  </si>
  <si>
    <t>HLWZX51520211134814</t>
  </si>
  <si>
    <t>32.132.160.190</t>
  </si>
  <si>
    <t>32.132.160.191</t>
  </si>
  <si>
    <t>仁智村集中居住点9</t>
  </si>
  <si>
    <t>HLWZX51520211134811</t>
  </si>
  <si>
    <t>32.132.160.193</t>
  </si>
  <si>
    <t>32.132.160.194</t>
  </si>
  <si>
    <t>仁智村集中居住点10</t>
  </si>
  <si>
    <t>HLWZX51520211134812</t>
  </si>
  <si>
    <t>32.132.160.196</t>
  </si>
  <si>
    <t>32.132.160.197</t>
  </si>
  <si>
    <t>仁智村集中居住点11</t>
  </si>
  <si>
    <t>HLWZX51520211134808</t>
  </si>
  <si>
    <t>32.132.160.199</t>
  </si>
  <si>
    <t>32.132.160.200</t>
  </si>
  <si>
    <t>仁智村集中居住点12</t>
  </si>
  <si>
    <t>HLWZX51520211134810</t>
  </si>
  <si>
    <t>32.132.160.202</t>
  </si>
  <si>
    <t>32.132.160.203</t>
  </si>
  <si>
    <t>仁智村集中居住点13</t>
  </si>
  <si>
    <t>HLWZX51520211134809</t>
  </si>
  <si>
    <t>32.132.160.205</t>
  </si>
  <si>
    <t>32.132.160.206</t>
  </si>
  <si>
    <t>仁智村集中居住点14</t>
  </si>
  <si>
    <t>HLWZX51520211134813</t>
  </si>
  <si>
    <t>32.132.160.208</t>
  </si>
  <si>
    <t>32.132.160.209</t>
  </si>
  <si>
    <t>开发区阳光世纪园菜场（枪）1</t>
  </si>
  <si>
    <t>32.132.167.50</t>
  </si>
  <si>
    <t>开发区阳光世纪园菜场（枪）2</t>
  </si>
  <si>
    <t>32.132.167.51</t>
  </si>
  <si>
    <t>开发区阳光世纪园菜场（枪）3</t>
  </si>
  <si>
    <t>32.132.167.52</t>
  </si>
  <si>
    <t>开发区阳光世纪园菜场（枪）4</t>
  </si>
  <si>
    <t>32.132.167.53</t>
  </si>
  <si>
    <t>开发区阳光世纪园菜场（枪）5</t>
  </si>
  <si>
    <t>32.132.167.54</t>
  </si>
  <si>
    <t>开发区阳光世纪园菜场（枪）6</t>
  </si>
  <si>
    <t>32.132.167.55</t>
  </si>
  <si>
    <t>开发区阳光世纪园菜场（枪）7</t>
  </si>
  <si>
    <t>32.132.167.56</t>
  </si>
  <si>
    <t>开发区阳光世纪园菜场（枪）8</t>
  </si>
  <si>
    <t>32.132.167.57</t>
  </si>
  <si>
    <t>开发区阳光世纪园菜场（枪）9</t>
  </si>
  <si>
    <t>32.132.167.58</t>
  </si>
  <si>
    <t>开发区阳光世纪园菜场（枪）10</t>
  </si>
  <si>
    <t>32.132.167.59</t>
  </si>
  <si>
    <t>开发区雨露花园菜场（枪）1</t>
  </si>
  <si>
    <t>32.132.167.60</t>
  </si>
  <si>
    <t>开发区雨露花园菜场（枪）2</t>
  </si>
  <si>
    <t>32.132.167.61</t>
  </si>
  <si>
    <t>开发区雨露花园菜场（枪）3</t>
  </si>
  <si>
    <t>32.132.167.62</t>
  </si>
  <si>
    <t>开发区雨露花园菜场（枪）4</t>
  </si>
  <si>
    <t>32.132.167.63</t>
  </si>
  <si>
    <t>开发区雨露花园菜场（枪）5</t>
  </si>
  <si>
    <t>32.132.167.64</t>
  </si>
  <si>
    <t>开发区雨露花园菜场（枪）6</t>
  </si>
  <si>
    <t>32.132.167.65</t>
  </si>
  <si>
    <t>开发区雨露花园菜场（枪）7</t>
  </si>
  <si>
    <t>32.132.167.66</t>
  </si>
  <si>
    <t>开发区雨露花园菜场（枪）8</t>
  </si>
  <si>
    <t>32.132.167.67</t>
  </si>
  <si>
    <t>开发区雨露花园菜场（枪）9</t>
  </si>
  <si>
    <t>32.132.167.68</t>
  </si>
  <si>
    <t>开发区雨露花园菜场（枪）10</t>
  </si>
  <si>
    <t>32.132.167.69</t>
  </si>
  <si>
    <t>开发区惠民菜场（枪）1</t>
  </si>
  <si>
    <t>32.132.167.70</t>
  </si>
  <si>
    <t>开发区惠民菜场（枪）2</t>
  </si>
  <si>
    <t>32.132.167.71</t>
  </si>
  <si>
    <t>开发区惠民菜场（枪）3</t>
  </si>
  <si>
    <t>32.132.167.72</t>
  </si>
  <si>
    <t>开发区惠民菜场（枪）4</t>
  </si>
  <si>
    <t>32.132.167.73</t>
  </si>
  <si>
    <t>开发区惠民菜场（枪）5</t>
  </si>
  <si>
    <t>32.132.167.74</t>
  </si>
  <si>
    <t>开发区惠民菜场（枪）6</t>
  </si>
  <si>
    <t>32.132.167.75</t>
  </si>
  <si>
    <t>开发区惠民菜场（枪）7</t>
  </si>
  <si>
    <t>32.132.167.76</t>
  </si>
  <si>
    <t>开发区惠民菜场（枪）8</t>
  </si>
  <si>
    <t>32.132.167.77</t>
  </si>
  <si>
    <t>开发区惠民菜场（枪）9</t>
  </si>
  <si>
    <t>32.132.167.78</t>
  </si>
  <si>
    <t>开发区惠民菜场（枪）10</t>
  </si>
  <si>
    <t>32.132.167.79</t>
  </si>
  <si>
    <t>开发区阳光康居园菜场（枪）1</t>
  </si>
  <si>
    <t>32.132.167.80</t>
  </si>
  <si>
    <t>开发区阳光康居园菜场（枪）2</t>
  </si>
  <si>
    <t>32.132.167.81</t>
  </si>
  <si>
    <t>开发区阳光康居园菜场（枪）3</t>
  </si>
  <si>
    <t>32.132.167.82</t>
  </si>
  <si>
    <t>开发区阳光康居园菜场（枪）4</t>
  </si>
  <si>
    <t>32.132.167.83</t>
  </si>
  <si>
    <t>开发区阳光康居园菜场（枪）5</t>
  </si>
  <si>
    <t>32.132.167.84</t>
  </si>
  <si>
    <t>开发区阳光康居园菜场（枪）6</t>
  </si>
  <si>
    <t>32.132.167.85</t>
  </si>
  <si>
    <t>开发区阳光康居园菜场（枪）7</t>
  </si>
  <si>
    <t>32.132.167.86</t>
  </si>
  <si>
    <t>开发区阳光康居园菜场（枪）8</t>
  </si>
  <si>
    <t>32.132.167.87</t>
  </si>
  <si>
    <t>开发区阳光康居园菜场（枪）9</t>
  </si>
  <si>
    <t>32.132.167.88</t>
  </si>
  <si>
    <t>开发区阳光康居园菜场（枪）10</t>
  </si>
  <si>
    <t>32.132.167.89</t>
  </si>
  <si>
    <t>步凤镇</t>
  </si>
  <si>
    <t>开发区步凤镇农贸市场（枪) 1</t>
  </si>
  <si>
    <t>32.132.133.22</t>
  </si>
  <si>
    <t>开发区步凤镇农贸市场（枪) 2</t>
  </si>
  <si>
    <t>32.132.133.23</t>
  </si>
  <si>
    <t>开发区步凤镇农贸市场（枪) 3</t>
  </si>
  <si>
    <t>32.132.133.24</t>
  </si>
  <si>
    <t>开发区步凤镇农贸市场（枪) 4</t>
  </si>
  <si>
    <t>32.132.133.25</t>
  </si>
  <si>
    <t>开发区步凤镇农贸市场（枪) 5</t>
  </si>
  <si>
    <t>32.132.133.26</t>
  </si>
  <si>
    <t>开发区步凤镇农贸市场（枪) 6</t>
  </si>
  <si>
    <t>32.132.133.27</t>
  </si>
  <si>
    <t>开发区步凤镇农贸市场（枪) 7</t>
  </si>
  <si>
    <t>32.132.133.28</t>
  </si>
  <si>
    <t>开发区步凤镇农贸市场（枪) 8</t>
  </si>
  <si>
    <t>32.132.133.29</t>
  </si>
  <si>
    <t>开发区步凤镇农贸市场（枪) 9</t>
  </si>
  <si>
    <t>32.132.133.30</t>
  </si>
  <si>
    <t>开发区步凤镇农贸市场（枪) 10</t>
  </si>
  <si>
    <t>32.132.133.31</t>
  </si>
  <si>
    <t>开发区</t>
  </si>
  <si>
    <t>天山路迎宾馆东门公交站台（东）</t>
  </si>
  <si>
    <t>利旧</t>
  </si>
  <si>
    <t>32.132.255.62</t>
  </si>
  <si>
    <t>天山路迎宾馆东门公交站台（西）</t>
  </si>
  <si>
    <t>32.132.255.61</t>
  </si>
  <si>
    <t>师范学院北门公交站台（东）</t>
  </si>
  <si>
    <t>与公交站公用</t>
  </si>
  <si>
    <t>32.132.153.210</t>
  </si>
  <si>
    <t>师范学院北门公交站台（西）</t>
  </si>
  <si>
    <t>32.132.153.229</t>
  </si>
  <si>
    <t>迎宾馆天山路新都路北辅道</t>
  </si>
  <si>
    <t>HLWZX51520210104341</t>
  </si>
  <si>
    <t>32.132.153.32</t>
  </si>
  <si>
    <t>迎宾馆师范学院东门</t>
  </si>
  <si>
    <t>32.132.255.63</t>
  </si>
  <si>
    <r>
      <rPr>
        <sz val="10"/>
        <color rgb="FF000000"/>
        <rFont val="宋体"/>
        <charset val="134"/>
      </rPr>
      <t>希望大道松江路西侧</t>
    </r>
    <r>
      <rPr>
        <sz val="10"/>
        <color indexed="8"/>
        <rFont val="宋体"/>
        <charset val="134"/>
      </rPr>
      <t>300</t>
    </r>
    <r>
      <rPr>
        <sz val="10"/>
        <color rgb="FF000000"/>
        <rFont val="宋体"/>
        <charset val="134"/>
      </rPr>
      <t>米</t>
    </r>
  </si>
  <si>
    <t>HLWZX51520210620656</t>
  </si>
  <si>
    <t>32.132.155.135</t>
  </si>
  <si>
    <t>世纪大道与希望大道西南角</t>
  </si>
  <si>
    <t>HLWZX51520210206107</t>
  </si>
  <si>
    <t>32.132.153.250</t>
  </si>
  <si>
    <t>世纪大道与希望大道东南角</t>
  </si>
  <si>
    <t>HLWZX51520210206105</t>
  </si>
  <si>
    <t>32.132.161.32</t>
  </si>
  <si>
    <t>摩比斯北门东侧</t>
  </si>
  <si>
    <t>HLWZX51520210513731</t>
  </si>
  <si>
    <t>32.132.155.113</t>
  </si>
  <si>
    <t>摩比斯北门西侧</t>
  </si>
  <si>
    <t>HLWZX51520210104344</t>
  </si>
  <si>
    <t>32.132.153.17</t>
  </si>
  <si>
    <t>新都路天山路南侧人行东</t>
  </si>
  <si>
    <t>HLWZX51520210309644</t>
  </si>
  <si>
    <t>32.132.153.137</t>
  </si>
  <si>
    <t>新都路天山路南侧人行西</t>
  </si>
  <si>
    <t>HLWZX51520210309645</t>
  </si>
  <si>
    <t>32.132.153.134</t>
  </si>
  <si>
    <t>天山路松江路人行道</t>
  </si>
  <si>
    <t>HLWZX51520210308328</t>
  </si>
  <si>
    <t>32.132.153.59</t>
  </si>
  <si>
    <t>32.132.153.60</t>
  </si>
  <si>
    <t>HLWZX51520210104924</t>
  </si>
  <si>
    <t>32.132.153.47</t>
  </si>
  <si>
    <t>32.132.153.48</t>
  </si>
  <si>
    <r>
      <rPr>
        <sz val="10"/>
        <color rgb="FF000000"/>
        <rFont val="宋体"/>
        <charset val="134"/>
      </rPr>
      <t>嘉陵江路与希望大道东</t>
    </r>
    <r>
      <rPr>
        <sz val="10"/>
        <color indexed="8"/>
        <rFont val="宋体"/>
        <charset val="134"/>
      </rPr>
      <t>900</t>
    </r>
    <r>
      <rPr>
        <sz val="10"/>
        <color rgb="FF000000"/>
        <rFont val="宋体"/>
        <charset val="134"/>
      </rPr>
      <t>米</t>
    </r>
  </si>
  <si>
    <t>HLWZX51520210309641</t>
  </si>
  <si>
    <t>32.132.153.171</t>
  </si>
  <si>
    <r>
      <rPr>
        <sz val="10"/>
        <color rgb="FF000000"/>
        <rFont val="宋体"/>
        <charset val="134"/>
      </rPr>
      <t>SKI</t>
    </r>
    <r>
      <rPr>
        <sz val="10"/>
        <color rgb="FF000000"/>
        <rFont val="宋体"/>
        <charset val="134"/>
      </rPr>
      <t>西门南侧河道</t>
    </r>
  </si>
  <si>
    <t>HLWZX51520210104400</t>
  </si>
  <si>
    <t>32.132.153.14</t>
  </si>
  <si>
    <t>悦达三厂东门</t>
  </si>
  <si>
    <t>北侧路东</t>
  </si>
  <si>
    <t>32.132.153.254</t>
  </si>
  <si>
    <t>北侧路西</t>
  </si>
  <si>
    <t>32.132.255.69</t>
  </si>
  <si>
    <t>南门路东公交站</t>
  </si>
  <si>
    <t>32.132.153.50</t>
  </si>
  <si>
    <t>南门路西公交站</t>
  </si>
  <si>
    <t>32.132.153.56</t>
  </si>
  <si>
    <t>东环路与嘉陵江路北</t>
  </si>
  <si>
    <t>HLWZX51520210620650</t>
  </si>
  <si>
    <t>东环路与黄浦江路南100</t>
  </si>
  <si>
    <t>HLWZX51520210620651</t>
  </si>
  <si>
    <t>32.132.155.143</t>
  </si>
  <si>
    <r>
      <rPr>
        <sz val="10"/>
        <color rgb="FF000000"/>
        <rFont val="宋体"/>
        <charset val="134"/>
      </rPr>
      <t>SKI</t>
    </r>
    <r>
      <rPr>
        <sz val="10"/>
        <color rgb="FF000000"/>
        <rFont val="宋体"/>
        <charset val="134"/>
      </rPr>
      <t>东侧黄山路</t>
    </r>
  </si>
  <si>
    <t>HLWZX51520210620652</t>
  </si>
  <si>
    <t>32.132.155.175</t>
  </si>
  <si>
    <t>32.132.155.176</t>
  </si>
  <si>
    <t>32.132.155.177</t>
  </si>
  <si>
    <r>
      <rPr>
        <sz val="10"/>
        <color rgb="FF000000"/>
        <rFont val="宋体"/>
        <charset val="134"/>
      </rPr>
      <t>SKI</t>
    </r>
    <r>
      <rPr>
        <sz val="10"/>
        <color rgb="FF000000"/>
        <rFont val="宋体"/>
        <charset val="134"/>
      </rPr>
      <t>东侧南环路口向南</t>
    </r>
    <r>
      <rPr>
        <sz val="10"/>
        <color rgb="FF000000"/>
        <rFont val="宋体"/>
        <charset val="134"/>
      </rPr>
      <t>300</t>
    </r>
    <r>
      <rPr>
        <sz val="10"/>
        <color rgb="FF000000"/>
        <rFont val="宋体"/>
        <charset val="134"/>
      </rPr>
      <t>米</t>
    </r>
  </si>
  <si>
    <t>HLWZX51520210620653</t>
  </si>
  <si>
    <t>32.132.155.178</t>
  </si>
  <si>
    <r>
      <rPr>
        <sz val="10"/>
        <color rgb="FF000000"/>
        <rFont val="宋体"/>
        <charset val="134"/>
      </rPr>
      <t>SKI</t>
    </r>
    <r>
      <rPr>
        <sz val="10"/>
        <color rgb="FF000000"/>
        <rFont val="宋体"/>
        <charset val="134"/>
      </rPr>
      <t>东侧南环路口向南</t>
    </r>
    <r>
      <rPr>
        <sz val="10"/>
        <color rgb="FF000000"/>
        <rFont val="宋体"/>
        <charset val="134"/>
      </rPr>
      <t>600</t>
    </r>
    <r>
      <rPr>
        <sz val="10"/>
        <color rgb="FF000000"/>
        <rFont val="宋体"/>
        <charset val="134"/>
      </rPr>
      <t>米</t>
    </r>
  </si>
  <si>
    <t>HLWZX51520210620654</t>
  </si>
  <si>
    <t>32.132.155.172</t>
  </si>
  <si>
    <t>32.132.155.173</t>
  </si>
  <si>
    <t>黄山路与黄浦江路南50米</t>
  </si>
  <si>
    <t>HLWZX51520210620655</t>
  </si>
  <si>
    <t>32.132.155.169</t>
  </si>
  <si>
    <t>悦达厂专用道路与湘江路南侧桥</t>
  </si>
  <si>
    <t>HLWZX51520210104358</t>
  </si>
  <si>
    <t>32.132.153.2</t>
  </si>
  <si>
    <t>32.132.153.3</t>
  </si>
  <si>
    <t>南环路(希望大道至黄山路之间）东400米</t>
  </si>
  <si>
    <t>HLWZX51520210308324</t>
  </si>
  <si>
    <t>32.132.155.8</t>
  </si>
  <si>
    <t/>
  </si>
  <si>
    <t>32.132.155.9</t>
  </si>
  <si>
    <t>南环路(希望大道至黄山路之间）东200米</t>
  </si>
  <si>
    <t>HLWZX51520210308323</t>
  </si>
  <si>
    <t>32.132.155.11</t>
  </si>
  <si>
    <t>32.132.155.12</t>
  </si>
  <si>
    <t>32.132.155.13</t>
  </si>
  <si>
    <t>希望大道与新都路东北角</t>
  </si>
  <si>
    <t>HLWZX51520210308635</t>
  </si>
  <si>
    <t>32.132.153.244</t>
  </si>
  <si>
    <t>希望大道与新都路西南角</t>
  </si>
  <si>
    <t>HLWZX51520210104397</t>
  </si>
  <si>
    <t>32.132.153.11</t>
  </si>
  <si>
    <t>希望大道与新都路西北角</t>
  </si>
  <si>
    <t>HLWZX51520210104398</t>
  </si>
  <si>
    <t>32.132.153.20</t>
  </si>
  <si>
    <t>希望大道与新都路东南角</t>
  </si>
  <si>
    <t>HLWZX51520210104399</t>
  </si>
  <si>
    <t>32.132.153.23</t>
  </si>
  <si>
    <t>泰山路与新都路</t>
  </si>
  <si>
    <t>HLWZX51520210104362</t>
  </si>
  <si>
    <t>32.132.153.5</t>
  </si>
  <si>
    <t>32.132.153.6</t>
  </si>
  <si>
    <t>未来科技城南门东门</t>
  </si>
  <si>
    <t>HLWZX51520210308585</t>
  </si>
  <si>
    <t>32.132.153.231</t>
  </si>
  <si>
    <t>未来科技城南门西门</t>
  </si>
  <si>
    <t>HLWZX51520210308592</t>
  </si>
  <si>
    <t>32.132.153.246</t>
  </si>
  <si>
    <r>
      <rPr>
        <sz val="10"/>
        <color rgb="FF000000"/>
        <rFont val="宋体"/>
        <charset val="134"/>
      </rPr>
      <t>希望大道与新都路向北</t>
    </r>
    <r>
      <rPr>
        <sz val="10"/>
        <color indexed="8"/>
        <rFont val="宋体"/>
        <charset val="134"/>
      </rPr>
      <t>100</t>
    </r>
    <r>
      <rPr>
        <sz val="10"/>
        <color rgb="FF000000"/>
        <rFont val="宋体"/>
        <charset val="134"/>
      </rPr>
      <t>米</t>
    </r>
  </si>
  <si>
    <t>HLWZX51520210308636</t>
  </si>
  <si>
    <t>32.132.153.221</t>
  </si>
  <si>
    <t>希望大道东国际软件园公交站</t>
  </si>
  <si>
    <t>32.132.255.72</t>
  </si>
  <si>
    <t>湿地馆软件园西门北侧</t>
  </si>
  <si>
    <t>HLWZX51520210206108</t>
  </si>
  <si>
    <t>32.132.153.178</t>
  </si>
  <si>
    <t>湿地馆软件园西门南侧</t>
  </si>
  <si>
    <t>HLWZX51520210308609</t>
  </si>
  <si>
    <t>32.132.153.234</t>
  </si>
  <si>
    <t>嫩江路与泰山路</t>
  </si>
  <si>
    <t>HLWZX51520210104380</t>
  </si>
  <si>
    <t>32.132.153.38</t>
  </si>
  <si>
    <t>32.132.153.39</t>
  </si>
  <si>
    <t>嫩江路与希望大道</t>
  </si>
  <si>
    <t>HLWZX51520210104377</t>
  </si>
  <si>
    <t>32.132.153.35</t>
  </si>
  <si>
    <t>32.132.153.36</t>
  </si>
  <si>
    <t>32.132.153.37</t>
  </si>
  <si>
    <t>长江路与希望大道</t>
  </si>
  <si>
    <t>32.132.155.123</t>
  </si>
  <si>
    <t>长江路与黄山路</t>
  </si>
  <si>
    <t>32.132.153.44</t>
  </si>
  <si>
    <t>32.132.153.45</t>
  </si>
  <si>
    <r>
      <rPr>
        <sz val="10"/>
        <color rgb="FF000000"/>
        <rFont val="宋体"/>
        <charset val="134"/>
      </rPr>
      <t>泰山路与松江路</t>
    </r>
    <r>
      <rPr>
        <sz val="10"/>
        <color rgb="FF000000"/>
        <rFont val="宋体"/>
        <charset val="134"/>
      </rPr>
      <t>(</t>
    </r>
    <r>
      <rPr>
        <sz val="10"/>
        <color rgb="FF000000"/>
        <rFont val="宋体"/>
        <charset val="134"/>
      </rPr>
      <t>管委会北门西</t>
    </r>
    <r>
      <rPr>
        <sz val="10"/>
        <color rgb="FF000000"/>
        <rFont val="宋体"/>
        <charset val="134"/>
      </rPr>
      <t>)</t>
    </r>
  </si>
  <si>
    <t>32.132.253.224</t>
  </si>
  <si>
    <t>32.132.253.225</t>
  </si>
  <si>
    <r>
      <rPr>
        <sz val="10"/>
        <color rgb="FF000000"/>
        <rFont val="宋体"/>
        <charset val="134"/>
      </rPr>
      <t>泰山路与松江路</t>
    </r>
    <r>
      <rPr>
        <sz val="10"/>
        <color rgb="FF000000"/>
        <rFont val="宋体"/>
        <charset val="134"/>
      </rPr>
      <t>(</t>
    </r>
    <r>
      <rPr>
        <sz val="10"/>
        <color rgb="FF000000"/>
        <rFont val="宋体"/>
        <charset val="134"/>
      </rPr>
      <t>管委会北门东</t>
    </r>
    <r>
      <rPr>
        <sz val="10"/>
        <color rgb="FF000000"/>
        <rFont val="宋体"/>
        <charset val="134"/>
      </rPr>
      <t>)</t>
    </r>
  </si>
  <si>
    <t>32.132.253.226</t>
  </si>
  <si>
    <t>32.132.253.227</t>
  </si>
  <si>
    <r>
      <rPr>
        <sz val="10"/>
        <color rgb="FF000000"/>
        <rFont val="宋体"/>
        <charset val="134"/>
      </rPr>
      <t>黄山路</t>
    </r>
    <r>
      <rPr>
        <sz val="10"/>
        <color indexed="8"/>
        <rFont val="宋体"/>
        <charset val="134"/>
      </rPr>
      <t>(</t>
    </r>
    <r>
      <rPr>
        <sz val="10"/>
        <color rgb="FF000000"/>
        <rFont val="宋体"/>
        <charset val="134"/>
      </rPr>
      <t>管委会东门北）</t>
    </r>
  </si>
  <si>
    <t>32.132.255.79</t>
  </si>
  <si>
    <t>32.132.255.80</t>
  </si>
  <si>
    <r>
      <rPr>
        <sz val="10"/>
        <color rgb="FF000000"/>
        <rFont val="宋体"/>
        <charset val="134"/>
      </rPr>
      <t>黄山路</t>
    </r>
    <r>
      <rPr>
        <sz val="10"/>
        <color indexed="8"/>
        <rFont val="宋体"/>
        <charset val="134"/>
      </rPr>
      <t>(</t>
    </r>
    <r>
      <rPr>
        <sz val="10"/>
        <color rgb="FF000000"/>
        <rFont val="宋体"/>
        <charset val="134"/>
      </rPr>
      <t>管委会东门南</t>
    </r>
    <r>
      <rPr>
        <sz val="10"/>
        <color indexed="8"/>
        <rFont val="宋体"/>
        <charset val="134"/>
      </rPr>
      <t>)</t>
    </r>
  </si>
  <si>
    <t>32.132.255.81</t>
  </si>
  <si>
    <t>32.132.255.71</t>
  </si>
  <si>
    <r>
      <rPr>
        <sz val="10"/>
        <color rgb="FF000000"/>
        <rFont val="宋体"/>
        <charset val="134"/>
      </rPr>
      <t>泰山路与新都路北侧</t>
    </r>
    <r>
      <rPr>
        <sz val="10"/>
        <color indexed="8"/>
        <rFont val="宋体"/>
        <charset val="134"/>
      </rPr>
      <t>100</t>
    </r>
    <r>
      <rPr>
        <sz val="10"/>
        <color rgb="FF000000"/>
        <rFont val="宋体"/>
        <charset val="134"/>
      </rPr>
      <t>米</t>
    </r>
  </si>
  <si>
    <t>HLWZX51520210104382</t>
  </si>
  <si>
    <t>32.132.153.29</t>
  </si>
  <si>
    <t>32.132.153.30</t>
  </si>
  <si>
    <t>北师大附属学校西门</t>
  </si>
  <si>
    <t>32.132.155.236</t>
  </si>
  <si>
    <t>北师大附属学校南门</t>
  </si>
  <si>
    <t>32.132.164.15</t>
  </si>
  <si>
    <t>北师大附属学校1号楼顶</t>
  </si>
  <si>
    <t>32.132.255.82</t>
  </si>
  <si>
    <t>悦欣幼儿园</t>
  </si>
  <si>
    <t>32.132.152.66</t>
  </si>
  <si>
    <t>常青藤幼儿园</t>
  </si>
  <si>
    <t xml:space="preserve">  裸纤 </t>
  </si>
  <si>
    <t>32.132.152.67</t>
  </si>
  <si>
    <t>32.132.152.68</t>
  </si>
  <si>
    <t>雨露幼儿园</t>
  </si>
  <si>
    <t>HLWZX51520210617122</t>
  </si>
  <si>
    <t>32.132.155.115</t>
  </si>
  <si>
    <t>高教公寓六一幼儿园</t>
  </si>
  <si>
    <t>HLWZX51520210617120</t>
  </si>
  <si>
    <t>32.132.155.117</t>
  </si>
  <si>
    <t>北师大附校小学部</t>
  </si>
  <si>
    <t>HLWZX51520210617121</t>
  </si>
  <si>
    <t>32.132.155.119</t>
  </si>
  <si>
    <t>北师大附校幼儿园</t>
  </si>
  <si>
    <t xml:space="preserve">HLWZX51520210617118 </t>
  </si>
  <si>
    <t>32.132.155.121</t>
  </si>
  <si>
    <t>庆元村幼儿园</t>
  </si>
  <si>
    <t>32.132.244.253</t>
  </si>
  <si>
    <t>东环路中石化加油站</t>
  </si>
  <si>
    <t>平安大道网络</t>
  </si>
  <si>
    <t>32.132.255.216</t>
  </si>
  <si>
    <t>英锐半导体门口</t>
  </si>
  <si>
    <t>HLWZX51520210621439</t>
  </si>
  <si>
    <t>32.132.155.214</t>
  </si>
  <si>
    <t>惠民医院门口</t>
  </si>
  <si>
    <t>HLWZX51520210621451</t>
  </si>
  <si>
    <t>32.132.155.199</t>
  </si>
  <si>
    <t>开发区实验学校（西门）</t>
  </si>
  <si>
    <t>HLWZX51520210621440</t>
  </si>
  <si>
    <t>32.132.155.193</t>
  </si>
  <si>
    <t>毅丰节能门口</t>
  </si>
  <si>
    <t>HLWZX51520210621441</t>
  </si>
  <si>
    <t>32.132.155.217</t>
  </si>
  <si>
    <t>悦欣花园南门口</t>
  </si>
  <si>
    <t>HLWZX51520210621442</t>
  </si>
  <si>
    <t>32.132.155.196</t>
  </si>
  <si>
    <t>江苏进合东门</t>
  </si>
  <si>
    <t>HLWZX51520210621443</t>
  </si>
  <si>
    <t>32.132.155.190</t>
  </si>
  <si>
    <t>步凤圣泉宫东门</t>
  </si>
  <si>
    <t>HLWZX51520210621364</t>
  </si>
  <si>
    <t>32.132.157.185</t>
  </si>
  <si>
    <t>星星网吧</t>
  </si>
  <si>
    <t>HLWZX51520210621365</t>
  </si>
  <si>
    <t>32.132.157.182</t>
  </si>
  <si>
    <t>SKI新能源西门</t>
  </si>
  <si>
    <t>HLWZX51520210621444</t>
  </si>
  <si>
    <t>32.132.155.168</t>
  </si>
  <si>
    <t>亚曼缝纫线南门</t>
  </si>
  <si>
    <t>HLWZX51520210621445</t>
  </si>
  <si>
    <t>32.132.155.202</t>
  </si>
  <si>
    <t>南纬悦达西门</t>
  </si>
  <si>
    <t>HLWZX51520211136791</t>
  </si>
  <si>
    <t>32.132.155.84</t>
  </si>
  <si>
    <t>建工环境水务南门</t>
  </si>
  <si>
    <t>HLWZX51520210621446</t>
  </si>
  <si>
    <t>32.132.155.205</t>
  </si>
  <si>
    <t>32.132.155.206</t>
  </si>
  <si>
    <t>宝龙世家西门</t>
  </si>
  <si>
    <t>HLWZX51520210621447</t>
  </si>
  <si>
    <t>32.132.155.220</t>
  </si>
  <si>
    <t>碧桂园北门</t>
  </si>
  <si>
    <t>HLWZX51520210621448</t>
  </si>
  <si>
    <t>32.132.155.223</t>
  </si>
  <si>
    <t>未来科技城黄海湿地馆</t>
  </si>
  <si>
    <t>泰山路与新堵路公用</t>
  </si>
  <si>
    <t>32.132.153.31</t>
  </si>
  <si>
    <t>阿特斯南门西北侧</t>
  </si>
  <si>
    <t>HLWZX51520210828596</t>
  </si>
  <si>
    <t>32.132.155.92</t>
  </si>
  <si>
    <t>福汇纺织南门</t>
  </si>
  <si>
    <t>HLWZX51520211033342</t>
  </si>
  <si>
    <t>32.132.155.66</t>
  </si>
  <si>
    <t>天合国能</t>
  </si>
  <si>
    <t>HLWZX51520210828598</t>
  </si>
  <si>
    <t>32.132.155.48</t>
  </si>
  <si>
    <t>瑞阳悦达</t>
  </si>
  <si>
    <t>HLWZX51520210828604</t>
  </si>
  <si>
    <t>32.132.155.51</t>
  </si>
  <si>
    <t>华强医药南门</t>
  </si>
  <si>
    <t>HLWZX51520210828605</t>
  </si>
  <si>
    <t>32.132.155.63</t>
  </si>
  <si>
    <t>普华克胜</t>
  </si>
  <si>
    <t>HLWZX51520210828599</t>
  </si>
  <si>
    <t>32.132.155.252</t>
  </si>
  <si>
    <t>捷威动力南门</t>
  </si>
  <si>
    <t>HLWZX51520211033330</t>
  </si>
  <si>
    <t>32.132.155.54</t>
  </si>
  <si>
    <t>东洋机电南门</t>
  </si>
  <si>
    <t>HLWZX51520211033331</t>
  </si>
  <si>
    <t>32.132.155.57</t>
  </si>
  <si>
    <t>盐城三阳北门</t>
  </si>
  <si>
    <t>HLWZX51520211240529</t>
  </si>
  <si>
    <t>32.132.155.88</t>
  </si>
  <si>
    <t>阳光驿站对面路边</t>
  </si>
  <si>
    <t>HLWZX51520211033343</t>
  </si>
  <si>
    <t>32.132.155.60</t>
  </si>
  <si>
    <t>惠民核酸检测点</t>
  </si>
  <si>
    <t>实验学校西门公用</t>
  </si>
  <si>
    <t>32.132.155.195</t>
  </si>
  <si>
    <t>袁砍九组往便仓方向</t>
  </si>
  <si>
    <t>32.132.133.1</t>
  </si>
  <si>
    <t>32.132.133.2</t>
  </si>
  <si>
    <t>32.132.133.3</t>
  </si>
  <si>
    <t>32.132.133.4</t>
  </si>
  <si>
    <t>三龙公交回车场</t>
  </si>
  <si>
    <t>网格化公用</t>
  </si>
  <si>
    <t>32.132.154.160</t>
  </si>
  <si>
    <t>S226与斗沙线路口西290米</t>
  </si>
  <si>
    <t>32.132.157.141</t>
  </si>
  <si>
    <t>星月岛对面路边</t>
  </si>
  <si>
    <t>亚朵酒店</t>
  </si>
  <si>
    <t>开发区管委会南门</t>
  </si>
  <si>
    <t>东宝龙商业广场</t>
  </si>
  <si>
    <t>盐城硕转东门</t>
  </si>
  <si>
    <t>世纪大道通榆河桥非机动车道</t>
  </si>
  <si>
    <t>HLWZX51520210310219</t>
  </si>
  <si>
    <t>32.132.153.180</t>
  </si>
  <si>
    <t>新都路通榆河桥非机动车道</t>
  </si>
  <si>
    <t>HLWZX51520210617572</t>
  </si>
  <si>
    <t>32.132.155.125</t>
  </si>
  <si>
    <t>盐渎路通榆河桥非机动车道</t>
  </si>
  <si>
    <t>HLWZX51520210310220</t>
  </si>
  <si>
    <t>32.132.155.103</t>
  </si>
  <si>
    <t>南环路通榆河桥非机动车道</t>
  </si>
  <si>
    <t>HLWZX51520210412528</t>
  </si>
  <si>
    <t>32.132.155.131</t>
  </si>
  <si>
    <t>盐渎路与天山路北</t>
  </si>
  <si>
    <t>HLWZX51520210412530</t>
  </si>
  <si>
    <t>32.132.153.217</t>
  </si>
  <si>
    <t>希望大道与松江路路口-人脸，路牌杆加装</t>
  </si>
  <si>
    <t>HLWZX51520210617564</t>
  </si>
  <si>
    <t>32.132.155.127</t>
  </si>
  <si>
    <t>松江庐山东</t>
  </si>
  <si>
    <t>HLWZX51520210513504</t>
  </si>
  <si>
    <t>32.132.155.21</t>
  </si>
  <si>
    <t>松江庐山西</t>
  </si>
  <si>
    <t>HLWZX51520210513505</t>
  </si>
  <si>
    <t>32.132.155.19</t>
  </si>
  <si>
    <t>步凤小学北门西路南侧</t>
  </si>
  <si>
    <t>HLWZX51520210617566</t>
  </si>
  <si>
    <t>32.132.154.42</t>
  </si>
  <si>
    <t>步凤小学北门西路北侧</t>
  </si>
  <si>
    <t>HLWZX51520210617567</t>
  </si>
  <si>
    <t>32.132.154.44</t>
  </si>
  <si>
    <t>步凤小学北门东路北侧</t>
  </si>
  <si>
    <t>HLWZX51520210617568</t>
  </si>
  <si>
    <t>32.132.154.34</t>
  </si>
  <si>
    <t>步凤小学北门东路南侧</t>
  </si>
  <si>
    <t>HLWZX51520210617597</t>
  </si>
  <si>
    <t>32.132.154.36</t>
  </si>
  <si>
    <t>步凤幼儿园-1</t>
  </si>
  <si>
    <t>HLWZX51520210310245</t>
  </si>
  <si>
    <t>32.132.154.26</t>
  </si>
  <si>
    <t>步凤幼儿园-2</t>
  </si>
  <si>
    <t>HLWZX51520210310246</t>
  </si>
  <si>
    <t>32.132.154.28</t>
  </si>
  <si>
    <t>步凤中学-1</t>
  </si>
  <si>
    <t>32.132.157.118</t>
  </si>
  <si>
    <t>步凤中学-2</t>
  </si>
  <si>
    <t>HLWZX51520210206106</t>
  </si>
  <si>
    <t>32.132.154.30</t>
  </si>
  <si>
    <t>步凤心连心幼儿园对面（加装）</t>
  </si>
  <si>
    <t>HLWZX51520210617596</t>
  </si>
  <si>
    <t>32.132.154.38</t>
  </si>
  <si>
    <t>步凤路前进路口，双向人人脸，加装</t>
  </si>
  <si>
    <t>HLWZX51520210621450</t>
  </si>
  <si>
    <t>32.132.157.101</t>
  </si>
  <si>
    <t>32.132.157.102</t>
  </si>
  <si>
    <t>步凤镇世纪联华超市，双向人人脸，加装</t>
  </si>
  <si>
    <t>HLWZX51520210618873</t>
  </si>
  <si>
    <t>32.132.157.110</t>
  </si>
  <si>
    <t>32.132.157.111</t>
  </si>
  <si>
    <t>开发区步凤镇五台山路与新城路东侧（人枪）</t>
  </si>
  <si>
    <t>32.132.158.85</t>
  </si>
  <si>
    <t>开发区步凤镇五台山路与新城路北侧（人枪）</t>
  </si>
  <si>
    <t>32.132.158.86</t>
  </si>
  <si>
    <t>希望大道与聚德路路口</t>
  </si>
  <si>
    <t>HLWZX51520210620659</t>
  </si>
  <si>
    <t>32.132.155.141</t>
  </si>
  <si>
    <t>步凤港通榆河口</t>
  </si>
  <si>
    <t>32.132.155.142</t>
  </si>
  <si>
    <t>西潮河希望大道路桥西</t>
  </si>
  <si>
    <t>HLWZX51520210308586</t>
  </si>
  <si>
    <t>32.132.153.80</t>
  </si>
  <si>
    <t>西潮河希望大道路桥东</t>
  </si>
  <si>
    <t>HLWZX51520210308587</t>
  </si>
  <si>
    <t>32.132.153.83</t>
  </si>
  <si>
    <t>西潮河与天山路交界闸口</t>
  </si>
  <si>
    <t>HLWZX51520210308588</t>
  </si>
  <si>
    <t>32.132.153.113</t>
  </si>
  <si>
    <t>西潮河普陀山路桥东</t>
  </si>
  <si>
    <t>HLWZX51520210308611</t>
  </si>
  <si>
    <t>32.132.153.89</t>
  </si>
  <si>
    <t>西潮河普陀山路桥西</t>
  </si>
  <si>
    <t>HLWZX51520210308612</t>
  </si>
  <si>
    <t>32.132.153.92</t>
  </si>
  <si>
    <t>西潮河九华山路东</t>
  </si>
  <si>
    <t>HLWZX51520210308589</t>
  </si>
  <si>
    <t>32.132.153.95</t>
  </si>
  <si>
    <t>西潮河九华山路西</t>
  </si>
  <si>
    <t>HLWZX51520210308590</t>
  </si>
  <si>
    <t>32.132.153.98</t>
  </si>
  <si>
    <t>西潮河峨眉山路桥东</t>
  </si>
  <si>
    <t>HLWZX51520210308591</t>
  </si>
  <si>
    <t>32.132.153.101</t>
  </si>
  <si>
    <t>盐城师范学院东门南侧斜对面道路桥西</t>
  </si>
  <si>
    <t>HLWZX51520210309663</t>
  </si>
  <si>
    <t>32.132.153.146</t>
  </si>
  <si>
    <t>高教公寓10幢南侧道路桥</t>
  </si>
  <si>
    <t>HLWZX51520210309867</t>
  </si>
  <si>
    <t>32.132.153.143</t>
  </si>
  <si>
    <t>松江路泰山路口道路桥东侧</t>
  </si>
  <si>
    <t>HLWZX51520210309665</t>
  </si>
  <si>
    <t>32.132.153.140</t>
  </si>
  <si>
    <t>东环路松江路口道路桥西侧</t>
  </si>
  <si>
    <t>HLWZX51520210308593</t>
  </si>
  <si>
    <t>32.132.153.71</t>
  </si>
  <si>
    <t>东环路松江路口道路桥东侧</t>
  </si>
  <si>
    <t>HLWZX51520210308594</t>
  </si>
  <si>
    <t>32.132.153.74</t>
  </si>
  <si>
    <t>松江路华山路口道路桥西侧</t>
  </si>
  <si>
    <t>HLWZX51520210308629</t>
  </si>
  <si>
    <t>32.132.155.116</t>
  </si>
  <si>
    <t>松江路嵩山路口道路桥西</t>
  </si>
  <si>
    <t>HLWZX51520210308631</t>
  </si>
  <si>
    <t>32.132.153.119</t>
  </si>
  <si>
    <t>松江路嵩山路口道路桥东</t>
  </si>
  <si>
    <t>HLWZX51520210308630</t>
  </si>
  <si>
    <t>32.132.153.128</t>
  </si>
  <si>
    <t>松江路五台山路道路桥东侧</t>
  </si>
  <si>
    <t>HLWZX51520210308606</t>
  </si>
  <si>
    <t>32.132.153.122</t>
  </si>
  <si>
    <t>漓江路与东环路口西潮河桥西</t>
  </si>
  <si>
    <t>HLWZX51520210308607</t>
  </si>
  <si>
    <t>32.132.153.86</t>
  </si>
  <si>
    <t>漓江路与东环路口西潮河桥东</t>
  </si>
  <si>
    <t>HLWZX51520210308608</t>
  </si>
  <si>
    <t>32.132.153.110</t>
  </si>
  <si>
    <t>西潮河五台山路桥东</t>
  </si>
  <si>
    <t>HLWZX51520210308610</t>
  </si>
  <si>
    <t>32.132.153.104</t>
  </si>
  <si>
    <t>西潮河五台山路桥西</t>
  </si>
  <si>
    <t>32.132.153.105</t>
  </si>
  <si>
    <t>西潮河峨眉山路桥西</t>
  </si>
  <si>
    <t>HLWZX51520210308613</t>
  </si>
  <si>
    <t>32.132.153.107</t>
  </si>
  <si>
    <t>天山路迎宾馆北侧桥西，河道（枪），西</t>
  </si>
  <si>
    <t>HLWZX51520210308614</t>
  </si>
  <si>
    <t>32.132.153.62</t>
  </si>
  <si>
    <t>盐城师范学院西门斜对面道路桥西</t>
  </si>
  <si>
    <t>32.132.153.63</t>
  </si>
  <si>
    <t>天山路迎宾馆北侧桥东，河道（枪），东</t>
  </si>
  <si>
    <t>HLWZX51520210308615</t>
  </si>
  <si>
    <t>32.132.153.65</t>
  </si>
  <si>
    <t>希望大道高教公寓西侧桥东，河道（枪），东</t>
  </si>
  <si>
    <t>HLWZX51520210309664</t>
  </si>
  <si>
    <t>32.132.153.152</t>
  </si>
  <si>
    <t>松江路与天柱山路桥西，河道（枪），西</t>
  </si>
  <si>
    <t>HLWZX51520210308632</t>
  </si>
  <si>
    <t>32.132.153.68</t>
  </si>
  <si>
    <t>松江路与天柱山路桥东，河道（枪），东</t>
  </si>
  <si>
    <t>HLWZX51520210308633</t>
  </si>
  <si>
    <t>32.132.153.125</t>
  </si>
  <si>
    <t>松江路与华山路桥东，河道（枪），东</t>
  </si>
  <si>
    <t>HLWZX51520210308634</t>
  </si>
  <si>
    <t>32.132.153.77</t>
  </si>
  <si>
    <t>伍龙河与步凤河交叉口</t>
  </si>
  <si>
    <t>HLWZX51520210309642</t>
  </si>
  <si>
    <t>32.132.154.106</t>
  </si>
  <si>
    <t>光明桥东</t>
  </si>
  <si>
    <t>HLWZX51520210309643</t>
  </si>
  <si>
    <t>32.132.154.2</t>
  </si>
  <si>
    <t>光明桥西</t>
  </si>
  <si>
    <t>HLWZX51520210309646</t>
  </si>
  <si>
    <t>32.132.154.17</t>
  </si>
  <si>
    <t>步湖路五台山路桥东</t>
  </si>
  <si>
    <t>HLWZX51520210309647</t>
  </si>
  <si>
    <t>32.132.154.20</t>
  </si>
  <si>
    <t>步湖路五台山路桥西</t>
  </si>
  <si>
    <t>HLWZX51520210309648</t>
  </si>
  <si>
    <t>32.132.154.23</t>
  </si>
  <si>
    <t>东环路伍佑港桥1</t>
  </si>
  <si>
    <t>HLWZX51520210620660</t>
  </si>
  <si>
    <t>32.132.155.145</t>
  </si>
  <si>
    <t>东环路伍佑港桥2</t>
  </si>
  <si>
    <t>HLWZX51520210620661</t>
  </si>
  <si>
    <t>32.132.155.147</t>
  </si>
  <si>
    <t>环镇西路桥东</t>
  </si>
  <si>
    <t>HLWZX51520210309649</t>
  </si>
  <si>
    <t>32.132.154.5</t>
  </si>
  <si>
    <t>环镇西路桥西</t>
  </si>
  <si>
    <t>HLWZX51520210309660</t>
  </si>
  <si>
    <t>32.132.154.8</t>
  </si>
  <si>
    <t>步凤镇曙光桥东</t>
  </si>
  <si>
    <t>HLWZX51520210309661</t>
  </si>
  <si>
    <t>32.132.154.11</t>
  </si>
  <si>
    <t>步凤镇曙光桥西</t>
  </si>
  <si>
    <t>HLWZX51520210309662</t>
  </si>
  <si>
    <t>32.132.154.14</t>
  </si>
  <si>
    <t>龙堤五组河闸</t>
  </si>
  <si>
    <t>治安卡口公用</t>
  </si>
  <si>
    <t>32.132.156.51</t>
  </si>
  <si>
    <t>世纪大道天山路口</t>
  </si>
  <si>
    <t>HLWZX51520210412569</t>
  </si>
  <si>
    <t>32.132.153.223</t>
  </si>
  <si>
    <t>32.132.153.224</t>
  </si>
  <si>
    <t>32.132.153.228</t>
  </si>
  <si>
    <t>世纪大道师范学院</t>
  </si>
  <si>
    <t>HLWZX51520210412570</t>
  </si>
  <si>
    <t>32.132.153.208</t>
  </si>
  <si>
    <t>32.132.153.209</t>
  </si>
  <si>
    <t>32.132.153.211</t>
  </si>
  <si>
    <t>世纪大道希望大道路口</t>
  </si>
  <si>
    <t>HLWZX51520210206110</t>
  </si>
  <si>
    <t>32.132.153.182</t>
  </si>
  <si>
    <t>32.132.153.183</t>
  </si>
  <si>
    <t>32.132.153.184</t>
  </si>
  <si>
    <t>世纪大道泰山路口</t>
  </si>
  <si>
    <t>HLWZX51520210309666</t>
  </si>
  <si>
    <t>32.132.153.131</t>
  </si>
  <si>
    <t>32.132.153.132</t>
  </si>
  <si>
    <t>32.132.153.133</t>
  </si>
  <si>
    <t>世纪大道黄山路口</t>
  </si>
  <si>
    <t>HLWZX51520210412571</t>
  </si>
  <si>
    <t>32.132.153.236</t>
  </si>
  <si>
    <t>32.132.153.237</t>
  </si>
  <si>
    <t>32.132.153.238</t>
  </si>
  <si>
    <t>软件园伊曼亚西</t>
  </si>
  <si>
    <t>HLWZX51520210308327</t>
  </si>
  <si>
    <t>32.132.155.2</t>
  </si>
  <si>
    <t>32.132.155.3</t>
  </si>
  <si>
    <t>32.132.155.4</t>
  </si>
  <si>
    <t>软件园伊曼亚东</t>
  </si>
  <si>
    <t>HLWZX51520210513733</t>
  </si>
  <si>
    <t>32.132.155.38</t>
  </si>
  <si>
    <t>32.132.155.39</t>
  </si>
  <si>
    <t>32.132.155.40</t>
  </si>
  <si>
    <t>悦达三厂南西</t>
  </si>
  <si>
    <t>HLWZX51520210206101</t>
  </si>
  <si>
    <t>32.132.153.164</t>
  </si>
  <si>
    <t>32.132.153.57</t>
  </si>
  <si>
    <t>32.132.153.58</t>
  </si>
  <si>
    <t>悦达三厂南东</t>
  </si>
  <si>
    <t>HLWZX51520210206102</t>
  </si>
  <si>
    <t>32.132.153.166</t>
  </si>
  <si>
    <t>32.132.153.51</t>
  </si>
  <si>
    <t>32.132.153.52</t>
  </si>
  <si>
    <t>悦达三厂北西</t>
  </si>
  <si>
    <t>32.132.255.66</t>
  </si>
  <si>
    <t>32.132.255.67</t>
  </si>
  <si>
    <t>32.132.255.68</t>
  </si>
  <si>
    <t>悦达三厂北东</t>
  </si>
  <si>
    <t>HLWZX51520210206104</t>
  </si>
  <si>
    <t>32.132.153.53</t>
  </si>
  <si>
    <t>32.132.153.54</t>
  </si>
  <si>
    <t>32.132.153.55</t>
  </si>
  <si>
    <t>高教公寓北</t>
  </si>
  <si>
    <t>HLWZX51520210309667</t>
  </si>
  <si>
    <t>32.132.153.149</t>
  </si>
  <si>
    <t>32.132.153.150</t>
  </si>
  <si>
    <t>32.132.153.151</t>
  </si>
  <si>
    <t>高教公寓南</t>
  </si>
  <si>
    <t>HLWZX51520210206103</t>
  </si>
  <si>
    <t>32.132.153.174</t>
  </si>
  <si>
    <t>32.132.153.175</t>
  </si>
  <si>
    <t>32.132.153.176</t>
  </si>
  <si>
    <t>世纪大道东环路口</t>
  </si>
  <si>
    <t>HLWZX51520210309668</t>
  </si>
  <si>
    <t>32.132.153.155</t>
  </si>
  <si>
    <t>32.132.153.156</t>
  </si>
  <si>
    <t>32.132.153.157</t>
  </si>
  <si>
    <t>世纪大道华山路口</t>
  </si>
  <si>
    <t>HLWZX51520210309669</t>
  </si>
  <si>
    <t>32.132.153.159</t>
  </si>
  <si>
    <t>32.132.153.160</t>
  </si>
  <si>
    <t>32.132.153.161</t>
  </si>
  <si>
    <t>漓江路泰山路口</t>
  </si>
  <si>
    <t>HLWZX51520210513501</t>
  </si>
  <si>
    <t>32.132.155.36</t>
  </si>
  <si>
    <t>天山南路天山公园路口</t>
  </si>
  <si>
    <t>HLWZX51520210620657</t>
  </si>
  <si>
    <t>32.132.155.137</t>
  </si>
  <si>
    <t>天山南路香港路口</t>
  </si>
  <si>
    <t>HLWZX51520210620658</t>
  </si>
  <si>
    <t>32.132.155.139</t>
  </si>
  <si>
    <t>外国语学校北门</t>
  </si>
  <si>
    <t>HLWZX51520210513503</t>
  </si>
  <si>
    <t>32.132.155.15</t>
  </si>
  <si>
    <t>热电有限公司1</t>
  </si>
  <si>
    <t>HLWZX51520210310250</t>
  </si>
  <si>
    <t>32.132.153.190</t>
  </si>
  <si>
    <t>热电有限公司2</t>
  </si>
  <si>
    <t>HLWZX51520210310251</t>
  </si>
  <si>
    <t>32.132.153.192</t>
  </si>
  <si>
    <t>热电有限公司3</t>
  </si>
  <si>
    <t>HLWZX51520210310252</t>
  </si>
  <si>
    <t>32.132.153.194</t>
  </si>
  <si>
    <t>悦达三厂西北门桥边</t>
  </si>
  <si>
    <t>HLWZX51520210617119</t>
  </si>
  <si>
    <t>32.132.155.129</t>
  </si>
  <si>
    <t>北师大附属学校北门公交站</t>
  </si>
  <si>
    <t>HLWZX51520210513730</t>
  </si>
  <si>
    <t>32.132.155.109</t>
  </si>
  <si>
    <t>盐城市妇幼保健院东门</t>
  </si>
  <si>
    <t>HLWZX51520210310247</t>
  </si>
  <si>
    <t>32.132.153.186</t>
  </si>
  <si>
    <t>盐城市妇幼保健院东2门</t>
  </si>
  <si>
    <t>HLWZX51520210310248</t>
  </si>
  <si>
    <t>32.132.153.188</t>
  </si>
  <si>
    <t>盐城市妇幼保健院北门</t>
  </si>
  <si>
    <t>HLWZX51520210513729</t>
  </si>
  <si>
    <t>32.132.155.107</t>
  </si>
  <si>
    <t>盐城市妇幼保健院西门</t>
  </si>
  <si>
    <t>HLWZX51520210412527</t>
  </si>
  <si>
    <t>32.132.155.29</t>
  </si>
  <si>
    <t>湘江路崂山路口</t>
  </si>
  <si>
    <t>HLWZX51520210412529</t>
  </si>
  <si>
    <t>32.132.153.215</t>
  </si>
  <si>
    <t>第五初级中学南门</t>
  </si>
  <si>
    <t>HLWZX51520210513502</t>
  </si>
  <si>
    <t>32.132.155.17</t>
  </si>
  <si>
    <t>田建东</t>
  </si>
  <si>
    <t>HLWZX51520210620995</t>
  </si>
  <si>
    <t>32.132.154.249</t>
  </si>
  <si>
    <t>董海勇</t>
  </si>
  <si>
    <t>HLWZX51520210621360</t>
  </si>
  <si>
    <t>32.132.157.41</t>
  </si>
  <si>
    <t>孙兰生</t>
  </si>
  <si>
    <t>HLWZX51520210620622</t>
  </si>
  <si>
    <t>32.132.154.195</t>
  </si>
  <si>
    <t>陈相林</t>
  </si>
  <si>
    <t>HLWZX51520210620996</t>
  </si>
  <si>
    <t>32.132.157.158</t>
  </si>
  <si>
    <t>陈安全</t>
  </si>
  <si>
    <t>HLWZX51520210621362</t>
  </si>
  <si>
    <t>32.132.156.163</t>
  </si>
  <si>
    <t>烈士村黄巷渠桥南路口</t>
  </si>
  <si>
    <t>32.132.157.208</t>
  </si>
  <si>
    <t>环镇西路德喜河桥路口</t>
  </si>
  <si>
    <t>32.132.157.135</t>
  </si>
  <si>
    <t>步凤河与黄巷渠大桥路口</t>
  </si>
  <si>
    <t>HLWZX51520210826589</t>
  </si>
  <si>
    <t>32.132.157.239</t>
  </si>
  <si>
    <t>步洋路七总河闸路口</t>
  </si>
  <si>
    <t>HLWZX51520210621356</t>
  </si>
  <si>
    <t>32.132.157.80</t>
  </si>
  <si>
    <t>咸凤友</t>
  </si>
  <si>
    <t>HLWZX51520210621361</t>
  </si>
  <si>
    <t>32.132.160.56</t>
  </si>
  <si>
    <t>步湖路与步洋路口</t>
  </si>
  <si>
    <t>河道共用</t>
  </si>
  <si>
    <t>32.132.154.107</t>
  </si>
  <si>
    <t>新洼村6组135号路口</t>
  </si>
  <si>
    <t>治安监控公用</t>
  </si>
  <si>
    <t>32.132.154.134</t>
  </si>
  <si>
    <t>HLWZX51520210621359</t>
  </si>
  <si>
    <t>32.132.157.140</t>
  </si>
  <si>
    <t>斗沙线友谊河桥路口</t>
  </si>
  <si>
    <t>HLWZX51520210618503</t>
  </si>
  <si>
    <t>32.132.156.208</t>
  </si>
  <si>
    <t>七总河桥南路口</t>
  </si>
  <si>
    <t>HLWZX51520210621357</t>
  </si>
  <si>
    <t>32.132.157.134</t>
  </si>
  <si>
    <t>环镇西路大团步凤界河路口</t>
  </si>
  <si>
    <t>HLWZX51520220249480</t>
  </si>
  <si>
    <t>32.132.160.153</t>
  </si>
  <si>
    <t>步洋路黄坝村金融综合服务站</t>
  </si>
  <si>
    <t>HLWZX51520210621358</t>
  </si>
  <si>
    <t>32.132.157.86</t>
  </si>
  <si>
    <t>步凤河南闸站北侧桥口</t>
  </si>
  <si>
    <t>HLWZX51520210618487</t>
  </si>
  <si>
    <t>32.132.156.47</t>
  </si>
  <si>
    <t>环镇东路伍新8组90号路口</t>
  </si>
  <si>
    <t>HLWZX51520210826591</t>
  </si>
  <si>
    <t>32.132.157.245</t>
  </si>
  <si>
    <t>环镇东路伍新村3组33号路口</t>
  </si>
  <si>
    <t>HLWZX51520210826592</t>
  </si>
  <si>
    <t>32.132.157.104</t>
  </si>
  <si>
    <t>齐贤村66号</t>
  </si>
  <si>
    <t>HLWZX51520210826593</t>
  </si>
  <si>
    <t>32.132.160.83</t>
  </si>
  <si>
    <t>民生村</t>
  </si>
  <si>
    <t>32.132.155.226</t>
  </si>
  <si>
    <t>步凤三龙村五组</t>
  </si>
  <si>
    <t>HLWZX51520210621363</t>
  </si>
  <si>
    <t>32.132.157.95</t>
  </si>
  <si>
    <t>32.132.157.96</t>
  </si>
  <si>
    <t>泰山路阳光康居园菜场门口，球机</t>
  </si>
  <si>
    <t>HLWZX51520210513726</t>
  </si>
  <si>
    <t>32.132.155.44</t>
  </si>
  <si>
    <t>乌江路与东环路商业街东头，球机</t>
  </si>
  <si>
    <t>HLWZX51520210513506</t>
  </si>
  <si>
    <t>32.132.155.42</t>
  </si>
  <si>
    <t>乌江路与黄山路商业街东头，球机</t>
  </si>
  <si>
    <t>HLWZX51520211240527</t>
  </si>
  <si>
    <t>32.132.164.13</t>
  </si>
  <si>
    <t>乌江路与华山路门面房东侧，球机</t>
  </si>
  <si>
    <t>HLWZX51520210412532</t>
  </si>
  <si>
    <t>32.132.153.206</t>
  </si>
  <si>
    <t>世纪大道盐城师范学院北门，枪球</t>
  </si>
  <si>
    <t>HLWZX51520210412567</t>
  </si>
  <si>
    <t>32.132.153.213</t>
  </si>
  <si>
    <t>世纪大道盐城师范学院东门，枪球</t>
  </si>
  <si>
    <t>HLWZX51520210513732</t>
  </si>
  <si>
    <t>32.132.155.101</t>
  </si>
  <si>
    <t>盐城经济技术开发区管委会北门，枪球</t>
  </si>
  <si>
    <t>HLWZX51520210513727</t>
  </si>
  <si>
    <t>32.132.155.111</t>
  </si>
  <si>
    <t>盐城开发区中学北门，枪球</t>
  </si>
  <si>
    <t>HLWZX51520210412566</t>
  </si>
  <si>
    <t>32.132.155.31</t>
  </si>
  <si>
    <t>盐城经济技术开发区实验学校南门，枪球</t>
  </si>
  <si>
    <t>HLWZX51520210412568</t>
  </si>
  <si>
    <t>32.132.153.248</t>
  </si>
  <si>
    <t>乌江路与华山路西侧门面房，球机，人脸</t>
  </si>
  <si>
    <t>HLWZX51520210412565</t>
  </si>
  <si>
    <t>32.132.153.200</t>
  </si>
  <si>
    <t>32.132.153.201</t>
  </si>
  <si>
    <t>乌江路与华山路商业街东头，球机，人脸</t>
  </si>
  <si>
    <t>HLWZX51520210412564</t>
  </si>
  <si>
    <t>32.132.153.203</t>
  </si>
  <si>
    <t>32.132.153.204</t>
  </si>
  <si>
    <t>乌江路中舍花园北侧门面房-人脸2，枪机东西</t>
  </si>
  <si>
    <t>HLWZX51520210412533</t>
  </si>
  <si>
    <t>32.132.153.196</t>
  </si>
  <si>
    <t>32.132.153.197</t>
  </si>
  <si>
    <t>32.132.153.198</t>
  </si>
  <si>
    <t>赣江路与东环路交叉口东北侧，新增球机、人脸、双向枪机</t>
  </si>
  <si>
    <t>HLWZX51520210412531</t>
  </si>
  <si>
    <t>32.132.153.225</t>
  </si>
  <si>
    <t>32.132.153.226</t>
  </si>
  <si>
    <t>32.132.153.227</t>
  </si>
  <si>
    <t>32.132.153.219</t>
  </si>
  <si>
    <t>步凤中心幼儿园，枪球</t>
  </si>
  <si>
    <t>HLWZX51520210617570</t>
  </si>
  <si>
    <t>32.132.154.56</t>
  </si>
  <si>
    <t>步凤小学北门，枪球</t>
  </si>
  <si>
    <t>HLWZX51520210617571</t>
  </si>
  <si>
    <t>32.132.154.40</t>
  </si>
  <si>
    <t>步凤小学南门，球机</t>
  </si>
  <si>
    <t>HLWZX51520210617573</t>
  </si>
  <si>
    <t>32.132.154.58</t>
  </si>
  <si>
    <t>仁智南三管塔</t>
  </si>
  <si>
    <t>HLWZX51520211240864</t>
  </si>
  <si>
    <t>32.132.160.50;253,254</t>
  </si>
  <si>
    <t>亭湖区兆顺二组单管塔</t>
  </si>
  <si>
    <t>HLWZX51520211240865</t>
  </si>
  <si>
    <t>32.132.160.47-49</t>
  </si>
  <si>
    <r>
      <rPr>
        <sz val="10"/>
        <color theme="1"/>
        <rFont val="Times New Roman"/>
        <charset val="134"/>
      </rPr>
      <t>SKI</t>
    </r>
    <r>
      <rPr>
        <sz val="10"/>
        <color theme="1"/>
        <rFont val="宋体"/>
        <charset val="134"/>
      </rPr>
      <t>基站管塔</t>
    </r>
  </si>
  <si>
    <t>HLWZX51520211241397</t>
  </si>
  <si>
    <t>32.132.164.9-12</t>
  </si>
  <si>
    <t>开发区嵩山路悦心花园停车场西侧高空（球）</t>
  </si>
  <si>
    <t>32.132.164.129</t>
  </si>
  <si>
    <t>安龙河南新农河桥卡口</t>
  </si>
  <si>
    <t>HLWZX51520220453428</t>
  </si>
  <si>
    <t>32.132.160.90</t>
  </si>
  <si>
    <t>32.132.160.91</t>
  </si>
  <si>
    <t>32.132.160.92</t>
  </si>
  <si>
    <t>步凤226省道卡口1</t>
  </si>
  <si>
    <t>HLWZX51520210618762</t>
  </si>
  <si>
    <t>32.132.154.120</t>
  </si>
  <si>
    <t>32.132.154.121</t>
  </si>
  <si>
    <t>32.132.154.122</t>
  </si>
  <si>
    <t>步凤226省道卡口2</t>
  </si>
  <si>
    <t>HLWZX51520210618764</t>
  </si>
  <si>
    <t>32.132.156.88</t>
  </si>
  <si>
    <t>32.132.156.89</t>
  </si>
  <si>
    <t>32.132.156.90</t>
  </si>
  <si>
    <t>步凤226省道卡口3</t>
  </si>
  <si>
    <t>HLWZX51520210618765</t>
  </si>
  <si>
    <t>32.132.154.117</t>
  </si>
  <si>
    <t>32.132.154.118</t>
  </si>
  <si>
    <t>32.132.154.119</t>
  </si>
  <si>
    <t>新洼一组卡口</t>
  </si>
  <si>
    <t>HLWZX51520210618861</t>
  </si>
  <si>
    <t>32.132.154.125</t>
  </si>
  <si>
    <t>32.132.154.126</t>
  </si>
  <si>
    <t>32.132.154.127</t>
  </si>
  <si>
    <t>新洼村一组151号</t>
  </si>
  <si>
    <t>HLWZX51520210618763</t>
  </si>
  <si>
    <t>32.132.154.100</t>
  </si>
  <si>
    <t>32.132.154.101</t>
  </si>
  <si>
    <t>32.132.154.102</t>
  </si>
  <si>
    <t>新洼四组安龙河卡口</t>
  </si>
  <si>
    <t>HLWZX51520210618871</t>
  </si>
  <si>
    <t>32.132.157.11</t>
  </si>
  <si>
    <t>新洼村六组卡口-借杆改造</t>
  </si>
  <si>
    <t>HLWZX51520210618849</t>
  </si>
  <si>
    <t>32.132.154.131</t>
  </si>
  <si>
    <t>32.132.154.132</t>
  </si>
  <si>
    <t>二总河桥西卡口</t>
  </si>
  <si>
    <t>HLWZX51520210618854</t>
  </si>
  <si>
    <t>32.132.156.50</t>
  </si>
  <si>
    <t>32.132.156.48</t>
  </si>
  <si>
    <t>32.132.156.52</t>
  </si>
  <si>
    <t>步洋路仁智村五组25号北</t>
  </si>
  <si>
    <t>HLWZX51520210618855</t>
  </si>
  <si>
    <t>32.132.156.136</t>
  </si>
  <si>
    <t>32.132.156.137</t>
  </si>
  <si>
    <t>32.132.156.138</t>
  </si>
  <si>
    <t>仁智村六组卡口</t>
  </si>
  <si>
    <t>HLWZX51520210618856</t>
  </si>
  <si>
    <t>32.132.157.218</t>
  </si>
  <si>
    <t>32.132.157.219</t>
  </si>
  <si>
    <t>32.132.157.220</t>
  </si>
  <si>
    <t>步洋路与王盘大桥路口北</t>
  </si>
  <si>
    <t>HLWZX51520210618865</t>
  </si>
  <si>
    <t>32.132.154.91</t>
  </si>
  <si>
    <t>32.132.154.92</t>
  </si>
  <si>
    <t>伍新黄巷渠新民河</t>
  </si>
  <si>
    <t>公用</t>
  </si>
  <si>
    <t>32.132.154.79</t>
  </si>
  <si>
    <t>凤洋河一桥卡口</t>
  </si>
  <si>
    <t>HLWZX51520210618757</t>
  </si>
  <si>
    <t>32.132.161.221</t>
  </si>
  <si>
    <t>32.132.161.222</t>
  </si>
  <si>
    <t>凤洋河大桥卡口</t>
  </si>
  <si>
    <t>HLWZX51520210618758</t>
  </si>
  <si>
    <t>32.132.161.224</t>
  </si>
  <si>
    <t>32.132.161.225</t>
  </si>
  <si>
    <t>新城凤洋河桥卡口</t>
  </si>
  <si>
    <t>HLWZX51520210618759</t>
  </si>
  <si>
    <t>32.132.155.211</t>
  </si>
  <si>
    <t>32.132.155.212</t>
  </si>
  <si>
    <t>32.132.155.213</t>
  </si>
  <si>
    <t>新城一组凤洋河桥卡口</t>
  </si>
  <si>
    <t>HLWZX51520210618760</t>
  </si>
  <si>
    <t>32.132.155.233</t>
  </si>
  <si>
    <t>32.132.155.234</t>
  </si>
  <si>
    <t>盘步线与钱塘江路交叉口</t>
  </si>
  <si>
    <t>HLWZX51520210618851</t>
  </si>
  <si>
    <t>32.132.160.59</t>
  </si>
  <si>
    <t>32.132.160.60</t>
  </si>
  <si>
    <t>32.132.160.61</t>
  </si>
  <si>
    <t>五总河与盐丰河卡口</t>
  </si>
  <si>
    <t>HLWZX51520210618858</t>
  </si>
  <si>
    <t>32.132.157.29</t>
  </si>
  <si>
    <t>32.132.157.30</t>
  </si>
  <si>
    <t>32.132.157.31</t>
  </si>
  <si>
    <t>蔡墩分离式立交桥</t>
  </si>
  <si>
    <t>HLWZX51520210618864</t>
  </si>
  <si>
    <t>32.132.155.208</t>
  </si>
  <si>
    <t>32.132.155.209</t>
  </si>
  <si>
    <t>新丰河与七总河</t>
  </si>
  <si>
    <t>HLWZX51520210618874</t>
  </si>
  <si>
    <t>32.132.156.142</t>
  </si>
  <si>
    <t>32.132.156.143</t>
  </si>
  <si>
    <t>建新河桥卡口-借杆升级</t>
  </si>
  <si>
    <t>HLWZX51520210618756</t>
  </si>
  <si>
    <t>32.132.161.227</t>
  </si>
  <si>
    <t>32.132.161.228</t>
  </si>
  <si>
    <t>32.132.161.229</t>
  </si>
  <si>
    <t>步洋路与合心河-借杆升级</t>
  </si>
  <si>
    <t>HLWZX51520210619399</t>
  </si>
  <si>
    <t>32.132.154.128</t>
  </si>
  <si>
    <t>32.132.154.129</t>
  </si>
  <si>
    <t>头总河桥卡口-借杆升级</t>
  </si>
  <si>
    <t>HLWZX51520220249479</t>
  </si>
  <si>
    <t>32.132.160.156</t>
  </si>
  <si>
    <t>蔡墩村四组卡口-借杆改造</t>
  </si>
  <si>
    <t>HLWZX51520210618850</t>
  </si>
  <si>
    <t>32.132.161.137</t>
  </si>
  <si>
    <t>32.132.161.138</t>
  </si>
  <si>
    <t>32.132.161.139</t>
  </si>
  <si>
    <t>兆顺村9组高速便道,南北</t>
  </si>
  <si>
    <t>32.132.160.51</t>
  </si>
  <si>
    <t>32.132.160.52</t>
  </si>
  <si>
    <t>通潮河南端卡口-借杆改造</t>
  </si>
  <si>
    <t>HLWZX51520210618859</t>
  </si>
  <si>
    <t>32.132.156.247</t>
  </si>
  <si>
    <t>32.132.156.248</t>
  </si>
  <si>
    <t>北环路与仁智河-借杆改造</t>
  </si>
  <si>
    <t>HLWZX51520210618862</t>
  </si>
  <si>
    <t>32.132.161.12</t>
  </si>
  <si>
    <t>十总河桥-借杆改造</t>
  </si>
  <si>
    <t>HLWZX51520210618866</t>
  </si>
  <si>
    <t>32.132.154.198</t>
  </si>
  <si>
    <t>32.132.154.199</t>
  </si>
  <si>
    <t>32.132.154.200</t>
  </si>
  <si>
    <t>伍新村八组148号旁原有监控杆-借杆改造</t>
  </si>
  <si>
    <t>HLWZX51520210618867</t>
  </si>
  <si>
    <t>32.132.154.80</t>
  </si>
  <si>
    <t>32.132.154.81</t>
  </si>
  <si>
    <t>安龙村高速便道卡口</t>
  </si>
  <si>
    <t>HLWZX51520210618872</t>
  </si>
  <si>
    <t>32.132.160.8</t>
  </si>
  <si>
    <t>32.132.160.9</t>
  </si>
  <si>
    <t>32.132.160.10</t>
  </si>
  <si>
    <t>九总河南与新民河，借杆改造</t>
  </si>
  <si>
    <t>HLWZX51520210618870</t>
  </si>
  <si>
    <t>32.132.154.82</t>
  </si>
  <si>
    <t>潮南路与开发路卡口</t>
  </si>
  <si>
    <t>HLWZX51520222352007</t>
  </si>
  <si>
    <r>
      <rPr>
        <sz val="10"/>
        <color rgb="FF000000"/>
        <rFont val="宋体"/>
        <charset val="134"/>
      </rPr>
      <t>3</t>
    </r>
    <r>
      <rPr>
        <sz val="10"/>
        <color rgb="FF000000"/>
        <rFont val="宋体"/>
        <charset val="134"/>
      </rPr>
      <t>2.132.154.123</t>
    </r>
  </si>
  <si>
    <r>
      <rPr>
        <sz val="10"/>
        <color rgb="FF000000"/>
        <rFont val="宋体"/>
        <charset val="134"/>
      </rPr>
      <t>3</t>
    </r>
    <r>
      <rPr>
        <sz val="10"/>
        <color rgb="FF000000"/>
        <rFont val="宋体"/>
        <charset val="134"/>
      </rPr>
      <t>2.132.154.124</t>
    </r>
  </si>
  <si>
    <t>武夷山-新都路</t>
  </si>
  <si>
    <t>东向西</t>
  </si>
  <si>
    <t>北向南</t>
  </si>
  <si>
    <t>新都路-峨眉山路</t>
  </si>
  <si>
    <t>南向北</t>
  </si>
  <si>
    <t>希望大道-嘉陵江</t>
  </si>
  <si>
    <t>希望大道-钱塘江路</t>
  </si>
  <si>
    <t>九华山-漓江路</t>
  </si>
  <si>
    <t>西向东</t>
  </si>
  <si>
    <t>新都路-东山路</t>
  </si>
  <si>
    <t>新都路-九华山路</t>
  </si>
  <si>
    <t>黄山路-长江路</t>
  </si>
  <si>
    <t>嵩山路-新都路</t>
  </si>
  <si>
    <t>嵩山路-松江路</t>
  </si>
  <si>
    <t>武夷山路-海河路</t>
  </si>
  <si>
    <t>峨眉山路-嘉陵江路</t>
  </si>
  <si>
    <t>九华山路-湘江路</t>
  </si>
  <si>
    <t>九华山路-嘉陵江路</t>
  </si>
  <si>
    <t>武夷山路-松江路</t>
  </si>
  <si>
    <t>普陀山路-珠江路</t>
  </si>
  <si>
    <t>东环路-嘉陵江路</t>
  </si>
  <si>
    <t>黄山路-赣江路</t>
  </si>
  <si>
    <t>泰山路-赣江路</t>
  </si>
  <si>
    <t>普陀山路-湘江路</t>
  </si>
  <si>
    <t>嵩山路-赣江路</t>
  </si>
  <si>
    <t>泰山路-嫩江路</t>
  </si>
  <si>
    <t>普陀山路-岷江路</t>
  </si>
  <si>
    <t>黄山路-岷江路</t>
  </si>
  <si>
    <t>九华山路-盐渎路</t>
  </si>
  <si>
    <t>五台山路-步凤路</t>
  </si>
  <si>
    <t>五台山路-新城路</t>
  </si>
  <si>
    <t>步凤路-光明路</t>
  </si>
  <si>
    <t>五台山路步湖路</t>
  </si>
  <si>
    <t>松江路与黄山路</t>
  </si>
  <si>
    <t>汇成名居</t>
  </si>
  <si>
    <t>涌鑫公寓4号楼东南侧1</t>
  </si>
  <si>
    <t>68.168.6.5</t>
  </si>
  <si>
    <t>涌鑫公寓4号楼东南侧2</t>
  </si>
  <si>
    <t>68.168.6.6</t>
  </si>
  <si>
    <t>涌鑫公寓4号楼东南侧3</t>
  </si>
  <si>
    <t>68.168.6.7</t>
  </si>
  <si>
    <t>涌鑫公寓西南角电力柜旁1</t>
  </si>
  <si>
    <t>68.168.6.8</t>
  </si>
  <si>
    <t>涌鑫公寓西南角电力柜旁2</t>
  </si>
  <si>
    <t>68.168.6.9</t>
  </si>
  <si>
    <t>涌鑫公寓西北角小路口1</t>
  </si>
  <si>
    <t>68.168.6.10</t>
  </si>
  <si>
    <t>涌鑫公寓西北角小路口2</t>
  </si>
  <si>
    <t>68.168.6.11</t>
  </si>
  <si>
    <t>涌鑫公寓西北角小路口3</t>
  </si>
  <si>
    <t>68.168.6.12</t>
  </si>
  <si>
    <t>涌鑫公寓东北角1</t>
  </si>
  <si>
    <t>68.168.6.19</t>
  </si>
  <si>
    <t>涌鑫公寓东北角2</t>
  </si>
  <si>
    <t>68.168.6.20</t>
  </si>
  <si>
    <t>涌鑫公寓1号楼东南地下车库入口对面</t>
  </si>
  <si>
    <t>68.168.6.22</t>
  </si>
  <si>
    <t>涌鑫公寓1号楼西南角路口1</t>
  </si>
  <si>
    <t>68.168.6.30</t>
  </si>
  <si>
    <t>涌鑫公寓1号楼西南角路口2</t>
  </si>
  <si>
    <t>68.168.6.31</t>
  </si>
  <si>
    <t>蔡尖花园18号楼西侧</t>
  </si>
  <si>
    <t>68.168.6.149</t>
  </si>
  <si>
    <t>蔡尖花园42号楼东南角</t>
  </si>
  <si>
    <t>68.168.6.157</t>
  </si>
  <si>
    <t>蔡尖花园46号楼西南侧</t>
  </si>
  <si>
    <t>68.168.6.158</t>
  </si>
  <si>
    <t>蔡尖花园45号楼西北侧</t>
  </si>
  <si>
    <t>68.168.6.161</t>
  </si>
  <si>
    <t>蔡尖花园43号楼西南侧</t>
  </si>
  <si>
    <t>68.168.6.167</t>
  </si>
  <si>
    <t>蔡尖花园2号楼东南侧1</t>
  </si>
  <si>
    <t>68.168.6.168</t>
  </si>
  <si>
    <t>蔡尖花园2号楼东南侧2</t>
  </si>
  <si>
    <t>68.168.6.169</t>
  </si>
  <si>
    <t>蔡尖花园35号楼西北侧</t>
  </si>
  <si>
    <t>68.168.6.183</t>
  </si>
  <si>
    <t>蔡尖花园25号楼西侧</t>
  </si>
  <si>
    <t>68.168.6.187</t>
  </si>
  <si>
    <t>蔡尖花园8号楼东北角</t>
  </si>
  <si>
    <t>68.168.6.189</t>
  </si>
  <si>
    <t>步凤碧水蓝湾13号楼西南侧1</t>
  </si>
  <si>
    <t>68.168.6.69</t>
  </si>
  <si>
    <t>步凤碧水蓝湾13号楼西南侧2</t>
  </si>
  <si>
    <t>68.168.6.70</t>
  </si>
  <si>
    <t>步凤碧水蓝湾13号楼西南侧3</t>
  </si>
  <si>
    <t>68.168.6.71</t>
  </si>
  <si>
    <t>步凤碧水蓝湾10号楼东北侧</t>
  </si>
  <si>
    <t>68.168.6.75</t>
  </si>
  <si>
    <t>步凤碧水蓝湾9号楼东北侧</t>
  </si>
  <si>
    <t>68.168.6.76</t>
  </si>
  <si>
    <t>步凤碧水蓝湾8号楼东北侧</t>
  </si>
  <si>
    <t>68.168.6.77</t>
  </si>
  <si>
    <t>步凤碧水蓝湾8号楼西南侧</t>
  </si>
  <si>
    <t>68.168.6.80</t>
  </si>
  <si>
    <t>步凤碧水蓝湾5号楼东北侧1</t>
  </si>
  <si>
    <t>68.168.6.83</t>
  </si>
  <si>
    <t>步凤碧水蓝湾5号楼东北侧2</t>
  </si>
  <si>
    <t>68.168.6.84</t>
  </si>
  <si>
    <t>步凤碧水蓝湾5号楼东北侧3</t>
  </si>
  <si>
    <t>68.168.6.85</t>
  </si>
  <si>
    <t>步凤碧水蓝湾6号楼东北侧1</t>
  </si>
  <si>
    <t>68.168.6.86</t>
  </si>
  <si>
    <t>步凤碧水蓝湾6号楼东北侧2</t>
  </si>
  <si>
    <t>68.168.6.87</t>
  </si>
  <si>
    <t>步凤碧水蓝湾1号楼西北侧2</t>
  </si>
  <si>
    <t>68.168.6.96</t>
  </si>
  <si>
    <t>步凤碧水蓝湾2号楼西北侧</t>
  </si>
  <si>
    <t>68.168.6.97</t>
  </si>
  <si>
    <t>阳光康居园33号楼东南侧原监控杆2</t>
  </si>
  <si>
    <t>68.168.5.48</t>
  </si>
  <si>
    <t>阳光康居园33号楼东南侧原监控杆3</t>
  </si>
  <si>
    <t>68.168.5.49</t>
  </si>
  <si>
    <t>阳光康居园34号楼东南侧原监控</t>
  </si>
  <si>
    <t>68.168.5.50</t>
  </si>
  <si>
    <t>68.168.5.51</t>
  </si>
  <si>
    <t>阳光康居园35号楼东南侧原监控</t>
  </si>
  <si>
    <t>68.168.5.52</t>
  </si>
  <si>
    <t>康欣花园8号楼东北角1</t>
  </si>
  <si>
    <t>68.168.4.147</t>
  </si>
  <si>
    <t>康欣花园8号楼东北角2</t>
  </si>
  <si>
    <t>68.168.4.148</t>
  </si>
  <si>
    <t>康欣花园27号楼东北侧</t>
  </si>
  <si>
    <t>68.168.4.202</t>
  </si>
  <si>
    <t>康欣花园21、22号楼北侧中间1</t>
  </si>
  <si>
    <t>68.168.4.207</t>
  </si>
  <si>
    <t>康欣花园21、22号楼北侧中间2</t>
  </si>
  <si>
    <t>68.168.4.208</t>
  </si>
  <si>
    <t>康欣花园21、22号楼北侧中间3</t>
  </si>
  <si>
    <t>68.168.4.209</t>
  </si>
  <si>
    <t>康欣花园21号楼东北侧</t>
  </si>
  <si>
    <t>68.168.4.210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</si>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</sst>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_ "/>
    <numFmt numFmtId="178" formatCode="0_);\(0\)"/>
    <numFmt numFmtId="179" formatCode="0.00_ "/>
  </numFmts>
  <fonts count="4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  <scheme val="minor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ajor"/>
    </font>
    <font>
      <sz val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u/>
      <sz val="9.35"/>
      <color theme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8" borderId="16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9" borderId="19" applyNumberFormat="0" applyAlignment="0" applyProtection="0">
      <alignment vertical="center"/>
    </xf>
    <xf numFmtId="0" fontId="34" fillId="10" borderId="20" applyNumberFormat="0" applyAlignment="0" applyProtection="0">
      <alignment vertical="center"/>
    </xf>
    <xf numFmtId="0" fontId="35" fillId="10" borderId="19" applyNumberFormat="0" applyAlignment="0" applyProtection="0">
      <alignment vertical="center"/>
    </xf>
    <xf numFmtId="0" fontId="36" fillId="11" borderId="21" applyNumberFormat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18" fillId="0" borderId="0">
      <alignment vertical="center"/>
    </xf>
    <xf numFmtId="0" fontId="6" fillId="0" borderId="0">
      <alignment vertical="center"/>
    </xf>
    <xf numFmtId="0" fontId="18" fillId="0" borderId="0">
      <alignment vertical="center"/>
    </xf>
    <xf numFmtId="0" fontId="6" fillId="0" borderId="0"/>
    <xf numFmtId="0" fontId="44" fillId="0" borderId="0"/>
    <xf numFmtId="0" fontId="6" fillId="0" borderId="0">
      <alignment vertical="center"/>
    </xf>
    <xf numFmtId="0" fontId="45" fillId="0" borderId="0" applyNumberFormat="0" applyFill="0" applyBorder="0" applyAlignment="0" applyProtection="0">
      <alignment vertical="top"/>
      <protection locked="0"/>
    </xf>
  </cellStyleXfs>
  <cellXfs count="185">
    <xf numFmtId="0" fontId="0" fillId="0" borderId="0" xfId="0">
      <alignment vertical="center"/>
    </xf>
    <xf numFmtId="0" fontId="1" fillId="0" borderId="0" xfId="50" applyFont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1" fillId="0" borderId="2" xfId="50" applyFont="1" applyBorder="1" applyAlignment="1">
      <alignment horizontal="center" vertical="center"/>
    </xf>
    <xf numFmtId="0" fontId="1" fillId="0" borderId="2" xfId="50" applyFont="1" applyBorder="1" applyAlignment="1">
      <alignment horizontal="center" vertical="center" wrapText="1"/>
    </xf>
    <xf numFmtId="0" fontId="1" fillId="0" borderId="3" xfId="50" applyFont="1" applyBorder="1" applyAlignment="1">
      <alignment horizontal="center" vertical="center"/>
    </xf>
    <xf numFmtId="0" fontId="1" fillId="0" borderId="4" xfId="50" applyFont="1" applyBorder="1" applyAlignment="1">
      <alignment horizontal="center" vertical="center"/>
    </xf>
    <xf numFmtId="0" fontId="1" fillId="0" borderId="5" xfId="50" applyFont="1" applyBorder="1" applyAlignment="1">
      <alignment horizontal="center" vertical="center"/>
    </xf>
    <xf numFmtId="0" fontId="1" fillId="0" borderId="6" xfId="50" applyFont="1" applyBorder="1" applyAlignment="1">
      <alignment horizontal="center" vertical="center"/>
    </xf>
    <xf numFmtId="0" fontId="1" fillId="0" borderId="7" xfId="50" applyFont="1" applyBorder="1" applyAlignment="1">
      <alignment horizontal="center" vertical="center"/>
    </xf>
    <xf numFmtId="0" fontId="1" fillId="0" borderId="8" xfId="50" applyFont="1" applyBorder="1" applyAlignment="1">
      <alignment horizontal="center" vertical="center"/>
    </xf>
    <xf numFmtId="0" fontId="1" fillId="0" borderId="9" xfId="50" applyFont="1" applyBorder="1" applyAlignment="1">
      <alignment horizontal="center" vertical="center"/>
    </xf>
    <xf numFmtId="0" fontId="1" fillId="0" borderId="9" xfId="50" applyFont="1" applyBorder="1" applyAlignment="1">
      <alignment horizontal="center" vertical="center" wrapText="1"/>
    </xf>
    <xf numFmtId="0" fontId="1" fillId="0" borderId="10" xfId="50" applyFont="1" applyBorder="1" applyAlignment="1">
      <alignment horizontal="center" vertical="center"/>
    </xf>
    <xf numFmtId="0" fontId="1" fillId="0" borderId="11" xfId="50" applyFont="1" applyBorder="1" applyAlignment="1">
      <alignment horizontal="center" vertical="center"/>
    </xf>
    <xf numFmtId="0" fontId="3" fillId="0" borderId="6" xfId="50" applyFont="1" applyBorder="1" applyAlignment="1">
      <alignment horizontal="center" vertical="center"/>
    </xf>
    <xf numFmtId="0" fontId="3" fillId="0" borderId="7" xfId="50" applyFont="1" applyBorder="1" applyAlignment="1">
      <alignment horizontal="center" vertical="center"/>
    </xf>
    <xf numFmtId="0" fontId="3" fillId="0" borderId="8" xfId="50" applyFont="1" applyBorder="1" applyAlignment="1">
      <alignment horizontal="center" vertical="center"/>
    </xf>
    <xf numFmtId="0" fontId="3" fillId="0" borderId="12" xfId="50" applyFont="1" applyBorder="1" applyAlignment="1">
      <alignment horizontal="center" vertical="center"/>
    </xf>
    <xf numFmtId="0" fontId="1" fillId="0" borderId="12" xfId="50" applyFont="1" applyBorder="1" applyAlignment="1">
      <alignment horizontal="center" vertical="center"/>
    </xf>
    <xf numFmtId="0" fontId="1" fillId="0" borderId="13" xfId="50" applyFont="1" applyBorder="1" applyAlignment="1">
      <alignment horizontal="center" vertical="center"/>
    </xf>
    <xf numFmtId="0" fontId="1" fillId="0" borderId="13" xfId="50" applyFont="1" applyBorder="1" applyAlignment="1">
      <alignment horizontal="center" vertical="center" wrapText="1"/>
    </xf>
    <xf numFmtId="0" fontId="1" fillId="0" borderId="12" xfId="50" applyFont="1" applyBorder="1" applyAlignment="1">
      <alignment horizontal="center" vertical="center" wrapText="1"/>
    </xf>
    <xf numFmtId="0" fontId="1" fillId="2" borderId="2" xfId="50" applyFont="1" applyFill="1" applyBorder="1" applyAlignment="1">
      <alignment horizontal="center" vertical="center"/>
    </xf>
    <xf numFmtId="0" fontId="1" fillId="2" borderId="13" xfId="50" applyFont="1" applyFill="1" applyBorder="1" applyAlignment="1">
      <alignment horizontal="center" vertical="center"/>
    </xf>
    <xf numFmtId="0" fontId="1" fillId="3" borderId="2" xfId="50" applyFont="1" applyFill="1" applyBorder="1" applyAlignment="1">
      <alignment horizontal="center" vertical="center"/>
    </xf>
    <xf numFmtId="0" fontId="1" fillId="3" borderId="12" xfId="50" applyFont="1" applyFill="1" applyBorder="1" applyAlignment="1">
      <alignment horizontal="center" vertical="center" wrapText="1"/>
    </xf>
    <xf numFmtId="0" fontId="1" fillId="3" borderId="2" xfId="50" applyFont="1" applyFill="1" applyBorder="1" applyAlignment="1">
      <alignment horizontal="center" vertical="center" wrapText="1"/>
    </xf>
    <xf numFmtId="0" fontId="1" fillId="3" borderId="13" xfId="50" applyFont="1" applyFill="1" applyBorder="1" applyAlignment="1">
      <alignment horizontal="center" vertical="center"/>
    </xf>
    <xf numFmtId="0" fontId="1" fillId="3" borderId="13" xfId="50" applyFont="1" applyFill="1" applyBorder="1" applyAlignment="1">
      <alignment horizontal="center" vertical="center" wrapText="1"/>
    </xf>
    <xf numFmtId="0" fontId="1" fillId="2" borderId="9" xfId="50" applyFont="1" applyFill="1" applyBorder="1" applyAlignment="1">
      <alignment horizontal="center" vertical="center"/>
    </xf>
    <xf numFmtId="0" fontId="1" fillId="2" borderId="12" xfId="50" applyFont="1" applyFill="1" applyBorder="1" applyAlignment="1">
      <alignment horizontal="center" vertical="center" wrapText="1"/>
    </xf>
    <xf numFmtId="0" fontId="1" fillId="2" borderId="2" xfId="50" applyFont="1" applyFill="1" applyBorder="1" applyAlignment="1">
      <alignment horizontal="center" vertical="center" wrapText="1"/>
    </xf>
    <xf numFmtId="0" fontId="1" fillId="2" borderId="13" xfId="50" applyFont="1" applyFill="1" applyBorder="1" applyAlignment="1">
      <alignment horizontal="center" vertical="center" wrapText="1"/>
    </xf>
    <xf numFmtId="0" fontId="1" fillId="4" borderId="2" xfId="50" applyFont="1" applyFill="1" applyBorder="1" applyAlignment="1">
      <alignment horizontal="center" vertical="center"/>
    </xf>
    <xf numFmtId="0" fontId="1" fillId="4" borderId="12" xfId="50" applyFont="1" applyFill="1" applyBorder="1" applyAlignment="1">
      <alignment horizontal="center" vertical="center"/>
    </xf>
    <xf numFmtId="0" fontId="1" fillId="4" borderId="13" xfId="50" applyFont="1" applyFill="1" applyBorder="1" applyAlignment="1">
      <alignment horizontal="center" vertical="center"/>
    </xf>
    <xf numFmtId="0" fontId="1" fillId="2" borderId="12" xfId="50" applyFont="1" applyFill="1" applyBorder="1" applyAlignment="1">
      <alignment horizontal="center" vertical="center"/>
    </xf>
    <xf numFmtId="0" fontId="1" fillId="2" borderId="9" xfId="50" applyFont="1" applyFill="1" applyBorder="1" applyAlignment="1">
      <alignment horizontal="center" vertical="center" wrapText="1"/>
    </xf>
    <xf numFmtId="0" fontId="1" fillId="4" borderId="9" xfId="50" applyFont="1" applyFill="1" applyBorder="1" applyAlignment="1">
      <alignment horizontal="center" vertical="center"/>
    </xf>
    <xf numFmtId="0" fontId="1" fillId="0" borderId="3" xfId="50" applyFont="1" applyBorder="1" applyAlignment="1">
      <alignment horizontal="center" vertical="center" wrapText="1"/>
    </xf>
    <xf numFmtId="0" fontId="1" fillId="2" borderId="3" xfId="50" applyFont="1" applyFill="1" applyBorder="1" applyAlignment="1">
      <alignment horizontal="center" vertical="center"/>
    </xf>
    <xf numFmtId="0" fontId="1" fillId="0" borderId="10" xfId="50" applyFont="1" applyBorder="1" applyAlignment="1">
      <alignment horizontal="center" vertical="center" wrapText="1"/>
    </xf>
    <xf numFmtId="0" fontId="1" fillId="2" borderId="10" xfId="50" applyFont="1" applyFill="1" applyBorder="1" applyAlignment="1">
      <alignment horizontal="center" vertical="center"/>
    </xf>
    <xf numFmtId="0" fontId="1" fillId="0" borderId="14" xfId="50" applyFont="1" applyBorder="1" applyAlignment="1">
      <alignment horizontal="center" vertical="center"/>
    </xf>
    <xf numFmtId="0" fontId="1" fillId="0" borderId="14" xfId="50" applyFont="1" applyBorder="1" applyAlignment="1">
      <alignment horizontal="center" vertical="center" wrapText="1"/>
    </xf>
    <xf numFmtId="0" fontId="1" fillId="2" borderId="14" xfId="50" applyFont="1" applyFill="1" applyBorder="1" applyAlignment="1">
      <alignment horizontal="center" vertical="center"/>
    </xf>
    <xf numFmtId="0" fontId="4" fillId="2" borderId="2" xfId="50" applyFont="1" applyFill="1" applyBorder="1" applyAlignment="1">
      <alignment horizontal="center" vertical="center"/>
    </xf>
    <xf numFmtId="0" fontId="4" fillId="2" borderId="13" xfId="50" applyFont="1" applyFill="1" applyBorder="1" applyAlignment="1">
      <alignment horizontal="center" vertical="center"/>
    </xf>
    <xf numFmtId="0" fontId="5" fillId="2" borderId="2" xfId="50" applyFont="1" applyFill="1" applyBorder="1" applyAlignment="1">
      <alignment horizontal="center" vertical="center"/>
    </xf>
    <xf numFmtId="0" fontId="5" fillId="2" borderId="13" xfId="50" applyFont="1" applyFill="1" applyBorder="1" applyAlignment="1">
      <alignment horizontal="center" vertical="center"/>
    </xf>
    <xf numFmtId="0" fontId="6" fillId="0" borderId="12" xfId="50" applyBorder="1" applyAlignment="1">
      <alignment horizontal="center"/>
    </xf>
    <xf numFmtId="0" fontId="6" fillId="0" borderId="12" xfId="50" applyBorder="1" applyAlignment="1">
      <alignment horizontal="center" vertical="center"/>
    </xf>
    <xf numFmtId="0" fontId="7" fillId="0" borderId="12" xfId="50" applyFont="1" applyBorder="1" applyAlignment="1">
      <alignment horizontal="center" vertical="center"/>
    </xf>
    <xf numFmtId="0" fontId="8" fillId="0" borderId="12" xfId="50" applyFont="1" applyBorder="1" applyAlignment="1" applyProtection="1">
      <alignment horizontal="center" vertical="center" wrapText="1"/>
      <protection locked="0"/>
    </xf>
    <xf numFmtId="0" fontId="9" fillId="0" borderId="12" xfId="50" applyFont="1" applyBorder="1" applyAlignment="1" applyProtection="1">
      <alignment horizontal="center" vertical="center" wrapText="1"/>
      <protection locked="0"/>
    </xf>
    <xf numFmtId="0" fontId="1" fillId="2" borderId="12" xfId="50" applyFont="1" applyFill="1" applyBorder="1" applyAlignment="1" applyProtection="1">
      <alignment horizontal="center" vertical="center" wrapText="1"/>
      <protection locked="0"/>
    </xf>
    <xf numFmtId="0" fontId="7" fillId="0" borderId="12" xfId="50" applyFont="1" applyBorder="1" applyAlignment="1">
      <alignment horizontal="center" vertical="center" wrapText="1"/>
    </xf>
    <xf numFmtId="0" fontId="8" fillId="2" borderId="12" xfId="50" applyFont="1" applyFill="1" applyBorder="1" applyAlignment="1" applyProtection="1">
      <alignment horizontal="center" vertical="center" wrapText="1"/>
      <protection locked="0"/>
    </xf>
    <xf numFmtId="0" fontId="8" fillId="0" borderId="12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 wrapText="1"/>
    </xf>
    <xf numFmtId="0" fontId="8" fillId="0" borderId="12" xfId="50" applyFont="1" applyBorder="1" applyAlignment="1">
      <alignment horizontal="center" vertical="center" wrapText="1"/>
    </xf>
    <xf numFmtId="0" fontId="1" fillId="0" borderId="12" xfId="50" applyFont="1" applyBorder="1" applyAlignment="1" applyProtection="1">
      <alignment horizontal="center" vertical="center" wrapText="1"/>
      <protection locked="0"/>
    </xf>
    <xf numFmtId="0" fontId="1" fillId="5" borderId="12" xfId="50" applyFont="1" applyFill="1" applyBorder="1" applyAlignment="1">
      <alignment horizontal="center" vertical="center" wrapText="1"/>
    </xf>
    <xf numFmtId="0" fontId="10" fillId="0" borderId="12" xfId="50" applyFont="1" applyBorder="1" applyAlignment="1">
      <alignment horizontal="center" vertical="center" wrapText="1"/>
    </xf>
    <xf numFmtId="0" fontId="10" fillId="2" borderId="12" xfId="50" applyFont="1" applyFill="1" applyBorder="1" applyAlignment="1">
      <alignment horizontal="center" vertical="center" wrapText="1"/>
    </xf>
    <xf numFmtId="0" fontId="10" fillId="0" borderId="12" xfId="50" applyFont="1" applyBorder="1" applyAlignment="1">
      <alignment horizontal="center" vertical="center"/>
    </xf>
    <xf numFmtId="0" fontId="10" fillId="2" borderId="12" xfId="50" applyFont="1" applyFill="1" applyBorder="1" applyAlignment="1">
      <alignment horizontal="center" vertical="center"/>
    </xf>
    <xf numFmtId="0" fontId="10" fillId="6" borderId="12" xfId="50" applyFont="1" applyFill="1" applyBorder="1" applyAlignment="1">
      <alignment horizontal="center" vertical="center"/>
    </xf>
    <xf numFmtId="0" fontId="7" fillId="2" borderId="12" xfId="50" applyFont="1" applyFill="1" applyBorder="1" applyAlignment="1">
      <alignment horizontal="center" vertical="center"/>
    </xf>
    <xf numFmtId="0" fontId="7" fillId="3" borderId="12" xfId="52" applyFont="1" applyFill="1" applyBorder="1" applyAlignment="1">
      <alignment horizontal="center" vertical="center"/>
    </xf>
    <xf numFmtId="0" fontId="7" fillId="2" borderId="2" xfId="50" applyFont="1" applyFill="1" applyBorder="1" applyAlignment="1">
      <alignment horizontal="center" vertical="center"/>
    </xf>
    <xf numFmtId="0" fontId="7" fillId="2" borderId="9" xfId="50" applyFont="1" applyFill="1" applyBorder="1" applyAlignment="1">
      <alignment horizontal="center" vertical="center"/>
    </xf>
    <xf numFmtId="0" fontId="7" fillId="2" borderId="13" xfId="50" applyFont="1" applyFill="1" applyBorder="1" applyAlignment="1">
      <alignment horizontal="center" vertical="center"/>
    </xf>
    <xf numFmtId="0" fontId="7" fillId="2" borderId="12" xfId="52" applyFont="1" applyFill="1" applyBorder="1" applyAlignment="1">
      <alignment horizontal="center" vertical="center"/>
    </xf>
    <xf numFmtId="0" fontId="7" fillId="6" borderId="12" xfId="52" applyFont="1" applyFill="1" applyBorder="1" applyAlignment="1">
      <alignment horizontal="center" vertical="center"/>
    </xf>
    <xf numFmtId="0" fontId="7" fillId="0" borderId="12" xfId="52" applyFont="1" applyBorder="1" applyAlignment="1">
      <alignment horizontal="center" vertical="center"/>
    </xf>
    <xf numFmtId="0" fontId="7" fillId="3" borderId="12" xfId="50" applyFont="1" applyFill="1" applyBorder="1" applyAlignment="1">
      <alignment horizontal="center" vertical="center"/>
    </xf>
    <xf numFmtId="0" fontId="7" fillId="0" borderId="2" xfId="50" applyFont="1" applyBorder="1" applyAlignment="1">
      <alignment horizontal="center" vertical="center"/>
    </xf>
    <xf numFmtId="0" fontId="7" fillId="0" borderId="9" xfId="50" applyFont="1" applyBorder="1" applyAlignment="1">
      <alignment horizontal="center" vertical="center"/>
    </xf>
    <xf numFmtId="0" fontId="7" fillId="0" borderId="13" xfId="50" applyFont="1" applyBorder="1" applyAlignment="1">
      <alignment horizontal="center" vertical="center"/>
    </xf>
    <xf numFmtId="0" fontId="7" fillId="7" borderId="12" xfId="52" applyFont="1" applyFill="1" applyBorder="1" applyAlignment="1">
      <alignment horizontal="center" vertical="center"/>
    </xf>
    <xf numFmtId="0" fontId="7" fillId="6" borderId="12" xfId="50" applyFont="1" applyFill="1" applyBorder="1" applyAlignment="1">
      <alignment horizontal="center" vertical="center"/>
    </xf>
    <xf numFmtId="0" fontId="7" fillId="5" borderId="12" xfId="52" applyFont="1" applyFill="1" applyBorder="1" applyAlignment="1">
      <alignment horizontal="center" vertical="center"/>
    </xf>
    <xf numFmtId="0" fontId="8" fillId="2" borderId="12" xfId="50" applyFont="1" applyFill="1" applyBorder="1" applyAlignment="1">
      <alignment horizontal="center" vertical="center" wrapText="1"/>
    </xf>
    <xf numFmtId="0" fontId="8" fillId="2" borderId="2" xfId="50" applyFont="1" applyFill="1" applyBorder="1" applyAlignment="1">
      <alignment horizontal="center" vertical="center" wrapText="1"/>
    </xf>
    <xf numFmtId="0" fontId="8" fillId="2" borderId="9" xfId="50" applyFont="1" applyFill="1" applyBorder="1" applyAlignment="1">
      <alignment horizontal="center" vertical="center" wrapText="1"/>
    </xf>
    <xf numFmtId="0" fontId="8" fillId="4" borderId="12" xfId="50" applyFont="1" applyFill="1" applyBorder="1" applyAlignment="1">
      <alignment horizontal="center" vertical="center" wrapText="1"/>
    </xf>
    <xf numFmtId="0" fontId="8" fillId="2" borderId="13" xfId="50" applyFont="1" applyFill="1" applyBorder="1" applyAlignment="1">
      <alignment horizontal="center" vertical="center" wrapText="1"/>
    </xf>
    <xf numFmtId="0" fontId="7" fillId="0" borderId="12" xfId="52" applyFont="1" applyBorder="1" applyAlignment="1">
      <alignment horizontal="center" vertical="center" wrapText="1"/>
    </xf>
    <xf numFmtId="0" fontId="11" fillId="0" borderId="12" xfId="52" applyFont="1" applyBorder="1" applyAlignment="1">
      <alignment horizontal="center" vertical="center" wrapText="1"/>
    </xf>
    <xf numFmtId="0" fontId="7" fillId="4" borderId="12" xfId="52" applyFont="1" applyFill="1" applyBorder="1" applyAlignment="1">
      <alignment horizontal="center" vertical="center"/>
    </xf>
    <xf numFmtId="0" fontId="7" fillId="4" borderId="12" xfId="50" applyFont="1" applyFill="1" applyBorder="1" applyAlignment="1">
      <alignment horizontal="center" vertical="center" wrapText="1"/>
    </xf>
    <xf numFmtId="0" fontId="1" fillId="0" borderId="12" xfId="52" applyFont="1" applyBorder="1" applyAlignment="1">
      <alignment horizontal="center" vertical="center"/>
    </xf>
    <xf numFmtId="0" fontId="5" fillId="0" borderId="12" xfId="50" applyFont="1" applyBorder="1" applyAlignment="1">
      <alignment horizontal="center" vertical="center" wrapText="1"/>
    </xf>
    <xf numFmtId="0" fontId="1" fillId="0" borderId="1" xfId="50" applyFont="1" applyBorder="1" applyAlignment="1">
      <alignment horizontal="center" vertical="center"/>
    </xf>
    <xf numFmtId="0" fontId="1" fillId="0" borderId="15" xfId="5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2" fillId="0" borderId="12" xfId="49" applyFont="1" applyBorder="1" applyAlignment="1">
      <alignment horizontal="center" vertical="center" wrapText="1"/>
    </xf>
    <xf numFmtId="0" fontId="13" fillId="0" borderId="12" xfId="49" applyFont="1" applyBorder="1" applyAlignment="1">
      <alignment horizontal="center" vertical="center" wrapText="1"/>
    </xf>
    <xf numFmtId="0" fontId="12" fillId="0" borderId="12" xfId="49" applyFont="1" applyBorder="1" applyAlignment="1">
      <alignment horizontal="center" vertical="center"/>
    </xf>
    <xf numFmtId="0" fontId="13" fillId="0" borderId="12" xfId="49" applyFont="1" applyBorder="1" applyAlignment="1">
      <alignment horizontal="center" vertical="center"/>
    </xf>
    <xf numFmtId="176" fontId="12" fillId="0" borderId="12" xfId="0" applyNumberFormat="1" applyFont="1" applyBorder="1" applyAlignment="1">
      <alignment horizontal="center" vertical="center" wrapText="1"/>
    </xf>
    <xf numFmtId="177" fontId="12" fillId="0" borderId="12" xfId="0" applyNumberFormat="1" applyFont="1" applyBorder="1" applyAlignment="1">
      <alignment horizontal="center" vertical="center" wrapText="1"/>
    </xf>
    <xf numFmtId="177" fontId="12" fillId="0" borderId="12" xfId="0" applyNumberFormat="1" applyFont="1" applyBorder="1" applyAlignment="1">
      <alignment vertical="center" wrapText="1"/>
    </xf>
    <xf numFmtId="176" fontId="13" fillId="0" borderId="12" xfId="0" applyNumberFormat="1" applyFont="1" applyBorder="1" applyAlignment="1">
      <alignment horizontal="center" vertical="center" wrapText="1"/>
    </xf>
    <xf numFmtId="178" fontId="12" fillId="0" borderId="12" xfId="0" applyNumberFormat="1" applyFont="1" applyBorder="1" applyAlignment="1">
      <alignment horizontal="center" vertical="center" wrapText="1"/>
    </xf>
    <xf numFmtId="178" fontId="12" fillId="0" borderId="12" xfId="0" applyNumberFormat="1" applyFont="1" applyBorder="1" applyAlignment="1">
      <alignment horizontal="center" vertical="center"/>
    </xf>
    <xf numFmtId="176" fontId="14" fillId="0" borderId="6" xfId="49" applyNumberFormat="1" applyFont="1" applyBorder="1" applyAlignment="1">
      <alignment horizontal="center" vertical="center"/>
    </xf>
    <xf numFmtId="176" fontId="14" fillId="0" borderId="7" xfId="49" applyNumberFormat="1" applyFont="1" applyBorder="1" applyAlignment="1">
      <alignment horizontal="center" vertical="center"/>
    </xf>
    <xf numFmtId="176" fontId="14" fillId="0" borderId="8" xfId="49" applyNumberFormat="1" applyFont="1" applyBorder="1" applyAlignment="1">
      <alignment horizontal="center" vertical="center"/>
    </xf>
    <xf numFmtId="176" fontId="14" fillId="0" borderId="12" xfId="49" applyNumberFormat="1" applyFont="1" applyBorder="1" applyAlignment="1">
      <alignment horizontal="center" vertical="center"/>
    </xf>
    <xf numFmtId="176" fontId="15" fillId="0" borderId="12" xfId="49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176" fontId="14" fillId="0" borderId="12" xfId="0" applyNumberFormat="1" applyFont="1" applyBorder="1" applyAlignment="1">
      <alignment horizontal="center" vertical="center" wrapText="1"/>
    </xf>
    <xf numFmtId="178" fontId="12" fillId="0" borderId="12" xfId="0" applyNumberFormat="1" applyFont="1" applyBorder="1" applyAlignment="1">
      <alignment vertical="center" wrapText="1"/>
    </xf>
    <xf numFmtId="176" fontId="14" fillId="0" borderId="12" xfId="0" applyNumberFormat="1" applyFont="1" applyBorder="1" applyAlignment="1">
      <alignment horizontal="center" vertical="center"/>
    </xf>
    <xf numFmtId="176" fontId="15" fillId="0" borderId="1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vertical="center" wrapText="1"/>
    </xf>
    <xf numFmtId="176" fontId="15" fillId="0" borderId="12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/>
    <xf numFmtId="176" fontId="16" fillId="0" borderId="12" xfId="0" applyNumberFormat="1" applyFont="1" applyBorder="1" applyAlignment="1">
      <alignment horizontal="center"/>
    </xf>
    <xf numFmtId="178" fontId="0" fillId="0" borderId="12" xfId="0" applyNumberFormat="1" applyBorder="1" applyAlignment="1">
      <alignment horizontal="center"/>
    </xf>
    <xf numFmtId="178" fontId="0" fillId="0" borderId="12" xfId="0" applyNumberFormat="1" applyBorder="1" applyAlignment="1">
      <alignment horizontal="center" vertical="center"/>
    </xf>
    <xf numFmtId="178" fontId="0" fillId="0" borderId="12" xfId="0" applyNumberFormat="1" applyBorder="1" applyAlignment="1"/>
    <xf numFmtId="0" fontId="16" fillId="0" borderId="12" xfId="0" applyFont="1" applyBorder="1" applyAlignment="1"/>
    <xf numFmtId="179" fontId="0" fillId="0" borderId="12" xfId="0" applyNumberFormat="1" applyBorder="1" applyAlignment="1"/>
    <xf numFmtId="178" fontId="0" fillId="0" borderId="12" xfId="0" applyNumberFormat="1" applyBorder="1">
      <alignment vertical="center"/>
    </xf>
    <xf numFmtId="0" fontId="16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16" fillId="0" borderId="12" xfId="0" applyFont="1" applyBorder="1">
      <alignment vertical="center"/>
    </xf>
    <xf numFmtId="178" fontId="16" fillId="0" borderId="12" xfId="0" applyNumberFormat="1" applyFont="1" applyBorder="1" applyAlignment="1">
      <alignment horizontal="center"/>
    </xf>
    <xf numFmtId="178" fontId="16" fillId="0" borderId="12" xfId="0" applyNumberFormat="1" applyFont="1" applyBorder="1" applyAlignment="1">
      <alignment horizontal="center" vertical="center"/>
    </xf>
    <xf numFmtId="178" fontId="16" fillId="0" borderId="12" xfId="0" applyNumberFormat="1" applyFont="1" applyBorder="1" applyAlignment="1"/>
    <xf numFmtId="0" fontId="16" fillId="0" borderId="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/>
    </xf>
    <xf numFmtId="0" fontId="16" fillId="4" borderId="12" xfId="0" applyFont="1" applyFill="1" applyBorder="1" applyAlignment="1">
      <alignment horizontal="center" vertical="center" wrapText="1"/>
    </xf>
    <xf numFmtId="49" fontId="5" fillId="4" borderId="12" xfId="0" applyNumberFormat="1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/>
    <xf numFmtId="176" fontId="16" fillId="4" borderId="12" xfId="0" applyNumberFormat="1" applyFont="1" applyFill="1" applyBorder="1" applyAlignment="1">
      <alignment horizontal="center"/>
    </xf>
    <xf numFmtId="178" fontId="16" fillId="4" borderId="12" xfId="0" applyNumberFormat="1" applyFont="1" applyFill="1" applyBorder="1" applyAlignment="1">
      <alignment horizontal="center"/>
    </xf>
    <xf numFmtId="178" fontId="16" fillId="4" borderId="12" xfId="0" applyNumberFormat="1" applyFont="1" applyFill="1" applyBorder="1" applyAlignment="1"/>
    <xf numFmtId="0" fontId="17" fillId="0" borderId="12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/>
    <xf numFmtId="176" fontId="16" fillId="0" borderId="0" xfId="0" applyNumberFormat="1" applyFont="1" applyAlignment="1">
      <alignment horizontal="center"/>
    </xf>
    <xf numFmtId="178" fontId="16" fillId="0" borderId="0" xfId="0" applyNumberFormat="1" applyFont="1" applyAlignment="1">
      <alignment horizontal="center"/>
    </xf>
    <xf numFmtId="0" fontId="0" fillId="0" borderId="0" xfId="0" applyAlignment="1"/>
    <xf numFmtId="0" fontId="18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20" fillId="2" borderId="12" xfId="50" applyFont="1" applyFill="1" applyBorder="1" applyAlignment="1">
      <alignment horizontal="center" vertical="center"/>
    </xf>
    <xf numFmtId="0" fontId="20" fillId="2" borderId="12" xfId="50" applyFont="1" applyFill="1" applyBorder="1" applyAlignment="1">
      <alignment horizontal="center" vertical="center" wrapText="1"/>
    </xf>
    <xf numFmtId="0" fontId="21" fillId="2" borderId="12" xfId="50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18" fillId="2" borderId="12" xfId="6" applyFont="1" applyFill="1" applyBorder="1" applyAlignment="1" applyProtection="1">
      <alignment horizontal="center" vertical="center"/>
    </xf>
    <xf numFmtId="0" fontId="18" fillId="0" borderId="12" xfId="6" applyFont="1" applyFill="1" applyBorder="1" applyAlignment="1" applyProtection="1">
      <alignment horizontal="center" vertical="center"/>
    </xf>
    <xf numFmtId="0" fontId="20" fillId="0" borderId="12" xfId="50" applyFont="1" applyBorder="1" applyAlignment="1">
      <alignment horizontal="center" vertical="center"/>
    </xf>
    <xf numFmtId="0" fontId="21" fillId="0" borderId="12" xfId="50" applyFont="1" applyBorder="1" applyAlignment="1">
      <alignment horizontal="center" vertical="center"/>
    </xf>
    <xf numFmtId="0" fontId="18" fillId="2" borderId="12" xfId="6" applyFont="1" applyFill="1" applyBorder="1" applyAlignment="1" applyProtection="1">
      <alignment horizontal="center" vertical="center" wrapText="1"/>
    </xf>
    <xf numFmtId="0" fontId="18" fillId="0" borderId="12" xfId="6" applyFont="1" applyFill="1" applyBorder="1" applyAlignment="1" applyProtection="1">
      <alignment horizontal="center" vertical="center" wrapText="1"/>
    </xf>
    <xf numFmtId="0" fontId="18" fillId="4" borderId="12" xfId="6" applyFont="1" applyFill="1" applyBorder="1" applyAlignment="1" applyProtection="1">
      <alignment horizontal="center" vertical="center"/>
    </xf>
    <xf numFmtId="0" fontId="20" fillId="4" borderId="12" xfId="50" applyFont="1" applyFill="1" applyBorder="1" applyAlignment="1">
      <alignment horizontal="center" vertical="center"/>
    </xf>
    <xf numFmtId="0" fontId="21" fillId="4" borderId="12" xfId="5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2" fillId="0" borderId="12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49" fontId="22" fillId="0" borderId="12" xfId="0" applyNumberFormat="1" applyFont="1" applyBorder="1" applyAlignment="1">
      <alignment horizontal="center"/>
    </xf>
    <xf numFmtId="0" fontId="23" fillId="0" borderId="12" xfId="6" applyFont="1" applyFill="1" applyBorder="1" applyAlignment="1" applyProtection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4" fillId="0" borderId="12" xfId="53" applyFont="1" applyBorder="1" applyAlignment="1">
      <alignment horizontal="center" vertical="center"/>
    </xf>
    <xf numFmtId="0" fontId="24" fillId="0" borderId="12" xfId="55" applyFont="1" applyFill="1" applyBorder="1" applyAlignment="1" applyProtection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4 2" xfId="52"/>
    <cellStyle name="常规 6" xfId="53"/>
    <cellStyle name="常规 8" xfId="54"/>
    <cellStyle name="超链接 5" xfId="55"/>
  </cellStyles>
  <dxfs count="20">
    <dxf>
      <fill>
        <patternFill patternType="solid">
          <bgColor rgb="FFFF9900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0"/>
  <sheetViews>
    <sheetView tabSelected="1" topLeftCell="A133" workbookViewId="0">
      <selection activeCell="B14" sqref="B14"/>
    </sheetView>
  </sheetViews>
  <sheetFormatPr defaultColWidth="9" defaultRowHeight="11.25" outlineLevelCol="3"/>
  <cols>
    <col min="1" max="1" width="5.125" style="177" customWidth="1"/>
    <col min="2" max="2" width="45.25" style="177" customWidth="1"/>
    <col min="3" max="3" width="10.875" style="177" customWidth="1"/>
    <col min="4" max="4" width="21.375" style="177" customWidth="1"/>
    <col min="5" max="16384" width="9" style="177"/>
  </cols>
  <sheetData>
    <row r="1" spans="1:4">
      <c r="A1" s="178" t="s">
        <v>0</v>
      </c>
      <c r="B1" s="178" t="s">
        <v>1</v>
      </c>
      <c r="C1" s="178" t="s">
        <v>2</v>
      </c>
      <c r="D1" s="178" t="s">
        <v>3</v>
      </c>
    </row>
    <row r="2" spans="1:4">
      <c r="A2" s="179">
        <v>1</v>
      </c>
      <c r="B2" s="180" t="s">
        <v>4</v>
      </c>
      <c r="C2" s="179" t="s">
        <v>5</v>
      </c>
      <c r="D2" s="180" t="s">
        <v>6</v>
      </c>
    </row>
    <row r="3" spans="1:4">
      <c r="A3" s="179">
        <v>2</v>
      </c>
      <c r="B3" s="180" t="s">
        <v>7</v>
      </c>
      <c r="C3" s="179" t="s">
        <v>5</v>
      </c>
      <c r="D3" s="180" t="s">
        <v>8</v>
      </c>
    </row>
    <row r="4" spans="1:4">
      <c r="A4" s="179">
        <v>3</v>
      </c>
      <c r="B4" s="180" t="s">
        <v>9</v>
      </c>
      <c r="C4" s="179" t="s">
        <v>5</v>
      </c>
      <c r="D4" s="180" t="s">
        <v>10</v>
      </c>
    </row>
    <row r="5" spans="1:4">
      <c r="A5" s="179">
        <v>4</v>
      </c>
      <c r="B5" s="180" t="s">
        <v>11</v>
      </c>
      <c r="C5" s="179" t="s">
        <v>5</v>
      </c>
      <c r="D5" s="180" t="s">
        <v>12</v>
      </c>
    </row>
    <row r="6" spans="1:4">
      <c r="A6" s="179">
        <v>5</v>
      </c>
      <c r="B6" s="180" t="s">
        <v>13</v>
      </c>
      <c r="C6" s="179" t="s">
        <v>5</v>
      </c>
      <c r="D6" s="180" t="s">
        <v>14</v>
      </c>
    </row>
    <row r="7" spans="1:4">
      <c r="A7" s="179">
        <v>6</v>
      </c>
      <c r="B7" s="180" t="s">
        <v>15</v>
      </c>
      <c r="C7" s="179" t="s">
        <v>5</v>
      </c>
      <c r="D7" s="180" t="s">
        <v>16</v>
      </c>
    </row>
    <row r="8" spans="1:4">
      <c r="A8" s="179">
        <v>7</v>
      </c>
      <c r="B8" s="180" t="s">
        <v>17</v>
      </c>
      <c r="C8" s="179" t="s">
        <v>5</v>
      </c>
      <c r="D8" s="180" t="s">
        <v>18</v>
      </c>
    </row>
    <row r="9" spans="1:4">
      <c r="A9" s="179">
        <v>8</v>
      </c>
      <c r="B9" s="180" t="s">
        <v>19</v>
      </c>
      <c r="C9" s="179" t="s">
        <v>5</v>
      </c>
      <c r="D9" s="180" t="s">
        <v>20</v>
      </c>
    </row>
    <row r="10" spans="1:4">
      <c r="A10" s="179">
        <v>9</v>
      </c>
      <c r="B10" s="180" t="s">
        <v>21</v>
      </c>
      <c r="C10" s="179" t="s">
        <v>5</v>
      </c>
      <c r="D10" s="180" t="s">
        <v>22</v>
      </c>
    </row>
    <row r="11" spans="1:4">
      <c r="A11" s="179">
        <v>10</v>
      </c>
      <c r="B11" s="180" t="s">
        <v>23</v>
      </c>
      <c r="C11" s="179" t="s">
        <v>5</v>
      </c>
      <c r="D11" s="180" t="s">
        <v>24</v>
      </c>
    </row>
    <row r="12" spans="1:4">
      <c r="A12" s="179">
        <v>11</v>
      </c>
      <c r="B12" s="180" t="s">
        <v>25</v>
      </c>
      <c r="C12" s="179" t="s">
        <v>5</v>
      </c>
      <c r="D12" s="180" t="s">
        <v>26</v>
      </c>
    </row>
    <row r="13" spans="1:4">
      <c r="A13" s="179">
        <v>12</v>
      </c>
      <c r="B13" s="180" t="s">
        <v>27</v>
      </c>
      <c r="C13" s="179" t="s">
        <v>5</v>
      </c>
      <c r="D13" s="180" t="s">
        <v>28</v>
      </c>
    </row>
    <row r="14" spans="1:4">
      <c r="A14" s="179">
        <v>13</v>
      </c>
      <c r="B14" s="180" t="s">
        <v>29</v>
      </c>
      <c r="C14" s="179" t="s">
        <v>5</v>
      </c>
      <c r="D14" s="180" t="s">
        <v>30</v>
      </c>
    </row>
    <row r="15" spans="1:4">
      <c r="A15" s="179">
        <v>14</v>
      </c>
      <c r="B15" s="180" t="s">
        <v>31</v>
      </c>
      <c r="C15" s="179" t="s">
        <v>5</v>
      </c>
      <c r="D15" s="180" t="s">
        <v>32</v>
      </c>
    </row>
    <row r="16" spans="1:4">
      <c r="A16" s="179">
        <v>15</v>
      </c>
      <c r="B16" s="180" t="s">
        <v>33</v>
      </c>
      <c r="C16" s="179" t="s">
        <v>5</v>
      </c>
      <c r="D16" s="180" t="s">
        <v>34</v>
      </c>
    </row>
    <row r="17" spans="1:4">
      <c r="A17" s="179">
        <v>16</v>
      </c>
      <c r="B17" s="180" t="s">
        <v>35</v>
      </c>
      <c r="C17" s="179" t="s">
        <v>5</v>
      </c>
      <c r="D17" s="180" t="s">
        <v>36</v>
      </c>
    </row>
    <row r="18" spans="1:4">
      <c r="A18" s="179">
        <v>17</v>
      </c>
      <c r="B18" s="180" t="s">
        <v>37</v>
      </c>
      <c r="C18" s="179" t="s">
        <v>5</v>
      </c>
      <c r="D18" s="180" t="s">
        <v>38</v>
      </c>
    </row>
    <row r="19" spans="1:4">
      <c r="A19" s="179">
        <v>18</v>
      </c>
      <c r="B19" s="180" t="s">
        <v>39</v>
      </c>
      <c r="C19" s="179" t="s">
        <v>5</v>
      </c>
      <c r="D19" s="180" t="s">
        <v>40</v>
      </c>
    </row>
    <row r="20" spans="1:4">
      <c r="A20" s="179">
        <v>19</v>
      </c>
      <c r="B20" s="180" t="s">
        <v>41</v>
      </c>
      <c r="C20" s="179" t="s">
        <v>5</v>
      </c>
      <c r="D20" s="180" t="s">
        <v>42</v>
      </c>
    </row>
    <row r="21" spans="1:4">
      <c r="A21" s="179">
        <v>20</v>
      </c>
      <c r="B21" s="180" t="s">
        <v>43</v>
      </c>
      <c r="C21" s="179" t="s">
        <v>5</v>
      </c>
      <c r="D21" s="180" t="s">
        <v>44</v>
      </c>
    </row>
    <row r="22" spans="1:4">
      <c r="A22" s="179">
        <v>21</v>
      </c>
      <c r="B22" s="180" t="s">
        <v>45</v>
      </c>
      <c r="C22" s="179" t="s">
        <v>5</v>
      </c>
      <c r="D22" s="180" t="s">
        <v>46</v>
      </c>
    </row>
    <row r="23" spans="1:4">
      <c r="A23" s="179">
        <v>22</v>
      </c>
      <c r="B23" s="180" t="s">
        <v>47</v>
      </c>
      <c r="C23" s="179" t="s">
        <v>5</v>
      </c>
      <c r="D23" s="180" t="s">
        <v>48</v>
      </c>
    </row>
    <row r="24" spans="1:4">
      <c r="A24" s="179">
        <v>23</v>
      </c>
      <c r="B24" s="180" t="s">
        <v>49</v>
      </c>
      <c r="C24" s="179" t="s">
        <v>5</v>
      </c>
      <c r="D24" s="180" t="s">
        <v>50</v>
      </c>
    </row>
    <row r="25" spans="1:4">
      <c r="A25" s="179">
        <v>24</v>
      </c>
      <c r="B25" s="180" t="s">
        <v>51</v>
      </c>
      <c r="C25" s="179" t="s">
        <v>5</v>
      </c>
      <c r="D25" s="180" t="s">
        <v>52</v>
      </c>
    </row>
    <row r="26" spans="1:4">
      <c r="A26" s="179">
        <v>25</v>
      </c>
      <c r="B26" s="180" t="s">
        <v>53</v>
      </c>
      <c r="C26" s="179" t="s">
        <v>5</v>
      </c>
      <c r="D26" s="180" t="s">
        <v>54</v>
      </c>
    </row>
    <row r="27" spans="1:4">
      <c r="A27" s="179">
        <v>26</v>
      </c>
      <c r="B27" s="180" t="s">
        <v>55</v>
      </c>
      <c r="C27" s="179" t="s">
        <v>5</v>
      </c>
      <c r="D27" s="180" t="s">
        <v>56</v>
      </c>
    </row>
    <row r="28" spans="1:4">
      <c r="A28" s="179">
        <v>27</v>
      </c>
      <c r="B28" s="181" t="s">
        <v>57</v>
      </c>
      <c r="C28" s="182" t="s">
        <v>5</v>
      </c>
      <c r="D28" s="180" t="s">
        <v>58</v>
      </c>
    </row>
    <row r="29" spans="1:4">
      <c r="A29" s="179">
        <v>28</v>
      </c>
      <c r="B29" s="181" t="s">
        <v>59</v>
      </c>
      <c r="C29" s="182" t="s">
        <v>5</v>
      </c>
      <c r="D29" s="180" t="s">
        <v>58</v>
      </c>
    </row>
    <row r="30" spans="1:4">
      <c r="A30" s="179">
        <v>29</v>
      </c>
      <c r="B30" s="181" t="s">
        <v>59</v>
      </c>
      <c r="C30" s="182" t="s">
        <v>5</v>
      </c>
      <c r="D30" s="180" t="s">
        <v>58</v>
      </c>
    </row>
    <row r="31" spans="1:4">
      <c r="A31" s="179">
        <v>30</v>
      </c>
      <c r="B31" s="181" t="s">
        <v>60</v>
      </c>
      <c r="C31" s="182" t="s">
        <v>5</v>
      </c>
      <c r="D31" s="180" t="s">
        <v>58</v>
      </c>
    </row>
    <row r="32" spans="1:4">
      <c r="A32" s="179">
        <v>31</v>
      </c>
      <c r="B32" s="180" t="s">
        <v>61</v>
      </c>
      <c r="C32" s="179" t="s">
        <v>62</v>
      </c>
      <c r="D32" s="180" t="s">
        <v>63</v>
      </c>
    </row>
    <row r="33" spans="1:4">
      <c r="A33" s="179">
        <v>32</v>
      </c>
      <c r="B33" s="180" t="s">
        <v>64</v>
      </c>
      <c r="C33" s="179" t="s">
        <v>62</v>
      </c>
      <c r="D33" s="180" t="s">
        <v>65</v>
      </c>
    </row>
    <row r="34" spans="1:4">
      <c r="A34" s="179">
        <v>33</v>
      </c>
      <c r="B34" s="180" t="s">
        <v>66</v>
      </c>
      <c r="C34" s="179" t="s">
        <v>62</v>
      </c>
      <c r="D34" s="180" t="s">
        <v>67</v>
      </c>
    </row>
    <row r="35" spans="1:4">
      <c r="A35" s="179">
        <v>34</v>
      </c>
      <c r="B35" s="180" t="s">
        <v>68</v>
      </c>
      <c r="C35" s="179" t="s">
        <v>62</v>
      </c>
      <c r="D35" s="180" t="s">
        <v>69</v>
      </c>
    </row>
    <row r="36" spans="1:4">
      <c r="A36" s="179">
        <v>35</v>
      </c>
      <c r="B36" s="180" t="s">
        <v>70</v>
      </c>
      <c r="C36" s="179" t="s">
        <v>62</v>
      </c>
      <c r="D36" s="180" t="s">
        <v>71</v>
      </c>
    </row>
    <row r="37" spans="1:4">
      <c r="A37" s="179">
        <v>36</v>
      </c>
      <c r="B37" s="180" t="s">
        <v>72</v>
      </c>
      <c r="C37" s="179" t="s">
        <v>62</v>
      </c>
      <c r="D37" s="180" t="s">
        <v>73</v>
      </c>
    </row>
    <row r="38" spans="1:4">
      <c r="A38" s="179">
        <v>37</v>
      </c>
      <c r="B38" s="180" t="s">
        <v>74</v>
      </c>
      <c r="C38" s="179" t="s">
        <v>62</v>
      </c>
      <c r="D38" s="180" t="s">
        <v>75</v>
      </c>
    </row>
    <row r="39" spans="1:4">
      <c r="A39" s="179">
        <v>38</v>
      </c>
      <c r="B39" s="180" t="s">
        <v>76</v>
      </c>
      <c r="C39" s="179" t="s">
        <v>62</v>
      </c>
      <c r="D39" s="180" t="s">
        <v>77</v>
      </c>
    </row>
    <row r="40" spans="1:4">
      <c r="A40" s="179">
        <v>39</v>
      </c>
      <c r="B40" s="180" t="s">
        <v>78</v>
      </c>
      <c r="C40" s="179" t="s">
        <v>62</v>
      </c>
      <c r="D40" s="180" t="s">
        <v>79</v>
      </c>
    </row>
    <row r="41" spans="1:4">
      <c r="A41" s="179">
        <v>40</v>
      </c>
      <c r="B41" s="180" t="s">
        <v>80</v>
      </c>
      <c r="C41" s="179" t="s">
        <v>62</v>
      </c>
      <c r="D41" s="180" t="s">
        <v>81</v>
      </c>
    </row>
    <row r="42" spans="1:4">
      <c r="A42" s="179">
        <v>41</v>
      </c>
      <c r="B42" s="180" t="s">
        <v>82</v>
      </c>
      <c r="C42" s="179" t="s">
        <v>62</v>
      </c>
      <c r="D42" s="180" t="s">
        <v>83</v>
      </c>
    </row>
    <row r="43" spans="1:4">
      <c r="A43" s="179">
        <v>42</v>
      </c>
      <c r="B43" s="180" t="s">
        <v>84</v>
      </c>
      <c r="C43" s="179" t="s">
        <v>62</v>
      </c>
      <c r="D43" s="180" t="s">
        <v>85</v>
      </c>
    </row>
    <row r="44" spans="1:4">
      <c r="A44" s="179">
        <v>43</v>
      </c>
      <c r="B44" s="180" t="s">
        <v>86</v>
      </c>
      <c r="C44" s="179" t="s">
        <v>62</v>
      </c>
      <c r="D44" s="180" t="s">
        <v>87</v>
      </c>
    </row>
    <row r="45" spans="1:4">
      <c r="A45" s="179">
        <v>44</v>
      </c>
      <c r="B45" s="180" t="s">
        <v>88</v>
      </c>
      <c r="C45" s="179" t="s">
        <v>62</v>
      </c>
      <c r="D45" s="180" t="s">
        <v>89</v>
      </c>
    </row>
    <row r="46" spans="1:4">
      <c r="A46" s="179">
        <v>45</v>
      </c>
      <c r="B46" s="183" t="s">
        <v>90</v>
      </c>
      <c r="C46" s="182" t="s">
        <v>62</v>
      </c>
      <c r="D46" s="180" t="s">
        <v>58</v>
      </c>
    </row>
    <row r="47" spans="1:4">
      <c r="A47" s="179">
        <v>46</v>
      </c>
      <c r="B47" s="183" t="s">
        <v>91</v>
      </c>
      <c r="C47" s="182" t="s">
        <v>62</v>
      </c>
      <c r="D47" s="180" t="s">
        <v>58</v>
      </c>
    </row>
    <row r="48" spans="1:4">
      <c r="A48" s="179">
        <v>47</v>
      </c>
      <c r="B48" s="180" t="s">
        <v>92</v>
      </c>
      <c r="C48" s="179" t="s">
        <v>93</v>
      </c>
      <c r="D48" s="180" t="s">
        <v>94</v>
      </c>
    </row>
    <row r="49" spans="1:4">
      <c r="A49" s="179">
        <v>48</v>
      </c>
      <c r="B49" s="180" t="s">
        <v>95</v>
      </c>
      <c r="C49" s="179" t="s">
        <v>93</v>
      </c>
      <c r="D49" s="180" t="s">
        <v>96</v>
      </c>
    </row>
    <row r="50" spans="1:4">
      <c r="A50" s="179">
        <v>49</v>
      </c>
      <c r="B50" s="180" t="s">
        <v>97</v>
      </c>
      <c r="C50" s="179" t="s">
        <v>93</v>
      </c>
      <c r="D50" s="180" t="s">
        <v>98</v>
      </c>
    </row>
    <row r="51" spans="1:4">
      <c r="A51" s="179">
        <v>50</v>
      </c>
      <c r="B51" s="180" t="s">
        <v>99</v>
      </c>
      <c r="C51" s="179" t="s">
        <v>93</v>
      </c>
      <c r="D51" s="180" t="s">
        <v>100</v>
      </c>
    </row>
    <row r="52" spans="1:4">
      <c r="A52" s="179">
        <v>51</v>
      </c>
      <c r="B52" s="180" t="s">
        <v>101</v>
      </c>
      <c r="C52" s="179" t="s">
        <v>93</v>
      </c>
      <c r="D52" s="180" t="s">
        <v>102</v>
      </c>
    </row>
    <row r="53" spans="1:4">
      <c r="A53" s="179">
        <v>52</v>
      </c>
      <c r="B53" s="180" t="s">
        <v>103</v>
      </c>
      <c r="C53" s="179" t="s">
        <v>93</v>
      </c>
      <c r="D53" s="180" t="s">
        <v>104</v>
      </c>
    </row>
    <row r="54" spans="1:4">
      <c r="A54" s="179">
        <v>53</v>
      </c>
      <c r="B54" s="180" t="s">
        <v>105</v>
      </c>
      <c r="C54" s="179" t="s">
        <v>93</v>
      </c>
      <c r="D54" s="180" t="s">
        <v>106</v>
      </c>
    </row>
    <row r="55" spans="1:4">
      <c r="A55" s="179">
        <v>54</v>
      </c>
      <c r="B55" s="180" t="s">
        <v>107</v>
      </c>
      <c r="C55" s="179" t="s">
        <v>93</v>
      </c>
      <c r="D55" s="180" t="s">
        <v>108</v>
      </c>
    </row>
    <row r="56" spans="1:4">
      <c r="A56" s="179">
        <v>55</v>
      </c>
      <c r="B56" s="180" t="s">
        <v>109</v>
      </c>
      <c r="C56" s="179" t="s">
        <v>93</v>
      </c>
      <c r="D56" s="180" t="s">
        <v>110</v>
      </c>
    </row>
    <row r="57" spans="1:4">
      <c r="A57" s="179">
        <v>56</v>
      </c>
      <c r="B57" s="180" t="s">
        <v>111</v>
      </c>
      <c r="C57" s="179" t="s">
        <v>93</v>
      </c>
      <c r="D57" s="180" t="s">
        <v>112</v>
      </c>
    </row>
    <row r="58" spans="1:4">
      <c r="A58" s="179">
        <v>57</v>
      </c>
      <c r="B58" s="180" t="s">
        <v>113</v>
      </c>
      <c r="C58" s="179" t="s">
        <v>93</v>
      </c>
      <c r="D58" s="180" t="s">
        <v>114</v>
      </c>
    </row>
    <row r="59" spans="1:4">
      <c r="A59" s="179">
        <v>58</v>
      </c>
      <c r="B59" s="180" t="s">
        <v>115</v>
      </c>
      <c r="C59" s="179" t="s">
        <v>93</v>
      </c>
      <c r="D59" s="180" t="s">
        <v>116</v>
      </c>
    </row>
    <row r="60" spans="1:4">
      <c r="A60" s="179">
        <v>59</v>
      </c>
      <c r="B60" s="180" t="s">
        <v>117</v>
      </c>
      <c r="C60" s="179" t="s">
        <v>93</v>
      </c>
      <c r="D60" s="180" t="s">
        <v>118</v>
      </c>
    </row>
    <row r="61" spans="1:4">
      <c r="A61" s="179">
        <v>60</v>
      </c>
      <c r="B61" s="180" t="s">
        <v>119</v>
      </c>
      <c r="C61" s="179" t="s">
        <v>93</v>
      </c>
      <c r="D61" s="180" t="s">
        <v>120</v>
      </c>
    </row>
    <row r="62" spans="1:4">
      <c r="A62" s="179">
        <v>61</v>
      </c>
      <c r="B62" s="180" t="s">
        <v>121</v>
      </c>
      <c r="C62" s="179" t="s">
        <v>93</v>
      </c>
      <c r="D62" s="180" t="s">
        <v>122</v>
      </c>
    </row>
    <row r="63" spans="1:4">
      <c r="A63" s="179">
        <v>62</v>
      </c>
      <c r="B63" s="180" t="s">
        <v>123</v>
      </c>
      <c r="C63" s="179" t="s">
        <v>93</v>
      </c>
      <c r="D63" s="180" t="s">
        <v>124</v>
      </c>
    </row>
    <row r="64" spans="1:4">
      <c r="A64" s="179">
        <v>63</v>
      </c>
      <c r="B64" s="180" t="s">
        <v>125</v>
      </c>
      <c r="C64" s="179" t="s">
        <v>93</v>
      </c>
      <c r="D64" s="180" t="s">
        <v>126</v>
      </c>
    </row>
    <row r="65" spans="1:4">
      <c r="A65" s="179">
        <v>64</v>
      </c>
      <c r="B65" s="180" t="s">
        <v>127</v>
      </c>
      <c r="C65" s="179" t="s">
        <v>93</v>
      </c>
      <c r="D65" s="180" t="s">
        <v>128</v>
      </c>
    </row>
    <row r="66" spans="1:4">
      <c r="A66" s="179">
        <v>65</v>
      </c>
      <c r="B66" s="180" t="s">
        <v>129</v>
      </c>
      <c r="C66" s="179" t="s">
        <v>93</v>
      </c>
      <c r="D66" s="180" t="s">
        <v>130</v>
      </c>
    </row>
    <row r="67" spans="1:4">
      <c r="A67" s="179">
        <v>66</v>
      </c>
      <c r="B67" s="180" t="s">
        <v>131</v>
      </c>
      <c r="C67" s="179" t="s">
        <v>93</v>
      </c>
      <c r="D67" s="180" t="s">
        <v>132</v>
      </c>
    </row>
    <row r="68" spans="1:4">
      <c r="A68" s="179">
        <v>67</v>
      </c>
      <c r="B68" s="180" t="s">
        <v>133</v>
      </c>
      <c r="C68" s="179" t="s">
        <v>93</v>
      </c>
      <c r="D68" s="180" t="s">
        <v>134</v>
      </c>
    </row>
    <row r="69" spans="1:4">
      <c r="A69" s="179">
        <v>68</v>
      </c>
      <c r="B69" s="180" t="s">
        <v>135</v>
      </c>
      <c r="C69" s="179" t="s">
        <v>93</v>
      </c>
      <c r="D69" s="180" t="s">
        <v>136</v>
      </c>
    </row>
    <row r="70" spans="1:4">
      <c r="A70" s="179">
        <v>69</v>
      </c>
      <c r="B70" s="180" t="s">
        <v>137</v>
      </c>
      <c r="C70" s="179" t="s">
        <v>93</v>
      </c>
      <c r="D70" s="180" t="s">
        <v>138</v>
      </c>
    </row>
    <row r="71" spans="1:4">
      <c r="A71" s="179">
        <v>70</v>
      </c>
      <c r="B71" s="180" t="s">
        <v>139</v>
      </c>
      <c r="C71" s="179" t="s">
        <v>93</v>
      </c>
      <c r="D71" s="180" t="s">
        <v>140</v>
      </c>
    </row>
    <row r="72" spans="1:4">
      <c r="A72" s="179">
        <v>71</v>
      </c>
      <c r="B72" s="180" t="s">
        <v>141</v>
      </c>
      <c r="C72" s="179" t="s">
        <v>93</v>
      </c>
      <c r="D72" s="180" t="s">
        <v>142</v>
      </c>
    </row>
    <row r="73" spans="1:4">
      <c r="A73" s="179">
        <v>72</v>
      </c>
      <c r="B73" s="180" t="s">
        <v>143</v>
      </c>
      <c r="C73" s="179" t="s">
        <v>93</v>
      </c>
      <c r="D73" s="180" t="s">
        <v>144</v>
      </c>
    </row>
    <row r="74" spans="1:4">
      <c r="A74" s="179">
        <v>73</v>
      </c>
      <c r="B74" s="180" t="s">
        <v>145</v>
      </c>
      <c r="C74" s="179" t="s">
        <v>93</v>
      </c>
      <c r="D74" s="180" t="s">
        <v>146</v>
      </c>
    </row>
    <row r="75" spans="1:4">
      <c r="A75" s="179">
        <v>74</v>
      </c>
      <c r="B75" s="180" t="s">
        <v>147</v>
      </c>
      <c r="C75" s="179" t="s">
        <v>93</v>
      </c>
      <c r="D75" s="180" t="s">
        <v>148</v>
      </c>
    </row>
    <row r="76" spans="1:4">
      <c r="A76" s="179">
        <v>75</v>
      </c>
      <c r="B76" s="180" t="s">
        <v>149</v>
      </c>
      <c r="C76" s="179" t="s">
        <v>93</v>
      </c>
      <c r="D76" s="180" t="s">
        <v>150</v>
      </c>
    </row>
    <row r="77" spans="1:4">
      <c r="A77" s="179">
        <v>76</v>
      </c>
      <c r="B77" s="180" t="s">
        <v>151</v>
      </c>
      <c r="C77" s="179" t="s">
        <v>93</v>
      </c>
      <c r="D77" s="180" t="s">
        <v>152</v>
      </c>
    </row>
    <row r="78" spans="1:4">
      <c r="A78" s="179">
        <v>77</v>
      </c>
      <c r="B78" s="180" t="s">
        <v>153</v>
      </c>
      <c r="C78" s="179" t="s">
        <v>93</v>
      </c>
      <c r="D78" s="180" t="s">
        <v>154</v>
      </c>
    </row>
    <row r="79" spans="1:4">
      <c r="A79" s="179">
        <v>78</v>
      </c>
      <c r="B79" s="180" t="s">
        <v>155</v>
      </c>
      <c r="C79" s="179" t="s">
        <v>93</v>
      </c>
      <c r="D79" s="180" t="s">
        <v>156</v>
      </c>
    </row>
    <row r="80" spans="1:4">
      <c r="A80" s="179">
        <v>79</v>
      </c>
      <c r="B80" s="180" t="s">
        <v>157</v>
      </c>
      <c r="C80" s="179" t="s">
        <v>93</v>
      </c>
      <c r="D80" s="180" t="s">
        <v>158</v>
      </c>
    </row>
    <row r="81" spans="1:4">
      <c r="A81" s="179">
        <v>80</v>
      </c>
      <c r="B81" s="180" t="s">
        <v>159</v>
      </c>
      <c r="C81" s="179" t="s">
        <v>93</v>
      </c>
      <c r="D81" s="180" t="s">
        <v>160</v>
      </c>
    </row>
    <row r="82" spans="1:4">
      <c r="A82" s="179">
        <v>81</v>
      </c>
      <c r="B82" s="180" t="s">
        <v>161</v>
      </c>
      <c r="C82" s="179" t="s">
        <v>93</v>
      </c>
      <c r="D82" s="180" t="s">
        <v>162</v>
      </c>
    </row>
    <row r="83" spans="1:4">
      <c r="A83" s="179">
        <v>82</v>
      </c>
      <c r="B83" s="180" t="s">
        <v>163</v>
      </c>
      <c r="C83" s="179" t="s">
        <v>93</v>
      </c>
      <c r="D83" s="180" t="s">
        <v>164</v>
      </c>
    </row>
    <row r="84" spans="1:4">
      <c r="A84" s="179">
        <v>83</v>
      </c>
      <c r="B84" s="180" t="s">
        <v>165</v>
      </c>
      <c r="C84" s="179" t="s">
        <v>93</v>
      </c>
      <c r="D84" s="180" t="s">
        <v>166</v>
      </c>
    </row>
    <row r="85" spans="1:4">
      <c r="A85" s="179">
        <v>84</v>
      </c>
      <c r="B85" s="180" t="s">
        <v>167</v>
      </c>
      <c r="C85" s="179" t="s">
        <v>93</v>
      </c>
      <c r="D85" s="180" t="s">
        <v>168</v>
      </c>
    </row>
    <row r="86" spans="1:4">
      <c r="A86" s="179">
        <v>85</v>
      </c>
      <c r="B86" s="180" t="s">
        <v>169</v>
      </c>
      <c r="C86" s="179" t="s">
        <v>93</v>
      </c>
      <c r="D86" s="180" t="s">
        <v>170</v>
      </c>
    </row>
    <row r="87" spans="1:4">
      <c r="A87" s="179">
        <v>86</v>
      </c>
      <c r="B87" s="180" t="s">
        <v>171</v>
      </c>
      <c r="C87" s="179" t="s">
        <v>93</v>
      </c>
      <c r="D87" s="180" t="s">
        <v>172</v>
      </c>
    </row>
    <row r="88" spans="1:4">
      <c r="A88" s="179">
        <v>87</v>
      </c>
      <c r="B88" s="180" t="s">
        <v>173</v>
      </c>
      <c r="C88" s="179" t="s">
        <v>93</v>
      </c>
      <c r="D88" s="180" t="s">
        <v>174</v>
      </c>
    </row>
    <row r="89" spans="1:4">
      <c r="A89" s="179">
        <v>88</v>
      </c>
      <c r="B89" s="180" t="s">
        <v>175</v>
      </c>
      <c r="C89" s="179" t="s">
        <v>93</v>
      </c>
      <c r="D89" s="180" t="s">
        <v>176</v>
      </c>
    </row>
    <row r="90" spans="1:4">
      <c r="A90" s="179">
        <v>89</v>
      </c>
      <c r="B90" s="180" t="s">
        <v>177</v>
      </c>
      <c r="C90" s="179" t="s">
        <v>93</v>
      </c>
      <c r="D90" s="180" t="s">
        <v>178</v>
      </c>
    </row>
    <row r="91" spans="1:4">
      <c r="A91" s="179">
        <v>90</v>
      </c>
      <c r="B91" s="180" t="s">
        <v>179</v>
      </c>
      <c r="C91" s="179" t="s">
        <v>93</v>
      </c>
      <c r="D91" s="180" t="s">
        <v>180</v>
      </c>
    </row>
    <row r="92" spans="1:4">
      <c r="A92" s="179">
        <v>91</v>
      </c>
      <c r="B92" s="180" t="s">
        <v>181</v>
      </c>
      <c r="C92" s="179" t="s">
        <v>93</v>
      </c>
      <c r="D92" s="180" t="s">
        <v>182</v>
      </c>
    </row>
    <row r="93" spans="1:4">
      <c r="A93" s="179">
        <v>92</v>
      </c>
      <c r="B93" s="180" t="s">
        <v>183</v>
      </c>
      <c r="C93" s="179" t="s">
        <v>93</v>
      </c>
      <c r="D93" s="180" t="s">
        <v>184</v>
      </c>
    </row>
    <row r="94" spans="1:4">
      <c r="A94" s="179">
        <v>93</v>
      </c>
      <c r="B94" s="180" t="s">
        <v>185</v>
      </c>
      <c r="C94" s="179" t="s">
        <v>93</v>
      </c>
      <c r="D94" s="180" t="s">
        <v>186</v>
      </c>
    </row>
    <row r="95" spans="1:4">
      <c r="A95" s="179">
        <v>94</v>
      </c>
      <c r="B95" s="180" t="s">
        <v>187</v>
      </c>
      <c r="C95" s="179" t="s">
        <v>93</v>
      </c>
      <c r="D95" s="180" t="s">
        <v>188</v>
      </c>
    </row>
    <row r="96" spans="1:4">
      <c r="A96" s="179">
        <v>95</v>
      </c>
      <c r="B96" s="180" t="s">
        <v>189</v>
      </c>
      <c r="C96" s="179" t="s">
        <v>93</v>
      </c>
      <c r="D96" s="180" t="s">
        <v>190</v>
      </c>
    </row>
    <row r="97" spans="1:4">
      <c r="A97" s="179">
        <v>96</v>
      </c>
      <c r="B97" s="180" t="s">
        <v>191</v>
      </c>
      <c r="C97" s="179" t="s">
        <v>93</v>
      </c>
      <c r="D97" s="180" t="s">
        <v>192</v>
      </c>
    </row>
    <row r="98" spans="1:4">
      <c r="A98" s="179">
        <v>97</v>
      </c>
      <c r="B98" s="180" t="s">
        <v>193</v>
      </c>
      <c r="C98" s="179" t="s">
        <v>93</v>
      </c>
      <c r="D98" s="180" t="s">
        <v>194</v>
      </c>
    </row>
    <row r="99" spans="1:4">
      <c r="A99" s="179">
        <v>98</v>
      </c>
      <c r="B99" s="180" t="s">
        <v>195</v>
      </c>
      <c r="C99" s="179" t="s">
        <v>93</v>
      </c>
      <c r="D99" s="180" t="s">
        <v>196</v>
      </c>
    </row>
    <row r="100" spans="1:4">
      <c r="A100" s="179">
        <v>99</v>
      </c>
      <c r="B100" s="180" t="s">
        <v>197</v>
      </c>
      <c r="C100" s="179" t="s">
        <v>93</v>
      </c>
      <c r="D100" s="180" t="s">
        <v>198</v>
      </c>
    </row>
    <row r="101" spans="1:4">
      <c r="A101" s="179">
        <v>100</v>
      </c>
      <c r="B101" s="180" t="s">
        <v>199</v>
      </c>
      <c r="C101" s="179" t="s">
        <v>93</v>
      </c>
      <c r="D101" s="180" t="s">
        <v>200</v>
      </c>
    </row>
    <row r="102" spans="1:4">
      <c r="A102" s="179">
        <v>101</v>
      </c>
      <c r="B102" s="180" t="s">
        <v>201</v>
      </c>
      <c r="C102" s="179" t="s">
        <v>93</v>
      </c>
      <c r="D102" s="180" t="s">
        <v>202</v>
      </c>
    </row>
    <row r="103" spans="1:4">
      <c r="A103" s="179">
        <v>102</v>
      </c>
      <c r="B103" s="180" t="s">
        <v>203</v>
      </c>
      <c r="C103" s="179" t="s">
        <v>93</v>
      </c>
      <c r="D103" s="180" t="s">
        <v>204</v>
      </c>
    </row>
    <row r="104" spans="1:4">
      <c r="A104" s="179">
        <v>103</v>
      </c>
      <c r="B104" s="180" t="s">
        <v>205</v>
      </c>
      <c r="C104" s="179" t="s">
        <v>93</v>
      </c>
      <c r="D104" s="180" t="s">
        <v>206</v>
      </c>
    </row>
    <row r="105" spans="1:4">
      <c r="A105" s="179">
        <v>104</v>
      </c>
      <c r="B105" s="180" t="s">
        <v>207</v>
      </c>
      <c r="C105" s="179" t="s">
        <v>93</v>
      </c>
      <c r="D105" s="180" t="s">
        <v>208</v>
      </c>
    </row>
    <row r="106" spans="1:4">
      <c r="A106" s="179">
        <v>105</v>
      </c>
      <c r="B106" s="180" t="s">
        <v>209</v>
      </c>
      <c r="C106" s="179" t="s">
        <v>93</v>
      </c>
      <c r="D106" s="180" t="s">
        <v>210</v>
      </c>
    </row>
    <row r="107" spans="1:4">
      <c r="A107" s="179">
        <v>106</v>
      </c>
      <c r="B107" s="180" t="s">
        <v>211</v>
      </c>
      <c r="C107" s="179" t="s">
        <v>93</v>
      </c>
      <c r="D107" s="180" t="s">
        <v>212</v>
      </c>
    </row>
    <row r="108" spans="1:4">
      <c r="A108" s="179">
        <v>107</v>
      </c>
      <c r="B108" s="180" t="s">
        <v>213</v>
      </c>
      <c r="C108" s="179" t="s">
        <v>93</v>
      </c>
      <c r="D108" s="180" t="s">
        <v>214</v>
      </c>
    </row>
    <row r="109" spans="1:4">
      <c r="A109" s="179">
        <v>108</v>
      </c>
      <c r="B109" s="180" t="s">
        <v>215</v>
      </c>
      <c r="C109" s="179" t="s">
        <v>93</v>
      </c>
      <c r="D109" s="180" t="s">
        <v>216</v>
      </c>
    </row>
    <row r="110" spans="1:4">
      <c r="A110" s="179">
        <v>109</v>
      </c>
      <c r="B110" s="180" t="s">
        <v>217</v>
      </c>
      <c r="C110" s="179" t="s">
        <v>93</v>
      </c>
      <c r="D110" s="180" t="s">
        <v>218</v>
      </c>
    </row>
    <row r="111" spans="1:4">
      <c r="A111" s="179">
        <v>110</v>
      </c>
      <c r="B111" s="180" t="s">
        <v>219</v>
      </c>
      <c r="C111" s="179" t="s">
        <v>93</v>
      </c>
      <c r="D111" s="180" t="s">
        <v>220</v>
      </c>
    </row>
    <row r="112" spans="1:4">
      <c r="A112" s="179">
        <v>111</v>
      </c>
      <c r="B112" s="180" t="s">
        <v>221</v>
      </c>
      <c r="C112" s="179" t="s">
        <v>93</v>
      </c>
      <c r="D112" s="180" t="s">
        <v>222</v>
      </c>
    </row>
    <row r="113" spans="1:4">
      <c r="A113" s="179">
        <v>112</v>
      </c>
      <c r="B113" s="180" t="s">
        <v>223</v>
      </c>
      <c r="C113" s="179" t="s">
        <v>93</v>
      </c>
      <c r="D113" s="180" t="s">
        <v>224</v>
      </c>
    </row>
    <row r="114" spans="1:4">
      <c r="A114" s="179">
        <v>113</v>
      </c>
      <c r="B114" s="180" t="s">
        <v>225</v>
      </c>
      <c r="C114" s="179" t="s">
        <v>93</v>
      </c>
      <c r="D114" s="180" t="s">
        <v>226</v>
      </c>
    </row>
    <row r="115" spans="1:4">
      <c r="A115" s="179">
        <v>114</v>
      </c>
      <c r="B115" s="180" t="s">
        <v>227</v>
      </c>
      <c r="C115" s="179" t="s">
        <v>93</v>
      </c>
      <c r="D115" s="180" t="s">
        <v>228</v>
      </c>
    </row>
    <row r="116" spans="1:4">
      <c r="A116" s="179">
        <v>115</v>
      </c>
      <c r="B116" s="180" t="s">
        <v>229</v>
      </c>
      <c r="C116" s="179" t="s">
        <v>93</v>
      </c>
      <c r="D116" s="180" t="s">
        <v>230</v>
      </c>
    </row>
    <row r="117" spans="1:4">
      <c r="A117" s="179">
        <v>116</v>
      </c>
      <c r="B117" s="180" t="s">
        <v>231</v>
      </c>
      <c r="C117" s="179" t="s">
        <v>93</v>
      </c>
      <c r="D117" s="180" t="s">
        <v>232</v>
      </c>
    </row>
    <row r="118" spans="1:4">
      <c r="A118" s="179">
        <v>117</v>
      </c>
      <c r="B118" s="180" t="s">
        <v>233</v>
      </c>
      <c r="C118" s="179" t="s">
        <v>93</v>
      </c>
      <c r="D118" s="180" t="s">
        <v>234</v>
      </c>
    </row>
    <row r="119" spans="1:4">
      <c r="A119" s="179">
        <v>118</v>
      </c>
      <c r="B119" s="180" t="s">
        <v>235</v>
      </c>
      <c r="C119" s="179" t="s">
        <v>93</v>
      </c>
      <c r="D119" s="180" t="s">
        <v>236</v>
      </c>
    </row>
    <row r="120" spans="1:4">
      <c r="A120" s="179">
        <v>119</v>
      </c>
      <c r="B120" s="180" t="s">
        <v>237</v>
      </c>
      <c r="C120" s="179" t="s">
        <v>93</v>
      </c>
      <c r="D120" s="180" t="s">
        <v>238</v>
      </c>
    </row>
    <row r="121" spans="1:4">
      <c r="A121" s="179">
        <v>120</v>
      </c>
      <c r="B121" s="180" t="s">
        <v>239</v>
      </c>
      <c r="C121" s="179" t="s">
        <v>93</v>
      </c>
      <c r="D121" s="180" t="s">
        <v>240</v>
      </c>
    </row>
    <row r="122" spans="1:4">
      <c r="A122" s="179">
        <v>121</v>
      </c>
      <c r="B122" s="180" t="s">
        <v>241</v>
      </c>
      <c r="C122" s="179" t="s">
        <v>93</v>
      </c>
      <c r="D122" s="180" t="s">
        <v>242</v>
      </c>
    </row>
    <row r="123" spans="1:4">
      <c r="A123" s="179">
        <v>122</v>
      </c>
      <c r="B123" s="180" t="s">
        <v>243</v>
      </c>
      <c r="C123" s="179" t="s">
        <v>93</v>
      </c>
      <c r="D123" s="180" t="s">
        <v>244</v>
      </c>
    </row>
    <row r="124" spans="1:4">
      <c r="A124" s="179">
        <v>123</v>
      </c>
      <c r="B124" s="180" t="s">
        <v>245</v>
      </c>
      <c r="C124" s="179" t="s">
        <v>93</v>
      </c>
      <c r="D124" s="180" t="s">
        <v>246</v>
      </c>
    </row>
    <row r="125" spans="1:4">
      <c r="A125" s="179">
        <v>124</v>
      </c>
      <c r="B125" s="180" t="s">
        <v>247</v>
      </c>
      <c r="C125" s="179" t="s">
        <v>93</v>
      </c>
      <c r="D125" s="180" t="s">
        <v>248</v>
      </c>
    </row>
    <row r="126" spans="1:4">
      <c r="A126" s="179">
        <v>125</v>
      </c>
      <c r="B126" s="180" t="s">
        <v>249</v>
      </c>
      <c r="C126" s="179" t="s">
        <v>93</v>
      </c>
      <c r="D126" s="180" t="s">
        <v>250</v>
      </c>
    </row>
    <row r="127" spans="1:4">
      <c r="A127" s="179">
        <v>126</v>
      </c>
      <c r="B127" s="180" t="s">
        <v>251</v>
      </c>
      <c r="C127" s="179" t="s">
        <v>93</v>
      </c>
      <c r="D127" s="180" t="s">
        <v>252</v>
      </c>
    </row>
    <row r="128" spans="1:4">
      <c r="A128" s="179">
        <v>127</v>
      </c>
      <c r="B128" s="180" t="s">
        <v>253</v>
      </c>
      <c r="C128" s="179" t="s">
        <v>93</v>
      </c>
      <c r="D128" s="180" t="s">
        <v>254</v>
      </c>
    </row>
    <row r="129" spans="1:4">
      <c r="A129" s="179">
        <v>128</v>
      </c>
      <c r="B129" s="180" t="s">
        <v>255</v>
      </c>
      <c r="C129" s="179" t="s">
        <v>93</v>
      </c>
      <c r="D129" s="180" t="s">
        <v>256</v>
      </c>
    </row>
    <row r="130" spans="1:4">
      <c r="A130" s="179">
        <v>129</v>
      </c>
      <c r="B130" s="180" t="s">
        <v>257</v>
      </c>
      <c r="C130" s="179" t="s">
        <v>93</v>
      </c>
      <c r="D130" s="180" t="s">
        <v>258</v>
      </c>
    </row>
    <row r="131" spans="1:4">
      <c r="A131" s="179">
        <v>130</v>
      </c>
      <c r="B131" s="180" t="s">
        <v>259</v>
      </c>
      <c r="C131" s="179" t="s">
        <v>93</v>
      </c>
      <c r="D131" s="180" t="s">
        <v>260</v>
      </c>
    </row>
    <row r="132" spans="1:4">
      <c r="A132" s="179">
        <v>131</v>
      </c>
      <c r="B132" s="180" t="s">
        <v>261</v>
      </c>
      <c r="C132" s="179" t="s">
        <v>93</v>
      </c>
      <c r="D132" s="180" t="s">
        <v>262</v>
      </c>
    </row>
    <row r="133" spans="1:4">
      <c r="A133" s="179">
        <v>132</v>
      </c>
      <c r="B133" s="180" t="s">
        <v>263</v>
      </c>
      <c r="C133" s="179" t="s">
        <v>93</v>
      </c>
      <c r="D133" s="180" t="s">
        <v>264</v>
      </c>
    </row>
    <row r="134" spans="1:4">
      <c r="A134" s="179">
        <v>133</v>
      </c>
      <c r="B134" s="180" t="s">
        <v>265</v>
      </c>
      <c r="C134" s="179" t="s">
        <v>93</v>
      </c>
      <c r="D134" s="180" t="s">
        <v>266</v>
      </c>
    </row>
    <row r="135" spans="1:4">
      <c r="A135" s="179">
        <v>134</v>
      </c>
      <c r="B135" s="180" t="s">
        <v>267</v>
      </c>
      <c r="C135" s="179" t="s">
        <v>93</v>
      </c>
      <c r="D135" s="180" t="s">
        <v>268</v>
      </c>
    </row>
    <row r="136" spans="1:4">
      <c r="A136" s="179">
        <v>135</v>
      </c>
      <c r="B136" s="180" t="s">
        <v>269</v>
      </c>
      <c r="C136" s="179" t="s">
        <v>93</v>
      </c>
      <c r="D136" s="180" t="s">
        <v>270</v>
      </c>
    </row>
    <row r="137" spans="1:4">
      <c r="A137" s="179">
        <v>136</v>
      </c>
      <c r="B137" s="180" t="s">
        <v>271</v>
      </c>
      <c r="C137" s="179" t="s">
        <v>93</v>
      </c>
      <c r="D137" s="180" t="s">
        <v>272</v>
      </c>
    </row>
    <row r="138" spans="1:4">
      <c r="A138" s="179">
        <v>137</v>
      </c>
      <c r="B138" s="180" t="s">
        <v>273</v>
      </c>
      <c r="C138" s="179" t="s">
        <v>93</v>
      </c>
      <c r="D138" s="180" t="s">
        <v>274</v>
      </c>
    </row>
    <row r="139" spans="1:4">
      <c r="A139" s="179">
        <v>138</v>
      </c>
      <c r="B139" s="180" t="s">
        <v>275</v>
      </c>
      <c r="C139" s="179" t="s">
        <v>93</v>
      </c>
      <c r="D139" s="180" t="s">
        <v>276</v>
      </c>
    </row>
    <row r="140" spans="1:4">
      <c r="A140" s="179">
        <v>139</v>
      </c>
      <c r="B140" s="180" t="s">
        <v>277</v>
      </c>
      <c r="C140" s="179" t="s">
        <v>93</v>
      </c>
      <c r="D140" s="180" t="s">
        <v>278</v>
      </c>
    </row>
    <row r="141" spans="1:4">
      <c r="A141" s="179">
        <v>140</v>
      </c>
      <c r="B141" s="180" t="s">
        <v>279</v>
      </c>
      <c r="C141" s="179" t="s">
        <v>93</v>
      </c>
      <c r="D141" s="180" t="s">
        <v>280</v>
      </c>
    </row>
    <row r="142" spans="1:4">
      <c r="A142" s="179">
        <v>141</v>
      </c>
      <c r="B142" s="180" t="s">
        <v>281</v>
      </c>
      <c r="C142" s="179" t="s">
        <v>93</v>
      </c>
      <c r="D142" s="180" t="s">
        <v>282</v>
      </c>
    </row>
    <row r="143" spans="1:4">
      <c r="A143" s="179">
        <v>142</v>
      </c>
      <c r="B143" s="180" t="s">
        <v>283</v>
      </c>
      <c r="C143" s="179" t="s">
        <v>93</v>
      </c>
      <c r="D143" s="180" t="s">
        <v>284</v>
      </c>
    </row>
    <row r="144" spans="1:4">
      <c r="A144" s="179">
        <v>143</v>
      </c>
      <c r="B144" s="180" t="s">
        <v>285</v>
      </c>
      <c r="C144" s="179" t="s">
        <v>93</v>
      </c>
      <c r="D144" s="180" t="s">
        <v>286</v>
      </c>
    </row>
    <row r="145" spans="1:4">
      <c r="A145" s="179">
        <v>144</v>
      </c>
      <c r="B145" s="180" t="s">
        <v>287</v>
      </c>
      <c r="C145" s="179" t="s">
        <v>93</v>
      </c>
      <c r="D145" s="180" t="s">
        <v>288</v>
      </c>
    </row>
    <row r="146" spans="1:4">
      <c r="A146" s="179">
        <v>145</v>
      </c>
      <c r="B146" s="180" t="s">
        <v>289</v>
      </c>
      <c r="C146" s="179" t="s">
        <v>93</v>
      </c>
      <c r="D146" s="180" t="s">
        <v>290</v>
      </c>
    </row>
    <row r="147" spans="1:4">
      <c r="A147" s="179">
        <v>146</v>
      </c>
      <c r="B147" s="180" t="s">
        <v>291</v>
      </c>
      <c r="C147" s="179" t="s">
        <v>93</v>
      </c>
      <c r="D147" s="180" t="s">
        <v>292</v>
      </c>
    </row>
    <row r="148" spans="1:4">
      <c r="A148" s="179">
        <v>147</v>
      </c>
      <c r="B148" s="180" t="s">
        <v>293</v>
      </c>
      <c r="C148" s="179" t="s">
        <v>93</v>
      </c>
      <c r="D148" s="180" t="s">
        <v>294</v>
      </c>
    </row>
    <row r="149" spans="1:4">
      <c r="A149" s="179">
        <v>148</v>
      </c>
      <c r="B149" s="180" t="s">
        <v>295</v>
      </c>
      <c r="C149" s="179" t="s">
        <v>93</v>
      </c>
      <c r="D149" s="180" t="s">
        <v>296</v>
      </c>
    </row>
    <row r="150" spans="1:4">
      <c r="A150" s="179">
        <v>149</v>
      </c>
      <c r="B150" s="184" t="s">
        <v>297</v>
      </c>
      <c r="C150" s="182" t="s">
        <v>93</v>
      </c>
      <c r="D150" s="180" t="s">
        <v>58</v>
      </c>
    </row>
    <row r="151" spans="1:4">
      <c r="A151" s="179">
        <v>150</v>
      </c>
      <c r="B151" s="183" t="s">
        <v>298</v>
      </c>
      <c r="C151" s="182" t="s">
        <v>93</v>
      </c>
      <c r="D151" s="180" t="s">
        <v>58</v>
      </c>
    </row>
    <row r="152" spans="1:4">
      <c r="A152" s="179">
        <v>151</v>
      </c>
      <c r="B152" s="181" t="s">
        <v>299</v>
      </c>
      <c r="C152" s="182" t="s">
        <v>93</v>
      </c>
      <c r="D152" s="180" t="s">
        <v>58</v>
      </c>
    </row>
    <row r="153" spans="1:4">
      <c r="A153" s="179">
        <v>152</v>
      </c>
      <c r="B153" s="181" t="s">
        <v>300</v>
      </c>
      <c r="C153" s="182" t="s">
        <v>93</v>
      </c>
      <c r="D153" s="180" t="s">
        <v>58</v>
      </c>
    </row>
    <row r="154" spans="1:4">
      <c r="A154" s="179">
        <v>153</v>
      </c>
      <c r="B154" s="181" t="s">
        <v>301</v>
      </c>
      <c r="C154" s="182" t="s">
        <v>93</v>
      </c>
      <c r="D154" s="180" t="s">
        <v>58</v>
      </c>
    </row>
    <row r="155" spans="1:4">
      <c r="A155" s="179">
        <v>154</v>
      </c>
      <c r="B155" s="181" t="s">
        <v>302</v>
      </c>
      <c r="C155" s="182" t="s">
        <v>93</v>
      </c>
      <c r="D155" s="180" t="s">
        <v>58</v>
      </c>
    </row>
    <row r="156" spans="1:4">
      <c r="A156" s="179">
        <v>155</v>
      </c>
      <c r="B156" s="181" t="s">
        <v>303</v>
      </c>
      <c r="C156" s="182" t="s">
        <v>93</v>
      </c>
      <c r="D156" s="180" t="s">
        <v>58</v>
      </c>
    </row>
    <row r="157" spans="1:4">
      <c r="A157" s="179">
        <v>156</v>
      </c>
      <c r="B157" s="181" t="s">
        <v>304</v>
      </c>
      <c r="C157" s="182" t="s">
        <v>93</v>
      </c>
      <c r="D157" s="180" t="s">
        <v>58</v>
      </c>
    </row>
    <row r="158" spans="1:4">
      <c r="A158" s="179">
        <v>157</v>
      </c>
      <c r="B158" s="181" t="s">
        <v>305</v>
      </c>
      <c r="C158" s="182" t="s">
        <v>93</v>
      </c>
      <c r="D158" s="180" t="s">
        <v>58</v>
      </c>
    </row>
    <row r="159" spans="1:4">
      <c r="A159" s="179">
        <v>158</v>
      </c>
      <c r="B159" s="181" t="s">
        <v>306</v>
      </c>
      <c r="C159" s="182" t="s">
        <v>93</v>
      </c>
      <c r="D159" s="180" t="s">
        <v>58</v>
      </c>
    </row>
    <row r="160" spans="1:4">
      <c r="A160" s="179">
        <v>159</v>
      </c>
      <c r="B160" s="181" t="s">
        <v>307</v>
      </c>
      <c r="C160" s="182" t="s">
        <v>93</v>
      </c>
      <c r="D160" s="180" t="s">
        <v>58</v>
      </c>
    </row>
    <row r="161" spans="1:4">
      <c r="A161" s="179">
        <v>160</v>
      </c>
      <c r="B161" s="181" t="s">
        <v>308</v>
      </c>
      <c r="C161" s="182" t="s">
        <v>93</v>
      </c>
      <c r="D161" s="180" t="s">
        <v>58</v>
      </c>
    </row>
    <row r="162" spans="1:4">
      <c r="A162" s="179">
        <v>161</v>
      </c>
      <c r="B162" s="181" t="s">
        <v>309</v>
      </c>
      <c r="C162" s="182" t="s">
        <v>93</v>
      </c>
      <c r="D162" s="180" t="s">
        <v>58</v>
      </c>
    </row>
    <row r="163" spans="1:4">
      <c r="A163" s="179">
        <v>162</v>
      </c>
      <c r="B163" s="181" t="s">
        <v>310</v>
      </c>
      <c r="C163" s="182" t="s">
        <v>93</v>
      </c>
      <c r="D163" s="180" t="s">
        <v>58</v>
      </c>
    </row>
    <row r="164" spans="1:4">
      <c r="A164" s="179">
        <v>163</v>
      </c>
      <c r="B164" s="181" t="s">
        <v>311</v>
      </c>
      <c r="C164" s="182" t="s">
        <v>93</v>
      </c>
      <c r="D164" s="180" t="s">
        <v>58</v>
      </c>
    </row>
    <row r="165" spans="1:4">
      <c r="A165" s="179">
        <v>164</v>
      </c>
      <c r="B165" s="181" t="s">
        <v>312</v>
      </c>
      <c r="C165" s="182" t="s">
        <v>93</v>
      </c>
      <c r="D165" s="180" t="s">
        <v>58</v>
      </c>
    </row>
    <row r="166" spans="1:4">
      <c r="A166" s="179">
        <v>165</v>
      </c>
      <c r="B166" s="181" t="s">
        <v>313</v>
      </c>
      <c r="C166" s="182" t="s">
        <v>93</v>
      </c>
      <c r="D166" s="180" t="s">
        <v>58</v>
      </c>
    </row>
    <row r="167" spans="1:4">
      <c r="A167" s="179">
        <v>166</v>
      </c>
      <c r="B167" s="181" t="s">
        <v>314</v>
      </c>
      <c r="C167" s="182" t="s">
        <v>93</v>
      </c>
      <c r="D167" s="180" t="s">
        <v>58</v>
      </c>
    </row>
    <row r="168" spans="1:4">
      <c r="A168" s="179">
        <v>167</v>
      </c>
      <c r="B168" s="181" t="s">
        <v>315</v>
      </c>
      <c r="C168" s="182" t="s">
        <v>93</v>
      </c>
      <c r="D168" s="180" t="s">
        <v>58</v>
      </c>
    </row>
    <row r="169" spans="1:4">
      <c r="A169" s="179">
        <v>168</v>
      </c>
      <c r="B169" s="181" t="s">
        <v>316</v>
      </c>
      <c r="C169" s="182" t="s">
        <v>93</v>
      </c>
      <c r="D169" s="180" t="s">
        <v>58</v>
      </c>
    </row>
    <row r="170" spans="1:4">
      <c r="A170" s="179">
        <v>169</v>
      </c>
      <c r="B170" s="181" t="s">
        <v>317</v>
      </c>
      <c r="C170" s="182" t="s">
        <v>93</v>
      </c>
      <c r="D170" s="180" t="s">
        <v>58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7"/>
  <sheetViews>
    <sheetView topLeftCell="A90" workbookViewId="0">
      <selection activeCell="J111" sqref="J111"/>
    </sheetView>
  </sheetViews>
  <sheetFormatPr defaultColWidth="9" defaultRowHeight="13.5" outlineLevelCol="6"/>
  <cols>
    <col min="1" max="1" width="5.375" customWidth="1"/>
    <col min="2" max="2" width="36" customWidth="1"/>
    <col min="3" max="3" width="26" customWidth="1"/>
    <col min="4" max="4" width="8.375" customWidth="1"/>
    <col min="5" max="5" width="31.125" customWidth="1"/>
    <col min="6" max="6" width="9" style="162"/>
  </cols>
  <sheetData>
    <row r="1" ht="14.25" spans="1:6">
      <c r="A1" s="164" t="s">
        <v>0</v>
      </c>
      <c r="B1" s="164" t="s">
        <v>318</v>
      </c>
      <c r="C1" s="165" t="s">
        <v>319</v>
      </c>
      <c r="D1" s="166" t="s">
        <v>320</v>
      </c>
      <c r="E1" s="167" t="s">
        <v>321</v>
      </c>
      <c r="F1" s="167" t="s">
        <v>322</v>
      </c>
    </row>
    <row r="2" ht="14.25" spans="1:6">
      <c r="A2" s="164">
        <v>1</v>
      </c>
      <c r="B2" s="168" t="s">
        <v>323</v>
      </c>
      <c r="C2" s="164" t="s">
        <v>324</v>
      </c>
      <c r="D2" s="166">
        <v>1</v>
      </c>
      <c r="E2" s="167" t="s">
        <v>325</v>
      </c>
      <c r="F2" s="124">
        <v>1</v>
      </c>
    </row>
    <row r="3" ht="14.25" spans="1:6">
      <c r="A3" s="164">
        <v>2</v>
      </c>
      <c r="B3" s="168" t="s">
        <v>326</v>
      </c>
      <c r="C3" s="164" t="s">
        <v>324</v>
      </c>
      <c r="D3" s="166">
        <v>2</v>
      </c>
      <c r="E3" s="167" t="s">
        <v>325</v>
      </c>
      <c r="F3" s="124">
        <v>1</v>
      </c>
    </row>
    <row r="4" ht="14.25" spans="1:6">
      <c r="A4" s="164">
        <v>3</v>
      </c>
      <c r="B4" s="168" t="s">
        <v>327</v>
      </c>
      <c r="C4" s="164" t="s">
        <v>324</v>
      </c>
      <c r="D4" s="166">
        <v>3</v>
      </c>
      <c r="E4" s="167" t="s">
        <v>325</v>
      </c>
      <c r="F4" s="124">
        <v>1</v>
      </c>
    </row>
    <row r="5" ht="14.25" spans="1:6">
      <c r="A5" s="164">
        <v>4</v>
      </c>
      <c r="B5" s="169" t="s">
        <v>328</v>
      </c>
      <c r="C5" s="170" t="s">
        <v>324</v>
      </c>
      <c r="D5" s="166">
        <v>4</v>
      </c>
      <c r="E5" s="167" t="s">
        <v>325</v>
      </c>
      <c r="F5" s="124">
        <v>1</v>
      </c>
    </row>
    <row r="6" ht="14.25" spans="1:6">
      <c r="A6" s="164">
        <v>5</v>
      </c>
      <c r="B6" s="168" t="s">
        <v>329</v>
      </c>
      <c r="C6" s="164" t="s">
        <v>324</v>
      </c>
      <c r="D6" s="166">
        <v>5</v>
      </c>
      <c r="E6" s="167" t="s">
        <v>325</v>
      </c>
      <c r="F6" s="124">
        <v>1</v>
      </c>
    </row>
    <row r="7" ht="14.25" spans="1:6">
      <c r="A7" s="164">
        <v>6</v>
      </c>
      <c r="B7" s="168" t="s">
        <v>330</v>
      </c>
      <c r="C7" s="164" t="s">
        <v>324</v>
      </c>
      <c r="D7" s="166">
        <v>6</v>
      </c>
      <c r="E7" s="167" t="s">
        <v>325</v>
      </c>
      <c r="F7" s="124">
        <v>1</v>
      </c>
    </row>
    <row r="8" ht="14.25" spans="1:6">
      <c r="A8" s="164">
        <v>7</v>
      </c>
      <c r="B8" s="169" t="s">
        <v>331</v>
      </c>
      <c r="C8" s="170" t="s">
        <v>324</v>
      </c>
      <c r="D8" s="166">
        <v>7</v>
      </c>
      <c r="E8" s="167" t="s">
        <v>325</v>
      </c>
      <c r="F8" s="124">
        <v>1</v>
      </c>
    </row>
    <row r="9" ht="14.25" spans="1:6">
      <c r="A9" s="164">
        <v>8</v>
      </c>
      <c r="B9" s="168" t="s">
        <v>332</v>
      </c>
      <c r="C9" s="164" t="s">
        <v>324</v>
      </c>
      <c r="D9" s="166">
        <v>8</v>
      </c>
      <c r="E9" s="167" t="s">
        <v>325</v>
      </c>
      <c r="F9" s="124">
        <v>1</v>
      </c>
    </row>
    <row r="10" ht="14.25" spans="1:6">
      <c r="A10" s="164">
        <v>9</v>
      </c>
      <c r="B10" s="168" t="s">
        <v>333</v>
      </c>
      <c r="C10" s="164" t="s">
        <v>324</v>
      </c>
      <c r="D10" s="166">
        <v>9</v>
      </c>
      <c r="E10" s="167" t="s">
        <v>325</v>
      </c>
      <c r="F10" s="124">
        <v>1</v>
      </c>
    </row>
    <row r="11" ht="14.25" spans="1:6">
      <c r="A11" s="164">
        <v>10</v>
      </c>
      <c r="B11" s="168" t="s">
        <v>334</v>
      </c>
      <c r="C11" s="164" t="s">
        <v>324</v>
      </c>
      <c r="D11" s="166">
        <v>10</v>
      </c>
      <c r="E11" s="167" t="s">
        <v>325</v>
      </c>
      <c r="F11" s="124">
        <v>1</v>
      </c>
    </row>
    <row r="12" ht="14.25" spans="1:6">
      <c r="A12" s="164">
        <v>11</v>
      </c>
      <c r="B12" s="168" t="s">
        <v>335</v>
      </c>
      <c r="C12" s="164" t="s">
        <v>324</v>
      </c>
      <c r="D12" s="166">
        <v>11</v>
      </c>
      <c r="E12" s="167" t="s">
        <v>325</v>
      </c>
      <c r="F12" s="124">
        <v>1</v>
      </c>
    </row>
    <row r="13" ht="14.25" spans="1:6">
      <c r="A13" s="164">
        <v>12</v>
      </c>
      <c r="B13" s="169" t="s">
        <v>336</v>
      </c>
      <c r="C13" s="171" t="s">
        <v>324</v>
      </c>
      <c r="D13" s="166">
        <v>12</v>
      </c>
      <c r="E13" s="167" t="s">
        <v>325</v>
      </c>
      <c r="F13" s="124">
        <v>1</v>
      </c>
    </row>
    <row r="14" ht="14.25" spans="1:6">
      <c r="A14" s="164">
        <v>13</v>
      </c>
      <c r="B14" s="168" t="s">
        <v>337</v>
      </c>
      <c r="C14" s="164" t="s">
        <v>324</v>
      </c>
      <c r="D14" s="166">
        <v>13</v>
      </c>
      <c r="E14" s="167" t="s">
        <v>325</v>
      </c>
      <c r="F14" s="124">
        <v>1</v>
      </c>
    </row>
    <row r="15" ht="14.25" spans="1:6">
      <c r="A15" s="164">
        <v>14</v>
      </c>
      <c r="B15" s="168" t="s">
        <v>338</v>
      </c>
      <c r="C15" s="164" t="s">
        <v>324</v>
      </c>
      <c r="D15" s="166">
        <v>14</v>
      </c>
      <c r="E15" s="167" t="s">
        <v>325</v>
      </c>
      <c r="F15" s="124">
        <v>1</v>
      </c>
    </row>
    <row r="16" ht="14.25" spans="1:6">
      <c r="A16" s="164">
        <v>15</v>
      </c>
      <c r="B16" s="168" t="s">
        <v>339</v>
      </c>
      <c r="C16" s="164" t="s">
        <v>324</v>
      </c>
      <c r="D16" s="166">
        <v>15</v>
      </c>
      <c r="E16" s="167" t="s">
        <v>325</v>
      </c>
      <c r="F16" s="124">
        <v>1</v>
      </c>
    </row>
    <row r="17" ht="14.25" spans="1:6">
      <c r="A17" s="164">
        <v>16</v>
      </c>
      <c r="B17" s="168" t="s">
        <v>340</v>
      </c>
      <c r="C17" s="164" t="s">
        <v>324</v>
      </c>
      <c r="D17" s="166">
        <v>16</v>
      </c>
      <c r="E17" s="167" t="s">
        <v>325</v>
      </c>
      <c r="F17" s="124">
        <v>1</v>
      </c>
    </row>
    <row r="18" ht="14.25" spans="1:6">
      <c r="A18" s="164">
        <v>17</v>
      </c>
      <c r="B18" s="168" t="s">
        <v>341</v>
      </c>
      <c r="C18" s="164" t="s">
        <v>324</v>
      </c>
      <c r="D18" s="166">
        <v>17</v>
      </c>
      <c r="E18" s="167" t="s">
        <v>325</v>
      </c>
      <c r="F18" s="124">
        <v>1</v>
      </c>
    </row>
    <row r="19" ht="14.25" spans="1:6">
      <c r="A19" s="164">
        <v>18</v>
      </c>
      <c r="B19" s="168" t="s">
        <v>342</v>
      </c>
      <c r="C19" s="164" t="s">
        <v>324</v>
      </c>
      <c r="D19" s="166">
        <v>18</v>
      </c>
      <c r="E19" s="167" t="s">
        <v>325</v>
      </c>
      <c r="F19" s="124">
        <v>1</v>
      </c>
    </row>
    <row r="20" ht="14.25" spans="1:6">
      <c r="A20" s="164">
        <v>19</v>
      </c>
      <c r="B20" s="169" t="s">
        <v>343</v>
      </c>
      <c r="C20" s="171" t="s">
        <v>324</v>
      </c>
      <c r="D20" s="166">
        <v>19</v>
      </c>
      <c r="E20" s="167" t="s">
        <v>325</v>
      </c>
      <c r="F20" s="124">
        <v>1</v>
      </c>
    </row>
    <row r="21" ht="14.25" spans="1:6">
      <c r="A21" s="164">
        <v>20</v>
      </c>
      <c r="B21" s="168" t="s">
        <v>344</v>
      </c>
      <c r="C21" s="164" t="s">
        <v>324</v>
      </c>
      <c r="D21" s="166">
        <v>20</v>
      </c>
      <c r="E21" s="167" t="s">
        <v>325</v>
      </c>
      <c r="F21" s="124">
        <v>1</v>
      </c>
    </row>
    <row r="22" ht="14.25" spans="1:6">
      <c r="A22" s="164">
        <v>21</v>
      </c>
      <c r="B22" s="168" t="s">
        <v>345</v>
      </c>
      <c r="C22" s="166" t="s">
        <v>324</v>
      </c>
      <c r="D22" s="166">
        <v>21</v>
      </c>
      <c r="E22" s="167" t="s">
        <v>325</v>
      </c>
      <c r="F22" s="124">
        <v>1</v>
      </c>
    </row>
    <row r="23" ht="14.25" spans="1:6">
      <c r="A23" s="164">
        <v>22</v>
      </c>
      <c r="B23" s="168" t="s">
        <v>346</v>
      </c>
      <c r="C23" s="164" t="s">
        <v>324</v>
      </c>
      <c r="D23" s="166">
        <v>22</v>
      </c>
      <c r="E23" s="167" t="s">
        <v>325</v>
      </c>
      <c r="F23" s="124">
        <v>1</v>
      </c>
    </row>
    <row r="24" ht="14.25" spans="1:6">
      <c r="A24" s="164">
        <v>23</v>
      </c>
      <c r="B24" s="168" t="s">
        <v>347</v>
      </c>
      <c r="C24" s="164" t="s">
        <v>324</v>
      </c>
      <c r="D24" s="166">
        <v>23</v>
      </c>
      <c r="E24" s="167" t="s">
        <v>325</v>
      </c>
      <c r="F24" s="124">
        <v>1</v>
      </c>
    </row>
    <row r="25" ht="14.25" spans="1:6">
      <c r="A25" s="164">
        <v>24</v>
      </c>
      <c r="B25" s="168" t="s">
        <v>348</v>
      </c>
      <c r="C25" s="164" t="s">
        <v>324</v>
      </c>
      <c r="D25" s="166">
        <v>24</v>
      </c>
      <c r="E25" s="167" t="s">
        <v>325</v>
      </c>
      <c r="F25" s="124">
        <v>1</v>
      </c>
    </row>
    <row r="26" ht="14.25" spans="1:6">
      <c r="A26" s="164">
        <v>25</v>
      </c>
      <c r="B26" s="168" t="s">
        <v>349</v>
      </c>
      <c r="C26" s="164" t="s">
        <v>324</v>
      </c>
      <c r="D26" s="166">
        <v>25</v>
      </c>
      <c r="E26" s="167" t="s">
        <v>325</v>
      </c>
      <c r="F26" s="124">
        <v>1</v>
      </c>
    </row>
    <row r="27" ht="14.25" spans="1:6">
      <c r="A27" s="164">
        <v>26</v>
      </c>
      <c r="B27" s="172" t="s">
        <v>350</v>
      </c>
      <c r="C27" s="164" t="s">
        <v>324</v>
      </c>
      <c r="D27" s="166">
        <v>26</v>
      </c>
      <c r="E27" s="167" t="s">
        <v>325</v>
      </c>
      <c r="F27" s="124">
        <v>1</v>
      </c>
    </row>
    <row r="28" ht="14.25" spans="1:6">
      <c r="A28" s="164">
        <v>27</v>
      </c>
      <c r="B28" s="168" t="s">
        <v>351</v>
      </c>
      <c r="C28" s="164" t="s">
        <v>324</v>
      </c>
      <c r="D28" s="166">
        <v>27</v>
      </c>
      <c r="E28" s="167" t="s">
        <v>325</v>
      </c>
      <c r="F28" s="124">
        <v>1</v>
      </c>
    </row>
    <row r="29" ht="14.25" spans="1:6">
      <c r="A29" s="164">
        <v>28</v>
      </c>
      <c r="B29" s="168" t="s">
        <v>352</v>
      </c>
      <c r="C29" s="164" t="s">
        <v>324</v>
      </c>
      <c r="D29" s="166">
        <v>28</v>
      </c>
      <c r="E29" s="167" t="s">
        <v>325</v>
      </c>
      <c r="F29" s="124">
        <v>1</v>
      </c>
    </row>
    <row r="30" ht="14.25" spans="1:6">
      <c r="A30" s="164">
        <v>29</v>
      </c>
      <c r="B30" s="168" t="s">
        <v>353</v>
      </c>
      <c r="C30" s="164" t="s">
        <v>324</v>
      </c>
      <c r="D30" s="166">
        <v>29</v>
      </c>
      <c r="E30" s="167" t="s">
        <v>325</v>
      </c>
      <c r="F30" s="124">
        <v>1</v>
      </c>
    </row>
    <row r="31" ht="14.25" spans="1:6">
      <c r="A31" s="164">
        <v>30</v>
      </c>
      <c r="B31" s="168" t="s">
        <v>354</v>
      </c>
      <c r="C31" s="164" t="s">
        <v>324</v>
      </c>
      <c r="D31" s="166">
        <v>30</v>
      </c>
      <c r="E31" s="167" t="s">
        <v>325</v>
      </c>
      <c r="F31" s="124">
        <v>1</v>
      </c>
    </row>
    <row r="32" ht="28.5" spans="1:6">
      <c r="A32" s="164">
        <v>31</v>
      </c>
      <c r="B32" s="172" t="s">
        <v>355</v>
      </c>
      <c r="C32" s="164" t="s">
        <v>324</v>
      </c>
      <c r="D32" s="166">
        <v>31</v>
      </c>
      <c r="E32" s="167" t="s">
        <v>325</v>
      </c>
      <c r="F32" s="124">
        <v>1</v>
      </c>
    </row>
    <row r="33" ht="14.25" spans="1:6">
      <c r="A33" s="164">
        <v>32</v>
      </c>
      <c r="B33" s="168" t="s">
        <v>356</v>
      </c>
      <c r="C33" s="164" t="s">
        <v>324</v>
      </c>
      <c r="D33" s="166">
        <v>32</v>
      </c>
      <c r="E33" s="167" t="s">
        <v>325</v>
      </c>
      <c r="F33" s="124">
        <v>1</v>
      </c>
    </row>
    <row r="34" ht="14.25" spans="1:6">
      <c r="A34" s="164">
        <v>33</v>
      </c>
      <c r="B34" s="168" t="s">
        <v>357</v>
      </c>
      <c r="C34" s="164" t="s">
        <v>324</v>
      </c>
      <c r="D34" s="166">
        <v>33</v>
      </c>
      <c r="E34" s="167" t="s">
        <v>325</v>
      </c>
      <c r="F34" s="124">
        <v>1</v>
      </c>
    </row>
    <row r="35" ht="14.25" spans="1:6">
      <c r="A35" s="164">
        <v>34</v>
      </c>
      <c r="B35" s="168" t="s">
        <v>358</v>
      </c>
      <c r="C35" s="164" t="s">
        <v>324</v>
      </c>
      <c r="D35" s="166">
        <v>34</v>
      </c>
      <c r="E35" s="167" t="s">
        <v>325</v>
      </c>
      <c r="F35" s="124">
        <v>1</v>
      </c>
    </row>
    <row r="36" ht="14.25" spans="1:6">
      <c r="A36" s="164">
        <v>35</v>
      </c>
      <c r="B36" s="168" t="s">
        <v>359</v>
      </c>
      <c r="C36" s="164" t="s">
        <v>324</v>
      </c>
      <c r="D36" s="166">
        <v>35</v>
      </c>
      <c r="E36" s="167" t="s">
        <v>325</v>
      </c>
      <c r="F36" s="124">
        <v>1</v>
      </c>
    </row>
    <row r="37" ht="14.25" spans="1:6">
      <c r="A37" s="164">
        <v>36</v>
      </c>
      <c r="B37" s="173" t="s">
        <v>360</v>
      </c>
      <c r="C37" s="170" t="s">
        <v>324</v>
      </c>
      <c r="D37" s="166">
        <v>36</v>
      </c>
      <c r="E37" s="167" t="s">
        <v>325</v>
      </c>
      <c r="F37" s="124">
        <v>1</v>
      </c>
    </row>
    <row r="38" ht="14.25" spans="1:6">
      <c r="A38" s="164">
        <v>37</v>
      </c>
      <c r="B38" s="168" t="s">
        <v>361</v>
      </c>
      <c r="C38" s="166" t="s">
        <v>324</v>
      </c>
      <c r="D38" s="166">
        <v>37</v>
      </c>
      <c r="E38" s="167" t="s">
        <v>325</v>
      </c>
      <c r="F38" s="124">
        <v>1</v>
      </c>
    </row>
    <row r="39" ht="14.25" spans="1:6">
      <c r="A39" s="164">
        <v>38</v>
      </c>
      <c r="B39" s="168" t="s">
        <v>362</v>
      </c>
      <c r="C39" s="164" t="s">
        <v>324</v>
      </c>
      <c r="D39" s="166">
        <v>38</v>
      </c>
      <c r="E39" s="167" t="s">
        <v>325</v>
      </c>
      <c r="F39" s="124">
        <v>1</v>
      </c>
    </row>
    <row r="40" ht="14.25" spans="1:6">
      <c r="A40" s="164">
        <v>39</v>
      </c>
      <c r="B40" s="168" t="s">
        <v>363</v>
      </c>
      <c r="C40" s="164" t="s">
        <v>324</v>
      </c>
      <c r="D40" s="166">
        <v>39</v>
      </c>
      <c r="E40" s="167" t="s">
        <v>325</v>
      </c>
      <c r="F40" s="124">
        <v>1</v>
      </c>
    </row>
    <row r="41" ht="14.25" spans="1:6">
      <c r="A41" s="164">
        <v>40</v>
      </c>
      <c r="B41" s="168" t="s">
        <v>364</v>
      </c>
      <c r="C41" s="164" t="s">
        <v>324</v>
      </c>
      <c r="D41" s="166">
        <v>40</v>
      </c>
      <c r="E41" s="167" t="s">
        <v>325</v>
      </c>
      <c r="F41" s="124">
        <v>1</v>
      </c>
    </row>
    <row r="42" ht="14.25" spans="1:6">
      <c r="A42" s="164">
        <v>41</v>
      </c>
      <c r="B42" s="168" t="s">
        <v>365</v>
      </c>
      <c r="C42" s="164" t="s">
        <v>324</v>
      </c>
      <c r="D42" s="166">
        <v>41</v>
      </c>
      <c r="E42" s="167" t="s">
        <v>325</v>
      </c>
      <c r="F42" s="124">
        <v>1</v>
      </c>
    </row>
    <row r="43" ht="14.25" spans="1:6">
      <c r="A43" s="164">
        <v>42</v>
      </c>
      <c r="B43" s="168" t="s">
        <v>366</v>
      </c>
      <c r="C43" s="164" t="s">
        <v>324</v>
      </c>
      <c r="D43" s="166">
        <v>42</v>
      </c>
      <c r="E43" s="167" t="s">
        <v>325</v>
      </c>
      <c r="F43" s="124">
        <v>1</v>
      </c>
    </row>
    <row r="44" ht="14.25" spans="1:6">
      <c r="A44" s="164">
        <v>43</v>
      </c>
      <c r="B44" s="168" t="s">
        <v>367</v>
      </c>
      <c r="C44" s="164" t="s">
        <v>324</v>
      </c>
      <c r="D44" s="166">
        <v>43</v>
      </c>
      <c r="E44" s="167" t="s">
        <v>325</v>
      </c>
      <c r="F44" s="124">
        <v>1</v>
      </c>
    </row>
    <row r="45" ht="14.25" spans="1:6">
      <c r="A45" s="164">
        <v>44</v>
      </c>
      <c r="B45" s="168" t="s">
        <v>368</v>
      </c>
      <c r="C45" s="164" t="s">
        <v>324</v>
      </c>
      <c r="D45" s="166">
        <v>44</v>
      </c>
      <c r="E45" s="167" t="s">
        <v>325</v>
      </c>
      <c r="F45" s="124">
        <v>1</v>
      </c>
    </row>
    <row r="46" ht="14.25" spans="1:6">
      <c r="A46" s="164">
        <v>45</v>
      </c>
      <c r="B46" s="168" t="s">
        <v>369</v>
      </c>
      <c r="C46" s="164" t="s">
        <v>324</v>
      </c>
      <c r="D46" s="166">
        <v>45</v>
      </c>
      <c r="E46" s="167" t="s">
        <v>325</v>
      </c>
      <c r="F46" s="124">
        <v>1</v>
      </c>
    </row>
    <row r="47" ht="14.25" spans="1:6">
      <c r="A47" s="164">
        <v>46</v>
      </c>
      <c r="B47" s="168" t="s">
        <v>370</v>
      </c>
      <c r="C47" s="164" t="s">
        <v>324</v>
      </c>
      <c r="D47" s="166">
        <v>46</v>
      </c>
      <c r="E47" s="167" t="s">
        <v>325</v>
      </c>
      <c r="F47" s="124">
        <v>1</v>
      </c>
    </row>
    <row r="48" ht="14.25" spans="1:6">
      <c r="A48" s="164">
        <v>47</v>
      </c>
      <c r="B48" s="168" t="s">
        <v>371</v>
      </c>
      <c r="C48" s="164" t="s">
        <v>324</v>
      </c>
      <c r="D48" s="166">
        <v>47</v>
      </c>
      <c r="E48" s="167" t="s">
        <v>325</v>
      </c>
      <c r="F48" s="124">
        <v>1</v>
      </c>
    </row>
    <row r="49" ht="14.25" spans="1:6">
      <c r="A49" s="164">
        <v>48</v>
      </c>
      <c r="B49" s="168" t="s">
        <v>372</v>
      </c>
      <c r="C49" s="164" t="s">
        <v>324</v>
      </c>
      <c r="D49" s="166">
        <v>51</v>
      </c>
      <c r="E49" s="167" t="s">
        <v>325</v>
      </c>
      <c r="F49" s="124">
        <v>1</v>
      </c>
    </row>
    <row r="50" ht="14.25" spans="1:6">
      <c r="A50" s="164">
        <v>49</v>
      </c>
      <c r="B50" s="168" t="s">
        <v>373</v>
      </c>
      <c r="C50" s="164" t="s">
        <v>324</v>
      </c>
      <c r="D50" s="166">
        <v>52</v>
      </c>
      <c r="E50" s="167" t="s">
        <v>325</v>
      </c>
      <c r="F50" s="124">
        <v>1</v>
      </c>
    </row>
    <row r="51" ht="14.25" spans="1:6">
      <c r="A51" s="164">
        <v>50</v>
      </c>
      <c r="B51" s="168" t="s">
        <v>374</v>
      </c>
      <c r="C51" s="164" t="s">
        <v>324</v>
      </c>
      <c r="D51" s="166">
        <v>53</v>
      </c>
      <c r="E51" s="167" t="s">
        <v>325</v>
      </c>
      <c r="F51" s="124">
        <v>1</v>
      </c>
    </row>
    <row r="52" ht="14.25" spans="1:6">
      <c r="A52" s="164">
        <v>51</v>
      </c>
      <c r="B52" s="168" t="s">
        <v>375</v>
      </c>
      <c r="C52" s="164" t="s">
        <v>324</v>
      </c>
      <c r="D52" s="166">
        <v>54</v>
      </c>
      <c r="E52" s="167" t="s">
        <v>325</v>
      </c>
      <c r="F52" s="124">
        <v>1</v>
      </c>
    </row>
    <row r="53" ht="14.25" spans="1:6">
      <c r="A53" s="164">
        <v>52</v>
      </c>
      <c r="B53" s="168" t="s">
        <v>376</v>
      </c>
      <c r="C53" s="164" t="s">
        <v>324</v>
      </c>
      <c r="D53" s="166">
        <v>55</v>
      </c>
      <c r="E53" s="167" t="s">
        <v>325</v>
      </c>
      <c r="F53" s="124">
        <v>1</v>
      </c>
    </row>
    <row r="54" ht="14.25" spans="1:6">
      <c r="A54" s="164">
        <v>53</v>
      </c>
      <c r="B54" s="168" t="s">
        <v>377</v>
      </c>
      <c r="C54" s="164" t="s">
        <v>324</v>
      </c>
      <c r="D54" s="166">
        <v>56</v>
      </c>
      <c r="E54" s="167" t="s">
        <v>325</v>
      </c>
      <c r="F54" s="124">
        <v>1</v>
      </c>
    </row>
    <row r="55" ht="14.25" spans="1:6">
      <c r="A55" s="164">
        <v>54</v>
      </c>
      <c r="B55" s="168" t="s">
        <v>378</v>
      </c>
      <c r="C55" s="164" t="s">
        <v>324</v>
      </c>
      <c r="D55" s="166">
        <v>57</v>
      </c>
      <c r="E55" s="167" t="s">
        <v>325</v>
      </c>
      <c r="F55" s="124">
        <v>1</v>
      </c>
    </row>
    <row r="56" ht="14.25" spans="1:6">
      <c r="A56" s="164">
        <v>55</v>
      </c>
      <c r="B56" s="168" t="s">
        <v>379</v>
      </c>
      <c r="C56" s="164" t="s">
        <v>324</v>
      </c>
      <c r="D56" s="166">
        <v>58</v>
      </c>
      <c r="E56" s="167" t="s">
        <v>325</v>
      </c>
      <c r="F56" s="124">
        <v>1</v>
      </c>
    </row>
    <row r="57" ht="14.25" spans="1:6">
      <c r="A57" s="164">
        <v>56</v>
      </c>
      <c r="B57" s="168" t="s">
        <v>380</v>
      </c>
      <c r="C57" s="164" t="s">
        <v>324</v>
      </c>
      <c r="D57" s="166">
        <v>61</v>
      </c>
      <c r="E57" s="167" t="s">
        <v>325</v>
      </c>
      <c r="F57" s="124">
        <v>1</v>
      </c>
    </row>
    <row r="58" ht="14.25" spans="1:6">
      <c r="A58" s="164">
        <v>57</v>
      </c>
      <c r="B58" s="168" t="s">
        <v>381</v>
      </c>
      <c r="C58" s="164" t="s">
        <v>324</v>
      </c>
      <c r="D58" s="166">
        <v>62</v>
      </c>
      <c r="E58" s="167" t="s">
        <v>325</v>
      </c>
      <c r="F58" s="124">
        <v>1</v>
      </c>
    </row>
    <row r="59" ht="14.25" spans="1:6">
      <c r="A59" s="164">
        <v>58</v>
      </c>
      <c r="B59" s="168" t="s">
        <v>382</v>
      </c>
      <c r="C59" s="164" t="s">
        <v>324</v>
      </c>
      <c r="D59" s="166">
        <v>63</v>
      </c>
      <c r="E59" s="167" t="s">
        <v>325</v>
      </c>
      <c r="F59" s="124">
        <v>1</v>
      </c>
    </row>
    <row r="60" ht="14.25" spans="1:6">
      <c r="A60" s="164">
        <v>59</v>
      </c>
      <c r="B60" s="168" t="s">
        <v>383</v>
      </c>
      <c r="C60" s="164" t="s">
        <v>324</v>
      </c>
      <c r="D60" s="166">
        <v>64</v>
      </c>
      <c r="E60" s="167" t="s">
        <v>325</v>
      </c>
      <c r="F60" s="124">
        <v>1</v>
      </c>
    </row>
    <row r="61" ht="14.25" spans="1:6">
      <c r="A61" s="164">
        <v>60</v>
      </c>
      <c r="B61" s="168" t="s">
        <v>384</v>
      </c>
      <c r="C61" s="164" t="s">
        <v>324</v>
      </c>
      <c r="D61" s="166">
        <v>65</v>
      </c>
      <c r="E61" s="167" t="s">
        <v>325</v>
      </c>
      <c r="F61" s="124">
        <v>1</v>
      </c>
    </row>
    <row r="62" ht="14.25" spans="1:6">
      <c r="A62" s="164">
        <v>61</v>
      </c>
      <c r="B62" s="168" t="s">
        <v>385</v>
      </c>
      <c r="C62" s="164" t="s">
        <v>324</v>
      </c>
      <c r="D62" s="166">
        <v>66</v>
      </c>
      <c r="E62" s="167" t="s">
        <v>325</v>
      </c>
      <c r="F62" s="124">
        <v>1</v>
      </c>
    </row>
    <row r="63" ht="14.25" spans="1:6">
      <c r="A63" s="164">
        <v>62</v>
      </c>
      <c r="B63" s="168" t="s">
        <v>386</v>
      </c>
      <c r="C63" s="164" t="s">
        <v>324</v>
      </c>
      <c r="D63" s="166">
        <v>67</v>
      </c>
      <c r="E63" s="167" t="s">
        <v>325</v>
      </c>
      <c r="F63" s="124">
        <v>1</v>
      </c>
    </row>
    <row r="64" ht="14.25" spans="1:6">
      <c r="A64" s="164">
        <v>63</v>
      </c>
      <c r="B64" s="168" t="s">
        <v>387</v>
      </c>
      <c r="C64" s="164" t="s">
        <v>324</v>
      </c>
      <c r="D64" s="166">
        <v>68</v>
      </c>
      <c r="E64" s="167" t="s">
        <v>325</v>
      </c>
      <c r="F64" s="124">
        <v>1</v>
      </c>
    </row>
    <row r="65" ht="14.25" spans="1:6">
      <c r="A65" s="164">
        <v>64</v>
      </c>
      <c r="B65" s="168" t="s">
        <v>388</v>
      </c>
      <c r="C65" s="164" t="s">
        <v>324</v>
      </c>
      <c r="D65" s="166">
        <v>69</v>
      </c>
      <c r="E65" s="167" t="s">
        <v>325</v>
      </c>
      <c r="F65" s="124">
        <v>1</v>
      </c>
    </row>
    <row r="66" ht="14.25" spans="1:6">
      <c r="A66" s="164">
        <v>65</v>
      </c>
      <c r="B66" s="168" t="s">
        <v>389</v>
      </c>
      <c r="C66" s="164" t="s">
        <v>324</v>
      </c>
      <c r="D66" s="166">
        <v>70</v>
      </c>
      <c r="E66" s="167" t="s">
        <v>325</v>
      </c>
      <c r="F66" s="124">
        <v>1</v>
      </c>
    </row>
    <row r="67" ht="14.25" spans="1:6">
      <c r="A67" s="164">
        <v>66</v>
      </c>
      <c r="B67" s="168" t="s">
        <v>390</v>
      </c>
      <c r="C67" s="164" t="s">
        <v>324</v>
      </c>
      <c r="D67" s="166">
        <v>71</v>
      </c>
      <c r="E67" s="167" t="s">
        <v>325</v>
      </c>
      <c r="F67" s="124">
        <v>1</v>
      </c>
    </row>
    <row r="68" ht="14.25" spans="1:6">
      <c r="A68" s="164">
        <v>67</v>
      </c>
      <c r="B68" s="168" t="s">
        <v>391</v>
      </c>
      <c r="C68" s="164" t="s">
        <v>324</v>
      </c>
      <c r="D68" s="166">
        <v>72</v>
      </c>
      <c r="E68" s="167" t="s">
        <v>325</v>
      </c>
      <c r="F68" s="124">
        <v>1</v>
      </c>
    </row>
    <row r="69" ht="14.25" spans="1:6">
      <c r="A69" s="164">
        <v>68</v>
      </c>
      <c r="B69" s="168" t="s">
        <v>392</v>
      </c>
      <c r="C69" s="164" t="s">
        <v>324</v>
      </c>
      <c r="D69" s="166">
        <v>73</v>
      </c>
      <c r="E69" s="167" t="s">
        <v>325</v>
      </c>
      <c r="F69" s="124">
        <v>1</v>
      </c>
    </row>
    <row r="70" ht="14.25" spans="1:6">
      <c r="A70" s="164">
        <v>69</v>
      </c>
      <c r="B70" s="168" t="s">
        <v>393</v>
      </c>
      <c r="C70" s="164" t="s">
        <v>324</v>
      </c>
      <c r="D70" s="166">
        <v>74</v>
      </c>
      <c r="E70" s="167" t="s">
        <v>325</v>
      </c>
      <c r="F70" s="124">
        <v>1</v>
      </c>
    </row>
    <row r="71" ht="14.25" spans="1:6">
      <c r="A71" s="164">
        <v>70</v>
      </c>
      <c r="B71" s="168" t="s">
        <v>394</v>
      </c>
      <c r="C71" s="164" t="s">
        <v>324</v>
      </c>
      <c r="D71" s="166">
        <v>75</v>
      </c>
      <c r="E71" s="167" t="s">
        <v>325</v>
      </c>
      <c r="F71" s="124">
        <v>1</v>
      </c>
    </row>
    <row r="72" ht="14.25" spans="1:6">
      <c r="A72" s="164">
        <v>71</v>
      </c>
      <c r="B72" s="168" t="s">
        <v>395</v>
      </c>
      <c r="C72" s="164" t="s">
        <v>324</v>
      </c>
      <c r="D72" s="166">
        <v>76</v>
      </c>
      <c r="E72" s="167" t="s">
        <v>325</v>
      </c>
      <c r="F72" s="124">
        <v>1</v>
      </c>
    </row>
    <row r="73" ht="14.25" spans="1:6">
      <c r="A73" s="164">
        <v>72</v>
      </c>
      <c r="B73" s="168" t="s">
        <v>396</v>
      </c>
      <c r="C73" s="164" t="s">
        <v>324</v>
      </c>
      <c r="D73" s="166">
        <v>77</v>
      </c>
      <c r="E73" s="167" t="s">
        <v>325</v>
      </c>
      <c r="F73" s="124">
        <v>1</v>
      </c>
    </row>
    <row r="74" ht="14.25" spans="1:6">
      <c r="A74" s="164">
        <v>73</v>
      </c>
      <c r="B74" s="168" t="s">
        <v>397</v>
      </c>
      <c r="C74" s="164" t="s">
        <v>324</v>
      </c>
      <c r="D74" s="166">
        <v>78</v>
      </c>
      <c r="E74" s="167" t="s">
        <v>325</v>
      </c>
      <c r="F74" s="124">
        <v>1</v>
      </c>
    </row>
    <row r="75" ht="14.25" spans="1:6">
      <c r="A75" s="164">
        <v>74</v>
      </c>
      <c r="B75" s="168" t="s">
        <v>398</v>
      </c>
      <c r="C75" s="164" t="s">
        <v>324</v>
      </c>
      <c r="D75" s="166">
        <v>79</v>
      </c>
      <c r="E75" s="167" t="s">
        <v>325</v>
      </c>
      <c r="F75" s="124">
        <v>1</v>
      </c>
    </row>
    <row r="76" ht="14.25" spans="1:6">
      <c r="A76" s="164">
        <v>75</v>
      </c>
      <c r="B76" s="168" t="s">
        <v>399</v>
      </c>
      <c r="C76" s="164" t="s">
        <v>324</v>
      </c>
      <c r="D76" s="166">
        <v>80</v>
      </c>
      <c r="E76" s="167" t="s">
        <v>325</v>
      </c>
      <c r="F76" s="124">
        <v>1</v>
      </c>
    </row>
    <row r="77" ht="14.25" spans="1:6">
      <c r="A77" s="164">
        <v>76</v>
      </c>
      <c r="B77" s="168" t="s">
        <v>400</v>
      </c>
      <c r="C77" s="164" t="s">
        <v>401</v>
      </c>
      <c r="D77" s="166">
        <v>84</v>
      </c>
      <c r="E77" s="167" t="s">
        <v>325</v>
      </c>
      <c r="F77" s="124">
        <v>1</v>
      </c>
    </row>
    <row r="78" ht="14.25" spans="1:6">
      <c r="A78" s="164">
        <v>77</v>
      </c>
      <c r="B78" s="168" t="s">
        <v>402</v>
      </c>
      <c r="C78" s="164" t="s">
        <v>401</v>
      </c>
      <c r="D78" s="166">
        <v>83</v>
      </c>
      <c r="E78" s="167" t="s">
        <v>325</v>
      </c>
      <c r="F78" s="124">
        <v>1</v>
      </c>
    </row>
    <row r="79" ht="14.25" spans="1:6">
      <c r="A79" s="164">
        <v>78</v>
      </c>
      <c r="B79" s="168" t="s">
        <v>403</v>
      </c>
      <c r="C79" s="164" t="s">
        <v>401</v>
      </c>
      <c r="D79" s="166">
        <v>82</v>
      </c>
      <c r="E79" s="167" t="s">
        <v>325</v>
      </c>
      <c r="F79" s="124">
        <v>1</v>
      </c>
    </row>
    <row r="80" ht="14.25" spans="1:6">
      <c r="A80" s="164">
        <v>79</v>
      </c>
      <c r="B80" s="168" t="s">
        <v>404</v>
      </c>
      <c r="C80" s="164" t="s">
        <v>401</v>
      </c>
      <c r="D80" s="166">
        <v>81</v>
      </c>
      <c r="E80" s="167" t="s">
        <v>325</v>
      </c>
      <c r="F80" s="124">
        <v>1</v>
      </c>
    </row>
    <row r="81" ht="14.25" spans="1:6">
      <c r="A81" s="164">
        <v>80</v>
      </c>
      <c r="B81" s="168" t="s">
        <v>405</v>
      </c>
      <c r="C81" s="164" t="s">
        <v>324</v>
      </c>
      <c r="D81" s="166">
        <v>85</v>
      </c>
      <c r="E81" s="167" t="s">
        <v>325</v>
      </c>
      <c r="F81" s="124">
        <v>1</v>
      </c>
    </row>
    <row r="82" ht="14.25" spans="1:6">
      <c r="A82" s="164">
        <v>81</v>
      </c>
      <c r="B82" s="168" t="s">
        <v>406</v>
      </c>
      <c r="C82" s="164" t="s">
        <v>324</v>
      </c>
      <c r="D82" s="166">
        <v>86</v>
      </c>
      <c r="E82" s="167" t="s">
        <v>325</v>
      </c>
      <c r="F82" s="124">
        <v>1</v>
      </c>
    </row>
    <row r="83" ht="14.25" spans="1:6">
      <c r="A83" s="164">
        <v>82</v>
      </c>
      <c r="B83" s="168" t="s">
        <v>407</v>
      </c>
      <c r="C83" s="164" t="s">
        <v>324</v>
      </c>
      <c r="D83" s="166">
        <v>87</v>
      </c>
      <c r="E83" s="167" t="s">
        <v>325</v>
      </c>
      <c r="F83" s="124">
        <v>1</v>
      </c>
    </row>
    <row r="84" ht="14.25" spans="1:6">
      <c r="A84" s="164">
        <v>83</v>
      </c>
      <c r="B84" s="168" t="s">
        <v>408</v>
      </c>
      <c r="C84" s="164" t="s">
        <v>324</v>
      </c>
      <c r="D84" s="166">
        <v>88</v>
      </c>
      <c r="E84" s="167" t="s">
        <v>325</v>
      </c>
      <c r="F84" s="124">
        <v>1</v>
      </c>
    </row>
    <row r="85" ht="14.25" spans="1:6">
      <c r="A85" s="164">
        <v>84</v>
      </c>
      <c r="B85" s="168" t="s">
        <v>409</v>
      </c>
      <c r="C85" s="166" t="s">
        <v>410</v>
      </c>
      <c r="D85" s="166">
        <v>91</v>
      </c>
      <c r="E85" s="167" t="s">
        <v>325</v>
      </c>
      <c r="F85" s="124">
        <v>1</v>
      </c>
    </row>
    <row r="86" ht="14.25" spans="1:6">
      <c r="A86" s="164">
        <v>85</v>
      </c>
      <c r="B86" s="173" t="s">
        <v>411</v>
      </c>
      <c r="C86" s="166" t="s">
        <v>410</v>
      </c>
      <c r="D86" s="166">
        <v>92</v>
      </c>
      <c r="E86" s="167" t="s">
        <v>325</v>
      </c>
      <c r="F86" s="124">
        <v>1</v>
      </c>
    </row>
    <row r="87" ht="14.25" spans="1:6">
      <c r="A87" s="164">
        <v>86</v>
      </c>
      <c r="B87" s="169" t="s">
        <v>412</v>
      </c>
      <c r="C87" s="166" t="s">
        <v>410</v>
      </c>
      <c r="D87" s="166">
        <v>93</v>
      </c>
      <c r="E87" s="167" t="s">
        <v>325</v>
      </c>
      <c r="F87" s="124">
        <v>1</v>
      </c>
    </row>
    <row r="88" ht="14.25" spans="1:6">
      <c r="A88" s="164">
        <v>87</v>
      </c>
      <c r="B88" s="169" t="s">
        <v>413</v>
      </c>
      <c r="C88" s="166" t="s">
        <v>324</v>
      </c>
      <c r="D88" s="166">
        <v>94</v>
      </c>
      <c r="E88" s="167" t="s">
        <v>325</v>
      </c>
      <c r="F88" s="124">
        <v>1</v>
      </c>
    </row>
    <row r="89" ht="14.25" spans="1:6">
      <c r="A89" s="164">
        <v>88</v>
      </c>
      <c r="B89" s="173" t="s">
        <v>414</v>
      </c>
      <c r="C89" s="166" t="s">
        <v>410</v>
      </c>
      <c r="D89" s="166">
        <v>95</v>
      </c>
      <c r="E89" s="167" t="s">
        <v>325</v>
      </c>
      <c r="F89" s="124">
        <v>1</v>
      </c>
    </row>
    <row r="90" ht="14.25" spans="1:6">
      <c r="A90" s="164">
        <v>89</v>
      </c>
      <c r="B90" s="168" t="s">
        <v>415</v>
      </c>
      <c r="C90" s="166" t="s">
        <v>410</v>
      </c>
      <c r="D90" s="166">
        <v>96</v>
      </c>
      <c r="E90" s="167" t="s">
        <v>325</v>
      </c>
      <c r="F90" s="124">
        <v>1</v>
      </c>
    </row>
    <row r="91" ht="14.25" spans="1:6">
      <c r="A91" s="164">
        <v>90</v>
      </c>
      <c r="B91" s="168" t="s">
        <v>416</v>
      </c>
      <c r="C91" s="164" t="s">
        <v>417</v>
      </c>
      <c r="D91" s="166">
        <v>101</v>
      </c>
      <c r="E91" s="167" t="s">
        <v>418</v>
      </c>
      <c r="F91" s="124">
        <v>1</v>
      </c>
    </row>
    <row r="92" ht="14.25" spans="1:6">
      <c r="A92" s="164">
        <v>91</v>
      </c>
      <c r="B92" s="168" t="s">
        <v>419</v>
      </c>
      <c r="C92" s="164" t="s">
        <v>417</v>
      </c>
      <c r="D92" s="166">
        <v>102</v>
      </c>
      <c r="E92" s="167" t="s">
        <v>418</v>
      </c>
      <c r="F92" s="124">
        <v>1</v>
      </c>
    </row>
    <row r="93" ht="14.25" spans="1:6">
      <c r="A93" s="164">
        <v>92</v>
      </c>
      <c r="B93" s="168" t="s">
        <v>420</v>
      </c>
      <c r="C93" s="164" t="s">
        <v>417</v>
      </c>
      <c r="D93" s="166">
        <v>103</v>
      </c>
      <c r="E93" s="167" t="s">
        <v>418</v>
      </c>
      <c r="F93" s="124">
        <v>1</v>
      </c>
    </row>
    <row r="94" ht="14.25" spans="1:6">
      <c r="A94" s="164">
        <v>93</v>
      </c>
      <c r="B94" s="168" t="s">
        <v>421</v>
      </c>
      <c r="C94" s="164" t="s">
        <v>417</v>
      </c>
      <c r="D94" s="166">
        <v>104</v>
      </c>
      <c r="E94" s="167" t="s">
        <v>418</v>
      </c>
      <c r="F94" s="124">
        <v>1</v>
      </c>
    </row>
    <row r="95" ht="14.25" spans="1:6">
      <c r="A95" s="164">
        <v>94</v>
      </c>
      <c r="B95" s="168" t="s">
        <v>422</v>
      </c>
      <c r="C95" s="164" t="s">
        <v>417</v>
      </c>
      <c r="D95" s="166">
        <v>105</v>
      </c>
      <c r="E95" s="167" t="s">
        <v>418</v>
      </c>
      <c r="F95" s="124">
        <v>1</v>
      </c>
    </row>
    <row r="96" ht="14.25" spans="1:6">
      <c r="A96" s="164">
        <v>95</v>
      </c>
      <c r="B96" s="168" t="s">
        <v>423</v>
      </c>
      <c r="C96" s="164" t="s">
        <v>417</v>
      </c>
      <c r="D96" s="166">
        <v>106</v>
      </c>
      <c r="E96" s="167" t="s">
        <v>418</v>
      </c>
      <c r="F96" s="124">
        <v>1</v>
      </c>
    </row>
    <row r="97" ht="14.25" spans="1:6">
      <c r="A97" s="164">
        <v>96</v>
      </c>
      <c r="B97" s="168" t="s">
        <v>424</v>
      </c>
      <c r="C97" s="164" t="s">
        <v>417</v>
      </c>
      <c r="D97" s="166">
        <v>107</v>
      </c>
      <c r="E97" s="167" t="s">
        <v>418</v>
      </c>
      <c r="F97" s="124">
        <v>1</v>
      </c>
    </row>
    <row r="98" ht="14.25" spans="1:6">
      <c r="A98" s="164">
        <v>97</v>
      </c>
      <c r="B98" s="168" t="s">
        <v>425</v>
      </c>
      <c r="C98" s="164" t="s">
        <v>417</v>
      </c>
      <c r="D98" s="166">
        <v>108</v>
      </c>
      <c r="E98" s="167" t="s">
        <v>418</v>
      </c>
      <c r="F98" s="124">
        <v>1</v>
      </c>
    </row>
    <row r="99" ht="14.25" spans="1:6">
      <c r="A99" s="164">
        <v>98</v>
      </c>
      <c r="B99" s="174" t="s">
        <v>426</v>
      </c>
      <c r="C99" s="175" t="s">
        <v>417</v>
      </c>
      <c r="D99" s="176">
        <v>109</v>
      </c>
      <c r="E99" s="167"/>
      <c r="F99" s="124"/>
    </row>
    <row r="100" ht="14.25" spans="1:6">
      <c r="A100" s="164">
        <v>99</v>
      </c>
      <c r="B100" s="174" t="s">
        <v>427</v>
      </c>
      <c r="C100" s="175" t="s">
        <v>417</v>
      </c>
      <c r="D100" s="176">
        <v>110</v>
      </c>
      <c r="E100" s="167"/>
      <c r="F100" s="124"/>
    </row>
    <row r="101" ht="14.25" spans="1:6">
      <c r="A101" s="164">
        <v>100</v>
      </c>
      <c r="B101" s="174" t="s">
        <v>428</v>
      </c>
      <c r="C101" s="175" t="s">
        <v>417</v>
      </c>
      <c r="D101" s="176">
        <v>111</v>
      </c>
      <c r="E101" s="167"/>
      <c r="F101" s="124"/>
    </row>
    <row r="102" ht="14.25" spans="1:6">
      <c r="A102" s="164">
        <v>101</v>
      </c>
      <c r="B102" s="174" t="s">
        <v>429</v>
      </c>
      <c r="C102" s="175" t="s">
        <v>417</v>
      </c>
      <c r="D102" s="176">
        <v>112</v>
      </c>
      <c r="E102" s="167"/>
      <c r="F102" s="124"/>
    </row>
    <row r="103" ht="14.25" spans="1:6">
      <c r="A103" s="164">
        <v>102</v>
      </c>
      <c r="B103" s="168" t="s">
        <v>430</v>
      </c>
      <c r="C103" s="164" t="s">
        <v>417</v>
      </c>
      <c r="D103" s="166">
        <v>113</v>
      </c>
      <c r="E103" s="167" t="s">
        <v>418</v>
      </c>
      <c r="F103" s="124">
        <v>1</v>
      </c>
    </row>
    <row r="104" ht="14.25" spans="1:6">
      <c r="A104" s="164">
        <v>103</v>
      </c>
      <c r="B104" s="168" t="s">
        <v>431</v>
      </c>
      <c r="C104" s="164" t="s">
        <v>417</v>
      </c>
      <c r="D104" s="166">
        <v>114</v>
      </c>
      <c r="E104" s="167" t="s">
        <v>418</v>
      </c>
      <c r="F104" s="124">
        <v>1</v>
      </c>
    </row>
    <row r="105" ht="14.25" spans="1:6">
      <c r="A105" s="164">
        <v>104</v>
      </c>
      <c r="B105" s="168" t="s">
        <v>432</v>
      </c>
      <c r="C105" s="164" t="s">
        <v>417</v>
      </c>
      <c r="D105" s="166">
        <v>115</v>
      </c>
      <c r="E105" s="167" t="s">
        <v>418</v>
      </c>
      <c r="F105" s="124">
        <v>1</v>
      </c>
    </row>
    <row r="106" ht="14.25" spans="1:6">
      <c r="A106" s="164">
        <v>105</v>
      </c>
      <c r="B106" s="168" t="s">
        <v>433</v>
      </c>
      <c r="C106" s="164" t="s">
        <v>417</v>
      </c>
      <c r="D106" s="166">
        <v>116</v>
      </c>
      <c r="E106" s="167" t="s">
        <v>418</v>
      </c>
      <c r="F106" s="124">
        <v>1</v>
      </c>
    </row>
    <row r="107" ht="14.25" spans="1:6">
      <c r="A107" s="164">
        <v>106</v>
      </c>
      <c r="B107" s="168" t="s">
        <v>434</v>
      </c>
      <c r="C107" s="164" t="s">
        <v>435</v>
      </c>
      <c r="D107" s="166">
        <v>151</v>
      </c>
      <c r="E107" s="175" t="s">
        <v>435</v>
      </c>
      <c r="F107" s="124">
        <v>1</v>
      </c>
    </row>
    <row r="108" ht="14.25" spans="1:6">
      <c r="A108" s="164">
        <v>107</v>
      </c>
      <c r="B108" s="168" t="s">
        <v>436</v>
      </c>
      <c r="C108" s="164" t="s">
        <v>435</v>
      </c>
      <c r="D108" s="166">
        <v>152</v>
      </c>
      <c r="E108" s="175" t="s">
        <v>435</v>
      </c>
      <c r="F108" s="124">
        <v>1</v>
      </c>
    </row>
    <row r="109" ht="14.25" spans="1:6">
      <c r="A109" s="164">
        <v>108</v>
      </c>
      <c r="B109" s="168" t="s">
        <v>437</v>
      </c>
      <c r="C109" s="164" t="s">
        <v>435</v>
      </c>
      <c r="D109" s="166">
        <v>153</v>
      </c>
      <c r="E109" s="175" t="s">
        <v>435</v>
      </c>
      <c r="F109" s="124">
        <v>1</v>
      </c>
    </row>
    <row r="110" ht="14.25" spans="1:6">
      <c r="A110" s="164">
        <v>109</v>
      </c>
      <c r="B110" s="168" t="s">
        <v>438</v>
      </c>
      <c r="C110" s="164" t="s">
        <v>435</v>
      </c>
      <c r="D110" s="166">
        <v>154</v>
      </c>
      <c r="E110" s="175" t="s">
        <v>435</v>
      </c>
      <c r="F110" s="124">
        <v>1</v>
      </c>
    </row>
    <row r="111" ht="14.25" spans="1:6">
      <c r="A111" s="164">
        <v>110</v>
      </c>
      <c r="B111" s="168" t="s">
        <v>439</v>
      </c>
      <c r="C111" s="166" t="s">
        <v>435</v>
      </c>
      <c r="D111" s="166">
        <v>155</v>
      </c>
      <c r="E111" s="175" t="s">
        <v>435</v>
      </c>
      <c r="F111" s="124">
        <v>1</v>
      </c>
    </row>
    <row r="112" ht="14.25" spans="1:6">
      <c r="A112" s="164">
        <v>111</v>
      </c>
      <c r="B112" s="168" t="s">
        <v>440</v>
      </c>
      <c r="C112" s="164" t="s">
        <v>435</v>
      </c>
      <c r="D112" s="166">
        <v>156</v>
      </c>
      <c r="E112" s="175" t="s">
        <v>435</v>
      </c>
      <c r="F112" s="124">
        <v>1</v>
      </c>
    </row>
    <row r="113" ht="14.25" spans="1:7">
      <c r="A113" s="164">
        <v>112</v>
      </c>
      <c r="B113" s="168" t="s">
        <v>441</v>
      </c>
      <c r="C113" s="166" t="s">
        <v>435</v>
      </c>
      <c r="D113" s="166">
        <v>157</v>
      </c>
      <c r="E113" s="175" t="s">
        <v>435</v>
      </c>
      <c r="F113" s="124">
        <v>1</v>
      </c>
    </row>
    <row r="114" ht="14.25" spans="1:7">
      <c r="A114" s="164">
        <v>113</v>
      </c>
      <c r="B114" s="168" t="s">
        <v>442</v>
      </c>
      <c r="C114" s="164" t="s">
        <v>435</v>
      </c>
      <c r="D114" s="166">
        <v>158</v>
      </c>
      <c r="E114" s="175" t="s">
        <v>435</v>
      </c>
      <c r="F114" s="124">
        <v>1</v>
      </c>
    </row>
    <row r="115" ht="14.25" spans="1:7">
      <c r="A115" s="164">
        <v>114</v>
      </c>
      <c r="B115" s="168" t="s">
        <v>443</v>
      </c>
      <c r="C115" s="164" t="s">
        <v>444</v>
      </c>
      <c r="D115" s="166">
        <v>211</v>
      </c>
      <c r="E115" s="167" t="s">
        <v>445</v>
      </c>
      <c r="F115" s="124">
        <v>1</v>
      </c>
    </row>
    <row r="116" ht="14.25" spans="1:7">
      <c r="A116" s="164">
        <v>115</v>
      </c>
      <c r="B116" s="168" t="s">
        <v>446</v>
      </c>
      <c r="C116" s="164" t="s">
        <v>444</v>
      </c>
      <c r="D116" s="166">
        <v>212</v>
      </c>
      <c r="E116" s="167" t="s">
        <v>445</v>
      </c>
      <c r="F116" s="124">
        <v>1</v>
      </c>
    </row>
    <row r="117" ht="14.25" spans="1:7">
      <c r="A117" s="164">
        <v>116</v>
      </c>
      <c r="B117" s="168" t="s">
        <v>447</v>
      </c>
      <c r="C117" s="164" t="s">
        <v>444</v>
      </c>
      <c r="D117" s="166">
        <v>213</v>
      </c>
      <c r="E117" s="167" t="s">
        <v>445</v>
      </c>
      <c r="F117" s="124">
        <v>1</v>
      </c>
    </row>
    <row r="118" ht="14.25" spans="1:7">
      <c r="A118" s="164">
        <v>117</v>
      </c>
      <c r="B118" s="168" t="s">
        <v>448</v>
      </c>
      <c r="C118" s="164" t="s">
        <v>444</v>
      </c>
      <c r="D118" s="166">
        <v>214</v>
      </c>
      <c r="E118" s="167" t="s">
        <v>445</v>
      </c>
      <c r="F118" s="124">
        <v>1</v>
      </c>
    </row>
    <row r="119" ht="14.25" spans="1:7">
      <c r="A119" s="164">
        <v>118</v>
      </c>
      <c r="B119" s="168" t="s">
        <v>449</v>
      </c>
      <c r="C119" s="166" t="s">
        <v>444</v>
      </c>
      <c r="D119" s="168">
        <v>215</v>
      </c>
      <c r="E119" s="167" t="s">
        <v>445</v>
      </c>
      <c r="F119" s="124">
        <v>1</v>
      </c>
    </row>
    <row r="120" ht="14.25" spans="1:7">
      <c r="A120" s="164">
        <v>119</v>
      </c>
      <c r="B120" s="168" t="s">
        <v>450</v>
      </c>
      <c r="C120" s="164" t="s">
        <v>451</v>
      </c>
      <c r="D120" s="166" t="s">
        <v>452</v>
      </c>
      <c r="E120" s="167" t="s">
        <v>453</v>
      </c>
      <c r="F120" s="124" t="s">
        <v>454</v>
      </c>
      <c r="G120" t="s">
        <v>455</v>
      </c>
    </row>
    <row r="121" ht="14.25" spans="1:7">
      <c r="A121" s="164">
        <v>120</v>
      </c>
      <c r="B121" s="168" t="s">
        <v>456</v>
      </c>
      <c r="C121" s="164" t="s">
        <v>451</v>
      </c>
      <c r="D121" s="166" t="s">
        <v>457</v>
      </c>
      <c r="E121" s="167" t="s">
        <v>458</v>
      </c>
      <c r="F121" s="124" t="s">
        <v>454</v>
      </c>
      <c r="G121" t="s">
        <v>455</v>
      </c>
    </row>
    <row r="122" ht="14.25" spans="1:7">
      <c r="A122" s="164">
        <v>121</v>
      </c>
      <c r="B122" s="168" t="s">
        <v>459</v>
      </c>
      <c r="C122" s="164" t="s">
        <v>451</v>
      </c>
      <c r="D122" s="166" t="s">
        <v>460</v>
      </c>
      <c r="E122" s="167" t="s">
        <v>461</v>
      </c>
      <c r="F122" s="124">
        <v>2</v>
      </c>
    </row>
    <row r="123" ht="14.25" spans="1:7">
      <c r="A123" s="164">
        <v>122</v>
      </c>
      <c r="B123" s="168" t="s">
        <v>462</v>
      </c>
      <c r="C123" s="164" t="s">
        <v>451</v>
      </c>
      <c r="D123" s="166" t="s">
        <v>463</v>
      </c>
      <c r="E123" s="167" t="s">
        <v>461</v>
      </c>
      <c r="F123" s="124">
        <v>2</v>
      </c>
    </row>
    <row r="124" ht="14.25" spans="1:7">
      <c r="A124" s="164">
        <v>123</v>
      </c>
      <c r="B124" s="168" t="s">
        <v>464</v>
      </c>
      <c r="C124" s="164" t="s">
        <v>451</v>
      </c>
      <c r="D124" s="166" t="s">
        <v>465</v>
      </c>
      <c r="E124" s="167" t="s">
        <v>466</v>
      </c>
      <c r="F124" s="124">
        <v>2</v>
      </c>
    </row>
    <row r="125" ht="14.25" spans="1:7">
      <c r="A125" s="164">
        <v>124</v>
      </c>
      <c r="B125" s="168" t="s">
        <v>467</v>
      </c>
      <c r="C125" s="164" t="s">
        <v>451</v>
      </c>
      <c r="D125" s="166" t="s">
        <v>468</v>
      </c>
      <c r="E125" s="167" t="s">
        <v>466</v>
      </c>
      <c r="F125" s="124">
        <v>2</v>
      </c>
    </row>
    <row r="126" ht="14.25" spans="1:7">
      <c r="A126" s="164">
        <v>125</v>
      </c>
      <c r="B126" s="168" t="s">
        <v>469</v>
      </c>
      <c r="C126" s="164" t="s">
        <v>451</v>
      </c>
      <c r="D126" s="166" t="s">
        <v>470</v>
      </c>
      <c r="E126" s="167" t="s">
        <v>453</v>
      </c>
      <c r="F126" s="124" t="s">
        <v>454</v>
      </c>
    </row>
    <row r="127" ht="14.25" spans="1:7">
      <c r="A127" s="168">
        <v>126</v>
      </c>
      <c r="B127" s="168" t="s">
        <v>471</v>
      </c>
      <c r="C127" s="168" t="s">
        <v>451</v>
      </c>
      <c r="D127" s="168" t="s">
        <v>472</v>
      </c>
      <c r="E127" s="167" t="s">
        <v>453</v>
      </c>
      <c r="F127" s="124" t="s">
        <v>454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"/>
  <sheetViews>
    <sheetView topLeftCell="A61" workbookViewId="0">
      <selection activeCell="E37" sqref="E37:E85"/>
    </sheetView>
  </sheetViews>
  <sheetFormatPr defaultColWidth="9" defaultRowHeight="13.5" outlineLevelCol="4"/>
  <cols>
    <col min="1" max="1" width="5.125" customWidth="1"/>
    <col min="2" max="2" width="30.75" customWidth="1"/>
    <col min="3" max="3" width="10.875" customWidth="1"/>
    <col min="4" max="4" width="16" customWidth="1"/>
    <col min="5" max="5" width="20.875" customWidth="1"/>
  </cols>
  <sheetData>
    <row r="1" spans="1:4">
      <c r="A1" s="124" t="s">
        <v>0</v>
      </c>
      <c r="B1" s="124" t="s">
        <v>1</v>
      </c>
      <c r="C1" s="124" t="s">
        <v>2</v>
      </c>
      <c r="D1" s="124" t="s">
        <v>320</v>
      </c>
    </row>
    <row r="2" ht="14.25" spans="1:4">
      <c r="A2" s="124">
        <v>1</v>
      </c>
      <c r="B2" s="124" t="s">
        <v>473</v>
      </c>
      <c r="C2" s="124" t="s">
        <v>93</v>
      </c>
      <c r="D2" s="161" t="s">
        <v>474</v>
      </c>
    </row>
    <row r="3" ht="14.25" spans="1:4">
      <c r="A3" s="124">
        <v>2</v>
      </c>
      <c r="B3" s="124" t="s">
        <v>475</v>
      </c>
      <c r="C3" s="124" t="s">
        <v>93</v>
      </c>
      <c r="D3" s="161" t="s">
        <v>476</v>
      </c>
    </row>
    <row r="4" ht="14.25" spans="1:4">
      <c r="A4" s="124">
        <v>3</v>
      </c>
      <c r="B4" s="124" t="s">
        <v>477</v>
      </c>
      <c r="C4" s="124" t="s">
        <v>93</v>
      </c>
      <c r="D4" s="161" t="s">
        <v>478</v>
      </c>
    </row>
    <row r="5" ht="14.25" spans="1:4">
      <c r="A5" s="124">
        <v>4</v>
      </c>
      <c r="B5" s="124" t="s">
        <v>479</v>
      </c>
      <c r="C5" s="124" t="s">
        <v>93</v>
      </c>
      <c r="D5" s="161" t="s">
        <v>480</v>
      </c>
    </row>
    <row r="6" ht="14.25" spans="1:4">
      <c r="A6" s="124">
        <v>5</v>
      </c>
      <c r="B6" s="124" t="s">
        <v>481</v>
      </c>
      <c r="C6" s="124" t="s">
        <v>93</v>
      </c>
      <c r="D6" s="161" t="s">
        <v>482</v>
      </c>
    </row>
    <row r="7" ht="14.25" spans="1:4">
      <c r="A7" s="124">
        <v>6</v>
      </c>
      <c r="B7" s="124" t="s">
        <v>483</v>
      </c>
      <c r="C7" s="124" t="s">
        <v>93</v>
      </c>
      <c r="D7" s="161" t="s">
        <v>484</v>
      </c>
    </row>
    <row r="8" ht="14.25" spans="1:4">
      <c r="A8" s="124">
        <v>7</v>
      </c>
      <c r="B8" s="124" t="s">
        <v>485</v>
      </c>
      <c r="C8" s="124" t="s">
        <v>93</v>
      </c>
      <c r="D8" s="161" t="s">
        <v>486</v>
      </c>
    </row>
    <row r="9" ht="14.25" spans="1:4">
      <c r="A9" s="124">
        <v>8</v>
      </c>
      <c r="B9" s="124" t="s">
        <v>487</v>
      </c>
      <c r="C9" s="124" t="s">
        <v>93</v>
      </c>
      <c r="D9" s="161" t="s">
        <v>488</v>
      </c>
    </row>
    <row r="10" ht="14.25" spans="1:4">
      <c r="A10" s="124">
        <v>9</v>
      </c>
      <c r="B10" s="124" t="s">
        <v>489</v>
      </c>
      <c r="C10" s="124" t="s">
        <v>93</v>
      </c>
      <c r="D10" s="161" t="s">
        <v>490</v>
      </c>
    </row>
    <row r="11" ht="14.25" spans="1:4">
      <c r="A11" s="124">
        <v>10</v>
      </c>
      <c r="B11" s="124" t="s">
        <v>491</v>
      </c>
      <c r="C11" s="124" t="s">
        <v>93</v>
      </c>
      <c r="D11" s="161" t="s">
        <v>492</v>
      </c>
    </row>
    <row r="12" ht="14.25" spans="1:4">
      <c r="A12" s="124">
        <v>11</v>
      </c>
      <c r="B12" s="124" t="s">
        <v>493</v>
      </c>
      <c r="C12" s="124" t="s">
        <v>93</v>
      </c>
      <c r="D12" s="161" t="s">
        <v>494</v>
      </c>
    </row>
    <row r="13" ht="14.25" spans="1:4">
      <c r="A13" s="124">
        <v>12</v>
      </c>
      <c r="B13" s="124" t="s">
        <v>495</v>
      </c>
      <c r="C13" s="124" t="s">
        <v>93</v>
      </c>
      <c r="D13" s="161" t="s">
        <v>496</v>
      </c>
    </row>
    <row r="14" ht="14.25" spans="1:4">
      <c r="A14" s="124">
        <v>13</v>
      </c>
      <c r="B14" s="124" t="s">
        <v>497</v>
      </c>
      <c r="C14" s="124" t="s">
        <v>93</v>
      </c>
      <c r="D14" s="161" t="s">
        <v>498</v>
      </c>
    </row>
    <row r="15" ht="14.25" spans="1:4">
      <c r="A15" s="124">
        <v>14</v>
      </c>
      <c r="B15" s="124" t="s">
        <v>499</v>
      </c>
      <c r="C15" s="124" t="s">
        <v>93</v>
      </c>
      <c r="D15" s="161" t="s">
        <v>500</v>
      </c>
    </row>
    <row r="16" ht="14.25" spans="1:4">
      <c r="A16" s="124">
        <v>15</v>
      </c>
      <c r="B16" s="124" t="s">
        <v>501</v>
      </c>
      <c r="C16" s="124" t="s">
        <v>93</v>
      </c>
      <c r="D16" s="161" t="s">
        <v>502</v>
      </c>
    </row>
    <row r="17" ht="14.25" spans="1:5">
      <c r="A17" s="124">
        <v>16</v>
      </c>
      <c r="B17" s="124" t="s">
        <v>503</v>
      </c>
      <c r="C17" s="124" t="s">
        <v>93</v>
      </c>
      <c r="D17" s="161" t="s">
        <v>504</v>
      </c>
    </row>
    <row r="18" ht="14.25" spans="1:5">
      <c r="A18" s="124">
        <v>17</v>
      </c>
      <c r="B18" s="124" t="s">
        <v>505</v>
      </c>
      <c r="C18" s="124" t="s">
        <v>93</v>
      </c>
      <c r="D18" s="161" t="s">
        <v>506</v>
      </c>
    </row>
    <row r="19" ht="14.25" spans="1:5">
      <c r="A19" s="124">
        <v>18</v>
      </c>
      <c r="B19" s="124" t="s">
        <v>507</v>
      </c>
      <c r="C19" s="124" t="s">
        <v>93</v>
      </c>
      <c r="D19" s="161" t="s">
        <v>508</v>
      </c>
    </row>
    <row r="20" ht="14.25" spans="1:5">
      <c r="A20" s="124">
        <v>19</v>
      </c>
      <c r="B20" s="124" t="s">
        <v>509</v>
      </c>
      <c r="C20" s="124" t="s">
        <v>93</v>
      </c>
      <c r="D20" s="161" t="s">
        <v>510</v>
      </c>
    </row>
    <row r="21" ht="14.25" spans="1:5">
      <c r="A21" s="124">
        <v>20</v>
      </c>
      <c r="B21" s="124" t="s">
        <v>511</v>
      </c>
      <c r="C21" s="124" t="s">
        <v>93</v>
      </c>
      <c r="D21" s="161" t="s">
        <v>512</v>
      </c>
    </row>
    <row r="22" ht="14.25" spans="1:5">
      <c r="A22" s="124">
        <v>21</v>
      </c>
      <c r="B22" s="124" t="s">
        <v>513</v>
      </c>
      <c r="C22" s="124" t="s">
        <v>93</v>
      </c>
      <c r="D22" s="161" t="s">
        <v>514</v>
      </c>
    </row>
    <row r="23" ht="14.25" spans="1:5">
      <c r="A23" s="124">
        <v>22</v>
      </c>
      <c r="B23" s="124" t="s">
        <v>515</v>
      </c>
      <c r="C23" s="124" t="s">
        <v>93</v>
      </c>
      <c r="D23" s="161" t="s">
        <v>516</v>
      </c>
    </row>
    <row r="24" ht="14.25" spans="1:5">
      <c r="A24" s="124">
        <v>23</v>
      </c>
      <c r="B24" s="124" t="s">
        <v>517</v>
      </c>
      <c r="C24" s="124" t="s">
        <v>93</v>
      </c>
      <c r="D24" s="161" t="s">
        <v>518</v>
      </c>
    </row>
    <row r="25" ht="14.25" spans="1:5">
      <c r="A25" s="124">
        <v>24</v>
      </c>
      <c r="B25" s="124" t="s">
        <v>519</v>
      </c>
      <c r="C25" s="124" t="s">
        <v>93</v>
      </c>
      <c r="D25" s="161" t="s">
        <v>520</v>
      </c>
    </row>
    <row r="26" ht="14.25" spans="1:5">
      <c r="A26" s="124">
        <v>25</v>
      </c>
      <c r="B26" s="124" t="s">
        <v>521</v>
      </c>
      <c r="C26" s="124" t="s">
        <v>93</v>
      </c>
      <c r="D26" s="161" t="s">
        <v>522</v>
      </c>
    </row>
    <row r="27" ht="14.25" spans="1:5">
      <c r="A27" s="124">
        <v>26</v>
      </c>
      <c r="B27" s="124" t="s">
        <v>523</v>
      </c>
      <c r="C27" s="124" t="s">
        <v>93</v>
      </c>
      <c r="D27" s="161" t="s">
        <v>524</v>
      </c>
    </row>
    <row r="28" ht="14.25" spans="1:5">
      <c r="A28" s="124">
        <v>27</v>
      </c>
      <c r="B28" s="124" t="s">
        <v>525</v>
      </c>
      <c r="C28" s="124" t="s">
        <v>93</v>
      </c>
      <c r="D28" s="161" t="s">
        <v>526</v>
      </c>
    </row>
    <row r="29" spans="1:5">
      <c r="A29" s="136">
        <v>28</v>
      </c>
      <c r="B29" s="136" t="s">
        <v>527</v>
      </c>
      <c r="C29" s="136" t="s">
        <v>93</v>
      </c>
      <c r="D29" s="124" t="s">
        <v>528</v>
      </c>
    </row>
    <row r="30" spans="1:5">
      <c r="A30" s="124">
        <v>29</v>
      </c>
      <c r="B30" s="124" t="s">
        <v>529</v>
      </c>
      <c r="C30" s="124" t="s">
        <v>93</v>
      </c>
      <c r="D30" s="124" t="s">
        <v>530</v>
      </c>
    </row>
    <row r="31" spans="1:5">
      <c r="A31" s="124">
        <v>30</v>
      </c>
      <c r="B31" s="124" t="s">
        <v>531</v>
      </c>
      <c r="C31" s="124" t="s">
        <v>93</v>
      </c>
      <c r="D31" s="124" t="s">
        <v>532</v>
      </c>
    </row>
    <row r="32" spans="1:5">
      <c r="A32" s="124">
        <v>31</v>
      </c>
      <c r="B32" s="124" t="s">
        <v>533</v>
      </c>
      <c r="C32" s="124" t="s">
        <v>62</v>
      </c>
      <c r="D32" s="124" t="s">
        <v>534</v>
      </c>
      <c r="E32" s="162" t="s">
        <v>535</v>
      </c>
    </row>
    <row r="33" spans="1:5">
      <c r="A33" s="124">
        <v>32</v>
      </c>
      <c r="B33" s="124" t="s">
        <v>536</v>
      </c>
      <c r="C33" s="124" t="s">
        <v>62</v>
      </c>
      <c r="D33" s="124" t="s">
        <v>537</v>
      </c>
      <c r="E33" s="162" t="s">
        <v>535</v>
      </c>
    </row>
    <row r="34" spans="1:5">
      <c r="A34" s="124">
        <v>33</v>
      </c>
      <c r="B34" s="124" t="s">
        <v>538</v>
      </c>
      <c r="C34" s="124" t="s">
        <v>62</v>
      </c>
      <c r="D34" s="124" t="s">
        <v>539</v>
      </c>
      <c r="E34" s="162" t="s">
        <v>535</v>
      </c>
    </row>
    <row r="35" spans="1:5">
      <c r="A35" s="124">
        <v>34</v>
      </c>
      <c r="B35" s="124" t="s">
        <v>540</v>
      </c>
      <c r="C35" s="124" t="s">
        <v>62</v>
      </c>
      <c r="D35" s="124" t="s">
        <v>541</v>
      </c>
      <c r="E35" s="162" t="s">
        <v>535</v>
      </c>
    </row>
    <row r="36" spans="1:5">
      <c r="A36" s="124">
        <v>35</v>
      </c>
      <c r="B36" s="124" t="s">
        <v>542</v>
      </c>
      <c r="C36" s="124" t="s">
        <v>62</v>
      </c>
      <c r="D36" s="124" t="s">
        <v>543</v>
      </c>
      <c r="E36" s="162" t="s">
        <v>535</v>
      </c>
    </row>
    <row r="37" spans="1:5">
      <c r="A37" s="124">
        <v>1</v>
      </c>
      <c r="B37" s="124" t="s">
        <v>544</v>
      </c>
      <c r="C37" s="124" t="s">
        <v>5</v>
      </c>
      <c r="D37" s="124" t="s">
        <v>545</v>
      </c>
      <c r="E37" t="s">
        <v>546</v>
      </c>
    </row>
    <row r="38" spans="1:5">
      <c r="A38" s="124">
        <v>2</v>
      </c>
      <c r="B38" s="124" t="s">
        <v>547</v>
      </c>
      <c r="C38" s="124" t="s">
        <v>5</v>
      </c>
      <c r="D38" s="124" t="s">
        <v>548</v>
      </c>
    </row>
    <row r="39" spans="1:5">
      <c r="A39" s="124">
        <v>3</v>
      </c>
      <c r="B39" s="124" t="s">
        <v>549</v>
      </c>
      <c r="C39" s="124" t="s">
        <v>5</v>
      </c>
      <c r="D39" s="124" t="s">
        <v>550</v>
      </c>
    </row>
    <row r="40" spans="1:5">
      <c r="A40" s="124">
        <v>4</v>
      </c>
      <c r="B40" s="124" t="s">
        <v>551</v>
      </c>
      <c r="C40" s="124" t="s">
        <v>5</v>
      </c>
      <c r="D40" s="124" t="s">
        <v>552</v>
      </c>
    </row>
    <row r="41" spans="1:5">
      <c r="A41" s="124">
        <v>5</v>
      </c>
      <c r="B41" s="124" t="s">
        <v>553</v>
      </c>
      <c r="C41" s="124" t="s">
        <v>5</v>
      </c>
      <c r="D41" s="124" t="s">
        <v>554</v>
      </c>
      <c r="E41" t="s">
        <v>546</v>
      </c>
    </row>
    <row r="42" spans="1:5">
      <c r="A42" s="124">
        <v>6</v>
      </c>
      <c r="B42" s="124" t="s">
        <v>555</v>
      </c>
      <c r="C42" s="124" t="s">
        <v>5</v>
      </c>
      <c r="D42" s="124" t="s">
        <v>556</v>
      </c>
    </row>
    <row r="43" spans="1:5">
      <c r="A43" s="124">
        <v>7</v>
      </c>
      <c r="B43" s="124" t="s">
        <v>557</v>
      </c>
      <c r="C43" s="124" t="s">
        <v>5</v>
      </c>
      <c r="D43" s="124" t="s">
        <v>558</v>
      </c>
    </row>
    <row r="44" spans="1:5">
      <c r="A44" s="124">
        <v>8</v>
      </c>
      <c r="B44" s="124" t="s">
        <v>559</v>
      </c>
      <c r="C44" s="124" t="s">
        <v>5</v>
      </c>
      <c r="D44" s="124" t="s">
        <v>560</v>
      </c>
    </row>
    <row r="45" spans="1:5">
      <c r="A45" s="124">
        <v>9</v>
      </c>
      <c r="B45" s="124" t="s">
        <v>561</v>
      </c>
      <c r="C45" s="124" t="s">
        <v>5</v>
      </c>
      <c r="D45" s="124" t="s">
        <v>562</v>
      </c>
      <c r="E45" t="s">
        <v>546</v>
      </c>
    </row>
    <row r="46" spans="1:5">
      <c r="A46" s="124">
        <v>10</v>
      </c>
      <c r="B46" s="124" t="s">
        <v>563</v>
      </c>
      <c r="C46" s="124" t="s">
        <v>5</v>
      </c>
      <c r="D46" s="124" t="s">
        <v>564</v>
      </c>
    </row>
    <row r="47" spans="1:5">
      <c r="A47" s="124">
        <v>11</v>
      </c>
      <c r="B47" s="124" t="s">
        <v>565</v>
      </c>
      <c r="C47" s="124" t="s">
        <v>5</v>
      </c>
      <c r="D47" s="124" t="s">
        <v>566</v>
      </c>
    </row>
    <row r="48" spans="1:5">
      <c r="A48" s="124">
        <v>12</v>
      </c>
      <c r="B48" s="124" t="s">
        <v>567</v>
      </c>
      <c r="C48" s="124" t="s">
        <v>5</v>
      </c>
      <c r="D48" s="124" t="s">
        <v>568</v>
      </c>
      <c r="E48" t="s">
        <v>546</v>
      </c>
    </row>
    <row r="49" spans="1:5">
      <c r="A49" s="124">
        <v>13</v>
      </c>
      <c r="B49" s="124" t="s">
        <v>569</v>
      </c>
      <c r="C49" s="124" t="s">
        <v>5</v>
      </c>
      <c r="D49" s="124" t="s">
        <v>570</v>
      </c>
    </row>
    <row r="50" spans="1:5">
      <c r="A50" s="124">
        <v>14</v>
      </c>
      <c r="B50" s="124" t="s">
        <v>571</v>
      </c>
      <c r="C50" s="124" t="s">
        <v>5</v>
      </c>
      <c r="D50" s="124" t="s">
        <v>572</v>
      </c>
    </row>
    <row r="51" spans="1:5">
      <c r="A51" s="124">
        <v>15</v>
      </c>
      <c r="B51" s="124" t="s">
        <v>573</v>
      </c>
      <c r="C51" s="124" t="s">
        <v>5</v>
      </c>
      <c r="D51" s="124" t="s">
        <v>574</v>
      </c>
      <c r="E51" t="s">
        <v>546</v>
      </c>
    </row>
    <row r="52" spans="1:5">
      <c r="A52" s="124">
        <v>16</v>
      </c>
      <c r="B52" s="124" t="s">
        <v>575</v>
      </c>
      <c r="C52" s="124" t="s">
        <v>5</v>
      </c>
      <c r="D52" s="124" t="s">
        <v>576</v>
      </c>
    </row>
    <row r="53" spans="1:5">
      <c r="A53" s="124">
        <v>17</v>
      </c>
      <c r="B53" s="124" t="s">
        <v>577</v>
      </c>
      <c r="C53" s="124" t="s">
        <v>5</v>
      </c>
      <c r="D53" s="124" t="s">
        <v>578</v>
      </c>
    </row>
    <row r="54" spans="1:5">
      <c r="A54" s="124">
        <v>18</v>
      </c>
      <c r="B54" s="124" t="s">
        <v>579</v>
      </c>
      <c r="C54" s="124" t="s">
        <v>5</v>
      </c>
      <c r="D54" s="124" t="s">
        <v>580</v>
      </c>
      <c r="E54" t="s">
        <v>546</v>
      </c>
    </row>
    <row r="55" spans="1:5">
      <c r="A55" s="124">
        <v>19</v>
      </c>
      <c r="B55" s="124" t="s">
        <v>581</v>
      </c>
      <c r="C55" s="124" t="s">
        <v>5</v>
      </c>
      <c r="D55" s="124" t="s">
        <v>582</v>
      </c>
    </row>
    <row r="56" spans="1:5">
      <c r="A56" s="124">
        <v>20</v>
      </c>
      <c r="B56" s="124" t="s">
        <v>583</v>
      </c>
      <c r="C56" s="124" t="s">
        <v>5</v>
      </c>
      <c r="D56" s="124" t="s">
        <v>584</v>
      </c>
    </row>
    <row r="57" spans="1:5">
      <c r="A57" s="124">
        <v>21</v>
      </c>
      <c r="B57" s="124" t="s">
        <v>585</v>
      </c>
      <c r="C57" s="124" t="s">
        <v>5</v>
      </c>
      <c r="D57" s="124" t="s">
        <v>586</v>
      </c>
      <c r="E57" t="s">
        <v>546</v>
      </c>
    </row>
    <row r="58" spans="1:5">
      <c r="A58" s="124">
        <v>22</v>
      </c>
      <c r="B58" s="124" t="s">
        <v>587</v>
      </c>
      <c r="C58" s="124" t="s">
        <v>5</v>
      </c>
      <c r="D58" s="124" t="s">
        <v>588</v>
      </c>
    </row>
    <row r="59" spans="1:5">
      <c r="A59" s="124">
        <v>23</v>
      </c>
      <c r="B59" s="124" t="s">
        <v>589</v>
      </c>
      <c r="C59" s="124" t="s">
        <v>5</v>
      </c>
      <c r="D59" s="124" t="s">
        <v>590</v>
      </c>
    </row>
    <row r="60" spans="1:5">
      <c r="A60" s="124">
        <v>24</v>
      </c>
      <c r="B60" s="124" t="s">
        <v>591</v>
      </c>
      <c r="C60" s="124" t="s">
        <v>5</v>
      </c>
      <c r="D60" s="124" t="s">
        <v>592</v>
      </c>
      <c r="E60" t="s">
        <v>546</v>
      </c>
    </row>
    <row r="61" spans="1:5">
      <c r="A61" s="124">
        <v>25</v>
      </c>
      <c r="B61" s="124" t="s">
        <v>593</v>
      </c>
      <c r="C61" s="124" t="s">
        <v>5</v>
      </c>
      <c r="D61" s="124" t="s">
        <v>594</v>
      </c>
    </row>
    <row r="62" spans="1:5">
      <c r="A62" s="124">
        <v>26</v>
      </c>
      <c r="B62" s="124" t="s">
        <v>595</v>
      </c>
      <c r="C62" s="124" t="s">
        <v>5</v>
      </c>
      <c r="D62" s="124" t="s">
        <v>596</v>
      </c>
    </row>
    <row r="63" spans="1:5">
      <c r="A63" s="124">
        <v>27</v>
      </c>
      <c r="B63" s="124" t="s">
        <v>597</v>
      </c>
      <c r="C63" s="124" t="s">
        <v>5</v>
      </c>
      <c r="D63" s="124" t="s">
        <v>598</v>
      </c>
      <c r="E63" t="s">
        <v>599</v>
      </c>
    </row>
    <row r="64" spans="1:5">
      <c r="A64" s="124">
        <v>28</v>
      </c>
      <c r="B64" s="124" t="s">
        <v>600</v>
      </c>
      <c r="C64" s="124" t="s">
        <v>5</v>
      </c>
      <c r="D64" s="124" t="s">
        <v>601</v>
      </c>
    </row>
    <row r="65" spans="1:5">
      <c r="A65" s="124">
        <v>29</v>
      </c>
      <c r="B65" s="124" t="s">
        <v>602</v>
      </c>
      <c r="C65" s="124" t="s">
        <v>5</v>
      </c>
      <c r="D65" s="124" t="s">
        <v>603</v>
      </c>
      <c r="E65" t="s">
        <v>599</v>
      </c>
    </row>
    <row r="66" spans="1:5">
      <c r="A66" s="124">
        <v>30</v>
      </c>
      <c r="B66" s="124" t="s">
        <v>604</v>
      </c>
      <c r="C66" s="124" t="s">
        <v>5</v>
      </c>
      <c r="D66" s="124" t="s">
        <v>605</v>
      </c>
    </row>
    <row r="67" spans="1:5">
      <c r="A67" s="124">
        <v>31</v>
      </c>
      <c r="B67" s="124" t="s">
        <v>606</v>
      </c>
      <c r="C67" s="124" t="s">
        <v>5</v>
      </c>
      <c r="D67" s="124" t="s">
        <v>607</v>
      </c>
      <c r="E67" t="s">
        <v>599</v>
      </c>
    </row>
    <row r="68" spans="1:5">
      <c r="A68" s="124">
        <v>32</v>
      </c>
      <c r="B68" s="124" t="s">
        <v>608</v>
      </c>
      <c r="C68" s="124" t="s">
        <v>5</v>
      </c>
      <c r="D68" s="124" t="s">
        <v>609</v>
      </c>
    </row>
    <row r="69" spans="1:5">
      <c r="A69" s="124">
        <v>33</v>
      </c>
      <c r="B69" s="124" t="s">
        <v>610</v>
      </c>
      <c r="C69" s="124" t="s">
        <v>5</v>
      </c>
      <c r="D69" s="124" t="s">
        <v>611</v>
      </c>
      <c r="E69" t="s">
        <v>599</v>
      </c>
    </row>
    <row r="70" spans="1:5">
      <c r="A70" s="124">
        <v>34</v>
      </c>
      <c r="B70" s="124" t="s">
        <v>612</v>
      </c>
      <c r="C70" s="124" t="s">
        <v>5</v>
      </c>
      <c r="D70" s="124" t="s">
        <v>613</v>
      </c>
    </row>
    <row r="71" spans="1:5">
      <c r="A71" s="124">
        <v>35</v>
      </c>
      <c r="B71" s="124" t="s">
        <v>614</v>
      </c>
      <c r="C71" s="124" t="s">
        <v>5</v>
      </c>
      <c r="D71" s="124" t="s">
        <v>615</v>
      </c>
      <c r="E71" t="s">
        <v>599</v>
      </c>
    </row>
    <row r="72" spans="1:5">
      <c r="A72" s="124">
        <v>36</v>
      </c>
      <c r="B72" s="124" t="s">
        <v>616</v>
      </c>
      <c r="C72" s="124" t="s">
        <v>5</v>
      </c>
      <c r="D72" s="124" t="s">
        <v>617</v>
      </c>
    </row>
    <row r="73" spans="1:5">
      <c r="A73" s="124">
        <v>37</v>
      </c>
      <c r="B73" s="124" t="s">
        <v>618</v>
      </c>
      <c r="C73" s="124" t="s">
        <v>5</v>
      </c>
      <c r="D73" s="124" t="s">
        <v>619</v>
      </c>
      <c r="E73" t="s">
        <v>599</v>
      </c>
    </row>
    <row r="74" spans="1:5">
      <c r="A74" s="124">
        <v>38</v>
      </c>
      <c r="B74" s="124" t="s">
        <v>620</v>
      </c>
      <c r="C74" s="124" t="s">
        <v>5</v>
      </c>
      <c r="D74" s="124" t="s">
        <v>621</v>
      </c>
    </row>
    <row r="75" spans="1:5">
      <c r="A75" s="124">
        <v>39</v>
      </c>
      <c r="B75" s="124" t="s">
        <v>622</v>
      </c>
      <c r="C75" s="124" t="s">
        <v>5</v>
      </c>
      <c r="D75" s="124" t="s">
        <v>623</v>
      </c>
      <c r="E75" t="s">
        <v>546</v>
      </c>
    </row>
    <row r="76" spans="1:5">
      <c r="A76" s="124">
        <v>40</v>
      </c>
      <c r="B76" s="124" t="s">
        <v>624</v>
      </c>
      <c r="C76" s="124" t="s">
        <v>5</v>
      </c>
      <c r="D76" s="124" t="s">
        <v>625</v>
      </c>
    </row>
    <row r="77" spans="1:5">
      <c r="A77" s="124">
        <v>41</v>
      </c>
      <c r="B77" s="124" t="s">
        <v>626</v>
      </c>
      <c r="C77" s="124" t="s">
        <v>5</v>
      </c>
      <c r="D77" s="124" t="s">
        <v>627</v>
      </c>
    </row>
    <row r="78" spans="1:5">
      <c r="A78" s="124">
        <v>42</v>
      </c>
      <c r="B78" s="124" t="s">
        <v>628</v>
      </c>
      <c r="C78" s="124" t="s">
        <v>5</v>
      </c>
      <c r="D78" s="124" t="s">
        <v>629</v>
      </c>
      <c r="E78" t="s">
        <v>546</v>
      </c>
    </row>
    <row r="79" spans="1:5">
      <c r="A79" s="124">
        <v>43</v>
      </c>
      <c r="B79" s="124" t="s">
        <v>630</v>
      </c>
      <c r="C79" s="124" t="s">
        <v>5</v>
      </c>
      <c r="D79" s="124" t="s">
        <v>631</v>
      </c>
    </row>
    <row r="80" spans="1:5">
      <c r="A80" s="124">
        <v>44</v>
      </c>
      <c r="B80" s="124" t="s">
        <v>632</v>
      </c>
      <c r="C80" s="124" t="s">
        <v>5</v>
      </c>
      <c r="D80" s="124" t="s">
        <v>633</v>
      </c>
    </row>
    <row r="81" spans="1:5">
      <c r="A81" s="124">
        <v>45</v>
      </c>
      <c r="B81" s="124" t="s">
        <v>634</v>
      </c>
      <c r="C81" s="124" t="s">
        <v>5</v>
      </c>
      <c r="D81" s="124" t="s">
        <v>635</v>
      </c>
      <c r="E81" t="s">
        <v>599</v>
      </c>
    </row>
    <row r="82" spans="1:5">
      <c r="A82" s="124">
        <v>46</v>
      </c>
      <c r="B82" s="124" t="s">
        <v>636</v>
      </c>
      <c r="C82" s="124" t="s">
        <v>5</v>
      </c>
      <c r="D82" s="124" t="s">
        <v>637</v>
      </c>
    </row>
    <row r="83" spans="1:5">
      <c r="A83" s="124">
        <v>47</v>
      </c>
      <c r="B83" s="124" t="s">
        <v>638</v>
      </c>
      <c r="C83" s="124" t="s">
        <v>5</v>
      </c>
      <c r="D83" s="124" t="s">
        <v>639</v>
      </c>
      <c r="E83" t="s">
        <v>599</v>
      </c>
    </row>
    <row r="84" spans="1:5">
      <c r="A84" s="124">
        <v>48</v>
      </c>
      <c r="B84" s="124" t="s">
        <v>640</v>
      </c>
      <c r="C84" s="124" t="s">
        <v>5</v>
      </c>
      <c r="D84" s="124" t="s">
        <v>641</v>
      </c>
    </row>
    <row r="85" spans="1:5">
      <c r="A85" s="124"/>
      <c r="B85" s="124"/>
      <c r="C85" s="124"/>
      <c r="D85" s="124"/>
    </row>
    <row r="86" spans="1:5">
      <c r="A86" s="163"/>
      <c r="B86" s="163"/>
      <c r="C86" s="163"/>
      <c r="D86" s="162"/>
    </row>
    <row r="87" spans="1:5">
      <c r="A87" s="124">
        <v>1</v>
      </c>
      <c r="B87" s="124" t="s">
        <v>642</v>
      </c>
      <c r="C87" s="124" t="s">
        <v>643</v>
      </c>
      <c r="D87" s="124" t="s">
        <v>644</v>
      </c>
    </row>
    <row r="88" ht="14.25" spans="1:5">
      <c r="A88" s="124">
        <v>2</v>
      </c>
      <c r="B88" s="124" t="s">
        <v>645</v>
      </c>
      <c r="C88" s="124" t="s">
        <v>643</v>
      </c>
      <c r="D88" s="161" t="s">
        <v>646</v>
      </c>
    </row>
  </sheetData>
  <mergeCells count="1">
    <mergeCell ref="A86:C8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M7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L22" sqref="L22"/>
    </sheetView>
  </sheetViews>
  <sheetFormatPr defaultColWidth="9" defaultRowHeight="13.5"/>
  <cols>
    <col min="3" max="4" width="9" style="97"/>
    <col min="6" max="6" width="44.625" customWidth="1"/>
    <col min="7" max="7" width="13.75" customWidth="1"/>
  </cols>
  <sheetData>
    <row r="1" ht="14.25" spans="1:65">
      <c r="A1" s="98" t="s">
        <v>647</v>
      </c>
      <c r="B1" s="99"/>
      <c r="C1" s="99"/>
      <c r="D1" s="99"/>
      <c r="E1" s="99"/>
      <c r="F1" s="99"/>
      <c r="G1" s="99"/>
      <c r="H1" s="100" t="s">
        <v>648</v>
      </c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0" t="s">
        <v>649</v>
      </c>
      <c r="T1" s="100"/>
      <c r="U1" s="100"/>
      <c r="V1" s="100"/>
      <c r="W1" s="100"/>
      <c r="X1" s="100"/>
      <c r="Y1" s="100"/>
      <c r="Z1" s="100"/>
      <c r="AA1" s="100" t="s">
        <v>650</v>
      </c>
      <c r="AB1" s="101"/>
      <c r="AC1" s="101"/>
      <c r="AD1" s="101"/>
      <c r="AE1" s="101"/>
      <c r="AF1" s="101"/>
      <c r="AG1" s="101"/>
      <c r="AH1" s="100" t="s">
        <v>651</v>
      </c>
      <c r="AI1" s="101"/>
      <c r="AJ1" s="101"/>
      <c r="AK1" s="101"/>
      <c r="AL1" s="100" t="s">
        <v>652</v>
      </c>
      <c r="AM1" s="100" t="s">
        <v>653</v>
      </c>
      <c r="AN1" s="101"/>
      <c r="AO1" s="101"/>
      <c r="AP1" s="101"/>
      <c r="AQ1" s="101"/>
      <c r="AR1" s="100" t="s">
        <v>654</v>
      </c>
      <c r="AS1" s="102" t="s">
        <v>655</v>
      </c>
      <c r="AT1" s="103"/>
      <c r="AU1" s="104"/>
      <c r="AV1" s="102" t="s">
        <v>656</v>
      </c>
      <c r="AW1" s="105"/>
      <c r="AX1" s="105"/>
      <c r="AY1" s="105"/>
      <c r="AZ1" s="106" t="s">
        <v>657</v>
      </c>
      <c r="BA1" s="107" t="s">
        <v>658</v>
      </c>
      <c r="BB1" s="107"/>
      <c r="BC1" s="107"/>
      <c r="BD1" s="107"/>
      <c r="BE1" s="105"/>
      <c r="BF1" s="105"/>
      <c r="BG1" s="108" t="s">
        <v>659</v>
      </c>
      <c r="BH1" s="109"/>
      <c r="BI1" s="109"/>
      <c r="BJ1" s="110"/>
      <c r="BK1" s="111" t="s">
        <v>660</v>
      </c>
      <c r="BL1" s="112"/>
      <c r="BM1" s="112"/>
    </row>
    <row r="2" ht="28.5" spans="1:65">
      <c r="A2" s="113" t="s">
        <v>0</v>
      </c>
      <c r="B2" s="113" t="s">
        <v>661</v>
      </c>
      <c r="C2" s="113" t="s">
        <v>662</v>
      </c>
      <c r="D2" s="113" t="s">
        <v>663</v>
      </c>
      <c r="E2" s="113" t="s">
        <v>664</v>
      </c>
      <c r="F2" s="113" t="s">
        <v>665</v>
      </c>
      <c r="G2" s="113" t="s">
        <v>320</v>
      </c>
      <c r="H2" s="113" t="s">
        <v>666</v>
      </c>
      <c r="I2" s="113" t="s">
        <v>667</v>
      </c>
      <c r="J2" s="113" t="s">
        <v>668</v>
      </c>
      <c r="K2" s="113" t="s">
        <v>669</v>
      </c>
      <c r="L2" s="113" t="s">
        <v>670</v>
      </c>
      <c r="M2" s="113" t="s">
        <v>671</v>
      </c>
      <c r="N2" s="113" t="s">
        <v>672</v>
      </c>
      <c r="O2" s="113" t="s">
        <v>673</v>
      </c>
      <c r="P2" s="113" t="s">
        <v>674</v>
      </c>
      <c r="Q2" s="113" t="s">
        <v>675</v>
      </c>
      <c r="R2" s="113" t="s">
        <v>676</v>
      </c>
      <c r="S2" s="114" t="s">
        <v>677</v>
      </c>
      <c r="T2" s="114" t="s">
        <v>678</v>
      </c>
      <c r="U2" s="114"/>
      <c r="V2" s="114"/>
      <c r="W2" s="113" t="s">
        <v>679</v>
      </c>
      <c r="X2" s="114"/>
      <c r="Y2" s="114"/>
      <c r="Z2" s="113" t="s">
        <v>680</v>
      </c>
      <c r="AA2" s="113" t="s">
        <v>681</v>
      </c>
      <c r="AB2" s="113" t="s">
        <v>682</v>
      </c>
      <c r="AC2" s="113"/>
      <c r="AD2" s="113"/>
      <c r="AE2" s="113"/>
      <c r="AF2" s="113"/>
      <c r="AG2" s="113"/>
      <c r="AH2" s="113" t="s">
        <v>683</v>
      </c>
      <c r="AI2" s="113" t="s">
        <v>684</v>
      </c>
      <c r="AJ2" s="113" t="s">
        <v>685</v>
      </c>
      <c r="AK2" s="113"/>
      <c r="AL2" s="113" t="s">
        <v>686</v>
      </c>
      <c r="AM2" s="114" t="s">
        <v>687</v>
      </c>
      <c r="AN2" s="114" t="s">
        <v>688</v>
      </c>
      <c r="AO2" s="114" t="s">
        <v>689</v>
      </c>
      <c r="AP2" s="114" t="s">
        <v>690</v>
      </c>
      <c r="AQ2" s="114" t="s">
        <v>691</v>
      </c>
      <c r="AR2" s="113" t="s">
        <v>692</v>
      </c>
      <c r="AS2" s="115" t="s">
        <v>693</v>
      </c>
      <c r="AT2" s="113" t="s">
        <v>694</v>
      </c>
      <c r="AU2" s="113" t="s">
        <v>695</v>
      </c>
      <c r="AV2" s="115" t="s">
        <v>696</v>
      </c>
      <c r="AW2" s="115" t="s">
        <v>697</v>
      </c>
      <c r="AX2" s="115" t="s">
        <v>698</v>
      </c>
      <c r="AY2" s="115" t="s">
        <v>699</v>
      </c>
      <c r="AZ2" s="106"/>
      <c r="BA2" s="116" t="s">
        <v>700</v>
      </c>
      <c r="BB2" s="106" t="s">
        <v>701</v>
      </c>
      <c r="BC2" s="106" t="s">
        <v>702</v>
      </c>
      <c r="BD2" s="106" t="s">
        <v>703</v>
      </c>
      <c r="BE2" s="115" t="s">
        <v>704</v>
      </c>
      <c r="BF2" s="115" t="s">
        <v>705</v>
      </c>
      <c r="BG2" s="117" t="s">
        <v>706</v>
      </c>
      <c r="BH2" s="118"/>
      <c r="BI2" s="118" t="s">
        <v>707</v>
      </c>
      <c r="BJ2" s="117" t="s">
        <v>708</v>
      </c>
      <c r="BK2" s="117" t="s">
        <v>706</v>
      </c>
      <c r="BL2" s="117" t="s">
        <v>709</v>
      </c>
      <c r="BM2" s="117" t="s">
        <v>710</v>
      </c>
    </row>
    <row r="3" ht="27" spans="1:65">
      <c r="A3" s="114"/>
      <c r="B3" s="114"/>
      <c r="C3" s="114"/>
      <c r="D3" s="114"/>
      <c r="E3" s="113"/>
      <c r="F3" s="113"/>
      <c r="G3" s="113"/>
      <c r="H3" s="114"/>
      <c r="I3" s="114"/>
      <c r="J3" s="114"/>
      <c r="K3" s="114"/>
      <c r="L3" s="113"/>
      <c r="M3" s="113"/>
      <c r="N3" s="114"/>
      <c r="O3" s="114"/>
      <c r="P3" s="113"/>
      <c r="Q3" s="113"/>
      <c r="R3" s="114"/>
      <c r="S3" s="114" t="s">
        <v>711</v>
      </c>
      <c r="T3" s="114" t="s">
        <v>712</v>
      </c>
      <c r="U3" s="114" t="s">
        <v>713</v>
      </c>
      <c r="V3" s="114" t="s">
        <v>714</v>
      </c>
      <c r="W3" s="114" t="s">
        <v>715</v>
      </c>
      <c r="X3" s="114" t="s">
        <v>716</v>
      </c>
      <c r="Y3" s="114" t="s">
        <v>717</v>
      </c>
      <c r="Z3" s="114" t="s">
        <v>711</v>
      </c>
      <c r="AA3" s="114" t="s">
        <v>711</v>
      </c>
      <c r="AB3" s="114" t="s">
        <v>711</v>
      </c>
      <c r="AC3" s="114" t="s">
        <v>718</v>
      </c>
      <c r="AD3" s="114" t="s">
        <v>712</v>
      </c>
      <c r="AE3" s="114" t="s">
        <v>713</v>
      </c>
      <c r="AF3" s="114" t="s">
        <v>716</v>
      </c>
      <c r="AG3" s="114" t="s">
        <v>715</v>
      </c>
      <c r="AH3" s="114"/>
      <c r="AI3" s="114"/>
      <c r="AJ3" s="119" t="s">
        <v>719</v>
      </c>
      <c r="AK3" s="119" t="s">
        <v>720</v>
      </c>
      <c r="AL3" s="113"/>
      <c r="AM3" s="114"/>
      <c r="AN3" s="114"/>
      <c r="AO3" s="114"/>
      <c r="AP3" s="114"/>
      <c r="AQ3" s="114"/>
      <c r="AR3" s="114"/>
      <c r="AS3" s="120"/>
      <c r="AT3" s="114"/>
      <c r="AU3" s="114"/>
      <c r="AV3" s="115"/>
      <c r="AW3" s="115"/>
      <c r="AX3" s="115"/>
      <c r="AY3" s="115"/>
      <c r="AZ3" s="106"/>
      <c r="BA3" s="106" t="s">
        <v>721</v>
      </c>
      <c r="BB3" s="106"/>
      <c r="BC3" s="106" t="s">
        <v>722</v>
      </c>
      <c r="BD3" s="106" t="s">
        <v>723</v>
      </c>
      <c r="BE3" s="115"/>
      <c r="BF3" s="115"/>
      <c r="BG3" s="120" t="s">
        <v>724</v>
      </c>
      <c r="BH3" s="120" t="s">
        <v>725</v>
      </c>
      <c r="BI3" s="120" t="s">
        <v>726</v>
      </c>
      <c r="BJ3" s="120" t="s">
        <v>727</v>
      </c>
      <c r="BK3" s="120" t="s">
        <v>728</v>
      </c>
      <c r="BL3" s="115" t="s">
        <v>729</v>
      </c>
      <c r="BM3" s="120" t="s">
        <v>730</v>
      </c>
    </row>
    <row r="4" spans="1:65">
      <c r="A4" s="121">
        <v>1</v>
      </c>
      <c r="B4" s="121" t="s">
        <v>731</v>
      </c>
      <c r="C4" s="122" t="s">
        <v>449</v>
      </c>
      <c r="D4" s="122" t="s">
        <v>732</v>
      </c>
      <c r="E4" s="123" t="s">
        <v>733</v>
      </c>
      <c r="F4" s="123" t="s">
        <v>734</v>
      </c>
      <c r="G4" s="123" t="s">
        <v>735</v>
      </c>
      <c r="H4" s="124">
        <v>1</v>
      </c>
      <c r="I4" s="125"/>
      <c r="J4" s="125"/>
      <c r="K4" s="125"/>
      <c r="L4" s="125"/>
      <c r="M4" s="125"/>
      <c r="N4" s="125"/>
      <c r="O4" s="125"/>
      <c r="P4" s="124">
        <v>1</v>
      </c>
      <c r="Q4" s="124"/>
      <c r="R4" s="124">
        <f t="shared" ref="R4:R6" si="0">P4</f>
        <v>1</v>
      </c>
      <c r="S4" s="124"/>
      <c r="T4" s="124"/>
      <c r="U4" s="124"/>
      <c r="V4" s="124">
        <v>1</v>
      </c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4">
        <v>1</v>
      </c>
      <c r="AI4" s="125"/>
      <c r="AJ4" s="125"/>
      <c r="AK4" s="125"/>
      <c r="AL4" s="125"/>
      <c r="AM4" s="125">
        <f t="shared" ref="AM4:AM6" si="1">S4</f>
        <v>0</v>
      </c>
      <c r="AN4" s="125"/>
      <c r="AO4" s="125">
        <f t="shared" ref="AO4:AO6" si="2">SUM(T4:V4)</f>
        <v>1</v>
      </c>
      <c r="AP4" s="125">
        <f t="shared" ref="AP4:AP6" si="3">SUM(W4:Y4)</f>
        <v>0</v>
      </c>
      <c r="AQ4" s="125">
        <f t="shared" ref="AQ4:AQ6" si="4">Z4</f>
        <v>0</v>
      </c>
      <c r="AR4" s="125">
        <v>2</v>
      </c>
      <c r="AS4" s="126">
        <v>74.4</v>
      </c>
      <c r="AT4" s="126"/>
      <c r="AU4" s="126">
        <f t="shared" ref="AU4:AU6" si="5">(SUM(S4:AA4))*0.93</f>
        <v>0.93</v>
      </c>
      <c r="AV4" s="126">
        <v>427.8</v>
      </c>
      <c r="AW4" s="126"/>
      <c r="AX4" s="126"/>
      <c r="AY4" s="126"/>
      <c r="AZ4" s="127">
        <v>8</v>
      </c>
      <c r="BA4" s="128">
        <v>1</v>
      </c>
      <c r="BB4" s="128">
        <v>1</v>
      </c>
      <c r="BC4" s="129"/>
      <c r="BD4" s="129"/>
      <c r="BE4" s="130">
        <v>3.84</v>
      </c>
      <c r="BF4" s="130">
        <v>1.92</v>
      </c>
      <c r="BG4" s="130"/>
      <c r="BH4" s="130">
        <v>38.4</v>
      </c>
      <c r="BI4" s="130">
        <v>4.32</v>
      </c>
      <c r="BJ4" s="130"/>
      <c r="BK4" s="131">
        <v>4.77</v>
      </c>
      <c r="BL4" s="131">
        <v>4.77</v>
      </c>
      <c r="BM4" s="130">
        <v>7.68</v>
      </c>
    </row>
    <row r="5" spans="1:65">
      <c r="A5" s="121">
        <v>2</v>
      </c>
      <c r="B5" s="121" t="s">
        <v>731</v>
      </c>
      <c r="C5" s="122"/>
      <c r="D5" s="122" t="s">
        <v>736</v>
      </c>
      <c r="E5" s="123" t="s">
        <v>737</v>
      </c>
      <c r="F5" s="123" t="s">
        <v>738</v>
      </c>
      <c r="G5" s="123" t="s">
        <v>739</v>
      </c>
      <c r="H5" s="124">
        <v>1</v>
      </c>
      <c r="I5" s="125"/>
      <c r="J5" s="125"/>
      <c r="K5" s="125"/>
      <c r="L5" s="125"/>
      <c r="M5" s="125"/>
      <c r="N5" s="125"/>
      <c r="O5" s="125"/>
      <c r="P5" s="124">
        <v>1</v>
      </c>
      <c r="Q5" s="124"/>
      <c r="R5" s="124">
        <f t="shared" si="0"/>
        <v>1</v>
      </c>
      <c r="S5" s="124"/>
      <c r="T5" s="124"/>
      <c r="U5" s="124"/>
      <c r="V5" s="124">
        <v>1</v>
      </c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H5" s="124"/>
      <c r="AI5" s="125"/>
      <c r="AJ5" s="125"/>
      <c r="AK5" s="125"/>
      <c r="AL5" s="125"/>
      <c r="AM5" s="125">
        <f t="shared" si="1"/>
        <v>0</v>
      </c>
      <c r="AN5" s="125"/>
      <c r="AO5" s="125">
        <f t="shared" si="2"/>
        <v>1</v>
      </c>
      <c r="AP5" s="125">
        <f t="shared" si="3"/>
        <v>0</v>
      </c>
      <c r="AQ5" s="125">
        <f t="shared" si="4"/>
        <v>0</v>
      </c>
      <c r="AR5" s="125">
        <v>3</v>
      </c>
      <c r="AS5" s="126">
        <v>129.6</v>
      </c>
      <c r="AT5" s="126"/>
      <c r="AU5" s="126">
        <f t="shared" si="5"/>
        <v>0.93</v>
      </c>
      <c r="AV5" s="126">
        <v>595.2</v>
      </c>
      <c r="AW5" s="126"/>
      <c r="AX5" s="126"/>
      <c r="AY5" s="126"/>
      <c r="AZ5" s="127">
        <v>8</v>
      </c>
      <c r="BA5" s="132"/>
      <c r="BB5" s="132"/>
      <c r="BC5" s="129"/>
      <c r="BD5" s="129"/>
      <c r="BE5" s="130">
        <v>3.84</v>
      </c>
      <c r="BF5" s="130">
        <v>1.92</v>
      </c>
      <c r="BG5" s="130"/>
      <c r="BH5" s="130"/>
      <c r="BI5" s="130"/>
      <c r="BJ5" s="130"/>
      <c r="BK5" s="131">
        <v>62.01</v>
      </c>
      <c r="BL5" s="131">
        <v>62.01</v>
      </c>
      <c r="BM5" s="130">
        <v>7.68</v>
      </c>
    </row>
    <row r="6" spans="1:65">
      <c r="A6" s="133">
        <v>3</v>
      </c>
      <c r="B6" s="133" t="s">
        <v>731</v>
      </c>
      <c r="C6" s="134" t="s">
        <v>740</v>
      </c>
      <c r="D6" s="134" t="s">
        <v>732</v>
      </c>
      <c r="E6" s="135" t="s">
        <v>741</v>
      </c>
      <c r="F6" s="135" t="s">
        <v>742</v>
      </c>
      <c r="G6" s="135" t="s">
        <v>743</v>
      </c>
      <c r="H6" s="133">
        <v>1</v>
      </c>
      <c r="I6" s="130"/>
      <c r="J6" s="130">
        <v>1</v>
      </c>
      <c r="K6" s="130"/>
      <c r="L6" s="130"/>
      <c r="M6" s="130"/>
      <c r="N6" s="130"/>
      <c r="O6" s="130"/>
      <c r="P6" s="130"/>
      <c r="Q6" s="130"/>
      <c r="R6" s="130">
        <f t="shared" si="0"/>
        <v>0</v>
      </c>
      <c r="S6" s="136">
        <v>1</v>
      </c>
      <c r="T6" s="137"/>
      <c r="U6" s="130"/>
      <c r="V6" s="130"/>
      <c r="W6" s="130"/>
      <c r="X6" s="130"/>
      <c r="Y6" s="130"/>
      <c r="Z6" s="130"/>
      <c r="AA6" s="130"/>
      <c r="AB6" s="130">
        <v>4</v>
      </c>
      <c r="AC6" s="130"/>
      <c r="AD6" s="130"/>
      <c r="AE6" s="130"/>
      <c r="AF6" s="130"/>
      <c r="AG6" s="130"/>
      <c r="AH6" s="130"/>
      <c r="AI6" s="130"/>
      <c r="AJ6" s="136">
        <v>1</v>
      </c>
      <c r="AK6" s="136">
        <v>1</v>
      </c>
      <c r="AL6" s="130"/>
      <c r="AM6" s="130">
        <f t="shared" si="1"/>
        <v>1</v>
      </c>
      <c r="AN6" s="130"/>
      <c r="AO6" s="130">
        <f t="shared" si="2"/>
        <v>0</v>
      </c>
      <c r="AP6" s="130">
        <f t="shared" si="3"/>
        <v>0</v>
      </c>
      <c r="AQ6" s="130">
        <f t="shared" si="4"/>
        <v>0</v>
      </c>
      <c r="AR6" s="130">
        <v>13</v>
      </c>
      <c r="AS6" s="126">
        <v>697.5</v>
      </c>
      <c r="AT6" s="126"/>
      <c r="AU6" s="126">
        <f t="shared" si="5"/>
        <v>0.93</v>
      </c>
      <c r="AV6" s="126">
        <v>158.8</v>
      </c>
      <c r="AW6" s="126"/>
      <c r="AX6" s="126"/>
      <c r="AY6" s="126"/>
      <c r="AZ6" s="138">
        <v>4</v>
      </c>
      <c r="BA6" s="139">
        <v>1</v>
      </c>
      <c r="BB6" s="139">
        <v>1</v>
      </c>
      <c r="BC6" s="138">
        <v>1</v>
      </c>
      <c r="BD6" s="138">
        <v>1</v>
      </c>
      <c r="BE6" s="130">
        <v>1.92</v>
      </c>
      <c r="BF6" s="130">
        <v>1.92</v>
      </c>
      <c r="BG6" s="130">
        <v>34.56</v>
      </c>
      <c r="BH6" s="130"/>
      <c r="BI6" s="130">
        <v>86.4</v>
      </c>
      <c r="BJ6" s="130"/>
      <c r="BK6" s="131">
        <v>86.22</v>
      </c>
      <c r="BL6" s="131">
        <v>86.22</v>
      </c>
      <c r="BM6" s="130">
        <f>(H6*8)*0.96</f>
        <v>7.68</v>
      </c>
    </row>
    <row r="7" spans="1:65">
      <c r="A7" s="133">
        <v>4</v>
      </c>
      <c r="B7" s="133" t="s">
        <v>731</v>
      </c>
      <c r="C7" s="134"/>
      <c r="D7" s="134"/>
      <c r="E7" s="135"/>
      <c r="F7" s="135" t="s">
        <v>744</v>
      </c>
      <c r="G7" s="135" t="s">
        <v>745</v>
      </c>
      <c r="H7" s="133">
        <v>1</v>
      </c>
      <c r="I7" s="130"/>
      <c r="J7" s="130"/>
      <c r="K7" s="130">
        <v>1</v>
      </c>
      <c r="L7" s="130"/>
      <c r="M7" s="130"/>
      <c r="N7" s="130"/>
      <c r="O7" s="130"/>
      <c r="P7" s="130"/>
      <c r="Q7" s="130"/>
      <c r="R7" s="130"/>
      <c r="S7" s="136"/>
      <c r="T7" s="137"/>
      <c r="U7" s="130"/>
      <c r="V7" s="130"/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6"/>
      <c r="AK7" s="136"/>
      <c r="AL7" s="130"/>
      <c r="AM7" s="130"/>
      <c r="AN7" s="130"/>
      <c r="AO7" s="130"/>
      <c r="AP7" s="130"/>
      <c r="AQ7" s="130"/>
      <c r="AR7" s="130"/>
      <c r="AS7" s="126"/>
      <c r="AT7" s="126"/>
      <c r="AU7" s="126"/>
      <c r="AV7" s="126"/>
      <c r="AW7" s="126"/>
      <c r="AX7" s="126"/>
      <c r="AY7" s="126"/>
      <c r="AZ7" s="138"/>
      <c r="BA7" s="139"/>
      <c r="BB7" s="139"/>
      <c r="BC7" s="138"/>
      <c r="BD7" s="138"/>
      <c r="BE7" s="130"/>
      <c r="BF7" s="130"/>
      <c r="BG7" s="130"/>
      <c r="BH7" s="130"/>
      <c r="BI7" s="130"/>
      <c r="BJ7" s="130"/>
      <c r="BK7" s="131">
        <v>85.932</v>
      </c>
      <c r="BL7" s="131">
        <v>85.932</v>
      </c>
      <c r="BM7" s="130"/>
    </row>
    <row r="8" spans="1:65">
      <c r="A8" s="133">
        <v>5</v>
      </c>
      <c r="B8" s="133" t="s">
        <v>731</v>
      </c>
      <c r="C8" s="134"/>
      <c r="D8" s="134"/>
      <c r="E8" s="135"/>
      <c r="F8" s="135" t="s">
        <v>746</v>
      </c>
      <c r="G8" s="135" t="s">
        <v>747</v>
      </c>
      <c r="H8" s="133">
        <v>1</v>
      </c>
      <c r="I8" s="130"/>
      <c r="J8" s="130"/>
      <c r="K8" s="130">
        <v>1</v>
      </c>
      <c r="L8" s="130"/>
      <c r="M8" s="130"/>
      <c r="N8" s="130"/>
      <c r="O8" s="130"/>
      <c r="P8" s="130"/>
      <c r="Q8" s="130"/>
      <c r="R8" s="130"/>
      <c r="S8" s="136"/>
      <c r="T8" s="137"/>
      <c r="U8" s="130"/>
      <c r="V8" s="130"/>
      <c r="W8" s="130"/>
      <c r="X8" s="130"/>
      <c r="Y8" s="130"/>
      <c r="Z8" s="130"/>
      <c r="AA8" s="130"/>
      <c r="AB8" s="130"/>
      <c r="AC8" s="130"/>
      <c r="AD8" s="130"/>
      <c r="AE8" s="130"/>
      <c r="AF8" s="130"/>
      <c r="AG8" s="130"/>
      <c r="AH8" s="130"/>
      <c r="AI8" s="130"/>
      <c r="AJ8" s="136"/>
      <c r="AK8" s="136"/>
      <c r="AL8" s="130"/>
      <c r="AM8" s="130"/>
      <c r="AN8" s="130"/>
      <c r="AO8" s="130"/>
      <c r="AP8" s="130"/>
      <c r="AQ8" s="130"/>
      <c r="AR8" s="130"/>
      <c r="AS8" s="126"/>
      <c r="AT8" s="126"/>
      <c r="AU8" s="126"/>
      <c r="AV8" s="126"/>
      <c r="AW8" s="126"/>
      <c r="AX8" s="126"/>
      <c r="AY8" s="126"/>
      <c r="AZ8" s="138"/>
      <c r="BA8" s="139"/>
      <c r="BB8" s="139"/>
      <c r="BC8" s="138"/>
      <c r="BD8" s="138"/>
      <c r="BE8" s="130"/>
      <c r="BF8" s="130"/>
      <c r="BG8" s="130"/>
      <c r="BH8" s="130"/>
      <c r="BI8" s="130"/>
      <c r="BJ8" s="130"/>
      <c r="BK8" s="131">
        <v>85.9329</v>
      </c>
      <c r="BL8" s="131">
        <v>85.9329</v>
      </c>
      <c r="BM8" s="130"/>
    </row>
    <row r="9" spans="1:65">
      <c r="A9" s="133">
        <v>6</v>
      </c>
      <c r="B9" s="133" t="s">
        <v>731</v>
      </c>
      <c r="C9" s="134"/>
      <c r="D9" s="134"/>
      <c r="E9" s="135" t="s">
        <v>748</v>
      </c>
      <c r="F9" s="135" t="s">
        <v>749</v>
      </c>
      <c r="G9" s="135" t="s">
        <v>750</v>
      </c>
      <c r="H9" s="133">
        <v>1</v>
      </c>
      <c r="I9" s="130"/>
      <c r="J9" s="130"/>
      <c r="K9" s="130">
        <v>1</v>
      </c>
      <c r="L9" s="130"/>
      <c r="M9" s="130"/>
      <c r="N9" s="130"/>
      <c r="O9" s="130"/>
      <c r="P9" s="130"/>
      <c r="Q9" s="130"/>
      <c r="R9" s="130"/>
      <c r="S9" s="136"/>
      <c r="T9" s="136">
        <v>1</v>
      </c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6"/>
      <c r="AK9" s="136"/>
      <c r="AL9" s="130"/>
      <c r="AM9" s="130"/>
      <c r="AN9" s="130"/>
      <c r="AO9" s="130"/>
      <c r="AP9" s="130"/>
      <c r="AQ9" s="130"/>
      <c r="AR9" s="130"/>
      <c r="AS9" s="126"/>
      <c r="AT9" s="126"/>
      <c r="AU9" s="126"/>
      <c r="AV9" s="126"/>
      <c r="AW9" s="126"/>
      <c r="AX9" s="126"/>
      <c r="AY9" s="126"/>
      <c r="AZ9" s="138"/>
      <c r="BA9" s="139"/>
      <c r="BB9" s="139"/>
      <c r="BC9" s="138"/>
      <c r="BD9" s="138"/>
      <c r="BE9" s="130"/>
      <c r="BF9" s="130"/>
      <c r="BG9" s="130"/>
      <c r="BH9" s="130"/>
      <c r="BI9" s="130"/>
      <c r="BJ9" s="130"/>
      <c r="BK9" s="131">
        <v>34.37316</v>
      </c>
      <c r="BL9" s="131">
        <v>34.37316</v>
      </c>
      <c r="BM9" s="130"/>
    </row>
    <row r="10" spans="1:65">
      <c r="A10" s="133">
        <v>7</v>
      </c>
      <c r="B10" s="133" t="s">
        <v>731</v>
      </c>
      <c r="C10" s="134"/>
      <c r="D10" s="134"/>
      <c r="E10" s="135"/>
      <c r="F10" s="135" t="s">
        <v>751</v>
      </c>
      <c r="G10" s="135" t="s">
        <v>752</v>
      </c>
      <c r="H10" s="133">
        <v>1</v>
      </c>
      <c r="I10" s="130"/>
      <c r="J10" s="130"/>
      <c r="K10" s="130">
        <v>1</v>
      </c>
      <c r="L10" s="130"/>
      <c r="M10" s="130"/>
      <c r="N10" s="130"/>
      <c r="O10" s="130"/>
      <c r="P10" s="130"/>
      <c r="Q10" s="130"/>
      <c r="R10" s="130"/>
      <c r="S10" s="136"/>
      <c r="T10" s="136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6"/>
      <c r="AK10" s="136"/>
      <c r="AL10" s="130"/>
      <c r="AM10" s="130"/>
      <c r="AN10" s="130"/>
      <c r="AO10" s="130"/>
      <c r="AP10" s="130"/>
      <c r="AQ10" s="130"/>
      <c r="AR10" s="130"/>
      <c r="AS10" s="126"/>
      <c r="AT10" s="126"/>
      <c r="AU10" s="126"/>
      <c r="AV10" s="126"/>
      <c r="AW10" s="126"/>
      <c r="AX10" s="126"/>
      <c r="AY10" s="126"/>
      <c r="AZ10" s="138"/>
      <c r="BA10" s="139"/>
      <c r="BB10" s="139"/>
      <c r="BC10" s="138"/>
      <c r="BD10" s="138"/>
      <c r="BE10" s="130"/>
      <c r="BF10" s="130"/>
      <c r="BG10" s="130"/>
      <c r="BH10" s="130"/>
      <c r="BI10" s="130"/>
      <c r="BJ10" s="130"/>
      <c r="BK10" s="131">
        <v>34.37316</v>
      </c>
      <c r="BL10" s="131">
        <v>34.37316</v>
      </c>
      <c r="BM10" s="130"/>
    </row>
    <row r="11" spans="1:65">
      <c r="A11" s="133">
        <v>8</v>
      </c>
      <c r="B11" s="133" t="s">
        <v>731</v>
      </c>
      <c r="C11" s="134"/>
      <c r="D11" s="134" t="s">
        <v>736</v>
      </c>
      <c r="E11" s="135" t="s">
        <v>753</v>
      </c>
      <c r="F11" s="135" t="s">
        <v>754</v>
      </c>
      <c r="G11" s="135" t="s">
        <v>755</v>
      </c>
      <c r="H11" s="136">
        <v>1</v>
      </c>
      <c r="I11" s="137"/>
      <c r="J11" s="137">
        <v>1</v>
      </c>
      <c r="K11" s="137"/>
      <c r="L11" s="137"/>
      <c r="M11" s="137"/>
      <c r="N11" s="137"/>
      <c r="O11" s="137"/>
      <c r="P11" s="137"/>
      <c r="Q11" s="137"/>
      <c r="R11" s="137">
        <f>P11</f>
        <v>0</v>
      </c>
      <c r="S11" s="137">
        <v>1</v>
      </c>
      <c r="T11" s="137"/>
      <c r="U11" s="137"/>
      <c r="V11" s="137"/>
      <c r="W11" s="137"/>
      <c r="X11" s="137"/>
      <c r="Y11" s="137"/>
      <c r="Z11" s="137"/>
      <c r="AA11" s="137"/>
      <c r="AB11" s="137">
        <v>1</v>
      </c>
      <c r="AC11" s="137"/>
      <c r="AD11" s="137"/>
      <c r="AE11" s="137"/>
      <c r="AF11" s="137"/>
      <c r="AG11" s="137"/>
      <c r="AH11" s="137"/>
      <c r="AI11" s="136">
        <v>1</v>
      </c>
      <c r="AJ11" s="137"/>
      <c r="AK11" s="136"/>
      <c r="AL11" s="130"/>
      <c r="AM11" s="130">
        <f>S11</f>
        <v>1</v>
      </c>
      <c r="AN11" s="130"/>
      <c r="AO11" s="130">
        <f>SUM(T11:V11)</f>
        <v>0</v>
      </c>
      <c r="AP11" s="130">
        <f>SUM(W11:Y11)</f>
        <v>0</v>
      </c>
      <c r="AQ11" s="130">
        <f>Z11</f>
        <v>0</v>
      </c>
      <c r="AR11" s="130"/>
      <c r="AS11" s="126"/>
      <c r="AT11" s="126"/>
      <c r="AU11" s="126">
        <f>(SUM(S11:AA11))*0.93</f>
        <v>0.93</v>
      </c>
      <c r="AV11" s="126">
        <v>9.3</v>
      </c>
      <c r="AW11" s="126">
        <v>167.4</v>
      </c>
      <c r="AX11" s="126"/>
      <c r="AY11" s="126"/>
      <c r="AZ11" s="138">
        <f>8+12</f>
        <v>20</v>
      </c>
      <c r="BA11" s="138">
        <v>1</v>
      </c>
      <c r="BB11" s="138">
        <v>1</v>
      </c>
      <c r="BC11" s="138"/>
      <c r="BD11" s="138"/>
      <c r="BE11" s="130">
        <v>3.84</v>
      </c>
      <c r="BF11" s="130"/>
      <c r="BG11" s="130"/>
      <c r="BH11" s="130">
        <v>4.32</v>
      </c>
      <c r="BI11" s="130">
        <v>48</v>
      </c>
      <c r="BJ11" s="130"/>
      <c r="BK11" s="131">
        <v>7.63848</v>
      </c>
      <c r="BL11" s="131">
        <v>7.63848</v>
      </c>
      <c r="BM11" s="130">
        <v>3.84</v>
      </c>
    </row>
    <row r="12" spans="1:65">
      <c r="A12" s="133">
        <v>9</v>
      </c>
      <c r="B12" s="133" t="s">
        <v>731</v>
      </c>
      <c r="C12" s="134"/>
      <c r="D12" s="134"/>
      <c r="E12" s="135" t="s">
        <v>756</v>
      </c>
      <c r="F12" s="135" t="s">
        <v>757</v>
      </c>
      <c r="G12" s="135" t="s">
        <v>758</v>
      </c>
      <c r="H12" s="136">
        <v>1</v>
      </c>
      <c r="I12" s="137"/>
      <c r="J12" s="137"/>
      <c r="K12" s="137">
        <v>1</v>
      </c>
      <c r="L12" s="137"/>
      <c r="M12" s="137"/>
      <c r="N12" s="137"/>
      <c r="O12" s="137"/>
      <c r="P12" s="137"/>
      <c r="Q12" s="137"/>
      <c r="R12" s="137"/>
      <c r="S12" s="136">
        <v>1</v>
      </c>
      <c r="T12" s="137"/>
      <c r="U12" s="137"/>
      <c r="V12" s="137"/>
      <c r="W12" s="137"/>
      <c r="X12" s="137"/>
      <c r="Y12" s="137"/>
      <c r="Z12" s="137"/>
      <c r="AA12" s="137"/>
      <c r="AB12" s="136">
        <v>1</v>
      </c>
      <c r="AC12" s="137"/>
      <c r="AD12" s="137"/>
      <c r="AE12" s="137"/>
      <c r="AF12" s="137"/>
      <c r="AG12" s="137"/>
      <c r="AH12" s="137"/>
      <c r="AI12" s="136"/>
      <c r="AJ12" s="137"/>
      <c r="AK12" s="136"/>
      <c r="AL12" s="130"/>
      <c r="AM12" s="130"/>
      <c r="AN12" s="130"/>
      <c r="AO12" s="130"/>
      <c r="AP12" s="130"/>
      <c r="AQ12" s="130"/>
      <c r="AR12" s="130"/>
      <c r="AS12" s="126"/>
      <c r="AT12" s="126"/>
      <c r="AU12" s="126"/>
      <c r="AV12" s="126"/>
      <c r="AW12" s="126"/>
      <c r="AX12" s="126"/>
      <c r="AY12" s="126"/>
      <c r="AZ12" s="138"/>
      <c r="BA12" s="138"/>
      <c r="BB12" s="138"/>
      <c r="BC12" s="138"/>
      <c r="BD12" s="138"/>
      <c r="BE12" s="130"/>
      <c r="BF12" s="130"/>
      <c r="BG12" s="130"/>
      <c r="BH12" s="130"/>
      <c r="BI12" s="130"/>
      <c r="BJ12" s="130"/>
      <c r="BK12" s="131">
        <v>55.37898</v>
      </c>
      <c r="BL12" s="131">
        <v>55.37898</v>
      </c>
      <c r="BM12" s="130"/>
    </row>
    <row r="13" spans="1:65">
      <c r="A13" s="133">
        <v>10</v>
      </c>
      <c r="B13" s="133" t="s">
        <v>731</v>
      </c>
      <c r="C13" s="134"/>
      <c r="D13" s="134"/>
      <c r="E13" s="135"/>
      <c r="F13" s="135" t="s">
        <v>759</v>
      </c>
      <c r="G13" s="135" t="s">
        <v>760</v>
      </c>
      <c r="H13" s="136">
        <v>1</v>
      </c>
      <c r="I13" s="137"/>
      <c r="J13" s="137"/>
      <c r="K13" s="137">
        <v>1</v>
      </c>
      <c r="L13" s="137"/>
      <c r="M13" s="137"/>
      <c r="N13" s="137"/>
      <c r="O13" s="137"/>
      <c r="P13" s="137"/>
      <c r="Q13" s="137"/>
      <c r="R13" s="137"/>
      <c r="S13" s="136"/>
      <c r="T13" s="137"/>
      <c r="U13" s="137"/>
      <c r="V13" s="137"/>
      <c r="W13" s="137"/>
      <c r="X13" s="137"/>
      <c r="Y13" s="137"/>
      <c r="Z13" s="137"/>
      <c r="AA13" s="137"/>
      <c r="AB13" s="136"/>
      <c r="AC13" s="137"/>
      <c r="AD13" s="137"/>
      <c r="AE13" s="137"/>
      <c r="AF13" s="137"/>
      <c r="AG13" s="137"/>
      <c r="AH13" s="137"/>
      <c r="AI13" s="136"/>
      <c r="AJ13" s="137"/>
      <c r="AK13" s="136"/>
      <c r="AL13" s="130"/>
      <c r="AM13" s="130"/>
      <c r="AN13" s="130"/>
      <c r="AO13" s="130"/>
      <c r="AP13" s="130"/>
      <c r="AQ13" s="130"/>
      <c r="AR13" s="130"/>
      <c r="AS13" s="126"/>
      <c r="AT13" s="126"/>
      <c r="AU13" s="126"/>
      <c r="AV13" s="126"/>
      <c r="AW13" s="126"/>
      <c r="AX13" s="126"/>
      <c r="AY13" s="126"/>
      <c r="AZ13" s="138"/>
      <c r="BA13" s="138"/>
      <c r="BB13" s="138"/>
      <c r="BC13" s="138"/>
      <c r="BD13" s="138"/>
      <c r="BE13" s="130"/>
      <c r="BF13" s="130"/>
      <c r="BG13" s="130"/>
      <c r="BH13" s="130"/>
      <c r="BI13" s="130"/>
      <c r="BJ13" s="130"/>
      <c r="BK13" s="131">
        <v>55.37898</v>
      </c>
      <c r="BL13" s="131">
        <v>55.37898</v>
      </c>
      <c r="BM13" s="130"/>
    </row>
    <row r="14" spans="1:65">
      <c r="A14" s="133">
        <v>11</v>
      </c>
      <c r="B14" s="133" t="s">
        <v>731</v>
      </c>
      <c r="C14" s="134"/>
      <c r="D14" s="134"/>
      <c r="E14" s="135" t="s">
        <v>761</v>
      </c>
      <c r="F14" s="135" t="s">
        <v>762</v>
      </c>
      <c r="G14" s="135" t="s">
        <v>763</v>
      </c>
      <c r="H14" s="136">
        <v>1</v>
      </c>
      <c r="I14" s="137"/>
      <c r="J14" s="137"/>
      <c r="K14" s="137">
        <v>1</v>
      </c>
      <c r="L14" s="137"/>
      <c r="M14" s="137"/>
      <c r="N14" s="137"/>
      <c r="O14" s="137"/>
      <c r="P14" s="137"/>
      <c r="Q14" s="137"/>
      <c r="R14" s="137"/>
      <c r="S14" s="136">
        <v>1</v>
      </c>
      <c r="T14" s="137"/>
      <c r="U14" s="137"/>
      <c r="V14" s="137"/>
      <c r="W14" s="137"/>
      <c r="X14" s="137"/>
      <c r="Y14" s="137"/>
      <c r="Z14" s="137"/>
      <c r="AA14" s="137"/>
      <c r="AB14" s="136">
        <v>1</v>
      </c>
      <c r="AC14" s="137"/>
      <c r="AD14" s="137"/>
      <c r="AE14" s="137"/>
      <c r="AF14" s="137"/>
      <c r="AG14" s="137"/>
      <c r="AH14" s="137"/>
      <c r="AI14" s="136"/>
      <c r="AJ14" s="137"/>
      <c r="AK14" s="136"/>
      <c r="AL14" s="130"/>
      <c r="AM14" s="130"/>
      <c r="AN14" s="130"/>
      <c r="AO14" s="130"/>
      <c r="AP14" s="130"/>
      <c r="AQ14" s="130"/>
      <c r="AR14" s="130"/>
      <c r="AS14" s="126"/>
      <c r="AT14" s="126"/>
      <c r="AU14" s="126"/>
      <c r="AV14" s="126"/>
      <c r="AW14" s="126"/>
      <c r="AX14" s="126"/>
      <c r="AY14" s="126"/>
      <c r="AZ14" s="138"/>
      <c r="BA14" s="138"/>
      <c r="BB14" s="138"/>
      <c r="BC14" s="138"/>
      <c r="BD14" s="138"/>
      <c r="BE14" s="130"/>
      <c r="BF14" s="130"/>
      <c r="BG14" s="130"/>
      <c r="BH14" s="130"/>
      <c r="BI14" s="130"/>
      <c r="BJ14" s="130"/>
      <c r="BK14" s="131">
        <v>74.47518</v>
      </c>
      <c r="BL14" s="131">
        <v>74.47518</v>
      </c>
      <c r="BM14" s="130"/>
    </row>
    <row r="15" spans="1:65">
      <c r="A15" s="133">
        <v>12</v>
      </c>
      <c r="B15" s="133" t="s">
        <v>731</v>
      </c>
      <c r="C15" s="134"/>
      <c r="D15" s="134"/>
      <c r="E15" s="135"/>
      <c r="F15" s="135" t="s">
        <v>764</v>
      </c>
      <c r="G15" s="135" t="s">
        <v>765</v>
      </c>
      <c r="H15" s="136">
        <v>1</v>
      </c>
      <c r="I15" s="137"/>
      <c r="J15" s="137"/>
      <c r="K15" s="137">
        <v>1</v>
      </c>
      <c r="L15" s="137"/>
      <c r="M15" s="137"/>
      <c r="N15" s="137"/>
      <c r="O15" s="137"/>
      <c r="P15" s="137"/>
      <c r="Q15" s="137"/>
      <c r="R15" s="137"/>
      <c r="S15" s="136"/>
      <c r="T15" s="137"/>
      <c r="U15" s="137"/>
      <c r="V15" s="137"/>
      <c r="W15" s="137"/>
      <c r="X15" s="137"/>
      <c r="Y15" s="137"/>
      <c r="Z15" s="137"/>
      <c r="AA15" s="137"/>
      <c r="AB15" s="136"/>
      <c r="AC15" s="137"/>
      <c r="AD15" s="137"/>
      <c r="AE15" s="137"/>
      <c r="AF15" s="137"/>
      <c r="AG15" s="137"/>
      <c r="AH15" s="137"/>
      <c r="AI15" s="136"/>
      <c r="AJ15" s="137"/>
      <c r="AK15" s="136"/>
      <c r="AL15" s="130"/>
      <c r="AM15" s="130"/>
      <c r="AN15" s="130"/>
      <c r="AO15" s="130"/>
      <c r="AP15" s="130"/>
      <c r="AQ15" s="130"/>
      <c r="AR15" s="130"/>
      <c r="AS15" s="126"/>
      <c r="AT15" s="126"/>
      <c r="AU15" s="126"/>
      <c r="AV15" s="126"/>
      <c r="AW15" s="126"/>
      <c r="AX15" s="126"/>
      <c r="AY15" s="126"/>
      <c r="AZ15" s="138"/>
      <c r="BA15" s="138"/>
      <c r="BB15" s="138"/>
      <c r="BC15" s="138"/>
      <c r="BD15" s="138"/>
      <c r="BE15" s="130"/>
      <c r="BF15" s="130"/>
      <c r="BG15" s="130"/>
      <c r="BH15" s="130"/>
      <c r="BI15" s="130"/>
      <c r="BJ15" s="130"/>
      <c r="BK15" s="131">
        <v>74.47518</v>
      </c>
      <c r="BL15" s="131">
        <v>74.47518</v>
      </c>
      <c r="BM15" s="130"/>
    </row>
    <row r="16" spans="1:65">
      <c r="A16" s="133">
        <v>13</v>
      </c>
      <c r="B16" s="133" t="s">
        <v>731</v>
      </c>
      <c r="C16" s="134"/>
      <c r="D16" s="134" t="s">
        <v>766</v>
      </c>
      <c r="E16" s="135" t="s">
        <v>767</v>
      </c>
      <c r="F16" s="135" t="s">
        <v>768</v>
      </c>
      <c r="G16" s="135" t="s">
        <v>769</v>
      </c>
      <c r="H16" s="136">
        <v>1</v>
      </c>
      <c r="I16" s="137"/>
      <c r="J16" s="137">
        <v>1</v>
      </c>
      <c r="K16" s="137"/>
      <c r="L16" s="137"/>
      <c r="M16" s="137"/>
      <c r="N16" s="137"/>
      <c r="O16" s="137"/>
      <c r="P16" s="137"/>
      <c r="Q16" s="137"/>
      <c r="R16" s="137"/>
      <c r="S16" s="136">
        <v>1</v>
      </c>
      <c r="T16" s="137"/>
      <c r="U16" s="137"/>
      <c r="V16" s="137"/>
      <c r="W16" s="137"/>
      <c r="X16" s="137"/>
      <c r="Y16" s="137"/>
      <c r="Z16" s="137"/>
      <c r="AA16" s="137"/>
      <c r="AB16" s="136"/>
      <c r="AC16" s="137"/>
      <c r="AD16" s="137"/>
      <c r="AE16" s="137"/>
      <c r="AF16" s="137"/>
      <c r="AG16" s="137"/>
      <c r="AH16" s="137"/>
      <c r="AI16" s="136"/>
      <c r="AJ16" s="137"/>
      <c r="AK16" s="136"/>
      <c r="AL16" s="130"/>
      <c r="AM16" s="130"/>
      <c r="AN16" s="130"/>
      <c r="AO16" s="130"/>
      <c r="AP16" s="130"/>
      <c r="AQ16" s="130"/>
      <c r="AR16" s="130"/>
      <c r="AS16" s="126"/>
      <c r="AT16" s="126"/>
      <c r="AU16" s="126"/>
      <c r="AV16" s="126"/>
      <c r="AW16" s="126"/>
      <c r="AX16" s="126"/>
      <c r="AY16" s="126"/>
      <c r="AZ16" s="138"/>
      <c r="BA16" s="138">
        <v>1</v>
      </c>
      <c r="BB16" s="138">
        <v>1</v>
      </c>
      <c r="BC16" s="138"/>
      <c r="BD16" s="138"/>
      <c r="BE16" s="130">
        <v>1.92</v>
      </c>
      <c r="BF16" s="130"/>
      <c r="BG16" s="130"/>
      <c r="BH16" s="130">
        <v>33.6</v>
      </c>
      <c r="BI16" s="130">
        <v>38.4</v>
      </c>
      <c r="BJ16" s="130"/>
      <c r="BK16" s="131">
        <v>38.1924</v>
      </c>
      <c r="BL16" s="131">
        <v>38.1924</v>
      </c>
      <c r="BM16" s="130">
        <v>3.84</v>
      </c>
    </row>
    <row r="17" spans="1:65">
      <c r="A17" s="133">
        <v>14</v>
      </c>
      <c r="B17" s="133" t="s">
        <v>731</v>
      </c>
      <c r="C17" s="134"/>
      <c r="D17" s="134"/>
      <c r="E17" s="135" t="s">
        <v>770</v>
      </c>
      <c r="F17" s="135" t="s">
        <v>771</v>
      </c>
      <c r="G17" s="135" t="s">
        <v>772</v>
      </c>
      <c r="H17" s="133">
        <v>1</v>
      </c>
      <c r="I17" s="130"/>
      <c r="J17" s="130"/>
      <c r="K17" s="130">
        <v>1</v>
      </c>
      <c r="L17" s="130"/>
      <c r="M17" s="130"/>
      <c r="N17" s="130"/>
      <c r="O17" s="130"/>
      <c r="P17" s="130"/>
      <c r="Q17" s="130"/>
      <c r="R17" s="130">
        <f>P17</f>
        <v>0</v>
      </c>
      <c r="S17" s="136">
        <v>1</v>
      </c>
      <c r="T17" s="130"/>
      <c r="U17" s="130"/>
      <c r="V17" s="130"/>
      <c r="W17" s="130"/>
      <c r="X17" s="130"/>
      <c r="Y17" s="130"/>
      <c r="Z17" s="130"/>
      <c r="AA17" s="130"/>
      <c r="AB17" s="130">
        <v>1</v>
      </c>
      <c r="AC17" s="130"/>
      <c r="AD17" s="130"/>
      <c r="AE17" s="130"/>
      <c r="AF17" s="130"/>
      <c r="AG17" s="130"/>
      <c r="AH17" s="130"/>
      <c r="AI17" s="136"/>
      <c r="AJ17" s="130"/>
      <c r="AK17" s="136"/>
      <c r="AL17" s="130"/>
      <c r="AM17" s="130">
        <f t="shared" ref="AM17:AM21" si="6">S17</f>
        <v>1</v>
      </c>
      <c r="AN17" s="130"/>
      <c r="AO17" s="130">
        <f t="shared" ref="AO17:AO21" si="7">SUM(T17:V17)</f>
        <v>0</v>
      </c>
      <c r="AP17" s="130">
        <f t="shared" ref="AP17:AP21" si="8">SUM(W17:Y17)</f>
        <v>0</v>
      </c>
      <c r="AQ17" s="130">
        <f t="shared" ref="AQ17:AQ21" si="9">Z17</f>
        <v>0</v>
      </c>
      <c r="AR17" s="130"/>
      <c r="AS17" s="126"/>
      <c r="AT17" s="126"/>
      <c r="AU17" s="126">
        <f t="shared" ref="AU17:AU21" si="10">(SUM(S17:AA17))*0.93</f>
        <v>0.93</v>
      </c>
      <c r="AV17" s="126">
        <v>261.1</v>
      </c>
      <c r="AW17" s="126"/>
      <c r="AX17" s="126"/>
      <c r="AY17" s="126"/>
      <c r="AZ17" s="138">
        <v>8</v>
      </c>
      <c r="BA17" s="138"/>
      <c r="BB17" s="138"/>
      <c r="BC17" s="138"/>
      <c r="BD17" s="138"/>
      <c r="BE17" s="130"/>
      <c r="BF17" s="130"/>
      <c r="BG17" s="130"/>
      <c r="BH17" s="130"/>
      <c r="BI17" s="130"/>
      <c r="BJ17" s="130"/>
      <c r="BK17" s="131">
        <v>19.0962</v>
      </c>
      <c r="BL17" s="131">
        <v>19.0962</v>
      </c>
      <c r="BM17" s="130"/>
    </row>
    <row r="18" spans="1:65">
      <c r="A18" s="133">
        <v>15</v>
      </c>
      <c r="B18" s="133" t="s">
        <v>731</v>
      </c>
      <c r="C18" s="134"/>
      <c r="D18" s="134"/>
      <c r="E18" s="135"/>
      <c r="F18" s="135" t="s">
        <v>773</v>
      </c>
      <c r="G18" s="135" t="s">
        <v>774</v>
      </c>
      <c r="H18" s="133">
        <v>1</v>
      </c>
      <c r="I18" s="130"/>
      <c r="J18" s="130"/>
      <c r="K18" s="130">
        <v>1</v>
      </c>
      <c r="L18" s="130"/>
      <c r="M18" s="130"/>
      <c r="N18" s="130"/>
      <c r="O18" s="130"/>
      <c r="P18" s="130"/>
      <c r="Q18" s="130"/>
      <c r="R18" s="130"/>
      <c r="S18" s="136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6"/>
      <c r="AJ18" s="130"/>
      <c r="AK18" s="136"/>
      <c r="AL18" s="130"/>
      <c r="AM18" s="130"/>
      <c r="AN18" s="130"/>
      <c r="AO18" s="130"/>
      <c r="AP18" s="130"/>
      <c r="AQ18" s="130"/>
      <c r="AR18" s="130"/>
      <c r="AS18" s="126"/>
      <c r="AT18" s="126"/>
      <c r="AU18" s="126"/>
      <c r="AV18" s="126"/>
      <c r="AW18" s="126"/>
      <c r="AX18" s="126"/>
      <c r="AY18" s="126"/>
      <c r="AZ18" s="138"/>
      <c r="BA18" s="138"/>
      <c r="BB18" s="138"/>
      <c r="BC18" s="138"/>
      <c r="BD18" s="138"/>
      <c r="BE18" s="130"/>
      <c r="BF18" s="130"/>
      <c r="BG18" s="130"/>
      <c r="BH18" s="130"/>
      <c r="BI18" s="130"/>
      <c r="BJ18" s="130"/>
      <c r="BK18" s="131">
        <v>19.0962</v>
      </c>
      <c r="BL18" s="131">
        <v>19.0962</v>
      </c>
      <c r="BM18" s="130"/>
    </row>
    <row r="19" spans="1:65">
      <c r="A19" s="133">
        <v>16</v>
      </c>
      <c r="B19" s="133" t="s">
        <v>731</v>
      </c>
      <c r="C19" s="134"/>
      <c r="D19" s="134" t="s">
        <v>775</v>
      </c>
      <c r="E19" s="135" t="s">
        <v>776</v>
      </c>
      <c r="F19" s="135" t="s">
        <v>777</v>
      </c>
      <c r="G19" s="135" t="s">
        <v>778</v>
      </c>
      <c r="H19" s="133">
        <v>1</v>
      </c>
      <c r="I19" s="130"/>
      <c r="J19" s="130"/>
      <c r="K19" s="130"/>
      <c r="L19" s="130"/>
      <c r="M19" s="130"/>
      <c r="N19" s="130"/>
      <c r="O19" s="130"/>
      <c r="P19" s="130">
        <v>1</v>
      </c>
      <c r="Q19" s="130"/>
      <c r="R19" s="130">
        <v>1</v>
      </c>
      <c r="S19" s="133"/>
      <c r="T19" s="130"/>
      <c r="U19" s="130"/>
      <c r="V19" s="130"/>
      <c r="W19" s="130">
        <v>1</v>
      </c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6"/>
      <c r="AL19" s="130"/>
      <c r="AM19" s="130">
        <f t="shared" si="6"/>
        <v>0</v>
      </c>
      <c r="AN19" s="130"/>
      <c r="AO19" s="130">
        <f t="shared" si="7"/>
        <v>0</v>
      </c>
      <c r="AP19" s="130">
        <f t="shared" si="8"/>
        <v>1</v>
      </c>
      <c r="AQ19" s="130">
        <f t="shared" si="9"/>
        <v>0</v>
      </c>
      <c r="AR19" s="130"/>
      <c r="AS19" s="126"/>
      <c r="AT19" s="126"/>
      <c r="AU19" s="126">
        <f t="shared" si="10"/>
        <v>0.93</v>
      </c>
      <c r="AV19" s="126">
        <v>112.3</v>
      </c>
      <c r="AW19" s="126"/>
      <c r="AX19" s="126"/>
      <c r="AY19" s="126"/>
      <c r="AZ19" s="138">
        <v>8</v>
      </c>
      <c r="BA19" s="140"/>
      <c r="BB19" s="140"/>
      <c r="BC19" s="138"/>
      <c r="BD19" s="138"/>
      <c r="BE19" s="130">
        <v>3.84</v>
      </c>
      <c r="BF19" s="130"/>
      <c r="BG19" s="130"/>
      <c r="BH19" s="130">
        <v>43.2</v>
      </c>
      <c r="BI19" s="130">
        <v>43.2</v>
      </c>
      <c r="BJ19" s="130"/>
      <c r="BK19" s="131">
        <v>17.18658</v>
      </c>
      <c r="BL19" s="131">
        <v>17.18658</v>
      </c>
      <c r="BM19" s="130">
        <f>(H19*8)*0.96</f>
        <v>7.68</v>
      </c>
    </row>
    <row r="20" spans="1:65">
      <c r="A20" s="133">
        <v>17</v>
      </c>
      <c r="B20" s="133" t="s">
        <v>731</v>
      </c>
      <c r="C20" s="134"/>
      <c r="D20" s="134"/>
      <c r="E20" s="135" t="s">
        <v>779</v>
      </c>
      <c r="F20" s="135" t="s">
        <v>780</v>
      </c>
      <c r="G20" s="135" t="s">
        <v>781</v>
      </c>
      <c r="H20" s="133">
        <v>1</v>
      </c>
      <c r="I20" s="130"/>
      <c r="J20" s="130"/>
      <c r="K20" s="130"/>
      <c r="L20" s="130"/>
      <c r="M20" s="130"/>
      <c r="N20" s="130"/>
      <c r="O20" s="130"/>
      <c r="P20" s="130">
        <v>1</v>
      </c>
      <c r="Q20" s="130"/>
      <c r="R20" s="130">
        <v>1</v>
      </c>
      <c r="S20" s="133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6"/>
      <c r="AL20" s="130"/>
      <c r="AM20" s="130"/>
      <c r="AN20" s="130"/>
      <c r="AO20" s="130"/>
      <c r="AP20" s="130"/>
      <c r="AQ20" s="130"/>
      <c r="AR20" s="130"/>
      <c r="AS20" s="126"/>
      <c r="AT20" s="126"/>
      <c r="AU20" s="126"/>
      <c r="AV20" s="126"/>
      <c r="AW20" s="126"/>
      <c r="AX20" s="126"/>
      <c r="AY20" s="126"/>
      <c r="AZ20" s="138"/>
      <c r="BA20" s="140"/>
      <c r="BB20" s="140"/>
      <c r="BC20" s="138"/>
      <c r="BD20" s="138"/>
      <c r="BE20" s="130"/>
      <c r="BF20" s="130"/>
      <c r="BG20" s="130"/>
      <c r="BH20" s="130"/>
      <c r="BI20" s="130"/>
      <c r="BJ20" s="130"/>
      <c r="BK20" s="131">
        <v>63.01746</v>
      </c>
      <c r="BL20" s="131">
        <v>63.01746</v>
      </c>
      <c r="BM20" s="130"/>
    </row>
    <row r="21" spans="1:65">
      <c r="A21" s="133">
        <v>18</v>
      </c>
      <c r="B21" s="133" t="s">
        <v>731</v>
      </c>
      <c r="C21" s="134" t="s">
        <v>782</v>
      </c>
      <c r="D21" s="134" t="s">
        <v>783</v>
      </c>
      <c r="E21" s="130"/>
      <c r="F21" s="135" t="s">
        <v>784</v>
      </c>
      <c r="G21" s="135" t="s">
        <v>785</v>
      </c>
      <c r="H21" s="133">
        <v>1</v>
      </c>
      <c r="I21" s="130"/>
      <c r="J21" s="130"/>
      <c r="K21" s="130"/>
      <c r="L21" s="130"/>
      <c r="M21" s="130"/>
      <c r="N21" s="130"/>
      <c r="O21" s="130"/>
      <c r="P21" s="130">
        <v>1</v>
      </c>
      <c r="Q21" s="130"/>
      <c r="R21" s="130">
        <f t="shared" ref="R21:R26" si="11">P21</f>
        <v>1</v>
      </c>
      <c r="S21" s="133"/>
      <c r="T21" s="130"/>
      <c r="U21" s="130"/>
      <c r="V21" s="130"/>
      <c r="W21" s="130"/>
      <c r="X21" s="130">
        <v>1</v>
      </c>
      <c r="Y21" s="130"/>
      <c r="Z21" s="130"/>
      <c r="AA21" s="130"/>
      <c r="AB21" s="130"/>
      <c r="AC21" s="130"/>
      <c r="AD21" s="130"/>
      <c r="AE21" s="130"/>
      <c r="AF21" s="133">
        <v>1</v>
      </c>
      <c r="AG21" s="130"/>
      <c r="AH21" s="130"/>
      <c r="AI21" s="133">
        <v>1</v>
      </c>
      <c r="AJ21" s="130"/>
      <c r="AK21" s="130"/>
      <c r="AL21" s="130"/>
      <c r="AM21" s="130">
        <f t="shared" si="6"/>
        <v>0</v>
      </c>
      <c r="AN21" s="130"/>
      <c r="AO21" s="130">
        <f t="shared" si="7"/>
        <v>0</v>
      </c>
      <c r="AP21" s="130">
        <f t="shared" si="8"/>
        <v>1</v>
      </c>
      <c r="AQ21" s="130">
        <f t="shared" si="9"/>
        <v>0</v>
      </c>
      <c r="AR21" s="130">
        <v>2</v>
      </c>
      <c r="AS21" s="126">
        <v>46.5</v>
      </c>
      <c r="AT21" s="126"/>
      <c r="AU21" s="126">
        <f t="shared" si="10"/>
        <v>0.93</v>
      </c>
      <c r="AV21" s="126">
        <v>27.9</v>
      </c>
      <c r="AW21" s="126">
        <v>474.3</v>
      </c>
      <c r="AX21" s="126"/>
      <c r="AY21" s="126"/>
      <c r="AZ21" s="140">
        <f>12+12</f>
        <v>24</v>
      </c>
      <c r="BA21" s="138">
        <v>1</v>
      </c>
      <c r="BB21" s="138">
        <v>1</v>
      </c>
      <c r="BC21" s="140"/>
      <c r="BD21" s="140">
        <v>1</v>
      </c>
      <c r="BE21" s="130">
        <v>3.84</v>
      </c>
      <c r="BF21" s="130"/>
      <c r="BG21" s="130"/>
      <c r="BH21" s="130">
        <v>43.2</v>
      </c>
      <c r="BI21" s="130">
        <v>43.2</v>
      </c>
      <c r="BJ21" s="130"/>
      <c r="BK21" s="131">
        <v>42.96645</v>
      </c>
      <c r="BL21" s="131">
        <v>42.96645</v>
      </c>
      <c r="BM21" s="130">
        <f>(H23*8)*0.96</f>
        <v>7.68</v>
      </c>
    </row>
    <row r="22" spans="1:65">
      <c r="A22" s="133">
        <v>19</v>
      </c>
      <c r="B22" s="133" t="s">
        <v>731</v>
      </c>
      <c r="C22" s="134"/>
      <c r="D22" s="134"/>
      <c r="E22" s="130"/>
      <c r="F22" s="135" t="s">
        <v>786</v>
      </c>
      <c r="G22" s="135" t="s">
        <v>787</v>
      </c>
      <c r="H22" s="133">
        <v>1</v>
      </c>
      <c r="I22" s="130"/>
      <c r="J22" s="130"/>
      <c r="K22" s="130"/>
      <c r="L22" s="130"/>
      <c r="M22" s="130"/>
      <c r="N22" s="130"/>
      <c r="O22" s="130"/>
      <c r="P22" s="130">
        <v>1</v>
      </c>
      <c r="Q22" s="130"/>
      <c r="R22" s="130">
        <v>1</v>
      </c>
      <c r="S22" s="133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3"/>
      <c r="AG22" s="130"/>
      <c r="AH22" s="130"/>
      <c r="AI22" s="133"/>
      <c r="AJ22" s="130"/>
      <c r="AK22" s="130"/>
      <c r="AL22" s="130"/>
      <c r="AM22" s="130"/>
      <c r="AN22" s="130"/>
      <c r="AO22" s="130"/>
      <c r="AP22" s="130"/>
      <c r="AQ22" s="130"/>
      <c r="AR22" s="130"/>
      <c r="AS22" s="126"/>
      <c r="AT22" s="126"/>
      <c r="AU22" s="126"/>
      <c r="AV22" s="126"/>
      <c r="AW22" s="126"/>
      <c r="AX22" s="126"/>
      <c r="AY22" s="126"/>
      <c r="AZ22" s="140"/>
      <c r="BA22" s="138"/>
      <c r="BB22" s="138"/>
      <c r="BC22" s="140"/>
      <c r="BD22" s="140"/>
      <c r="BE22" s="130"/>
      <c r="BF22" s="130"/>
      <c r="BG22" s="130"/>
      <c r="BH22" s="130"/>
      <c r="BI22" s="130"/>
      <c r="BJ22" s="130"/>
      <c r="BK22" s="131">
        <v>47.7405</v>
      </c>
      <c r="BL22" s="131">
        <v>47.7405</v>
      </c>
      <c r="BM22" s="130"/>
    </row>
    <row r="23" ht="27" spans="1:65">
      <c r="A23" s="133">
        <v>20</v>
      </c>
      <c r="B23" s="133" t="s">
        <v>731</v>
      </c>
      <c r="C23" s="134"/>
      <c r="D23" s="134" t="s">
        <v>788</v>
      </c>
      <c r="E23" s="130"/>
      <c r="F23" s="135" t="s">
        <v>789</v>
      </c>
      <c r="G23" s="135" t="s">
        <v>790</v>
      </c>
      <c r="H23" s="133">
        <f>SUM(I23:Q23)</f>
        <v>1</v>
      </c>
      <c r="I23" s="130"/>
      <c r="J23" s="130"/>
      <c r="K23" s="130"/>
      <c r="L23" s="130"/>
      <c r="M23" s="130"/>
      <c r="N23" s="130"/>
      <c r="O23" s="130"/>
      <c r="P23" s="130"/>
      <c r="Q23" s="130">
        <v>1</v>
      </c>
      <c r="R23" s="130"/>
      <c r="S23" s="133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>
        <v>1</v>
      </c>
      <c r="AI23" s="130"/>
      <c r="AJ23" s="130"/>
      <c r="AK23" s="130"/>
      <c r="AL23" s="130"/>
      <c r="AM23" s="130">
        <f t="shared" ref="AM23:AM26" si="12">S23</f>
        <v>0</v>
      </c>
      <c r="AN23" s="130"/>
      <c r="AO23" s="130">
        <f t="shared" ref="AO23:AO26" si="13">SUM(T23:V23)</f>
        <v>0</v>
      </c>
      <c r="AP23" s="130">
        <f t="shared" ref="AP23:AP26" si="14">SUM(W23:Y23)</f>
        <v>0</v>
      </c>
      <c r="AQ23" s="130">
        <f t="shared" ref="AQ23:AQ26" si="15">Z23</f>
        <v>0</v>
      </c>
      <c r="AR23" s="130">
        <v>1</v>
      </c>
      <c r="AS23" s="126">
        <v>37.2</v>
      </c>
      <c r="AT23" s="126"/>
      <c r="AU23" s="126">
        <f>(SUM(S23:AA23))*0.93</f>
        <v>0</v>
      </c>
      <c r="AV23" s="126">
        <v>111.6</v>
      </c>
      <c r="AW23" s="126"/>
      <c r="AX23" s="126"/>
      <c r="AY23" s="126"/>
      <c r="AZ23" s="140">
        <v>4</v>
      </c>
      <c r="BA23" s="140">
        <v>1</v>
      </c>
      <c r="BB23" s="140">
        <v>1</v>
      </c>
      <c r="BC23" s="140"/>
      <c r="BD23" s="140"/>
      <c r="BE23" s="130">
        <v>4.8</v>
      </c>
      <c r="BF23" s="130"/>
      <c r="BG23" s="130"/>
      <c r="BH23" s="130"/>
      <c r="BI23" s="130"/>
      <c r="BJ23" s="130"/>
      <c r="BK23" s="131">
        <v>42.96645</v>
      </c>
      <c r="BL23" s="131">
        <v>42.96645</v>
      </c>
      <c r="BM23" s="130"/>
    </row>
    <row r="24" spans="1:65">
      <c r="A24" s="133">
        <v>21</v>
      </c>
      <c r="B24" s="133" t="s">
        <v>731</v>
      </c>
      <c r="C24" s="134"/>
      <c r="D24" s="134" t="s">
        <v>791</v>
      </c>
      <c r="E24" s="130"/>
      <c r="F24" s="135" t="s">
        <v>792</v>
      </c>
      <c r="G24" s="135" t="s">
        <v>793</v>
      </c>
      <c r="H24" s="133">
        <v>1</v>
      </c>
      <c r="I24" s="130"/>
      <c r="J24" s="130"/>
      <c r="K24" s="130"/>
      <c r="L24" s="130"/>
      <c r="M24" s="130"/>
      <c r="N24" s="130"/>
      <c r="O24" s="130"/>
      <c r="P24" s="130">
        <v>1</v>
      </c>
      <c r="Q24" s="130"/>
      <c r="R24" s="130">
        <f t="shared" si="11"/>
        <v>1</v>
      </c>
      <c r="S24" s="133"/>
      <c r="T24" s="130"/>
      <c r="U24" s="130"/>
      <c r="V24" s="130"/>
      <c r="W24" s="130"/>
      <c r="X24" s="130">
        <v>1</v>
      </c>
      <c r="Y24" s="130"/>
      <c r="Z24" s="130"/>
      <c r="AA24" s="130"/>
      <c r="AB24" s="130"/>
      <c r="AC24" s="130"/>
      <c r="AD24" s="130"/>
      <c r="AE24" s="130"/>
      <c r="AF24" s="133">
        <v>1</v>
      </c>
      <c r="AG24" s="130"/>
      <c r="AH24" s="130"/>
      <c r="AI24" s="133">
        <v>1</v>
      </c>
      <c r="AJ24" s="130"/>
      <c r="AK24" s="130"/>
      <c r="AL24" s="130"/>
      <c r="AM24" s="130">
        <f t="shared" si="12"/>
        <v>0</v>
      </c>
      <c r="AN24" s="130"/>
      <c r="AO24" s="130">
        <f t="shared" si="13"/>
        <v>0</v>
      </c>
      <c r="AP24" s="130">
        <f t="shared" si="14"/>
        <v>1</v>
      </c>
      <c r="AQ24" s="130">
        <f t="shared" si="15"/>
        <v>0</v>
      </c>
      <c r="AR24" s="130">
        <v>2</v>
      </c>
      <c r="AS24" s="126">
        <v>48.5</v>
      </c>
      <c r="AT24" s="126"/>
      <c r="AU24" s="126">
        <f>(SUM(S24:AA24))*0.93</f>
        <v>0.93</v>
      </c>
      <c r="AV24" s="126">
        <v>641.7</v>
      </c>
      <c r="AW24" s="126"/>
      <c r="AX24" s="126"/>
      <c r="AY24" s="126"/>
      <c r="AZ24" s="140">
        <v>8</v>
      </c>
      <c r="BA24" s="138">
        <v>1</v>
      </c>
      <c r="BB24" s="139">
        <v>1</v>
      </c>
      <c r="BC24" s="140"/>
      <c r="BD24" s="140"/>
      <c r="BE24" s="130">
        <v>3.84</v>
      </c>
      <c r="BF24" s="130"/>
      <c r="BG24" s="130"/>
      <c r="BH24" s="130">
        <v>43.2</v>
      </c>
      <c r="BI24" s="130">
        <v>43.2</v>
      </c>
      <c r="BJ24" s="130"/>
      <c r="BK24" s="131">
        <v>36.28278</v>
      </c>
      <c r="BL24" s="131">
        <v>36.28278</v>
      </c>
      <c r="BM24" s="130">
        <f>(H24*8)*0.96</f>
        <v>7.68</v>
      </c>
    </row>
    <row r="25" spans="1:65">
      <c r="A25" s="133">
        <v>22</v>
      </c>
      <c r="B25" s="133" t="s">
        <v>731</v>
      </c>
      <c r="C25" s="134"/>
      <c r="D25" s="134"/>
      <c r="E25" s="130"/>
      <c r="F25" s="135" t="s">
        <v>794</v>
      </c>
      <c r="G25" s="135" t="s">
        <v>795</v>
      </c>
      <c r="H25" s="133">
        <v>1</v>
      </c>
      <c r="I25" s="130"/>
      <c r="J25" s="130"/>
      <c r="K25" s="130"/>
      <c r="L25" s="130"/>
      <c r="M25" s="130"/>
      <c r="N25" s="130"/>
      <c r="O25" s="130"/>
      <c r="P25" s="130">
        <v>1</v>
      </c>
      <c r="Q25" s="130"/>
      <c r="R25" s="130">
        <v>1</v>
      </c>
      <c r="S25" s="133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3"/>
      <c r="AG25" s="130"/>
      <c r="AH25" s="130"/>
      <c r="AI25" s="133"/>
      <c r="AJ25" s="130"/>
      <c r="AK25" s="130"/>
      <c r="AL25" s="130"/>
      <c r="AM25" s="130"/>
      <c r="AN25" s="130"/>
      <c r="AO25" s="130"/>
      <c r="AP25" s="130"/>
      <c r="AQ25" s="130"/>
      <c r="AR25" s="130"/>
      <c r="AS25" s="126"/>
      <c r="AT25" s="126"/>
      <c r="AU25" s="126"/>
      <c r="AV25" s="126"/>
      <c r="AW25" s="126"/>
      <c r="AX25" s="126"/>
      <c r="AY25" s="126"/>
      <c r="AZ25" s="140"/>
      <c r="BA25" s="138"/>
      <c r="BB25" s="139"/>
      <c r="BC25" s="140"/>
      <c r="BD25" s="140"/>
      <c r="BE25" s="130"/>
      <c r="BF25" s="130"/>
      <c r="BG25" s="130"/>
      <c r="BH25" s="130"/>
      <c r="BI25" s="130"/>
      <c r="BJ25" s="130"/>
      <c r="BK25" s="131">
        <v>28.6443</v>
      </c>
      <c r="BL25" s="131">
        <v>28.6443</v>
      </c>
      <c r="BM25" s="130"/>
    </row>
    <row r="26" spans="1:65">
      <c r="A26" s="133">
        <v>23</v>
      </c>
      <c r="B26" s="133" t="s">
        <v>731</v>
      </c>
      <c r="C26" s="134" t="s">
        <v>796</v>
      </c>
      <c r="D26" s="134" t="s">
        <v>797</v>
      </c>
      <c r="E26" s="135" t="s">
        <v>798</v>
      </c>
      <c r="F26" s="136" t="s">
        <v>799</v>
      </c>
      <c r="G26" s="135" t="s">
        <v>800</v>
      </c>
      <c r="H26" s="133">
        <v>1</v>
      </c>
      <c r="I26" s="130"/>
      <c r="J26" s="130">
        <v>1</v>
      </c>
      <c r="K26" s="130"/>
      <c r="L26" s="130"/>
      <c r="M26" s="130"/>
      <c r="N26" s="130"/>
      <c r="O26" s="130"/>
      <c r="P26" s="130"/>
      <c r="Q26" s="130"/>
      <c r="R26" s="130">
        <f t="shared" si="11"/>
        <v>0</v>
      </c>
      <c r="S26" s="133"/>
      <c r="T26" s="130"/>
      <c r="U26" s="130"/>
      <c r="V26" s="130"/>
      <c r="W26" s="130"/>
      <c r="X26" s="130"/>
      <c r="Y26" s="130"/>
      <c r="Z26" s="130"/>
      <c r="AA26" s="130">
        <v>1</v>
      </c>
      <c r="AB26" s="130"/>
      <c r="AC26" s="130"/>
      <c r="AD26" s="130"/>
      <c r="AE26" s="130"/>
      <c r="AF26" s="130"/>
      <c r="AG26" s="130"/>
      <c r="AH26" s="136">
        <v>1</v>
      </c>
      <c r="AI26" s="130"/>
      <c r="AJ26" s="130"/>
      <c r="AK26" s="130"/>
      <c r="AL26" s="130"/>
      <c r="AM26" s="130">
        <f t="shared" si="12"/>
        <v>0</v>
      </c>
      <c r="AN26" s="130"/>
      <c r="AO26" s="130">
        <f t="shared" si="13"/>
        <v>0</v>
      </c>
      <c r="AP26" s="130">
        <f t="shared" si="14"/>
        <v>0</v>
      </c>
      <c r="AQ26" s="130">
        <f t="shared" si="15"/>
        <v>0</v>
      </c>
      <c r="AR26" s="130"/>
      <c r="AS26" s="126"/>
      <c r="AT26" s="126"/>
      <c r="AU26" s="126"/>
      <c r="AV26" s="126">
        <v>69.1</v>
      </c>
      <c r="AW26" s="126"/>
      <c r="AX26" s="126"/>
      <c r="AY26" s="126"/>
      <c r="AZ26" s="138">
        <v>396</v>
      </c>
      <c r="BA26" s="139">
        <v>1</v>
      </c>
      <c r="BB26" s="139">
        <v>1</v>
      </c>
      <c r="BC26" s="139">
        <v>3</v>
      </c>
      <c r="BD26" s="139">
        <v>3</v>
      </c>
      <c r="BE26" s="130">
        <v>4.8</v>
      </c>
      <c r="BF26" s="130"/>
      <c r="BG26" s="130"/>
      <c r="BH26" s="130">
        <v>26.88</v>
      </c>
      <c r="BI26" s="130">
        <v>33.6</v>
      </c>
      <c r="BJ26" s="130"/>
      <c r="BK26" s="131">
        <v>24.82506</v>
      </c>
      <c r="BL26" s="131">
        <v>24.82506</v>
      </c>
      <c r="BM26" s="130">
        <v>3.84</v>
      </c>
    </row>
    <row r="27" spans="1:65">
      <c r="A27" s="133">
        <v>24</v>
      </c>
      <c r="B27" s="133" t="s">
        <v>731</v>
      </c>
      <c r="C27" s="134"/>
      <c r="D27" s="134"/>
      <c r="E27" s="135" t="s">
        <v>801</v>
      </c>
      <c r="F27" s="136" t="s">
        <v>802</v>
      </c>
      <c r="G27" s="135" t="s">
        <v>803</v>
      </c>
      <c r="H27" s="133">
        <v>1</v>
      </c>
      <c r="I27" s="130"/>
      <c r="J27" s="130">
        <v>1</v>
      </c>
      <c r="K27" s="130"/>
      <c r="L27" s="130"/>
      <c r="M27" s="130"/>
      <c r="N27" s="130"/>
      <c r="O27" s="130"/>
      <c r="P27" s="130"/>
      <c r="Q27" s="130"/>
      <c r="R27" s="130"/>
      <c r="S27" s="133"/>
      <c r="T27" s="130"/>
      <c r="U27" s="130"/>
      <c r="V27" s="130"/>
      <c r="W27" s="130"/>
      <c r="X27" s="130"/>
      <c r="Y27" s="130"/>
      <c r="Z27" s="130"/>
      <c r="AA27" s="130">
        <v>1</v>
      </c>
      <c r="AB27" s="130"/>
      <c r="AC27" s="130"/>
      <c r="AD27" s="130"/>
      <c r="AE27" s="130"/>
      <c r="AF27" s="130"/>
      <c r="AG27" s="130"/>
      <c r="AH27" s="136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26"/>
      <c r="AT27" s="126"/>
      <c r="AU27" s="126"/>
      <c r="AV27" s="126"/>
      <c r="AW27" s="126"/>
      <c r="AX27" s="126"/>
      <c r="AY27" s="126"/>
      <c r="AZ27" s="138"/>
      <c r="BA27" s="139"/>
      <c r="BB27" s="139"/>
      <c r="BC27" s="139"/>
      <c r="BD27" s="139"/>
      <c r="BE27" s="130"/>
      <c r="BF27" s="130"/>
      <c r="BG27" s="130"/>
      <c r="BH27" s="130"/>
      <c r="BI27" s="130"/>
      <c r="BJ27" s="130"/>
      <c r="BK27" s="131">
        <v>24.82506</v>
      </c>
      <c r="BL27" s="131">
        <v>24.82506</v>
      </c>
      <c r="BM27" s="130">
        <v>3.84</v>
      </c>
    </row>
    <row r="28" spans="1:65">
      <c r="A28" s="133">
        <v>25</v>
      </c>
      <c r="B28" s="133" t="s">
        <v>731</v>
      </c>
      <c r="C28" s="134"/>
      <c r="D28" s="134" t="s">
        <v>804</v>
      </c>
      <c r="E28" s="135" t="s">
        <v>805</v>
      </c>
      <c r="F28" s="136" t="s">
        <v>806</v>
      </c>
      <c r="G28" s="135" t="s">
        <v>807</v>
      </c>
      <c r="H28" s="133">
        <v>1</v>
      </c>
      <c r="I28" s="130"/>
      <c r="J28" s="130">
        <v>1</v>
      </c>
      <c r="K28" s="130"/>
      <c r="L28" s="130"/>
      <c r="M28" s="130"/>
      <c r="N28" s="130"/>
      <c r="O28" s="130"/>
      <c r="P28" s="130"/>
      <c r="Q28" s="130"/>
      <c r="R28" s="130">
        <f t="shared" ref="R28:R32" si="16">P28</f>
        <v>0</v>
      </c>
      <c r="S28" s="133"/>
      <c r="T28" s="130"/>
      <c r="U28" s="130"/>
      <c r="V28" s="130"/>
      <c r="W28" s="130"/>
      <c r="X28" s="130"/>
      <c r="Y28" s="130"/>
      <c r="Z28" s="130"/>
      <c r="AA28" s="130">
        <v>1</v>
      </c>
      <c r="AB28" s="130"/>
      <c r="AC28" s="130"/>
      <c r="AD28" s="130"/>
      <c r="AE28" s="130"/>
      <c r="AF28" s="130"/>
      <c r="AG28" s="130"/>
      <c r="AH28" s="136">
        <v>1</v>
      </c>
      <c r="AI28" s="130"/>
      <c r="AJ28" s="130"/>
      <c r="AK28" s="130"/>
      <c r="AL28" s="130"/>
      <c r="AM28" s="130">
        <f t="shared" ref="AM28:AM32" si="17">S28</f>
        <v>0</v>
      </c>
      <c r="AN28" s="130"/>
      <c r="AO28" s="130">
        <f t="shared" ref="AO28:AO32" si="18">SUM(T28:V28)</f>
        <v>0</v>
      </c>
      <c r="AP28" s="130">
        <f t="shared" ref="AP28:AP32" si="19">SUM(W28:Y28)</f>
        <v>0</v>
      </c>
      <c r="AQ28" s="130">
        <f t="shared" ref="AQ28:AQ32" si="20">Z28</f>
        <v>0</v>
      </c>
      <c r="AR28" s="130"/>
      <c r="AS28" s="126"/>
      <c r="AT28" s="126"/>
      <c r="AU28" s="126"/>
      <c r="AV28" s="126">
        <v>66.1</v>
      </c>
      <c r="AW28" s="126"/>
      <c r="AX28" s="126"/>
      <c r="AY28" s="126"/>
      <c r="AZ28" s="138"/>
      <c r="BA28" s="139">
        <v>1</v>
      </c>
      <c r="BB28" s="139">
        <v>1</v>
      </c>
      <c r="BC28" s="139"/>
      <c r="BD28" s="139"/>
      <c r="BE28" s="130">
        <v>4.8</v>
      </c>
      <c r="BF28" s="130"/>
      <c r="BG28" s="130"/>
      <c r="BH28" s="130">
        <v>2.16</v>
      </c>
      <c r="BI28" s="130">
        <v>24</v>
      </c>
      <c r="BJ28" s="130"/>
      <c r="BK28" s="131">
        <v>28.6443</v>
      </c>
      <c r="BL28" s="131">
        <v>28.6443</v>
      </c>
      <c r="BM28" s="130">
        <v>3.84</v>
      </c>
    </row>
    <row r="29" spans="1:65">
      <c r="A29" s="133">
        <v>26</v>
      </c>
      <c r="B29" s="133" t="s">
        <v>731</v>
      </c>
      <c r="C29" s="134"/>
      <c r="D29" s="134"/>
      <c r="E29" s="135" t="s">
        <v>808</v>
      </c>
      <c r="F29" s="136" t="s">
        <v>809</v>
      </c>
      <c r="G29" s="135" t="s">
        <v>810</v>
      </c>
      <c r="H29" s="133">
        <v>1</v>
      </c>
      <c r="I29" s="130"/>
      <c r="J29" s="130">
        <v>1</v>
      </c>
      <c r="K29" s="130"/>
      <c r="L29" s="130"/>
      <c r="M29" s="130"/>
      <c r="N29" s="130"/>
      <c r="O29" s="130"/>
      <c r="P29" s="130"/>
      <c r="Q29" s="130"/>
      <c r="R29" s="130"/>
      <c r="S29" s="133"/>
      <c r="T29" s="130"/>
      <c r="U29" s="130"/>
      <c r="V29" s="130"/>
      <c r="W29" s="130"/>
      <c r="X29" s="130"/>
      <c r="Y29" s="130"/>
      <c r="Z29" s="130"/>
      <c r="AA29" s="130">
        <v>1</v>
      </c>
      <c r="AB29" s="130"/>
      <c r="AC29" s="130"/>
      <c r="AD29" s="130"/>
      <c r="AE29" s="130"/>
      <c r="AF29" s="130"/>
      <c r="AG29" s="130"/>
      <c r="AH29" s="136"/>
      <c r="AI29" s="130"/>
      <c r="AJ29" s="130"/>
      <c r="AK29" s="130"/>
      <c r="AL29" s="130"/>
      <c r="AM29" s="130"/>
      <c r="AN29" s="130"/>
      <c r="AO29" s="130"/>
      <c r="AP29" s="130"/>
      <c r="AQ29" s="130"/>
      <c r="AR29" s="130"/>
      <c r="AS29" s="126"/>
      <c r="AT29" s="126"/>
      <c r="AU29" s="126"/>
      <c r="AV29" s="126"/>
      <c r="AW29" s="126"/>
      <c r="AX29" s="126"/>
      <c r="AY29" s="126"/>
      <c r="AZ29" s="138"/>
      <c r="BA29" s="139"/>
      <c r="BB29" s="139"/>
      <c r="BC29" s="139"/>
      <c r="BD29" s="139"/>
      <c r="BE29" s="130"/>
      <c r="BF29" s="130"/>
      <c r="BG29" s="130"/>
      <c r="BH29" s="130"/>
      <c r="BI29" s="130"/>
      <c r="BJ29" s="130"/>
      <c r="BK29" s="131">
        <v>24.82506</v>
      </c>
      <c r="BL29" s="131">
        <v>24.82506</v>
      </c>
      <c r="BM29" s="130">
        <v>3.84</v>
      </c>
    </row>
    <row r="30" spans="1:65">
      <c r="A30" s="133">
        <v>27</v>
      </c>
      <c r="B30" s="133" t="s">
        <v>731</v>
      </c>
      <c r="C30" s="134"/>
      <c r="D30" s="134" t="s">
        <v>811</v>
      </c>
      <c r="E30" s="135" t="s">
        <v>812</v>
      </c>
      <c r="F30" s="136" t="s">
        <v>813</v>
      </c>
      <c r="G30" s="135" t="s">
        <v>814</v>
      </c>
      <c r="H30" s="133">
        <v>1</v>
      </c>
      <c r="I30" s="130"/>
      <c r="J30" s="130">
        <v>1</v>
      </c>
      <c r="K30" s="130"/>
      <c r="L30" s="130"/>
      <c r="M30" s="130"/>
      <c r="N30" s="130"/>
      <c r="O30" s="130"/>
      <c r="P30" s="130"/>
      <c r="Q30" s="130"/>
      <c r="R30" s="130">
        <f t="shared" si="16"/>
        <v>0</v>
      </c>
      <c r="S30" s="133"/>
      <c r="T30" s="130"/>
      <c r="U30" s="130"/>
      <c r="V30" s="130"/>
      <c r="W30" s="130"/>
      <c r="X30" s="130"/>
      <c r="Y30" s="130"/>
      <c r="Z30" s="130"/>
      <c r="AA30" s="130">
        <v>1</v>
      </c>
      <c r="AB30" s="130"/>
      <c r="AC30" s="130"/>
      <c r="AD30" s="130"/>
      <c r="AE30" s="130"/>
      <c r="AF30" s="130"/>
      <c r="AG30" s="130"/>
      <c r="AH30" s="136">
        <v>1</v>
      </c>
      <c r="AI30" s="130"/>
      <c r="AJ30" s="130"/>
      <c r="AK30" s="130"/>
      <c r="AL30" s="130"/>
      <c r="AM30" s="130">
        <f t="shared" si="17"/>
        <v>0</v>
      </c>
      <c r="AN30" s="130"/>
      <c r="AO30" s="130">
        <f t="shared" si="18"/>
        <v>0</v>
      </c>
      <c r="AP30" s="130">
        <f t="shared" si="19"/>
        <v>0</v>
      </c>
      <c r="AQ30" s="130">
        <f t="shared" si="20"/>
        <v>0</v>
      </c>
      <c r="AR30" s="130"/>
      <c r="AS30" s="126"/>
      <c r="AT30" s="126"/>
      <c r="AU30" s="126"/>
      <c r="AV30" s="126">
        <v>58.8</v>
      </c>
      <c r="AW30" s="126"/>
      <c r="AX30" s="126"/>
      <c r="AY30" s="126"/>
      <c r="AZ30" s="138"/>
      <c r="BA30" s="139">
        <v>1</v>
      </c>
      <c r="BB30" s="139">
        <v>1</v>
      </c>
      <c r="BC30" s="139"/>
      <c r="BD30" s="139"/>
      <c r="BE30" s="130">
        <v>4.8</v>
      </c>
      <c r="BF30" s="130"/>
      <c r="BG30" s="130"/>
      <c r="BH30" s="130">
        <v>17.28</v>
      </c>
      <c r="BI30" s="130">
        <v>43.2</v>
      </c>
      <c r="BJ30" s="130"/>
      <c r="BK30" s="131">
        <v>5.72886</v>
      </c>
      <c r="BL30" s="131">
        <v>5.72886</v>
      </c>
      <c r="BM30" s="130">
        <v>3.84</v>
      </c>
    </row>
    <row r="31" spans="1:65">
      <c r="A31" s="133">
        <v>28</v>
      </c>
      <c r="B31" s="133" t="s">
        <v>731</v>
      </c>
      <c r="C31" s="134"/>
      <c r="D31" s="134"/>
      <c r="E31" s="135" t="s">
        <v>815</v>
      </c>
      <c r="F31" s="136" t="s">
        <v>816</v>
      </c>
      <c r="G31" s="135" t="s">
        <v>817</v>
      </c>
      <c r="H31" s="133">
        <v>1</v>
      </c>
      <c r="I31" s="130"/>
      <c r="J31" s="130">
        <v>1</v>
      </c>
      <c r="K31" s="130"/>
      <c r="L31" s="130"/>
      <c r="M31" s="130"/>
      <c r="N31" s="130"/>
      <c r="O31" s="130"/>
      <c r="P31" s="130"/>
      <c r="Q31" s="130"/>
      <c r="R31" s="130"/>
      <c r="S31" s="133"/>
      <c r="T31" s="130"/>
      <c r="U31" s="130"/>
      <c r="V31" s="130"/>
      <c r="W31" s="130"/>
      <c r="X31" s="130"/>
      <c r="Y31" s="130"/>
      <c r="Z31" s="130"/>
      <c r="AA31" s="130">
        <v>1</v>
      </c>
      <c r="AB31" s="130"/>
      <c r="AC31" s="130"/>
      <c r="AD31" s="130"/>
      <c r="AE31" s="130"/>
      <c r="AF31" s="130"/>
      <c r="AG31" s="130"/>
      <c r="AH31" s="136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26"/>
      <c r="AT31" s="126"/>
      <c r="AU31" s="126"/>
      <c r="AV31" s="126"/>
      <c r="AW31" s="126"/>
      <c r="AX31" s="126"/>
      <c r="AY31" s="126"/>
      <c r="AZ31" s="138"/>
      <c r="BA31" s="139"/>
      <c r="BB31" s="139"/>
      <c r="BC31" s="139"/>
      <c r="BD31" s="139"/>
      <c r="BE31" s="130"/>
      <c r="BF31" s="130"/>
      <c r="BG31" s="130"/>
      <c r="BH31" s="130"/>
      <c r="BI31" s="130"/>
      <c r="BJ31" s="130"/>
      <c r="BK31" s="131">
        <v>5.72886</v>
      </c>
      <c r="BL31" s="131">
        <v>5.72886</v>
      </c>
      <c r="BM31" s="130">
        <v>3.84</v>
      </c>
    </row>
    <row r="32" spans="1:65">
      <c r="A32" s="133">
        <v>29</v>
      </c>
      <c r="B32" s="133" t="s">
        <v>731</v>
      </c>
      <c r="C32" s="134"/>
      <c r="D32" s="134" t="s">
        <v>818</v>
      </c>
      <c r="E32" s="135" t="s">
        <v>819</v>
      </c>
      <c r="F32" s="136" t="s">
        <v>820</v>
      </c>
      <c r="G32" s="135" t="s">
        <v>821</v>
      </c>
      <c r="H32" s="133">
        <v>1</v>
      </c>
      <c r="I32" s="130"/>
      <c r="J32" s="130"/>
      <c r="K32" s="130">
        <v>1</v>
      </c>
      <c r="L32" s="130"/>
      <c r="M32" s="130"/>
      <c r="N32" s="130"/>
      <c r="O32" s="130"/>
      <c r="P32" s="130"/>
      <c r="Q32" s="130"/>
      <c r="R32" s="130">
        <f t="shared" si="16"/>
        <v>0</v>
      </c>
      <c r="S32" s="133"/>
      <c r="T32" s="130"/>
      <c r="U32" s="130"/>
      <c r="V32" s="130"/>
      <c r="W32" s="130"/>
      <c r="X32" s="130"/>
      <c r="Y32" s="130"/>
      <c r="Z32" s="136">
        <v>1</v>
      </c>
      <c r="AA32" s="130"/>
      <c r="AB32" s="130"/>
      <c r="AC32" s="130"/>
      <c r="AD32" s="130"/>
      <c r="AE32" s="130"/>
      <c r="AF32" s="130"/>
      <c r="AG32" s="130"/>
      <c r="AH32" s="130"/>
      <c r="AI32" s="136">
        <v>1</v>
      </c>
      <c r="AJ32" s="130"/>
      <c r="AK32" s="130"/>
      <c r="AL32" s="130"/>
      <c r="AM32" s="130">
        <f t="shared" si="17"/>
        <v>0</v>
      </c>
      <c r="AN32" s="130"/>
      <c r="AO32" s="130">
        <f t="shared" si="18"/>
        <v>0</v>
      </c>
      <c r="AP32" s="130">
        <f t="shared" si="19"/>
        <v>0</v>
      </c>
      <c r="AQ32" s="130">
        <f t="shared" si="20"/>
        <v>1</v>
      </c>
      <c r="AR32" s="130"/>
      <c r="AS32" s="126"/>
      <c r="AT32" s="126"/>
      <c r="AU32" s="126">
        <v>0.93</v>
      </c>
      <c r="AV32" s="126">
        <v>149.5</v>
      </c>
      <c r="AW32" s="126"/>
      <c r="AX32" s="126">
        <v>139.5</v>
      </c>
      <c r="AY32" s="126"/>
      <c r="AZ32" s="138"/>
      <c r="BA32" s="139">
        <v>1</v>
      </c>
      <c r="BB32" s="139">
        <v>1</v>
      </c>
      <c r="BC32" s="139"/>
      <c r="BD32" s="139"/>
      <c r="BE32" s="130">
        <v>4.8</v>
      </c>
      <c r="BF32" s="130"/>
      <c r="BG32" s="130"/>
      <c r="BH32" s="130">
        <v>39.36</v>
      </c>
      <c r="BI32" s="130">
        <v>43.2</v>
      </c>
      <c r="BJ32" s="130"/>
      <c r="BK32" s="131">
        <v>5.72886</v>
      </c>
      <c r="BL32" s="131">
        <v>5.72886</v>
      </c>
      <c r="BM32" s="130">
        <v>17.28</v>
      </c>
    </row>
    <row r="33" spans="1:65">
      <c r="A33" s="133">
        <v>30</v>
      </c>
      <c r="B33" s="133" t="s">
        <v>731</v>
      </c>
      <c r="C33" s="134"/>
      <c r="D33" s="134"/>
      <c r="E33" s="135"/>
      <c r="F33" s="136" t="s">
        <v>822</v>
      </c>
      <c r="G33" s="135" t="s">
        <v>823</v>
      </c>
      <c r="H33" s="133">
        <v>1</v>
      </c>
      <c r="I33" s="130"/>
      <c r="J33" s="130"/>
      <c r="K33" s="130">
        <v>1</v>
      </c>
      <c r="L33" s="130"/>
      <c r="M33" s="130"/>
      <c r="N33" s="130"/>
      <c r="O33" s="130"/>
      <c r="P33" s="130"/>
      <c r="Q33" s="130"/>
      <c r="R33" s="130"/>
      <c r="S33" s="133"/>
      <c r="T33" s="130"/>
      <c r="U33" s="130"/>
      <c r="V33" s="130"/>
      <c r="W33" s="130"/>
      <c r="X33" s="130"/>
      <c r="Y33" s="130"/>
      <c r="Z33" s="136"/>
      <c r="AA33" s="130"/>
      <c r="AB33" s="130"/>
      <c r="AC33" s="130"/>
      <c r="AD33" s="130"/>
      <c r="AE33" s="130"/>
      <c r="AF33" s="130"/>
      <c r="AG33" s="130"/>
      <c r="AH33" s="130"/>
      <c r="AI33" s="136"/>
      <c r="AJ33" s="130"/>
      <c r="AK33" s="130"/>
      <c r="AL33" s="130"/>
      <c r="AM33" s="130"/>
      <c r="AN33" s="130"/>
      <c r="AO33" s="130"/>
      <c r="AP33" s="130"/>
      <c r="AQ33" s="130"/>
      <c r="AR33" s="130"/>
      <c r="AS33" s="126"/>
      <c r="AT33" s="126"/>
      <c r="AU33" s="126"/>
      <c r="AV33" s="126"/>
      <c r="AW33" s="126"/>
      <c r="AX33" s="126"/>
      <c r="AY33" s="126"/>
      <c r="AZ33" s="138"/>
      <c r="BA33" s="139"/>
      <c r="BB33" s="139"/>
      <c r="BC33" s="139"/>
      <c r="BD33" s="139"/>
      <c r="BE33" s="130"/>
      <c r="BF33" s="130"/>
      <c r="BG33" s="130"/>
      <c r="BH33" s="130"/>
      <c r="BI33" s="130"/>
      <c r="BJ33" s="130"/>
      <c r="BK33" s="131">
        <v>19.0962</v>
      </c>
      <c r="BL33" s="131">
        <v>19.0962</v>
      </c>
      <c r="BM33" s="130"/>
    </row>
    <row r="34" spans="1:65">
      <c r="A34" s="133">
        <v>31</v>
      </c>
      <c r="B34" s="133" t="s">
        <v>731</v>
      </c>
      <c r="C34" s="134"/>
      <c r="D34" s="134"/>
      <c r="E34" s="135"/>
      <c r="F34" s="136" t="s">
        <v>824</v>
      </c>
      <c r="G34" s="135" t="s">
        <v>825</v>
      </c>
      <c r="H34" s="133">
        <v>1</v>
      </c>
      <c r="I34" s="130"/>
      <c r="J34" s="130"/>
      <c r="K34" s="130"/>
      <c r="L34" s="130"/>
      <c r="M34" s="130"/>
      <c r="N34" s="130"/>
      <c r="O34" s="130">
        <v>1</v>
      </c>
      <c r="P34" s="130"/>
      <c r="Q34" s="130"/>
      <c r="R34" s="130"/>
      <c r="S34" s="133"/>
      <c r="T34" s="130"/>
      <c r="U34" s="130"/>
      <c r="V34" s="130"/>
      <c r="W34" s="130"/>
      <c r="X34" s="130"/>
      <c r="Y34" s="130"/>
      <c r="Z34" s="136"/>
      <c r="AA34" s="130"/>
      <c r="AB34" s="130"/>
      <c r="AC34" s="130"/>
      <c r="AD34" s="130"/>
      <c r="AE34" s="130"/>
      <c r="AF34" s="130"/>
      <c r="AG34" s="130"/>
      <c r="AH34" s="130"/>
      <c r="AI34" s="136"/>
      <c r="AJ34" s="130"/>
      <c r="AK34" s="130"/>
      <c r="AL34" s="130"/>
      <c r="AM34" s="130"/>
      <c r="AN34" s="130"/>
      <c r="AO34" s="130"/>
      <c r="AP34" s="130"/>
      <c r="AQ34" s="130"/>
      <c r="AR34" s="130"/>
      <c r="AS34" s="126"/>
      <c r="AT34" s="126"/>
      <c r="AU34" s="126"/>
      <c r="AV34" s="126"/>
      <c r="AW34" s="126"/>
      <c r="AX34" s="126"/>
      <c r="AY34" s="126"/>
      <c r="AZ34" s="138"/>
      <c r="BA34" s="139"/>
      <c r="BB34" s="139"/>
      <c r="BC34" s="139"/>
      <c r="BD34" s="139"/>
      <c r="BE34" s="130"/>
      <c r="BF34" s="130"/>
      <c r="BG34" s="130"/>
      <c r="BH34" s="130"/>
      <c r="BI34" s="130"/>
      <c r="BJ34" s="130"/>
      <c r="BK34" s="131">
        <v>29.59911</v>
      </c>
      <c r="BL34" s="131">
        <v>29.59911</v>
      </c>
      <c r="BM34" s="130"/>
    </row>
    <row r="35" spans="1:65">
      <c r="A35" s="133">
        <v>32</v>
      </c>
      <c r="B35" s="133" t="s">
        <v>731</v>
      </c>
      <c r="C35" s="134"/>
      <c r="D35" s="134" t="s">
        <v>826</v>
      </c>
      <c r="E35" s="135" t="s">
        <v>827</v>
      </c>
      <c r="F35" s="136" t="s">
        <v>828</v>
      </c>
      <c r="G35" s="135" t="s">
        <v>829</v>
      </c>
      <c r="H35" s="133">
        <v>1</v>
      </c>
      <c r="I35" s="130"/>
      <c r="J35" s="130">
        <v>1</v>
      </c>
      <c r="K35" s="130"/>
      <c r="L35" s="130"/>
      <c r="M35" s="130"/>
      <c r="N35" s="130"/>
      <c r="O35" s="130"/>
      <c r="P35" s="130"/>
      <c r="Q35" s="130"/>
      <c r="R35" s="130">
        <f>P35</f>
        <v>0</v>
      </c>
      <c r="S35" s="133"/>
      <c r="T35" s="130"/>
      <c r="U35" s="130"/>
      <c r="V35" s="130"/>
      <c r="W35" s="130"/>
      <c r="X35" s="130"/>
      <c r="Y35" s="130"/>
      <c r="Z35" s="130"/>
      <c r="AA35" s="130">
        <v>1</v>
      </c>
      <c r="AB35" s="130"/>
      <c r="AC35" s="130"/>
      <c r="AD35" s="130"/>
      <c r="AE35" s="130"/>
      <c r="AF35" s="130"/>
      <c r="AG35" s="130"/>
      <c r="AH35" s="136">
        <v>1</v>
      </c>
      <c r="AI35" s="130"/>
      <c r="AJ35" s="130"/>
      <c r="AK35" s="130"/>
      <c r="AL35" s="130"/>
      <c r="AM35" s="130">
        <f>S35</f>
        <v>0</v>
      </c>
      <c r="AN35" s="130"/>
      <c r="AO35" s="130">
        <f>SUM(T35:V35)</f>
        <v>0</v>
      </c>
      <c r="AP35" s="130">
        <f>SUM(W35:Y35)</f>
        <v>0</v>
      </c>
      <c r="AQ35" s="130">
        <f>Z35</f>
        <v>0</v>
      </c>
      <c r="AR35" s="130"/>
      <c r="AS35" s="126"/>
      <c r="AT35" s="126"/>
      <c r="AU35" s="126">
        <v>0.93</v>
      </c>
      <c r="AV35" s="126">
        <v>96.1</v>
      </c>
      <c r="AW35" s="126"/>
      <c r="AX35" s="126"/>
      <c r="AY35" s="126">
        <v>353.4</v>
      </c>
      <c r="AZ35" s="138"/>
      <c r="BA35" s="139">
        <v>1</v>
      </c>
      <c r="BB35" s="139">
        <v>1</v>
      </c>
      <c r="BC35" s="139"/>
      <c r="BD35" s="139"/>
      <c r="BE35" s="130">
        <v>4.8</v>
      </c>
      <c r="BF35" s="130"/>
      <c r="BG35" s="130"/>
      <c r="BH35" s="130">
        <v>15.36</v>
      </c>
      <c r="BI35" s="130">
        <v>33.6</v>
      </c>
      <c r="BJ35" s="130"/>
      <c r="BK35" s="131">
        <v>62.06265</v>
      </c>
      <c r="BL35" s="131">
        <v>62.06265</v>
      </c>
      <c r="BM35" s="130">
        <v>3.84</v>
      </c>
    </row>
    <row r="36" spans="1:65">
      <c r="A36" s="133">
        <v>33</v>
      </c>
      <c r="B36" s="133" t="s">
        <v>731</v>
      </c>
      <c r="C36" s="134"/>
      <c r="D36" s="134"/>
      <c r="E36" s="135" t="s">
        <v>830</v>
      </c>
      <c r="F36" s="136" t="s">
        <v>831</v>
      </c>
      <c r="G36" s="135" t="s">
        <v>832</v>
      </c>
      <c r="H36" s="133">
        <v>1</v>
      </c>
      <c r="I36" s="130"/>
      <c r="J36" s="130">
        <v>1</v>
      </c>
      <c r="K36" s="130"/>
      <c r="L36" s="130"/>
      <c r="M36" s="130"/>
      <c r="N36" s="130"/>
      <c r="O36" s="130"/>
      <c r="P36" s="130"/>
      <c r="Q36" s="130"/>
      <c r="R36" s="130"/>
      <c r="S36" s="133"/>
      <c r="T36" s="130"/>
      <c r="U36" s="130"/>
      <c r="V36" s="130"/>
      <c r="W36" s="130"/>
      <c r="X36" s="130"/>
      <c r="Y36" s="130"/>
      <c r="Z36" s="130"/>
      <c r="AA36" s="130">
        <v>1</v>
      </c>
      <c r="AB36" s="130"/>
      <c r="AC36" s="130"/>
      <c r="AD36" s="130"/>
      <c r="AE36" s="130"/>
      <c r="AF36" s="130"/>
      <c r="AG36" s="130"/>
      <c r="AH36" s="136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26"/>
      <c r="AT36" s="126"/>
      <c r="AU36" s="126"/>
      <c r="AV36" s="126"/>
      <c r="AW36" s="126"/>
      <c r="AX36" s="126"/>
      <c r="AY36" s="126"/>
      <c r="AZ36" s="138"/>
      <c r="BA36" s="139"/>
      <c r="BB36" s="139"/>
      <c r="BC36" s="139"/>
      <c r="BD36" s="139"/>
      <c r="BE36" s="130"/>
      <c r="BF36" s="130"/>
      <c r="BG36" s="130"/>
      <c r="BH36" s="130"/>
      <c r="BI36" s="130"/>
      <c r="BJ36" s="130"/>
      <c r="BK36" s="131">
        <v>62.06265</v>
      </c>
      <c r="BL36" s="131">
        <v>62.06265</v>
      </c>
      <c r="BM36" s="130">
        <v>3.84</v>
      </c>
    </row>
    <row r="37" spans="1:65">
      <c r="A37" s="133">
        <v>34</v>
      </c>
      <c r="B37" s="133" t="s">
        <v>731</v>
      </c>
      <c r="C37" s="134"/>
      <c r="D37" s="134"/>
      <c r="E37" s="135" t="s">
        <v>833</v>
      </c>
      <c r="F37" s="136" t="s">
        <v>834</v>
      </c>
      <c r="G37" s="135" t="s">
        <v>835</v>
      </c>
      <c r="H37" s="133">
        <v>1</v>
      </c>
      <c r="I37" s="130"/>
      <c r="J37" s="130"/>
      <c r="K37" s="130">
        <v>1</v>
      </c>
      <c r="L37" s="130"/>
      <c r="M37" s="130"/>
      <c r="N37" s="130"/>
      <c r="O37" s="130"/>
      <c r="P37" s="130"/>
      <c r="Q37" s="130"/>
      <c r="R37" s="130"/>
      <c r="S37" s="136">
        <v>1</v>
      </c>
      <c r="T37" s="130"/>
      <c r="U37" s="130"/>
      <c r="V37" s="130"/>
      <c r="W37" s="130"/>
      <c r="X37" s="130"/>
      <c r="Y37" s="130"/>
      <c r="Z37" s="130"/>
      <c r="AA37" s="130"/>
      <c r="AB37" s="136">
        <v>1</v>
      </c>
      <c r="AC37" s="130"/>
      <c r="AD37" s="130"/>
      <c r="AE37" s="130"/>
      <c r="AF37" s="130"/>
      <c r="AG37" s="130"/>
      <c r="AH37" s="136"/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26"/>
      <c r="AT37" s="126"/>
      <c r="AU37" s="126"/>
      <c r="AV37" s="126"/>
      <c r="AW37" s="126"/>
      <c r="AX37" s="126"/>
      <c r="AY37" s="126"/>
      <c r="AZ37" s="138"/>
      <c r="BA37" s="139"/>
      <c r="BB37" s="139"/>
      <c r="BC37" s="139"/>
      <c r="BD37" s="139"/>
      <c r="BE37" s="130"/>
      <c r="BF37" s="130"/>
      <c r="BG37" s="130"/>
      <c r="BH37" s="130">
        <v>4.8</v>
      </c>
      <c r="BI37" s="130">
        <v>43.2</v>
      </c>
      <c r="BJ37" s="130"/>
      <c r="BK37" s="131">
        <v>62.06265</v>
      </c>
      <c r="BL37" s="131">
        <v>62.06265</v>
      </c>
      <c r="BM37" s="130">
        <v>7.68</v>
      </c>
    </row>
    <row r="38" spans="1:65">
      <c r="A38" s="133">
        <v>35</v>
      </c>
      <c r="B38" s="133" t="s">
        <v>731</v>
      </c>
      <c r="C38" s="134"/>
      <c r="D38" s="134"/>
      <c r="E38" s="135"/>
      <c r="F38" s="136" t="s">
        <v>836</v>
      </c>
      <c r="G38" s="135" t="s">
        <v>837</v>
      </c>
      <c r="H38" s="133">
        <v>1</v>
      </c>
      <c r="I38" s="130"/>
      <c r="J38" s="130"/>
      <c r="K38" s="130">
        <v>1</v>
      </c>
      <c r="L38" s="130"/>
      <c r="M38" s="130"/>
      <c r="N38" s="130"/>
      <c r="O38" s="130"/>
      <c r="P38" s="130"/>
      <c r="Q38" s="130"/>
      <c r="R38" s="130"/>
      <c r="S38" s="136"/>
      <c r="T38" s="130"/>
      <c r="U38" s="130"/>
      <c r="V38" s="130"/>
      <c r="W38" s="130"/>
      <c r="X38" s="130"/>
      <c r="Y38" s="130"/>
      <c r="Z38" s="130"/>
      <c r="AA38" s="130"/>
      <c r="AB38" s="136"/>
      <c r="AC38" s="130"/>
      <c r="AD38" s="130"/>
      <c r="AE38" s="130"/>
      <c r="AF38" s="130"/>
      <c r="AG38" s="130"/>
      <c r="AH38" s="136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26"/>
      <c r="AT38" s="126"/>
      <c r="AU38" s="126"/>
      <c r="AV38" s="126"/>
      <c r="AW38" s="126"/>
      <c r="AX38" s="126"/>
      <c r="AY38" s="126"/>
      <c r="AZ38" s="138"/>
      <c r="BA38" s="139"/>
      <c r="BB38" s="139"/>
      <c r="BC38" s="139"/>
      <c r="BD38" s="139"/>
      <c r="BE38" s="130"/>
      <c r="BF38" s="130"/>
      <c r="BG38" s="130"/>
      <c r="BH38" s="130"/>
      <c r="BI38" s="130"/>
      <c r="BJ38" s="130"/>
      <c r="BK38" s="131">
        <v>38.1924</v>
      </c>
      <c r="BL38" s="131">
        <v>38.1924</v>
      </c>
      <c r="BM38" s="130"/>
    </row>
    <row r="39" spans="1:65">
      <c r="A39" s="133">
        <v>36</v>
      </c>
      <c r="B39" s="133" t="s">
        <v>731</v>
      </c>
      <c r="C39" s="134"/>
      <c r="D39" s="134"/>
      <c r="E39" s="135"/>
      <c r="F39" s="136" t="s">
        <v>838</v>
      </c>
      <c r="G39" s="135" t="s">
        <v>839</v>
      </c>
      <c r="H39" s="133">
        <v>1</v>
      </c>
      <c r="I39" s="130"/>
      <c r="J39" s="130"/>
      <c r="K39" s="130"/>
      <c r="L39" s="130"/>
      <c r="M39" s="130"/>
      <c r="N39" s="130"/>
      <c r="O39" s="130">
        <v>1</v>
      </c>
      <c r="P39" s="130"/>
      <c r="Q39" s="130"/>
      <c r="R39" s="130"/>
      <c r="S39" s="136"/>
      <c r="T39" s="130"/>
      <c r="U39" s="130"/>
      <c r="V39" s="130"/>
      <c r="W39" s="130"/>
      <c r="X39" s="130"/>
      <c r="Y39" s="130"/>
      <c r="Z39" s="130"/>
      <c r="AA39" s="130"/>
      <c r="AB39" s="137"/>
      <c r="AC39" s="130"/>
      <c r="AD39" s="130"/>
      <c r="AE39" s="130"/>
      <c r="AF39" s="130"/>
      <c r="AG39" s="130"/>
      <c r="AH39" s="136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26"/>
      <c r="AT39" s="126"/>
      <c r="AU39" s="126"/>
      <c r="AV39" s="126"/>
      <c r="AW39" s="126"/>
      <c r="AX39" s="126"/>
      <c r="AY39" s="126"/>
      <c r="AZ39" s="138"/>
      <c r="BA39" s="139"/>
      <c r="BB39" s="139"/>
      <c r="BC39" s="139"/>
      <c r="BD39" s="139"/>
      <c r="BE39" s="130"/>
      <c r="BF39" s="130"/>
      <c r="BG39" s="130"/>
      <c r="BH39" s="130"/>
      <c r="BI39" s="130"/>
      <c r="BJ39" s="130"/>
      <c r="BK39" s="131">
        <v>33.41835</v>
      </c>
      <c r="BL39" s="131">
        <v>33.41835</v>
      </c>
      <c r="BM39" s="130"/>
    </row>
    <row r="40" spans="1:65">
      <c r="A40" s="133">
        <v>37</v>
      </c>
      <c r="B40" s="133" t="s">
        <v>731</v>
      </c>
      <c r="C40" s="134"/>
      <c r="D40" s="134" t="s">
        <v>840</v>
      </c>
      <c r="E40" s="135" t="s">
        <v>841</v>
      </c>
      <c r="F40" s="136" t="s">
        <v>842</v>
      </c>
      <c r="G40" s="135" t="s">
        <v>843</v>
      </c>
      <c r="H40" s="133">
        <v>1</v>
      </c>
      <c r="I40" s="130"/>
      <c r="J40" s="130"/>
      <c r="K40" s="130"/>
      <c r="L40" s="130"/>
      <c r="M40" s="130"/>
      <c r="N40" s="130"/>
      <c r="O40" s="130">
        <v>1</v>
      </c>
      <c r="P40" s="130"/>
      <c r="Q40" s="130"/>
      <c r="R40" s="130">
        <f>P40</f>
        <v>0</v>
      </c>
      <c r="S40" s="133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6">
        <v>1</v>
      </c>
      <c r="AI40" s="130"/>
      <c r="AJ40" s="130"/>
      <c r="AK40" s="130"/>
      <c r="AL40" s="130"/>
      <c r="AM40" s="130">
        <f>S40</f>
        <v>0</v>
      </c>
      <c r="AN40" s="130"/>
      <c r="AO40" s="130">
        <f>SUM(T40:V40)</f>
        <v>0</v>
      </c>
      <c r="AP40" s="130">
        <f>SUM(W40:Y40)</f>
        <v>0</v>
      </c>
      <c r="AQ40" s="130">
        <f>Z40</f>
        <v>0</v>
      </c>
      <c r="AR40" s="130"/>
      <c r="AS40" s="126"/>
      <c r="AT40" s="126"/>
      <c r="AU40" s="126"/>
      <c r="AV40" s="126">
        <v>57.8</v>
      </c>
      <c r="AW40" s="126"/>
      <c r="AX40" s="126"/>
      <c r="AY40" s="126"/>
      <c r="AZ40" s="138"/>
      <c r="BA40" s="139">
        <v>1</v>
      </c>
      <c r="BB40" s="139">
        <v>1</v>
      </c>
      <c r="BC40" s="139"/>
      <c r="BD40" s="139"/>
      <c r="BE40" s="130">
        <v>4.8</v>
      </c>
      <c r="BF40" s="130"/>
      <c r="BG40" s="130"/>
      <c r="BH40" s="130">
        <v>17.28</v>
      </c>
      <c r="BI40" s="130">
        <v>43.2</v>
      </c>
      <c r="BJ40" s="130"/>
      <c r="BK40" s="131">
        <v>33.41835</v>
      </c>
      <c r="BL40" s="131">
        <v>33.41835</v>
      </c>
      <c r="BM40" s="130">
        <v>7.68</v>
      </c>
    </row>
    <row r="41" spans="1:65">
      <c r="A41" s="133">
        <v>38</v>
      </c>
      <c r="B41" s="133" t="s">
        <v>731</v>
      </c>
      <c r="C41" s="134"/>
      <c r="D41" s="134"/>
      <c r="E41" s="135" t="s">
        <v>844</v>
      </c>
      <c r="F41" s="136" t="s">
        <v>845</v>
      </c>
      <c r="G41" s="135" t="s">
        <v>846</v>
      </c>
      <c r="H41" s="133">
        <v>1</v>
      </c>
      <c r="I41" s="130"/>
      <c r="J41" s="130">
        <v>1</v>
      </c>
      <c r="K41" s="130"/>
      <c r="L41" s="130"/>
      <c r="M41" s="130"/>
      <c r="N41" s="130"/>
      <c r="O41" s="130"/>
      <c r="P41" s="130"/>
      <c r="Q41" s="130"/>
      <c r="R41" s="130"/>
      <c r="S41" s="133"/>
      <c r="T41" s="130"/>
      <c r="U41" s="130"/>
      <c r="V41" s="130"/>
      <c r="W41" s="130"/>
      <c r="X41" s="130"/>
      <c r="Y41" s="130"/>
      <c r="Z41" s="130"/>
      <c r="AA41" s="130">
        <v>1</v>
      </c>
      <c r="AB41" s="130"/>
      <c r="AC41" s="130"/>
      <c r="AD41" s="130"/>
      <c r="AE41" s="130"/>
      <c r="AF41" s="130"/>
      <c r="AG41" s="130"/>
      <c r="AH41" s="136"/>
      <c r="AI41" s="130"/>
      <c r="AJ41" s="130"/>
      <c r="AK41" s="130"/>
      <c r="AL41" s="130"/>
      <c r="AM41" s="130"/>
      <c r="AN41" s="130"/>
      <c r="AO41" s="130"/>
      <c r="AP41" s="130"/>
      <c r="AQ41" s="130"/>
      <c r="AR41" s="130"/>
      <c r="AS41" s="126"/>
      <c r="AT41" s="126"/>
      <c r="AU41" s="126"/>
      <c r="AV41" s="126"/>
      <c r="AW41" s="126"/>
      <c r="AX41" s="126"/>
      <c r="AY41" s="126"/>
      <c r="AZ41" s="138"/>
      <c r="BA41" s="139"/>
      <c r="BB41" s="139"/>
      <c r="BC41" s="139"/>
      <c r="BD41" s="139"/>
      <c r="BE41" s="130"/>
      <c r="BF41" s="130"/>
      <c r="BG41" s="130"/>
      <c r="BH41" s="130"/>
      <c r="BI41" s="130"/>
      <c r="BJ41" s="130"/>
      <c r="BK41" s="131">
        <v>31.50873</v>
      </c>
      <c r="BL41" s="131">
        <v>31.50873</v>
      </c>
      <c r="BM41" s="130">
        <v>3.84</v>
      </c>
    </row>
    <row r="42" spans="1:65">
      <c r="A42" s="133">
        <v>39</v>
      </c>
      <c r="B42" s="133" t="s">
        <v>731</v>
      </c>
      <c r="C42" s="134"/>
      <c r="D42" s="134"/>
      <c r="E42" s="135" t="s">
        <v>847</v>
      </c>
      <c r="F42" s="136" t="s">
        <v>848</v>
      </c>
      <c r="G42" s="135" t="s">
        <v>849</v>
      </c>
      <c r="H42" s="133">
        <v>1</v>
      </c>
      <c r="I42" s="130"/>
      <c r="J42" s="130">
        <v>1</v>
      </c>
      <c r="K42" s="130"/>
      <c r="L42" s="130"/>
      <c r="M42" s="130"/>
      <c r="N42" s="130"/>
      <c r="O42" s="130"/>
      <c r="P42" s="130"/>
      <c r="Q42" s="130"/>
      <c r="R42" s="130"/>
      <c r="S42" s="133"/>
      <c r="T42" s="130"/>
      <c r="U42" s="130"/>
      <c r="V42" s="130"/>
      <c r="W42" s="130"/>
      <c r="X42" s="130"/>
      <c r="Y42" s="130"/>
      <c r="Z42" s="130"/>
      <c r="AA42" s="130">
        <v>1</v>
      </c>
      <c r="AB42" s="130"/>
      <c r="AC42" s="130"/>
      <c r="AD42" s="130"/>
      <c r="AE42" s="130"/>
      <c r="AF42" s="130"/>
      <c r="AG42" s="130"/>
      <c r="AH42" s="136"/>
      <c r="AI42" s="130"/>
      <c r="AJ42" s="130"/>
      <c r="AK42" s="130"/>
      <c r="AL42" s="130"/>
      <c r="AM42" s="130"/>
      <c r="AN42" s="130"/>
      <c r="AO42" s="130"/>
      <c r="AP42" s="130"/>
      <c r="AQ42" s="130"/>
      <c r="AR42" s="130"/>
      <c r="AS42" s="126"/>
      <c r="AT42" s="126"/>
      <c r="AU42" s="126"/>
      <c r="AV42" s="126"/>
      <c r="AW42" s="126"/>
      <c r="AX42" s="126"/>
      <c r="AY42" s="126"/>
      <c r="AZ42" s="138"/>
      <c r="BA42" s="139"/>
      <c r="BB42" s="139"/>
      <c r="BC42" s="139"/>
      <c r="BD42" s="139"/>
      <c r="BE42" s="130"/>
      <c r="BF42" s="130"/>
      <c r="BG42" s="130"/>
      <c r="BH42" s="130"/>
      <c r="BI42" s="130"/>
      <c r="BJ42" s="130"/>
      <c r="BK42" s="131">
        <v>22.6767375</v>
      </c>
      <c r="BL42" s="131">
        <v>22.6767375</v>
      </c>
      <c r="BM42" s="130">
        <v>3.84</v>
      </c>
    </row>
    <row r="43" spans="1:65">
      <c r="A43" s="133">
        <v>40</v>
      </c>
      <c r="B43" s="133" t="s">
        <v>731</v>
      </c>
      <c r="C43" s="134"/>
      <c r="D43" s="134" t="s">
        <v>850</v>
      </c>
      <c r="E43" s="135" t="s">
        <v>851</v>
      </c>
      <c r="F43" s="136" t="s">
        <v>852</v>
      </c>
      <c r="G43" s="135" t="s">
        <v>853</v>
      </c>
      <c r="H43" s="133">
        <v>1</v>
      </c>
      <c r="I43" s="130"/>
      <c r="J43" s="130"/>
      <c r="K43" s="130"/>
      <c r="L43" s="130"/>
      <c r="M43" s="130"/>
      <c r="N43" s="130"/>
      <c r="O43" s="130">
        <v>1</v>
      </c>
      <c r="P43" s="130"/>
      <c r="Q43" s="130"/>
      <c r="R43" s="130">
        <f>P43</f>
        <v>0</v>
      </c>
      <c r="S43" s="133"/>
      <c r="T43" s="130">
        <v>1</v>
      </c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3">
        <v>1</v>
      </c>
      <c r="AI43" s="130"/>
      <c r="AJ43" s="130"/>
      <c r="AK43" s="130"/>
      <c r="AL43" s="130"/>
      <c r="AM43" s="130">
        <f>S43</f>
        <v>0</v>
      </c>
      <c r="AN43" s="130"/>
      <c r="AO43" s="130">
        <f>SUM(T43:V43)</f>
        <v>1</v>
      </c>
      <c r="AP43" s="130">
        <f>SUM(W43:Y43)</f>
        <v>0</v>
      </c>
      <c r="AQ43" s="130">
        <f>Z43</f>
        <v>0</v>
      </c>
      <c r="AR43" s="130"/>
      <c r="AS43" s="126"/>
      <c r="AT43" s="126"/>
      <c r="AU43" s="126">
        <v>0.93</v>
      </c>
      <c r="AV43" s="126">
        <v>142</v>
      </c>
      <c r="AW43" s="126"/>
      <c r="AX43" s="126"/>
      <c r="AY43" s="126"/>
      <c r="AZ43" s="138"/>
      <c r="BA43" s="139">
        <v>1</v>
      </c>
      <c r="BB43" s="139">
        <v>1</v>
      </c>
      <c r="BC43" s="139"/>
      <c r="BD43" s="139"/>
      <c r="BE43" s="130">
        <v>4.8</v>
      </c>
      <c r="BF43" s="130"/>
      <c r="BG43" s="130"/>
      <c r="BH43" s="130">
        <v>19.2</v>
      </c>
      <c r="BI43" s="130">
        <v>43.2</v>
      </c>
      <c r="BJ43" s="130"/>
      <c r="BK43" s="131">
        <v>23.27349375</v>
      </c>
      <c r="BL43" s="131">
        <v>23.27349375</v>
      </c>
      <c r="BM43" s="130">
        <f>(H43*8)*0.96</f>
        <v>7.68</v>
      </c>
    </row>
    <row r="44" spans="1:65">
      <c r="A44" s="133">
        <v>41</v>
      </c>
      <c r="B44" s="133" t="s">
        <v>731</v>
      </c>
      <c r="C44" s="134"/>
      <c r="D44" s="134"/>
      <c r="E44" s="135" t="s">
        <v>854</v>
      </c>
      <c r="F44" s="136" t="s">
        <v>855</v>
      </c>
      <c r="G44" s="135" t="s">
        <v>856</v>
      </c>
      <c r="H44" s="133">
        <v>1</v>
      </c>
      <c r="I44" s="130"/>
      <c r="J44" s="130">
        <v>1</v>
      </c>
      <c r="K44" s="130"/>
      <c r="L44" s="130"/>
      <c r="M44" s="130"/>
      <c r="N44" s="130"/>
      <c r="O44" s="130"/>
      <c r="P44" s="130"/>
      <c r="Q44" s="130"/>
      <c r="R44" s="130"/>
      <c r="S44" s="133"/>
      <c r="T44" s="130"/>
      <c r="U44" s="130"/>
      <c r="V44" s="130"/>
      <c r="W44" s="130"/>
      <c r="X44" s="130"/>
      <c r="Y44" s="130"/>
      <c r="Z44" s="130"/>
      <c r="AA44" s="130">
        <v>1</v>
      </c>
      <c r="AB44" s="130"/>
      <c r="AC44" s="130"/>
      <c r="AD44" s="130"/>
      <c r="AE44" s="130"/>
      <c r="AF44" s="130"/>
      <c r="AG44" s="130"/>
      <c r="AH44" s="133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26"/>
      <c r="AT44" s="126"/>
      <c r="AU44" s="126"/>
      <c r="AV44" s="126"/>
      <c r="AW44" s="126"/>
      <c r="AX44" s="126"/>
      <c r="AY44" s="126"/>
      <c r="AZ44" s="138"/>
      <c r="BA44" s="139"/>
      <c r="BB44" s="139"/>
      <c r="BC44" s="139"/>
      <c r="BD44" s="139"/>
      <c r="BE44" s="130"/>
      <c r="BF44" s="130"/>
      <c r="BG44" s="130"/>
      <c r="BH44" s="130"/>
      <c r="BI44" s="130"/>
      <c r="BJ44" s="130"/>
      <c r="BK44" s="131">
        <v>23.27349375</v>
      </c>
      <c r="BL44" s="131">
        <v>23.27349375</v>
      </c>
      <c r="BM44" s="130">
        <v>3.84</v>
      </c>
    </row>
    <row r="45" spans="1:65">
      <c r="A45" s="133">
        <v>42</v>
      </c>
      <c r="B45" s="133" t="s">
        <v>731</v>
      </c>
      <c r="C45" s="134"/>
      <c r="D45" s="134"/>
      <c r="E45" s="135" t="s">
        <v>857</v>
      </c>
      <c r="F45" s="136" t="s">
        <v>858</v>
      </c>
      <c r="G45" s="135" t="s">
        <v>859</v>
      </c>
      <c r="H45" s="133">
        <v>1</v>
      </c>
      <c r="I45" s="130"/>
      <c r="J45" s="130">
        <v>1</v>
      </c>
      <c r="K45" s="130"/>
      <c r="L45" s="130"/>
      <c r="M45" s="130"/>
      <c r="N45" s="130"/>
      <c r="O45" s="130"/>
      <c r="P45" s="130"/>
      <c r="Q45" s="130"/>
      <c r="R45" s="130"/>
      <c r="S45" s="133"/>
      <c r="T45" s="130"/>
      <c r="U45" s="130"/>
      <c r="V45" s="130"/>
      <c r="W45" s="130"/>
      <c r="X45" s="130"/>
      <c r="Y45" s="130"/>
      <c r="Z45" s="130"/>
      <c r="AA45" s="130">
        <v>1</v>
      </c>
      <c r="AB45" s="130"/>
      <c r="AC45" s="130"/>
      <c r="AD45" s="130"/>
      <c r="AE45" s="130"/>
      <c r="AF45" s="130"/>
      <c r="AG45" s="130"/>
      <c r="AH45" s="133"/>
      <c r="AI45" s="130"/>
      <c r="AJ45" s="130"/>
      <c r="AK45" s="130"/>
      <c r="AL45" s="130"/>
      <c r="AM45" s="130"/>
      <c r="AN45" s="130"/>
      <c r="AO45" s="130"/>
      <c r="AP45" s="130"/>
      <c r="AQ45" s="130"/>
      <c r="AR45" s="130"/>
      <c r="AS45" s="126"/>
      <c r="AT45" s="126"/>
      <c r="AU45" s="126"/>
      <c r="AV45" s="126"/>
      <c r="AW45" s="126"/>
      <c r="AX45" s="126"/>
      <c r="AY45" s="126"/>
      <c r="AZ45" s="138"/>
      <c r="BA45" s="139"/>
      <c r="BB45" s="139"/>
      <c r="BC45" s="139"/>
      <c r="BD45" s="139"/>
      <c r="BE45" s="130"/>
      <c r="BF45" s="130"/>
      <c r="BG45" s="130"/>
      <c r="BH45" s="130"/>
      <c r="BI45" s="130"/>
      <c r="BJ45" s="130"/>
      <c r="BK45" s="131">
        <v>22.6767375</v>
      </c>
      <c r="BL45" s="131">
        <v>22.6767375</v>
      </c>
      <c r="BM45" s="130">
        <v>3.84</v>
      </c>
    </row>
    <row r="46" spans="1:65">
      <c r="A46" s="133">
        <v>43</v>
      </c>
      <c r="B46" s="133" t="s">
        <v>731</v>
      </c>
      <c r="C46" s="134"/>
      <c r="D46" s="134" t="s">
        <v>860</v>
      </c>
      <c r="E46" s="135" t="s">
        <v>861</v>
      </c>
      <c r="F46" s="136" t="s">
        <v>862</v>
      </c>
      <c r="G46" s="135" t="s">
        <v>863</v>
      </c>
      <c r="H46" s="133">
        <v>1</v>
      </c>
      <c r="I46" s="130"/>
      <c r="J46" s="130">
        <v>1</v>
      </c>
      <c r="K46" s="130"/>
      <c r="L46" s="130"/>
      <c r="M46" s="130"/>
      <c r="N46" s="130"/>
      <c r="O46" s="130"/>
      <c r="P46" s="130"/>
      <c r="Q46" s="130"/>
      <c r="R46" s="130">
        <f>P46</f>
        <v>0</v>
      </c>
      <c r="S46" s="130"/>
      <c r="T46" s="130"/>
      <c r="U46" s="130"/>
      <c r="V46" s="130"/>
      <c r="W46" s="130"/>
      <c r="X46" s="130"/>
      <c r="Y46" s="130"/>
      <c r="Z46" s="130"/>
      <c r="AA46" s="130">
        <v>1</v>
      </c>
      <c r="AB46" s="130"/>
      <c r="AC46" s="130"/>
      <c r="AD46" s="130"/>
      <c r="AE46" s="130"/>
      <c r="AF46" s="130"/>
      <c r="AG46" s="130"/>
      <c r="AH46" s="136">
        <v>1</v>
      </c>
      <c r="AI46" s="130"/>
      <c r="AJ46" s="130"/>
      <c r="AK46" s="130"/>
      <c r="AL46" s="130"/>
      <c r="AM46" s="130">
        <f>S48</f>
        <v>1</v>
      </c>
      <c r="AN46" s="130"/>
      <c r="AO46" s="130">
        <f>SUM(T46:V46)</f>
        <v>0</v>
      </c>
      <c r="AP46" s="130">
        <f>SUM(W46:Y46)</f>
        <v>0</v>
      </c>
      <c r="AQ46" s="130">
        <f>Z46</f>
        <v>0</v>
      </c>
      <c r="AR46" s="130"/>
      <c r="AS46" s="126"/>
      <c r="AT46" s="126"/>
      <c r="AU46" s="126">
        <v>0.93</v>
      </c>
      <c r="AV46" s="126">
        <v>195.3</v>
      </c>
      <c r="AW46" s="126"/>
      <c r="AX46" s="126"/>
      <c r="AY46" s="126">
        <v>55.8</v>
      </c>
      <c r="AZ46" s="138"/>
      <c r="BA46" s="139">
        <v>1</v>
      </c>
      <c r="BB46" s="139">
        <v>1</v>
      </c>
      <c r="BC46" s="139"/>
      <c r="BD46" s="139"/>
      <c r="BE46" s="130">
        <v>4.8</v>
      </c>
      <c r="BF46" s="130"/>
      <c r="BG46" s="130"/>
      <c r="BH46" s="130">
        <v>13.44</v>
      </c>
      <c r="BI46" s="130">
        <v>33.6</v>
      </c>
      <c r="BJ46" s="130"/>
      <c r="BK46" s="131">
        <v>38.1924</v>
      </c>
      <c r="BL46" s="131">
        <v>38.1924</v>
      </c>
      <c r="BM46" s="130">
        <v>3.84</v>
      </c>
    </row>
    <row r="47" spans="1:65">
      <c r="A47" s="133">
        <v>44</v>
      </c>
      <c r="B47" s="133" t="s">
        <v>731</v>
      </c>
      <c r="C47" s="134"/>
      <c r="D47" s="134"/>
      <c r="E47" s="135" t="s">
        <v>864</v>
      </c>
      <c r="F47" s="136" t="s">
        <v>865</v>
      </c>
      <c r="G47" s="135" t="s">
        <v>866</v>
      </c>
      <c r="H47" s="133">
        <v>1</v>
      </c>
      <c r="I47" s="130"/>
      <c r="J47" s="130">
        <v>1</v>
      </c>
      <c r="K47" s="130"/>
      <c r="L47" s="130"/>
      <c r="M47" s="130"/>
      <c r="N47" s="130"/>
      <c r="O47" s="130"/>
      <c r="P47" s="130"/>
      <c r="Q47" s="130"/>
      <c r="R47" s="130"/>
      <c r="S47" s="133"/>
      <c r="T47" s="130"/>
      <c r="U47" s="130"/>
      <c r="V47" s="130"/>
      <c r="W47" s="130"/>
      <c r="X47" s="130"/>
      <c r="Y47" s="130"/>
      <c r="Z47" s="130"/>
      <c r="AA47" s="130">
        <v>1</v>
      </c>
      <c r="AB47" s="130"/>
      <c r="AC47" s="130"/>
      <c r="AD47" s="130"/>
      <c r="AE47" s="130"/>
      <c r="AF47" s="130"/>
      <c r="AG47" s="130"/>
      <c r="AH47" s="136"/>
      <c r="AI47" s="130"/>
      <c r="AJ47" s="130"/>
      <c r="AK47" s="130"/>
      <c r="AL47" s="130"/>
      <c r="AM47" s="130"/>
      <c r="AN47" s="130"/>
      <c r="AO47" s="130"/>
      <c r="AP47" s="130"/>
      <c r="AQ47" s="130"/>
      <c r="AR47" s="130"/>
      <c r="AS47" s="126"/>
      <c r="AT47" s="126"/>
      <c r="AU47" s="126"/>
      <c r="AV47" s="126"/>
      <c r="AW47" s="126"/>
      <c r="AX47" s="126"/>
      <c r="AY47" s="126"/>
      <c r="AZ47" s="138"/>
      <c r="BA47" s="139"/>
      <c r="BB47" s="139"/>
      <c r="BC47" s="139"/>
      <c r="BD47" s="139"/>
      <c r="BE47" s="130"/>
      <c r="BF47" s="130"/>
      <c r="BG47" s="130"/>
      <c r="BH47" s="130"/>
      <c r="BI47" s="130"/>
      <c r="BJ47" s="130"/>
      <c r="BK47" s="131">
        <v>41.05683</v>
      </c>
      <c r="BL47" s="131">
        <v>41.05683</v>
      </c>
      <c r="BM47" s="130">
        <v>3.84</v>
      </c>
    </row>
    <row r="48" spans="1:65">
      <c r="A48" s="133">
        <v>45</v>
      </c>
      <c r="B48" s="133" t="s">
        <v>731</v>
      </c>
      <c r="C48" s="134"/>
      <c r="D48" s="134"/>
      <c r="E48" s="135" t="s">
        <v>867</v>
      </c>
      <c r="F48" s="136" t="s">
        <v>868</v>
      </c>
      <c r="G48" s="135" t="s">
        <v>869</v>
      </c>
      <c r="H48" s="133">
        <v>1</v>
      </c>
      <c r="I48" s="130"/>
      <c r="J48" s="130">
        <v>1</v>
      </c>
      <c r="K48" s="130"/>
      <c r="L48" s="130"/>
      <c r="M48" s="130"/>
      <c r="N48" s="130"/>
      <c r="O48" s="130"/>
      <c r="P48" s="130"/>
      <c r="Q48" s="130"/>
      <c r="R48" s="130"/>
      <c r="S48" s="133">
        <v>1</v>
      </c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30"/>
      <c r="AG48" s="130"/>
      <c r="AH48" s="136"/>
      <c r="AI48" s="130"/>
      <c r="AJ48" s="130"/>
      <c r="AK48" s="130"/>
      <c r="AL48" s="130"/>
      <c r="AM48" s="130"/>
      <c r="AN48" s="130"/>
      <c r="AO48" s="130"/>
      <c r="AP48" s="130"/>
      <c r="AQ48" s="130"/>
      <c r="AR48" s="130"/>
      <c r="AS48" s="126"/>
      <c r="AT48" s="126"/>
      <c r="AU48" s="126"/>
      <c r="AV48" s="126"/>
      <c r="AW48" s="126"/>
      <c r="AX48" s="126"/>
      <c r="AY48" s="126"/>
      <c r="AZ48" s="138"/>
      <c r="BA48" s="139"/>
      <c r="BB48" s="139"/>
      <c r="BC48" s="139"/>
      <c r="BD48" s="139"/>
      <c r="BE48" s="130"/>
      <c r="BF48" s="130"/>
      <c r="BG48" s="130"/>
      <c r="BH48" s="130"/>
      <c r="BI48" s="130"/>
      <c r="BJ48" s="130"/>
      <c r="BK48" s="131">
        <v>32.46354</v>
      </c>
      <c r="BL48" s="131">
        <v>32.46354</v>
      </c>
      <c r="BM48" s="130">
        <v>3.84</v>
      </c>
    </row>
    <row r="49" spans="1:65">
      <c r="A49" s="133">
        <v>46</v>
      </c>
      <c r="B49" s="133" t="s">
        <v>731</v>
      </c>
      <c r="C49" s="134"/>
      <c r="D49" s="134" t="s">
        <v>870</v>
      </c>
      <c r="E49" s="135" t="s">
        <v>871</v>
      </c>
      <c r="F49" s="136" t="s">
        <v>872</v>
      </c>
      <c r="G49" s="135" t="s">
        <v>873</v>
      </c>
      <c r="H49" s="133">
        <v>1</v>
      </c>
      <c r="I49" s="130"/>
      <c r="J49" s="130">
        <v>1</v>
      </c>
      <c r="K49" s="130"/>
      <c r="L49" s="130"/>
      <c r="M49" s="130"/>
      <c r="N49" s="130"/>
      <c r="O49" s="130"/>
      <c r="P49" s="130"/>
      <c r="Q49" s="130"/>
      <c r="R49" s="130">
        <f t="shared" ref="R49:R54" si="21">P49</f>
        <v>0</v>
      </c>
      <c r="S49" s="133"/>
      <c r="T49" s="130"/>
      <c r="U49" s="130"/>
      <c r="V49" s="130"/>
      <c r="W49" s="130"/>
      <c r="X49" s="130"/>
      <c r="Y49" s="130"/>
      <c r="Z49" s="130"/>
      <c r="AA49" s="130">
        <v>1</v>
      </c>
      <c r="AB49" s="130"/>
      <c r="AC49" s="130"/>
      <c r="AD49" s="130"/>
      <c r="AE49" s="130"/>
      <c r="AF49" s="130"/>
      <c r="AG49" s="130"/>
      <c r="AH49" s="136">
        <v>1</v>
      </c>
      <c r="AI49" s="130"/>
      <c r="AJ49" s="130"/>
      <c r="AK49" s="130"/>
      <c r="AL49" s="130"/>
      <c r="AM49" s="130">
        <f t="shared" ref="AM49:AM54" si="22">S49</f>
        <v>0</v>
      </c>
      <c r="AN49" s="130"/>
      <c r="AO49" s="130">
        <f t="shared" ref="AO49:AO54" si="23">SUM(T49:V49)</f>
        <v>0</v>
      </c>
      <c r="AP49" s="130">
        <f t="shared" ref="AP49:AP54" si="24">SUM(W49:Y49)</f>
        <v>0</v>
      </c>
      <c r="AQ49" s="130">
        <f t="shared" ref="AQ49:AQ54" si="25">Z49</f>
        <v>0</v>
      </c>
      <c r="AR49" s="130"/>
      <c r="AS49" s="126"/>
      <c r="AT49" s="126"/>
      <c r="AU49" s="126">
        <v>0.93</v>
      </c>
      <c r="AV49" s="126">
        <v>149.5</v>
      </c>
      <c r="AW49" s="126"/>
      <c r="AX49" s="126"/>
      <c r="AY49" s="126"/>
      <c r="AZ49" s="138"/>
      <c r="BA49" s="139">
        <v>1</v>
      </c>
      <c r="BB49" s="139">
        <v>1</v>
      </c>
      <c r="BC49" s="139"/>
      <c r="BD49" s="139"/>
      <c r="BE49" s="130">
        <v>4.8</v>
      </c>
      <c r="BF49" s="130"/>
      <c r="BG49" s="130"/>
      <c r="BH49" s="130">
        <v>25.92</v>
      </c>
      <c r="BI49" s="130">
        <v>43.2</v>
      </c>
      <c r="BJ49" s="130"/>
      <c r="BK49" s="131">
        <v>32.46354</v>
      </c>
      <c r="BL49" s="131">
        <v>32.46354</v>
      </c>
      <c r="BM49" s="130">
        <v>3.84</v>
      </c>
    </row>
    <row r="50" spans="1:65">
      <c r="A50" s="133">
        <v>47</v>
      </c>
      <c r="B50" s="133" t="s">
        <v>731</v>
      </c>
      <c r="C50" s="134"/>
      <c r="D50" s="134"/>
      <c r="E50" s="135" t="s">
        <v>874</v>
      </c>
      <c r="F50" s="136" t="s">
        <v>875</v>
      </c>
      <c r="G50" s="135" t="s">
        <v>876</v>
      </c>
      <c r="H50" s="133">
        <v>1</v>
      </c>
      <c r="I50" s="130"/>
      <c r="J50" s="130">
        <v>1</v>
      </c>
      <c r="K50" s="130"/>
      <c r="L50" s="130"/>
      <c r="M50" s="130"/>
      <c r="N50" s="130"/>
      <c r="O50" s="130"/>
      <c r="P50" s="130"/>
      <c r="Q50" s="130"/>
      <c r="R50" s="130"/>
      <c r="S50" s="133"/>
      <c r="T50" s="130"/>
      <c r="U50" s="130"/>
      <c r="V50" s="130"/>
      <c r="W50" s="130"/>
      <c r="X50" s="130"/>
      <c r="Y50" s="130"/>
      <c r="Z50" s="130"/>
      <c r="AA50" s="130">
        <v>1</v>
      </c>
      <c r="AB50" s="130"/>
      <c r="AC50" s="130"/>
      <c r="AD50" s="130"/>
      <c r="AE50" s="130"/>
      <c r="AF50" s="130"/>
      <c r="AG50" s="130"/>
      <c r="AH50" s="136"/>
      <c r="AI50" s="130"/>
      <c r="AJ50" s="130"/>
      <c r="AK50" s="130"/>
      <c r="AL50" s="130"/>
      <c r="AM50" s="130"/>
      <c r="AN50" s="130"/>
      <c r="AO50" s="130"/>
      <c r="AP50" s="130"/>
      <c r="AQ50" s="130"/>
      <c r="AR50" s="130"/>
      <c r="AS50" s="126"/>
      <c r="AT50" s="126"/>
      <c r="AU50" s="126"/>
      <c r="AV50" s="126"/>
      <c r="AW50" s="126"/>
      <c r="AX50" s="126"/>
      <c r="AY50" s="126"/>
      <c r="AZ50" s="138"/>
      <c r="BA50" s="139"/>
      <c r="BB50" s="139"/>
      <c r="BC50" s="139"/>
      <c r="BD50" s="139"/>
      <c r="BE50" s="130"/>
      <c r="BF50" s="130"/>
      <c r="BG50" s="130"/>
      <c r="BH50" s="130"/>
      <c r="BI50" s="130"/>
      <c r="BJ50" s="130"/>
      <c r="BK50" s="131">
        <v>31.50873</v>
      </c>
      <c r="BL50" s="131">
        <v>31.50873</v>
      </c>
      <c r="BM50" s="130">
        <v>3.84</v>
      </c>
    </row>
    <row r="51" spans="1:65">
      <c r="A51" s="133">
        <v>48</v>
      </c>
      <c r="B51" s="133" t="s">
        <v>731</v>
      </c>
      <c r="C51" s="134"/>
      <c r="D51" s="134"/>
      <c r="E51" s="135" t="s">
        <v>877</v>
      </c>
      <c r="F51" s="136" t="s">
        <v>878</v>
      </c>
      <c r="G51" s="135" t="s">
        <v>879</v>
      </c>
      <c r="H51" s="133">
        <v>1</v>
      </c>
      <c r="I51" s="130"/>
      <c r="J51" s="130"/>
      <c r="K51" s="130"/>
      <c r="L51" s="130"/>
      <c r="M51" s="130"/>
      <c r="N51" s="130"/>
      <c r="O51" s="130">
        <v>1</v>
      </c>
      <c r="P51" s="130"/>
      <c r="Q51" s="130"/>
      <c r="R51" s="130"/>
      <c r="S51" s="133"/>
      <c r="T51" s="130">
        <v>1</v>
      </c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6"/>
      <c r="AI51" s="130"/>
      <c r="AJ51" s="130"/>
      <c r="AK51" s="130"/>
      <c r="AL51" s="130"/>
      <c r="AM51" s="130"/>
      <c r="AN51" s="130"/>
      <c r="AO51" s="130"/>
      <c r="AP51" s="130"/>
      <c r="AQ51" s="130"/>
      <c r="AR51" s="130"/>
      <c r="AS51" s="126"/>
      <c r="AT51" s="126"/>
      <c r="AU51" s="126"/>
      <c r="AV51" s="126"/>
      <c r="AW51" s="126"/>
      <c r="AX51" s="126"/>
      <c r="AY51" s="126"/>
      <c r="AZ51" s="138"/>
      <c r="BA51" s="139"/>
      <c r="BB51" s="139"/>
      <c r="BC51" s="139"/>
      <c r="BD51" s="139"/>
      <c r="BE51" s="130"/>
      <c r="BF51" s="130"/>
      <c r="BG51" s="130"/>
      <c r="BH51" s="130"/>
      <c r="BI51" s="130"/>
      <c r="BJ51" s="130"/>
      <c r="BK51" s="131">
        <v>31.50873</v>
      </c>
      <c r="BL51" s="131">
        <v>31.50873</v>
      </c>
      <c r="BM51" s="130">
        <f>(H51*8)*0.96</f>
        <v>7.68</v>
      </c>
    </row>
    <row r="52" spans="1:65">
      <c r="A52" s="133">
        <v>49</v>
      </c>
      <c r="B52" s="133" t="s">
        <v>731</v>
      </c>
      <c r="C52" s="134"/>
      <c r="D52" s="134" t="s">
        <v>880</v>
      </c>
      <c r="E52" s="135" t="s">
        <v>881</v>
      </c>
      <c r="F52" s="136" t="s">
        <v>882</v>
      </c>
      <c r="G52" s="135" t="s">
        <v>883</v>
      </c>
      <c r="H52" s="133">
        <v>1</v>
      </c>
      <c r="I52" s="130"/>
      <c r="J52" s="130">
        <v>1</v>
      </c>
      <c r="K52" s="130"/>
      <c r="L52" s="130"/>
      <c r="M52" s="130"/>
      <c r="N52" s="130"/>
      <c r="O52" s="130"/>
      <c r="P52" s="130"/>
      <c r="Q52" s="130"/>
      <c r="R52" s="130">
        <f t="shared" si="21"/>
        <v>0</v>
      </c>
      <c r="S52" s="133"/>
      <c r="T52" s="130"/>
      <c r="U52" s="130"/>
      <c r="V52" s="130"/>
      <c r="W52" s="130"/>
      <c r="X52" s="130"/>
      <c r="Y52" s="130"/>
      <c r="Z52" s="130"/>
      <c r="AA52" s="130">
        <v>1</v>
      </c>
      <c r="AB52" s="130"/>
      <c r="AC52" s="130"/>
      <c r="AD52" s="130"/>
      <c r="AE52" s="130"/>
      <c r="AF52" s="130"/>
      <c r="AG52" s="130"/>
      <c r="AH52" s="136">
        <v>1</v>
      </c>
      <c r="AI52" s="130"/>
      <c r="AJ52" s="130"/>
      <c r="AK52" s="130"/>
      <c r="AL52" s="130"/>
      <c r="AM52" s="130">
        <f t="shared" si="22"/>
        <v>0</v>
      </c>
      <c r="AN52" s="130"/>
      <c r="AO52" s="130">
        <f t="shared" si="23"/>
        <v>0</v>
      </c>
      <c r="AP52" s="130">
        <f t="shared" si="24"/>
        <v>0</v>
      </c>
      <c r="AQ52" s="130">
        <f t="shared" si="25"/>
        <v>0</v>
      </c>
      <c r="AR52" s="130"/>
      <c r="AS52" s="126"/>
      <c r="AT52" s="126"/>
      <c r="AU52" s="126"/>
      <c r="AV52" s="126">
        <v>138</v>
      </c>
      <c r="AW52" s="126"/>
      <c r="AX52" s="126"/>
      <c r="AY52" s="126"/>
      <c r="AZ52" s="138"/>
      <c r="BA52" s="139">
        <v>1</v>
      </c>
      <c r="BB52" s="139">
        <v>1</v>
      </c>
      <c r="BC52" s="139"/>
      <c r="BD52" s="139"/>
      <c r="BE52" s="130">
        <v>4.8</v>
      </c>
      <c r="BF52" s="130"/>
      <c r="BG52" s="130"/>
      <c r="BH52" s="130">
        <v>15.36</v>
      </c>
      <c r="BI52" s="130">
        <v>43.2</v>
      </c>
      <c r="BJ52" s="130"/>
      <c r="BK52" s="131">
        <v>22.6767375</v>
      </c>
      <c r="BL52" s="131">
        <v>22.6767375</v>
      </c>
      <c r="BM52" s="130">
        <v>3.84</v>
      </c>
    </row>
    <row r="53" spans="1:65">
      <c r="A53" s="133">
        <v>50</v>
      </c>
      <c r="B53" s="133" t="s">
        <v>731</v>
      </c>
      <c r="C53" s="134"/>
      <c r="D53" s="134"/>
      <c r="E53" s="135" t="s">
        <v>884</v>
      </c>
      <c r="F53" s="136" t="s">
        <v>885</v>
      </c>
      <c r="G53" s="135" t="s">
        <v>886</v>
      </c>
      <c r="H53" s="133">
        <v>1</v>
      </c>
      <c r="I53" s="130"/>
      <c r="J53" s="130">
        <v>1</v>
      </c>
      <c r="K53" s="130"/>
      <c r="L53" s="130"/>
      <c r="M53" s="130"/>
      <c r="N53" s="130"/>
      <c r="O53" s="130"/>
      <c r="P53" s="130"/>
      <c r="Q53" s="130"/>
      <c r="R53" s="130"/>
      <c r="S53" s="133"/>
      <c r="T53" s="130"/>
      <c r="U53" s="130"/>
      <c r="V53" s="130"/>
      <c r="W53" s="130"/>
      <c r="X53" s="130"/>
      <c r="Y53" s="130"/>
      <c r="Z53" s="130"/>
      <c r="AA53" s="130">
        <v>1</v>
      </c>
      <c r="AB53" s="130"/>
      <c r="AC53" s="130"/>
      <c r="AD53" s="130"/>
      <c r="AE53" s="130"/>
      <c r="AF53" s="130"/>
      <c r="AG53" s="130"/>
      <c r="AH53" s="136"/>
      <c r="AI53" s="130"/>
      <c r="AJ53" s="130"/>
      <c r="AK53" s="130"/>
      <c r="AL53" s="130"/>
      <c r="AM53" s="130"/>
      <c r="AN53" s="130"/>
      <c r="AO53" s="130"/>
      <c r="AP53" s="130"/>
      <c r="AQ53" s="130"/>
      <c r="AR53" s="130"/>
      <c r="AS53" s="126"/>
      <c r="AT53" s="126"/>
      <c r="AU53" s="126"/>
      <c r="AV53" s="126"/>
      <c r="AW53" s="126"/>
      <c r="AX53" s="126"/>
      <c r="AY53" s="126"/>
      <c r="AZ53" s="138"/>
      <c r="BA53" s="139"/>
      <c r="BB53" s="139"/>
      <c r="BC53" s="139"/>
      <c r="BD53" s="139"/>
      <c r="BE53" s="130"/>
      <c r="BF53" s="130"/>
      <c r="BG53" s="130"/>
      <c r="BH53" s="130"/>
      <c r="BI53" s="130"/>
      <c r="BJ53" s="130"/>
      <c r="BK53" s="131">
        <v>23.27349375</v>
      </c>
      <c r="BL53" s="131">
        <v>23.27349375</v>
      </c>
      <c r="BM53" s="130">
        <v>3.84</v>
      </c>
    </row>
    <row r="54" spans="1:65">
      <c r="A54" s="133">
        <v>51</v>
      </c>
      <c r="B54" s="133" t="s">
        <v>731</v>
      </c>
      <c r="C54" s="134"/>
      <c r="D54" s="134" t="s">
        <v>887</v>
      </c>
      <c r="E54" s="135" t="s">
        <v>888</v>
      </c>
      <c r="F54" s="136" t="s">
        <v>889</v>
      </c>
      <c r="G54" s="135" t="s">
        <v>890</v>
      </c>
      <c r="H54" s="133">
        <v>1</v>
      </c>
      <c r="I54" s="130"/>
      <c r="J54" s="130">
        <v>1</v>
      </c>
      <c r="K54" s="130"/>
      <c r="L54" s="130"/>
      <c r="M54" s="130"/>
      <c r="N54" s="130"/>
      <c r="O54" s="130"/>
      <c r="P54" s="130"/>
      <c r="Q54" s="130"/>
      <c r="R54" s="130">
        <f t="shared" si="21"/>
        <v>0</v>
      </c>
      <c r="S54" s="133"/>
      <c r="T54" s="130"/>
      <c r="U54" s="130"/>
      <c r="V54" s="130"/>
      <c r="W54" s="130"/>
      <c r="X54" s="130"/>
      <c r="Y54" s="130"/>
      <c r="Z54" s="130"/>
      <c r="AA54" s="130">
        <v>1</v>
      </c>
      <c r="AB54" s="130"/>
      <c r="AC54" s="130"/>
      <c r="AD54" s="130"/>
      <c r="AE54" s="130"/>
      <c r="AF54" s="130"/>
      <c r="AG54" s="130"/>
      <c r="AH54" s="136">
        <v>1</v>
      </c>
      <c r="AI54" s="130"/>
      <c r="AJ54" s="130"/>
      <c r="AK54" s="130"/>
      <c r="AL54" s="130"/>
      <c r="AM54" s="130">
        <f t="shared" si="22"/>
        <v>0</v>
      </c>
      <c r="AN54" s="130"/>
      <c r="AO54" s="130">
        <f t="shared" si="23"/>
        <v>0</v>
      </c>
      <c r="AP54" s="130">
        <f t="shared" si="24"/>
        <v>0</v>
      </c>
      <c r="AQ54" s="130">
        <f t="shared" si="25"/>
        <v>0</v>
      </c>
      <c r="AR54" s="130"/>
      <c r="AS54" s="126"/>
      <c r="AT54" s="126"/>
      <c r="AU54" s="126"/>
      <c r="AV54" s="126">
        <v>178.1</v>
      </c>
      <c r="AW54" s="126"/>
      <c r="AX54" s="126"/>
      <c r="AY54" s="126"/>
      <c r="AZ54" s="138"/>
      <c r="BA54" s="139">
        <v>1</v>
      </c>
      <c r="BB54" s="139">
        <v>1</v>
      </c>
      <c r="BC54" s="139"/>
      <c r="BD54" s="139"/>
      <c r="BE54" s="130">
        <v>4.8</v>
      </c>
      <c r="BF54" s="130"/>
      <c r="BG54" s="130"/>
      <c r="BH54" s="130">
        <v>15.36</v>
      </c>
      <c r="BI54" s="130">
        <v>33.6</v>
      </c>
      <c r="BJ54" s="130"/>
      <c r="BK54" s="131">
        <v>34.37316</v>
      </c>
      <c r="BL54" s="131">
        <v>34.37316</v>
      </c>
      <c r="BM54" s="130">
        <v>3.84</v>
      </c>
    </row>
    <row r="55" spans="1:65">
      <c r="A55" s="133">
        <v>52</v>
      </c>
      <c r="B55" s="133" t="s">
        <v>731</v>
      </c>
      <c r="C55" s="134"/>
      <c r="D55" s="134"/>
      <c r="E55" s="135" t="s">
        <v>891</v>
      </c>
      <c r="F55" s="136" t="s">
        <v>892</v>
      </c>
      <c r="G55" s="135" t="s">
        <v>893</v>
      </c>
      <c r="H55" s="133">
        <v>1</v>
      </c>
      <c r="I55" s="130"/>
      <c r="J55" s="130">
        <v>1</v>
      </c>
      <c r="K55" s="130"/>
      <c r="L55" s="130"/>
      <c r="M55" s="130"/>
      <c r="N55" s="130"/>
      <c r="O55" s="130"/>
      <c r="P55" s="130"/>
      <c r="Q55" s="130"/>
      <c r="R55" s="130"/>
      <c r="S55" s="133"/>
      <c r="T55" s="130"/>
      <c r="U55" s="130"/>
      <c r="V55" s="130"/>
      <c r="W55" s="130"/>
      <c r="X55" s="130"/>
      <c r="Y55" s="130"/>
      <c r="Z55" s="130"/>
      <c r="AA55" s="130">
        <v>1</v>
      </c>
      <c r="AB55" s="130"/>
      <c r="AC55" s="130"/>
      <c r="AD55" s="130"/>
      <c r="AE55" s="130"/>
      <c r="AF55" s="130"/>
      <c r="AG55" s="130"/>
      <c r="AH55" s="136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26"/>
      <c r="AT55" s="126"/>
      <c r="AU55" s="126"/>
      <c r="AV55" s="126"/>
      <c r="AW55" s="126"/>
      <c r="AX55" s="126"/>
      <c r="AY55" s="126"/>
      <c r="AZ55" s="138"/>
      <c r="BA55" s="139"/>
      <c r="BB55" s="139"/>
      <c r="BC55" s="139"/>
      <c r="BD55" s="139"/>
      <c r="BE55" s="130"/>
      <c r="BF55" s="130"/>
      <c r="BG55" s="130"/>
      <c r="BH55" s="130"/>
      <c r="BI55" s="130"/>
      <c r="BJ55" s="130"/>
      <c r="BK55" s="131">
        <v>32.46354</v>
      </c>
      <c r="BL55" s="131">
        <v>32.46354</v>
      </c>
      <c r="BM55" s="130">
        <v>3.84</v>
      </c>
    </row>
    <row r="56" spans="1:65">
      <c r="A56" s="133">
        <v>53</v>
      </c>
      <c r="B56" s="133" t="s">
        <v>731</v>
      </c>
      <c r="C56" s="134"/>
      <c r="D56" s="134"/>
      <c r="E56" s="135" t="s">
        <v>894</v>
      </c>
      <c r="F56" s="136" t="s">
        <v>895</v>
      </c>
      <c r="G56" s="135" t="s">
        <v>896</v>
      </c>
      <c r="H56" s="133">
        <v>1</v>
      </c>
      <c r="I56" s="130"/>
      <c r="J56" s="130">
        <v>1</v>
      </c>
      <c r="K56" s="130"/>
      <c r="L56" s="130"/>
      <c r="M56" s="130"/>
      <c r="N56" s="130"/>
      <c r="O56" s="130"/>
      <c r="P56" s="130"/>
      <c r="Q56" s="130"/>
      <c r="R56" s="130"/>
      <c r="S56" s="133">
        <v>1</v>
      </c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6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26"/>
      <c r="AT56" s="126"/>
      <c r="AU56" s="126"/>
      <c r="AV56" s="126"/>
      <c r="AW56" s="126"/>
      <c r="AX56" s="126"/>
      <c r="AY56" s="126"/>
      <c r="AZ56" s="138"/>
      <c r="BA56" s="139"/>
      <c r="BB56" s="139"/>
      <c r="BC56" s="139"/>
      <c r="BD56" s="139"/>
      <c r="BE56" s="130"/>
      <c r="BF56" s="130"/>
      <c r="BG56" s="130"/>
      <c r="BH56" s="130"/>
      <c r="BI56" s="130"/>
      <c r="BJ56" s="130"/>
      <c r="BK56" s="131">
        <v>31.50873</v>
      </c>
      <c r="BL56" s="131">
        <v>31.50873</v>
      </c>
      <c r="BM56" s="130">
        <v>3.84</v>
      </c>
    </row>
    <row r="57" spans="1:65">
      <c r="A57" s="133">
        <v>54</v>
      </c>
      <c r="B57" s="133" t="s">
        <v>731</v>
      </c>
      <c r="C57" s="134"/>
      <c r="D57" s="134" t="s">
        <v>897</v>
      </c>
      <c r="E57" s="135" t="s">
        <v>898</v>
      </c>
      <c r="F57" s="136" t="s">
        <v>899</v>
      </c>
      <c r="G57" s="135" t="s">
        <v>900</v>
      </c>
      <c r="H57" s="133">
        <v>1</v>
      </c>
      <c r="I57" s="130"/>
      <c r="J57" s="130"/>
      <c r="K57" s="130">
        <v>1</v>
      </c>
      <c r="L57" s="130"/>
      <c r="M57" s="130"/>
      <c r="N57" s="130"/>
      <c r="O57" s="130"/>
      <c r="P57" s="130"/>
      <c r="Q57" s="130"/>
      <c r="R57" s="130">
        <f>P57</f>
        <v>0</v>
      </c>
      <c r="S57" s="133">
        <v>1</v>
      </c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6">
        <v>1</v>
      </c>
      <c r="AI57" s="130"/>
      <c r="AJ57" s="130"/>
      <c r="AK57" s="130"/>
      <c r="AL57" s="130"/>
      <c r="AM57" s="130">
        <f>S57</f>
        <v>1</v>
      </c>
      <c r="AN57" s="130"/>
      <c r="AO57" s="130">
        <f>SUM(T57:V57)</f>
        <v>0</v>
      </c>
      <c r="AP57" s="130">
        <f>SUM(W57:Y57)</f>
        <v>0</v>
      </c>
      <c r="AQ57" s="130">
        <f>Z57</f>
        <v>0</v>
      </c>
      <c r="AR57" s="130"/>
      <c r="AS57" s="126"/>
      <c r="AT57" s="126"/>
      <c r="AU57" s="126">
        <v>2.79</v>
      </c>
      <c r="AV57" s="126">
        <v>174.1</v>
      </c>
      <c r="AW57" s="126">
        <v>139.5</v>
      </c>
      <c r="AX57" s="126"/>
      <c r="AY57" s="126"/>
      <c r="AZ57" s="138"/>
      <c r="BA57" s="139">
        <v>1</v>
      </c>
      <c r="BB57" s="139">
        <v>1</v>
      </c>
      <c r="BC57" s="139"/>
      <c r="BD57" s="139"/>
      <c r="BE57" s="130">
        <v>4.8</v>
      </c>
      <c r="BF57" s="130"/>
      <c r="BG57" s="130"/>
      <c r="BH57" s="130">
        <v>15.36</v>
      </c>
      <c r="BI57" s="130">
        <v>57.6</v>
      </c>
      <c r="BJ57" s="130"/>
      <c r="BK57" s="131">
        <v>15.27696</v>
      </c>
      <c r="BL57" s="131">
        <v>15.27696</v>
      </c>
      <c r="BM57" s="130">
        <v>3.84</v>
      </c>
    </row>
    <row r="58" spans="1:65">
      <c r="A58" s="133">
        <v>55</v>
      </c>
      <c r="B58" s="133" t="s">
        <v>731</v>
      </c>
      <c r="C58" s="134"/>
      <c r="D58" s="134"/>
      <c r="E58" s="135" t="s">
        <v>901</v>
      </c>
      <c r="F58" s="136" t="s">
        <v>902</v>
      </c>
      <c r="G58" s="135" t="s">
        <v>903</v>
      </c>
      <c r="H58" s="133">
        <v>1</v>
      </c>
      <c r="I58" s="130"/>
      <c r="J58" s="130">
        <v>1</v>
      </c>
      <c r="K58" s="130"/>
      <c r="L58" s="130"/>
      <c r="M58" s="130"/>
      <c r="N58" s="130"/>
      <c r="O58" s="130"/>
      <c r="P58" s="130"/>
      <c r="Q58" s="130"/>
      <c r="R58" s="130"/>
      <c r="S58" s="133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6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26"/>
      <c r="AT58" s="126"/>
      <c r="AU58" s="126"/>
      <c r="AV58" s="126"/>
      <c r="AW58" s="126"/>
      <c r="AX58" s="126"/>
      <c r="AY58" s="126"/>
      <c r="AZ58" s="138"/>
      <c r="BA58" s="139"/>
      <c r="BB58" s="139"/>
      <c r="BC58" s="139"/>
      <c r="BD58" s="139"/>
      <c r="BE58" s="130"/>
      <c r="BF58" s="130"/>
      <c r="BG58" s="130"/>
      <c r="BH58" s="130"/>
      <c r="BI58" s="130"/>
      <c r="BJ58" s="130"/>
      <c r="BK58" s="131">
        <v>15.27696</v>
      </c>
      <c r="BL58" s="131">
        <v>15.27696</v>
      </c>
      <c r="BM58" s="130">
        <v>3.84</v>
      </c>
    </row>
    <row r="59" spans="1:65">
      <c r="A59" s="133">
        <v>56</v>
      </c>
      <c r="B59" s="133" t="s">
        <v>731</v>
      </c>
      <c r="C59" s="134"/>
      <c r="D59" s="134"/>
      <c r="E59" s="135" t="s">
        <v>904</v>
      </c>
      <c r="F59" s="136" t="s">
        <v>905</v>
      </c>
      <c r="G59" s="135" t="s">
        <v>906</v>
      </c>
      <c r="H59" s="133">
        <v>1</v>
      </c>
      <c r="I59" s="130"/>
      <c r="J59" s="130">
        <v>1</v>
      </c>
      <c r="K59" s="130"/>
      <c r="L59" s="130"/>
      <c r="M59" s="130"/>
      <c r="N59" s="130"/>
      <c r="O59" s="130"/>
      <c r="P59" s="130"/>
      <c r="Q59" s="130"/>
      <c r="R59" s="130"/>
      <c r="S59" s="133"/>
      <c r="T59" s="130"/>
      <c r="U59" s="130"/>
      <c r="V59" s="130"/>
      <c r="W59" s="130"/>
      <c r="X59" s="130"/>
      <c r="Y59" s="130"/>
      <c r="Z59" s="130"/>
      <c r="AA59" s="130">
        <v>1</v>
      </c>
      <c r="AB59" s="130"/>
      <c r="AC59" s="130"/>
      <c r="AD59" s="130"/>
      <c r="AE59" s="130"/>
      <c r="AF59" s="130"/>
      <c r="AG59" s="130"/>
      <c r="AH59" s="136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26"/>
      <c r="AT59" s="126"/>
      <c r="AU59" s="126"/>
      <c r="AV59" s="126"/>
      <c r="AW59" s="126"/>
      <c r="AX59" s="126"/>
      <c r="AY59" s="126"/>
      <c r="AZ59" s="138"/>
      <c r="BA59" s="139"/>
      <c r="BB59" s="139"/>
      <c r="BC59" s="139"/>
      <c r="BD59" s="139"/>
      <c r="BE59" s="130"/>
      <c r="BF59" s="130"/>
      <c r="BG59" s="130"/>
      <c r="BH59" s="130"/>
      <c r="BI59" s="130"/>
      <c r="BJ59" s="130"/>
      <c r="BK59" s="131">
        <v>4.296645</v>
      </c>
      <c r="BL59" s="131">
        <v>4.296645</v>
      </c>
      <c r="BM59" s="130">
        <v>3.84</v>
      </c>
    </row>
    <row r="60" spans="1:65">
      <c r="A60" s="133">
        <v>57</v>
      </c>
      <c r="B60" s="133" t="s">
        <v>731</v>
      </c>
      <c r="C60" s="134"/>
      <c r="D60" s="134"/>
      <c r="E60" s="135" t="s">
        <v>907</v>
      </c>
      <c r="F60" s="136" t="s">
        <v>908</v>
      </c>
      <c r="G60" s="135" t="s">
        <v>909</v>
      </c>
      <c r="H60" s="133">
        <v>1</v>
      </c>
      <c r="I60" s="130"/>
      <c r="J60" s="130">
        <v>1</v>
      </c>
      <c r="K60" s="130"/>
      <c r="L60" s="130"/>
      <c r="M60" s="130"/>
      <c r="N60" s="130"/>
      <c r="O60" s="130"/>
      <c r="P60" s="130"/>
      <c r="Q60" s="130"/>
      <c r="R60" s="130"/>
      <c r="S60" s="133"/>
      <c r="T60" s="130"/>
      <c r="U60" s="130"/>
      <c r="V60" s="130"/>
      <c r="W60" s="130"/>
      <c r="X60" s="130"/>
      <c r="Y60" s="130"/>
      <c r="Z60" s="130"/>
      <c r="AA60" s="130">
        <v>1</v>
      </c>
      <c r="AB60" s="130"/>
      <c r="AC60" s="130"/>
      <c r="AD60" s="130"/>
      <c r="AE60" s="130"/>
      <c r="AF60" s="130"/>
      <c r="AG60" s="130"/>
      <c r="AH60" s="136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26"/>
      <c r="AT60" s="126"/>
      <c r="AU60" s="126"/>
      <c r="AV60" s="126"/>
      <c r="AW60" s="126"/>
      <c r="AX60" s="126"/>
      <c r="AY60" s="126"/>
      <c r="AZ60" s="138"/>
      <c r="BA60" s="139"/>
      <c r="BB60" s="139"/>
      <c r="BC60" s="139"/>
      <c r="BD60" s="139"/>
      <c r="BE60" s="130"/>
      <c r="BF60" s="130"/>
      <c r="BG60" s="130"/>
      <c r="BH60" s="130"/>
      <c r="BI60" s="130"/>
      <c r="BJ60" s="130"/>
      <c r="BK60" s="131">
        <v>4.296645</v>
      </c>
      <c r="BL60" s="131">
        <v>4.296645</v>
      </c>
      <c r="BM60" s="130">
        <v>3.84</v>
      </c>
    </row>
    <row r="61" spans="1:65">
      <c r="A61" s="133">
        <v>58</v>
      </c>
      <c r="B61" s="133" t="s">
        <v>731</v>
      </c>
      <c r="C61" s="134"/>
      <c r="D61" s="134"/>
      <c r="E61" s="135" t="s">
        <v>910</v>
      </c>
      <c r="F61" s="136" t="s">
        <v>911</v>
      </c>
      <c r="G61" s="135" t="s">
        <v>912</v>
      </c>
      <c r="H61" s="133">
        <v>1</v>
      </c>
      <c r="I61" s="130"/>
      <c r="J61" s="130"/>
      <c r="K61" s="130">
        <v>1</v>
      </c>
      <c r="L61" s="130"/>
      <c r="M61" s="130"/>
      <c r="N61" s="130"/>
      <c r="O61" s="130"/>
      <c r="P61" s="130"/>
      <c r="Q61" s="130"/>
      <c r="R61" s="130"/>
      <c r="S61" s="133">
        <v>1</v>
      </c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6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26"/>
      <c r="AT61" s="126"/>
      <c r="AU61" s="126"/>
      <c r="AV61" s="126"/>
      <c r="AW61" s="126"/>
      <c r="AX61" s="126"/>
      <c r="AY61" s="126"/>
      <c r="AZ61" s="138"/>
      <c r="BA61" s="139"/>
      <c r="BB61" s="139"/>
      <c r="BC61" s="139"/>
      <c r="BD61" s="139"/>
      <c r="BE61" s="130"/>
      <c r="BF61" s="130"/>
      <c r="BG61" s="130"/>
      <c r="BH61" s="130"/>
      <c r="BI61" s="130"/>
      <c r="BJ61" s="130"/>
      <c r="BK61" s="131">
        <v>22.6767375</v>
      </c>
      <c r="BL61" s="131">
        <v>22.6767375</v>
      </c>
      <c r="BM61" s="130">
        <v>3.84</v>
      </c>
    </row>
    <row r="62" spans="1:65">
      <c r="A62" s="133">
        <v>59</v>
      </c>
      <c r="B62" s="133" t="s">
        <v>731</v>
      </c>
      <c r="C62" s="134"/>
      <c r="D62" s="134"/>
      <c r="E62" s="135"/>
      <c r="F62" s="136" t="s">
        <v>913</v>
      </c>
      <c r="G62" s="135" t="s">
        <v>914</v>
      </c>
      <c r="H62" s="133">
        <v>1</v>
      </c>
      <c r="I62" s="130"/>
      <c r="J62" s="130">
        <v>1</v>
      </c>
      <c r="K62" s="130"/>
      <c r="L62" s="130"/>
      <c r="M62" s="130"/>
      <c r="N62" s="130"/>
      <c r="O62" s="130"/>
      <c r="P62" s="130"/>
      <c r="Q62" s="130"/>
      <c r="R62" s="130"/>
      <c r="S62" s="133">
        <v>1</v>
      </c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136"/>
      <c r="AI62" s="130"/>
      <c r="AJ62" s="130"/>
      <c r="AK62" s="130"/>
      <c r="AL62" s="130"/>
      <c r="AM62" s="130"/>
      <c r="AN62" s="130"/>
      <c r="AO62" s="130"/>
      <c r="AP62" s="130"/>
      <c r="AQ62" s="130"/>
      <c r="AR62" s="130"/>
      <c r="AS62" s="126"/>
      <c r="AT62" s="126"/>
      <c r="AU62" s="126"/>
      <c r="AV62" s="126"/>
      <c r="AW62" s="126"/>
      <c r="AX62" s="126"/>
      <c r="AY62" s="126"/>
      <c r="AZ62" s="138"/>
      <c r="BA62" s="139"/>
      <c r="BB62" s="139"/>
      <c r="BC62" s="139"/>
      <c r="BD62" s="139"/>
      <c r="BE62" s="130"/>
      <c r="BF62" s="130"/>
      <c r="BG62" s="130"/>
      <c r="BH62" s="130"/>
      <c r="BI62" s="130"/>
      <c r="BJ62" s="130"/>
      <c r="BK62" s="131">
        <v>22.6767375</v>
      </c>
      <c r="BL62" s="131">
        <v>22.6767375</v>
      </c>
      <c r="BM62" s="130"/>
    </row>
    <row r="63" spans="1:65">
      <c r="A63" s="133">
        <v>60</v>
      </c>
      <c r="B63" s="133" t="s">
        <v>731</v>
      </c>
      <c r="C63" s="134"/>
      <c r="D63" s="134" t="s">
        <v>915</v>
      </c>
      <c r="E63" s="135" t="s">
        <v>916</v>
      </c>
      <c r="F63" s="136" t="s">
        <v>917</v>
      </c>
      <c r="G63" s="135" t="s">
        <v>918</v>
      </c>
      <c r="H63" s="133">
        <v>1</v>
      </c>
      <c r="I63" s="130"/>
      <c r="J63" s="130">
        <v>1</v>
      </c>
      <c r="K63" s="130"/>
      <c r="L63" s="130"/>
      <c r="M63" s="130"/>
      <c r="N63" s="130"/>
      <c r="O63" s="130"/>
      <c r="P63" s="130"/>
      <c r="Q63" s="130"/>
      <c r="R63" s="130">
        <f>P63</f>
        <v>0</v>
      </c>
      <c r="S63" s="133"/>
      <c r="T63" s="130"/>
      <c r="U63" s="130"/>
      <c r="V63" s="130"/>
      <c r="W63" s="130"/>
      <c r="X63" s="130"/>
      <c r="Y63" s="130"/>
      <c r="Z63" s="130"/>
      <c r="AA63" s="130">
        <v>1</v>
      </c>
      <c r="AB63" s="130"/>
      <c r="AC63" s="130"/>
      <c r="AD63" s="130"/>
      <c r="AE63" s="130"/>
      <c r="AF63" s="130"/>
      <c r="AG63" s="130"/>
      <c r="AH63" s="136">
        <v>1</v>
      </c>
      <c r="AI63" s="130"/>
      <c r="AJ63" s="130"/>
      <c r="AK63" s="130"/>
      <c r="AL63" s="130"/>
      <c r="AM63" s="130">
        <f>S63</f>
        <v>0</v>
      </c>
      <c r="AN63" s="130"/>
      <c r="AO63" s="130">
        <f>SUM(T63:V63)</f>
        <v>0</v>
      </c>
      <c r="AP63" s="130">
        <f>SUM(W63:Y63)</f>
        <v>0</v>
      </c>
      <c r="AQ63" s="130">
        <f>Z63</f>
        <v>0</v>
      </c>
      <c r="AR63" s="130"/>
      <c r="AS63" s="126"/>
      <c r="AT63" s="126"/>
      <c r="AU63" s="126"/>
      <c r="AV63" s="126">
        <v>65.8</v>
      </c>
      <c r="AW63" s="126"/>
      <c r="AX63" s="126"/>
      <c r="AY63" s="126"/>
      <c r="AZ63" s="138"/>
      <c r="BA63" s="139">
        <v>1</v>
      </c>
      <c r="BB63" s="139">
        <v>1</v>
      </c>
      <c r="BC63" s="139"/>
      <c r="BD63" s="139"/>
      <c r="BE63" s="130">
        <v>4.8</v>
      </c>
      <c r="BF63" s="130"/>
      <c r="BG63" s="130"/>
      <c r="BH63" s="130">
        <v>17.28</v>
      </c>
      <c r="BI63" s="130">
        <v>43.2</v>
      </c>
      <c r="BJ63" s="130"/>
      <c r="BK63" s="131">
        <v>31.50873</v>
      </c>
      <c r="BL63" s="131">
        <v>31.50873</v>
      </c>
      <c r="BM63" s="130">
        <v>3.84</v>
      </c>
    </row>
    <row r="64" spans="1:65">
      <c r="A64" s="133">
        <v>61</v>
      </c>
      <c r="B64" s="133" t="s">
        <v>731</v>
      </c>
      <c r="C64" s="134"/>
      <c r="D64" s="134"/>
      <c r="E64" s="135" t="s">
        <v>919</v>
      </c>
      <c r="F64" s="136" t="s">
        <v>920</v>
      </c>
      <c r="G64" s="135" t="s">
        <v>921</v>
      </c>
      <c r="H64" s="133">
        <v>1</v>
      </c>
      <c r="I64" s="130"/>
      <c r="J64" s="130">
        <v>1</v>
      </c>
      <c r="K64" s="130"/>
      <c r="L64" s="130"/>
      <c r="M64" s="130"/>
      <c r="N64" s="130"/>
      <c r="O64" s="130"/>
      <c r="P64" s="130"/>
      <c r="Q64" s="130"/>
      <c r="R64" s="130"/>
      <c r="S64" s="133"/>
      <c r="T64" s="130"/>
      <c r="U64" s="130"/>
      <c r="V64" s="130"/>
      <c r="W64" s="130"/>
      <c r="X64" s="130"/>
      <c r="Y64" s="130"/>
      <c r="Z64" s="130"/>
      <c r="AA64" s="130">
        <v>1</v>
      </c>
      <c r="AB64" s="130"/>
      <c r="AC64" s="130"/>
      <c r="AD64" s="130"/>
      <c r="AE64" s="130"/>
      <c r="AF64" s="130"/>
      <c r="AG64" s="130"/>
      <c r="AH64" s="136"/>
      <c r="AI64" s="130"/>
      <c r="AJ64" s="130"/>
      <c r="AK64" s="130"/>
      <c r="AL64" s="130"/>
      <c r="AM64" s="130"/>
      <c r="AN64" s="130"/>
      <c r="AO64" s="130"/>
      <c r="AP64" s="130"/>
      <c r="AQ64" s="130"/>
      <c r="AR64" s="130"/>
      <c r="AS64" s="126"/>
      <c r="AT64" s="126"/>
      <c r="AU64" s="126"/>
      <c r="AV64" s="126"/>
      <c r="AW64" s="126"/>
      <c r="AX64" s="126"/>
      <c r="AY64" s="126"/>
      <c r="AZ64" s="138"/>
      <c r="BA64" s="139"/>
      <c r="BB64" s="139"/>
      <c r="BC64" s="139"/>
      <c r="BD64" s="139"/>
      <c r="BE64" s="130"/>
      <c r="BF64" s="130"/>
      <c r="BG64" s="130"/>
      <c r="BH64" s="130"/>
      <c r="BI64" s="130"/>
      <c r="BJ64" s="130"/>
      <c r="BK64" s="131">
        <v>12.41253</v>
      </c>
      <c r="BL64" s="131">
        <v>12.41253</v>
      </c>
      <c r="BM64" s="130">
        <v>3.84</v>
      </c>
    </row>
    <row r="65" spans="1:65">
      <c r="A65" s="133">
        <v>62</v>
      </c>
      <c r="B65" s="133" t="s">
        <v>731</v>
      </c>
      <c r="C65" s="134"/>
      <c r="D65" s="134" t="s">
        <v>922</v>
      </c>
      <c r="E65" s="135" t="s">
        <v>923</v>
      </c>
      <c r="F65" s="136" t="s">
        <v>924</v>
      </c>
      <c r="G65" s="135" t="s">
        <v>925</v>
      </c>
      <c r="H65" s="133">
        <v>1</v>
      </c>
      <c r="I65" s="130"/>
      <c r="J65" s="130">
        <v>1</v>
      </c>
      <c r="K65" s="130"/>
      <c r="L65" s="130"/>
      <c r="M65" s="130"/>
      <c r="N65" s="130"/>
      <c r="O65" s="130"/>
      <c r="P65" s="130"/>
      <c r="Q65" s="130"/>
      <c r="R65" s="130">
        <f>P65</f>
        <v>0</v>
      </c>
      <c r="S65" s="133"/>
      <c r="T65" s="130"/>
      <c r="U65" s="130"/>
      <c r="V65" s="130"/>
      <c r="W65" s="130"/>
      <c r="X65" s="130"/>
      <c r="Y65" s="130"/>
      <c r="Z65" s="130"/>
      <c r="AA65" s="130">
        <v>1</v>
      </c>
      <c r="AB65" s="130"/>
      <c r="AC65" s="130"/>
      <c r="AD65" s="130"/>
      <c r="AE65" s="130"/>
      <c r="AF65" s="130"/>
      <c r="AG65" s="130"/>
      <c r="AH65" s="136">
        <v>1</v>
      </c>
      <c r="AI65" s="130"/>
      <c r="AJ65" s="130"/>
      <c r="AK65" s="130"/>
      <c r="AL65" s="130"/>
      <c r="AM65" s="130">
        <f>S65</f>
        <v>0</v>
      </c>
      <c r="AN65" s="130"/>
      <c r="AO65" s="130">
        <f>SUM(T65:V65)</f>
        <v>0</v>
      </c>
      <c r="AP65" s="130">
        <f>SUM(W65:Y65)</f>
        <v>0</v>
      </c>
      <c r="AQ65" s="130">
        <f>Z65</f>
        <v>0</v>
      </c>
      <c r="AR65" s="130"/>
      <c r="AS65" s="126"/>
      <c r="AT65" s="126"/>
      <c r="AU65" s="126">
        <v>0.93</v>
      </c>
      <c r="AV65" s="126">
        <v>65.1</v>
      </c>
      <c r="AW65" s="126"/>
      <c r="AX65" s="126"/>
      <c r="AY65" s="126"/>
      <c r="AZ65" s="138"/>
      <c r="BA65" s="139">
        <v>1</v>
      </c>
      <c r="BB65" s="139">
        <v>1</v>
      </c>
      <c r="BC65" s="139"/>
      <c r="BD65" s="139"/>
      <c r="BE65" s="130">
        <v>4.8</v>
      </c>
      <c r="BF65" s="130"/>
      <c r="BG65" s="130"/>
      <c r="BH65" s="130">
        <v>19.2</v>
      </c>
      <c r="BI65" s="130">
        <v>76.8</v>
      </c>
      <c r="BJ65" s="130"/>
      <c r="BK65" s="131">
        <v>23.87025</v>
      </c>
      <c r="BL65" s="131">
        <v>23.87025</v>
      </c>
      <c r="BM65" s="130">
        <v>3.84</v>
      </c>
    </row>
    <row r="66" spans="1:65">
      <c r="A66" s="133">
        <v>63</v>
      </c>
      <c r="B66" s="133" t="s">
        <v>731</v>
      </c>
      <c r="C66" s="134"/>
      <c r="D66" s="134"/>
      <c r="E66" s="135" t="s">
        <v>926</v>
      </c>
      <c r="F66" s="136" t="s">
        <v>927</v>
      </c>
      <c r="G66" s="135" t="s">
        <v>928</v>
      </c>
      <c r="H66" s="133">
        <v>1</v>
      </c>
      <c r="I66" s="130"/>
      <c r="J66" s="130">
        <v>1</v>
      </c>
      <c r="K66" s="130"/>
      <c r="L66" s="130"/>
      <c r="M66" s="130"/>
      <c r="N66" s="130"/>
      <c r="O66" s="130"/>
      <c r="P66" s="130"/>
      <c r="Q66" s="130"/>
      <c r="R66" s="130"/>
      <c r="S66" s="133"/>
      <c r="T66" s="130"/>
      <c r="U66" s="130"/>
      <c r="V66" s="130"/>
      <c r="W66" s="130"/>
      <c r="X66" s="130"/>
      <c r="Y66" s="130"/>
      <c r="Z66" s="130"/>
      <c r="AA66" s="130">
        <v>1</v>
      </c>
      <c r="AB66" s="130"/>
      <c r="AC66" s="130"/>
      <c r="AD66" s="130"/>
      <c r="AE66" s="130"/>
      <c r="AF66" s="130"/>
      <c r="AG66" s="130"/>
      <c r="AH66" s="136"/>
      <c r="AI66" s="130"/>
      <c r="AJ66" s="130"/>
      <c r="AK66" s="130"/>
      <c r="AL66" s="130"/>
      <c r="AM66" s="130"/>
      <c r="AN66" s="130"/>
      <c r="AO66" s="130"/>
      <c r="AP66" s="130"/>
      <c r="AQ66" s="130"/>
      <c r="AR66" s="130"/>
      <c r="AS66" s="126"/>
      <c r="AT66" s="126"/>
      <c r="AU66" s="126"/>
      <c r="AV66" s="126"/>
      <c r="AW66" s="126"/>
      <c r="AX66" s="126"/>
      <c r="AY66" s="126"/>
      <c r="AZ66" s="138"/>
      <c r="BA66" s="139"/>
      <c r="BB66" s="139"/>
      <c r="BC66" s="139"/>
      <c r="BD66" s="139"/>
      <c r="BE66" s="130"/>
      <c r="BF66" s="130"/>
      <c r="BG66" s="130"/>
      <c r="BH66" s="130"/>
      <c r="BI66" s="130"/>
      <c r="BJ66" s="130"/>
      <c r="BK66" s="131">
        <v>21.00582</v>
      </c>
      <c r="BL66" s="131">
        <v>21.00582</v>
      </c>
      <c r="BM66" s="130">
        <v>3.84</v>
      </c>
    </row>
    <row r="67" spans="1:65">
      <c r="A67" s="133">
        <v>64</v>
      </c>
      <c r="B67" s="133" t="s">
        <v>731</v>
      </c>
      <c r="C67" s="134"/>
      <c r="D67" s="134"/>
      <c r="E67" s="135" t="s">
        <v>929</v>
      </c>
      <c r="F67" s="136" t="s">
        <v>930</v>
      </c>
      <c r="G67" s="135" t="s">
        <v>931</v>
      </c>
      <c r="H67" s="133">
        <v>1</v>
      </c>
      <c r="I67" s="130"/>
      <c r="J67" s="130">
        <v>1</v>
      </c>
      <c r="K67" s="130"/>
      <c r="L67" s="130"/>
      <c r="M67" s="130"/>
      <c r="N67" s="130"/>
      <c r="O67" s="130"/>
      <c r="P67" s="130"/>
      <c r="Q67" s="130"/>
      <c r="R67" s="130"/>
      <c r="S67" s="133"/>
      <c r="T67" s="130"/>
      <c r="U67" s="130"/>
      <c r="V67" s="130"/>
      <c r="W67" s="130"/>
      <c r="X67" s="130"/>
      <c r="Y67" s="130"/>
      <c r="Z67" s="130"/>
      <c r="AA67" s="130">
        <v>1</v>
      </c>
      <c r="AB67" s="130"/>
      <c r="AC67" s="130"/>
      <c r="AD67" s="130"/>
      <c r="AE67" s="130"/>
      <c r="AF67" s="130"/>
      <c r="AG67" s="130"/>
      <c r="AH67" s="136"/>
      <c r="AI67" s="130"/>
      <c r="AJ67" s="130"/>
      <c r="AK67" s="130"/>
      <c r="AL67" s="130"/>
      <c r="AM67" s="130"/>
      <c r="AN67" s="130"/>
      <c r="AO67" s="130"/>
      <c r="AP67" s="130"/>
      <c r="AQ67" s="130"/>
      <c r="AR67" s="130"/>
      <c r="AS67" s="126"/>
      <c r="AT67" s="126"/>
      <c r="AU67" s="126"/>
      <c r="AV67" s="126"/>
      <c r="AW67" s="126"/>
      <c r="AX67" s="126"/>
      <c r="AY67" s="126"/>
      <c r="AZ67" s="138"/>
      <c r="BA67" s="139"/>
      <c r="BB67" s="139"/>
      <c r="BC67" s="139"/>
      <c r="BD67" s="139"/>
      <c r="BE67" s="130"/>
      <c r="BF67" s="130"/>
      <c r="BG67" s="130"/>
      <c r="BH67" s="130"/>
      <c r="BI67" s="130"/>
      <c r="BJ67" s="130"/>
      <c r="BK67" s="131">
        <v>42.01164</v>
      </c>
      <c r="BL67" s="131">
        <v>42.01164</v>
      </c>
      <c r="BM67" s="130">
        <v>3.84</v>
      </c>
    </row>
    <row r="68" spans="1:65">
      <c r="A68" s="133">
        <v>65</v>
      </c>
      <c r="B68" s="133" t="s">
        <v>731</v>
      </c>
      <c r="C68" s="134"/>
      <c r="D68" s="134"/>
      <c r="E68" s="135" t="s">
        <v>932</v>
      </c>
      <c r="F68" s="136" t="s">
        <v>933</v>
      </c>
      <c r="G68" s="135" t="s">
        <v>934</v>
      </c>
      <c r="H68" s="133">
        <v>1</v>
      </c>
      <c r="I68" s="130"/>
      <c r="J68" s="130">
        <v>1</v>
      </c>
      <c r="K68" s="130"/>
      <c r="L68" s="130"/>
      <c r="M68" s="130"/>
      <c r="N68" s="130"/>
      <c r="O68" s="130"/>
      <c r="P68" s="130"/>
      <c r="Q68" s="130"/>
      <c r="R68" s="130"/>
      <c r="S68" s="133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G68" s="130"/>
      <c r="AH68" s="136"/>
      <c r="AI68" s="130"/>
      <c r="AJ68" s="130"/>
      <c r="AK68" s="130"/>
      <c r="AL68" s="130"/>
      <c r="AM68" s="130"/>
      <c r="AN68" s="130"/>
      <c r="AO68" s="130"/>
      <c r="AP68" s="130"/>
      <c r="AQ68" s="130"/>
      <c r="AR68" s="130"/>
      <c r="AS68" s="126"/>
      <c r="AT68" s="126"/>
      <c r="AU68" s="126"/>
      <c r="AV68" s="126"/>
      <c r="AW68" s="126"/>
      <c r="AX68" s="126"/>
      <c r="AY68" s="126"/>
      <c r="AZ68" s="138"/>
      <c r="BA68" s="139"/>
      <c r="BB68" s="139"/>
      <c r="BC68" s="139"/>
      <c r="BD68" s="139"/>
      <c r="BE68" s="130"/>
      <c r="BF68" s="130"/>
      <c r="BG68" s="130"/>
      <c r="BH68" s="130"/>
      <c r="BI68" s="130"/>
      <c r="BJ68" s="130"/>
      <c r="BK68" s="131">
        <v>42.01164</v>
      </c>
      <c r="BL68" s="131">
        <v>42.01164</v>
      </c>
      <c r="BM68" s="130">
        <v>3.84</v>
      </c>
    </row>
    <row r="69" spans="1:65">
      <c r="A69" s="133">
        <v>66</v>
      </c>
      <c r="B69" s="133" t="s">
        <v>731</v>
      </c>
      <c r="C69" s="134"/>
      <c r="D69" s="134"/>
      <c r="E69" s="135" t="s">
        <v>935</v>
      </c>
      <c r="F69" s="136" t="s">
        <v>936</v>
      </c>
      <c r="G69" s="135" t="s">
        <v>937</v>
      </c>
      <c r="H69" s="133">
        <v>1</v>
      </c>
      <c r="I69" s="130"/>
      <c r="J69" s="130"/>
      <c r="K69" s="130">
        <v>1</v>
      </c>
      <c r="L69" s="130"/>
      <c r="M69" s="130"/>
      <c r="N69" s="130"/>
      <c r="O69" s="130"/>
      <c r="P69" s="130"/>
      <c r="Q69" s="130"/>
      <c r="R69" s="130"/>
      <c r="S69" s="133"/>
      <c r="T69" s="136">
        <v>1</v>
      </c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G69" s="130"/>
      <c r="AH69" s="136"/>
      <c r="AI69" s="130"/>
      <c r="AJ69" s="130"/>
      <c r="AK69" s="130"/>
      <c r="AL69" s="130"/>
      <c r="AM69" s="130"/>
      <c r="AN69" s="130"/>
      <c r="AO69" s="130"/>
      <c r="AP69" s="130"/>
      <c r="AQ69" s="130"/>
      <c r="AR69" s="130"/>
      <c r="AS69" s="126"/>
      <c r="AT69" s="126"/>
      <c r="AU69" s="126"/>
      <c r="AV69" s="126"/>
      <c r="AW69" s="126"/>
      <c r="AX69" s="126"/>
      <c r="AY69" s="126"/>
      <c r="AZ69" s="138"/>
      <c r="BA69" s="139"/>
      <c r="BB69" s="139"/>
      <c r="BC69" s="139"/>
      <c r="BD69" s="139"/>
      <c r="BE69" s="130"/>
      <c r="BF69" s="130"/>
      <c r="BG69" s="130"/>
      <c r="BH69" s="130"/>
      <c r="BI69" s="130"/>
      <c r="BJ69" s="130"/>
      <c r="BK69" s="131">
        <v>42.01164</v>
      </c>
      <c r="BL69" s="131">
        <v>42.01164</v>
      </c>
      <c r="BM69" s="130">
        <v>3.84</v>
      </c>
    </row>
    <row r="70" spans="1:65">
      <c r="A70" s="133">
        <v>67</v>
      </c>
      <c r="B70" s="133" t="s">
        <v>731</v>
      </c>
      <c r="C70" s="134"/>
      <c r="D70" s="134"/>
      <c r="E70" s="135"/>
      <c r="F70" s="136" t="s">
        <v>938</v>
      </c>
      <c r="G70" s="135" t="s">
        <v>939</v>
      </c>
      <c r="H70" s="133">
        <v>1</v>
      </c>
      <c r="I70" s="130"/>
      <c r="J70" s="130"/>
      <c r="K70" s="130">
        <v>1</v>
      </c>
      <c r="L70" s="130"/>
      <c r="M70" s="130"/>
      <c r="N70" s="130"/>
      <c r="O70" s="130"/>
      <c r="P70" s="130"/>
      <c r="Q70" s="130"/>
      <c r="R70" s="130"/>
      <c r="S70" s="133"/>
      <c r="T70" s="136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6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26"/>
      <c r="AT70" s="126"/>
      <c r="AU70" s="126"/>
      <c r="AV70" s="126"/>
      <c r="AW70" s="126"/>
      <c r="AX70" s="126"/>
      <c r="AY70" s="126"/>
      <c r="AZ70" s="138"/>
      <c r="BA70" s="139"/>
      <c r="BB70" s="139"/>
      <c r="BC70" s="139"/>
      <c r="BD70" s="139"/>
      <c r="BE70" s="130"/>
      <c r="BF70" s="130"/>
      <c r="BG70" s="130"/>
      <c r="BH70" s="130"/>
      <c r="BI70" s="130"/>
      <c r="BJ70" s="130"/>
      <c r="BK70" s="131">
        <v>23.87025</v>
      </c>
      <c r="BL70" s="131">
        <v>23.87025</v>
      </c>
      <c r="BM70" s="130"/>
    </row>
    <row r="71" spans="1:65">
      <c r="A71" s="133">
        <v>68</v>
      </c>
      <c r="B71" s="133" t="s">
        <v>731</v>
      </c>
      <c r="C71" s="134"/>
      <c r="D71" s="134"/>
      <c r="E71" s="135"/>
      <c r="F71" s="136" t="s">
        <v>940</v>
      </c>
      <c r="G71" s="135" t="s">
        <v>941</v>
      </c>
      <c r="H71" s="133">
        <v>1</v>
      </c>
      <c r="I71" s="130"/>
      <c r="J71" s="130"/>
      <c r="K71" s="130"/>
      <c r="L71" s="130"/>
      <c r="M71" s="130"/>
      <c r="N71" s="130"/>
      <c r="O71" s="130">
        <v>1</v>
      </c>
      <c r="P71" s="130"/>
      <c r="Q71" s="130"/>
      <c r="R71" s="130"/>
      <c r="S71" s="133"/>
      <c r="T71" s="136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0"/>
      <c r="AH71" s="136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26"/>
      <c r="AT71" s="126"/>
      <c r="AU71" s="126"/>
      <c r="AV71" s="126"/>
      <c r="AW71" s="126"/>
      <c r="AX71" s="126"/>
      <c r="AY71" s="126"/>
      <c r="AZ71" s="138"/>
      <c r="BA71" s="139"/>
      <c r="BB71" s="139"/>
      <c r="BC71" s="139"/>
      <c r="BD71" s="139"/>
      <c r="BE71" s="130"/>
      <c r="BF71" s="130"/>
      <c r="BG71" s="130"/>
      <c r="BH71" s="130"/>
      <c r="BI71" s="130"/>
      <c r="BJ71" s="130"/>
      <c r="BK71" s="131">
        <v>21.00582</v>
      </c>
      <c r="BL71" s="131">
        <v>21.00582</v>
      </c>
      <c r="BM71" s="130"/>
    </row>
    <row r="72" spans="1:65">
      <c r="A72" s="133">
        <v>69</v>
      </c>
      <c r="B72" s="133" t="s">
        <v>731</v>
      </c>
      <c r="C72" s="134"/>
      <c r="D72" s="134" t="s">
        <v>942</v>
      </c>
      <c r="E72" s="135" t="s">
        <v>943</v>
      </c>
      <c r="F72" s="136" t="s">
        <v>944</v>
      </c>
      <c r="G72" s="135" t="s">
        <v>945</v>
      </c>
      <c r="H72" s="133">
        <v>1</v>
      </c>
      <c r="I72" s="130"/>
      <c r="J72" s="130">
        <v>1</v>
      </c>
      <c r="K72" s="130"/>
      <c r="L72" s="130"/>
      <c r="M72" s="130"/>
      <c r="N72" s="130"/>
      <c r="O72" s="130"/>
      <c r="P72" s="130"/>
      <c r="Q72" s="130"/>
      <c r="R72" s="130">
        <f>P72</f>
        <v>0</v>
      </c>
      <c r="S72" s="133">
        <v>1</v>
      </c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6">
        <v>1</v>
      </c>
      <c r="AI72" s="130"/>
      <c r="AJ72" s="130"/>
      <c r="AK72" s="130"/>
      <c r="AL72" s="130"/>
      <c r="AM72" s="130">
        <f>S72</f>
        <v>1</v>
      </c>
      <c r="AN72" s="130"/>
      <c r="AO72" s="130">
        <f>SUM(T72:V72)</f>
        <v>0</v>
      </c>
      <c r="AP72" s="130">
        <f>SUM(W72:Y72)</f>
        <v>0</v>
      </c>
      <c r="AQ72" s="130">
        <f>Z72</f>
        <v>0</v>
      </c>
      <c r="AR72" s="130"/>
      <c r="AS72" s="126"/>
      <c r="AT72" s="126"/>
      <c r="AU72" s="126">
        <v>0.93</v>
      </c>
      <c r="AV72" s="126">
        <v>69.1</v>
      </c>
      <c r="AW72" s="126"/>
      <c r="AX72" s="126">
        <v>139.5</v>
      </c>
      <c r="AY72" s="126"/>
      <c r="AZ72" s="138"/>
      <c r="BA72" s="139">
        <v>1</v>
      </c>
      <c r="BB72" s="139">
        <v>1</v>
      </c>
      <c r="BC72" s="139"/>
      <c r="BD72" s="139"/>
      <c r="BE72" s="130">
        <v>4.8</v>
      </c>
      <c r="BF72" s="130"/>
      <c r="BG72" s="130"/>
      <c r="BH72" s="130">
        <v>17.28</v>
      </c>
      <c r="BI72" s="130">
        <v>48</v>
      </c>
      <c r="BJ72" s="130"/>
      <c r="BK72" s="131">
        <v>14.32215</v>
      </c>
      <c r="BL72" s="131">
        <v>14.32215</v>
      </c>
      <c r="BM72" s="130">
        <v>3.84</v>
      </c>
    </row>
    <row r="73" spans="1:65">
      <c r="A73" s="133">
        <v>70</v>
      </c>
      <c r="B73" s="133" t="s">
        <v>731</v>
      </c>
      <c r="C73" s="134"/>
      <c r="D73" s="134"/>
      <c r="E73" s="135" t="s">
        <v>946</v>
      </c>
      <c r="F73" s="136" t="s">
        <v>947</v>
      </c>
      <c r="G73" s="135" t="s">
        <v>948</v>
      </c>
      <c r="H73" s="133">
        <v>1</v>
      </c>
      <c r="I73" s="130"/>
      <c r="J73" s="130">
        <v>1</v>
      </c>
      <c r="K73" s="130"/>
      <c r="L73" s="130"/>
      <c r="M73" s="130"/>
      <c r="N73" s="130"/>
      <c r="O73" s="130"/>
      <c r="P73" s="130"/>
      <c r="Q73" s="130"/>
      <c r="R73" s="130"/>
      <c r="S73" s="133"/>
      <c r="T73" s="130"/>
      <c r="U73" s="130"/>
      <c r="V73" s="130"/>
      <c r="W73" s="130"/>
      <c r="X73" s="130"/>
      <c r="Y73" s="130"/>
      <c r="Z73" s="130"/>
      <c r="AA73" s="130">
        <v>1</v>
      </c>
      <c r="AB73" s="130"/>
      <c r="AC73" s="130"/>
      <c r="AD73" s="130"/>
      <c r="AE73" s="130"/>
      <c r="AF73" s="130"/>
      <c r="AG73" s="130"/>
      <c r="AH73" s="136"/>
      <c r="AI73" s="130"/>
      <c r="AJ73" s="130"/>
      <c r="AK73" s="130"/>
      <c r="AL73" s="130"/>
      <c r="AM73" s="130"/>
      <c r="AN73" s="130"/>
      <c r="AO73" s="130"/>
      <c r="AP73" s="130"/>
      <c r="AQ73" s="130"/>
      <c r="AR73" s="130"/>
      <c r="AS73" s="126"/>
      <c r="AT73" s="126"/>
      <c r="AU73" s="126"/>
      <c r="AV73" s="126"/>
      <c r="AW73" s="126"/>
      <c r="AX73" s="126"/>
      <c r="AY73" s="126"/>
      <c r="AZ73" s="138"/>
      <c r="BA73" s="139"/>
      <c r="BB73" s="139"/>
      <c r="BC73" s="139"/>
      <c r="BD73" s="139"/>
      <c r="BE73" s="130"/>
      <c r="BF73" s="130"/>
      <c r="BG73" s="130"/>
      <c r="BH73" s="130"/>
      <c r="BI73" s="130"/>
      <c r="BJ73" s="130"/>
      <c r="BK73" s="131">
        <v>19.0962</v>
      </c>
      <c r="BL73" s="131">
        <v>19.0962</v>
      </c>
      <c r="BM73" s="130">
        <v>3.84</v>
      </c>
    </row>
    <row r="74" spans="1:65">
      <c r="A74" s="133">
        <v>71</v>
      </c>
      <c r="B74" s="133" t="s">
        <v>731</v>
      </c>
      <c r="C74" s="134"/>
      <c r="D74" s="134"/>
      <c r="E74" s="135" t="s">
        <v>949</v>
      </c>
      <c r="F74" s="136" t="s">
        <v>950</v>
      </c>
      <c r="G74" s="135" t="s">
        <v>951</v>
      </c>
      <c r="H74" s="133">
        <v>1</v>
      </c>
      <c r="I74" s="130"/>
      <c r="J74" s="130">
        <v>1</v>
      </c>
      <c r="K74" s="130"/>
      <c r="L74" s="130"/>
      <c r="M74" s="130"/>
      <c r="N74" s="130"/>
      <c r="O74" s="130"/>
      <c r="P74" s="130"/>
      <c r="Q74" s="130"/>
      <c r="R74" s="130"/>
      <c r="S74" s="133"/>
      <c r="T74" s="130"/>
      <c r="U74" s="130"/>
      <c r="V74" s="130"/>
      <c r="W74" s="130"/>
      <c r="X74" s="130"/>
      <c r="Y74" s="130"/>
      <c r="Z74" s="130"/>
      <c r="AA74" s="130">
        <v>1</v>
      </c>
      <c r="AB74" s="130"/>
      <c r="AC74" s="130"/>
      <c r="AD74" s="130"/>
      <c r="AE74" s="130"/>
      <c r="AF74" s="130"/>
      <c r="AG74" s="130"/>
      <c r="AH74" s="136"/>
      <c r="AI74" s="130"/>
      <c r="AJ74" s="130"/>
      <c r="AK74" s="130"/>
      <c r="AL74" s="130"/>
      <c r="AM74" s="130"/>
      <c r="AN74" s="130"/>
      <c r="AO74" s="130"/>
      <c r="AP74" s="130"/>
      <c r="AQ74" s="130"/>
      <c r="AR74" s="130"/>
      <c r="AS74" s="126"/>
      <c r="AT74" s="126"/>
      <c r="AU74" s="126"/>
      <c r="AV74" s="126"/>
      <c r="AW74" s="126"/>
      <c r="AX74" s="126"/>
      <c r="AY74" s="126"/>
      <c r="AZ74" s="138"/>
      <c r="BA74" s="139"/>
      <c r="BB74" s="139"/>
      <c r="BC74" s="139"/>
      <c r="BD74" s="139"/>
      <c r="BE74" s="130"/>
      <c r="BF74" s="130"/>
      <c r="BG74" s="130"/>
      <c r="BH74" s="130"/>
      <c r="BI74" s="130"/>
      <c r="BJ74" s="130"/>
      <c r="BK74" s="131">
        <v>23.27349375</v>
      </c>
      <c r="BL74" s="131">
        <v>23.27349375</v>
      </c>
      <c r="BM74" s="130">
        <v>3.84</v>
      </c>
    </row>
    <row r="75" spans="1:65">
      <c r="A75" s="133">
        <v>72</v>
      </c>
      <c r="B75" s="133" t="s">
        <v>731</v>
      </c>
      <c r="C75" s="134"/>
      <c r="D75" s="134"/>
      <c r="E75" s="135" t="s">
        <v>952</v>
      </c>
      <c r="F75" s="136" t="s">
        <v>953</v>
      </c>
      <c r="G75" s="135" t="s">
        <v>954</v>
      </c>
      <c r="H75" s="133">
        <v>1</v>
      </c>
      <c r="I75" s="130"/>
      <c r="J75" s="130">
        <v>1</v>
      </c>
      <c r="K75" s="130"/>
      <c r="L75" s="130"/>
      <c r="M75" s="130"/>
      <c r="N75" s="130"/>
      <c r="O75" s="130"/>
      <c r="P75" s="130"/>
      <c r="Q75" s="130"/>
      <c r="R75" s="130"/>
      <c r="S75" s="133"/>
      <c r="T75" s="130"/>
      <c r="U75" s="130"/>
      <c r="V75" s="130"/>
      <c r="W75" s="130"/>
      <c r="X75" s="130"/>
      <c r="Y75" s="130"/>
      <c r="Z75" s="130"/>
      <c r="AA75" s="130">
        <v>1</v>
      </c>
      <c r="AB75" s="130"/>
      <c r="AC75" s="130"/>
      <c r="AD75" s="130"/>
      <c r="AE75" s="130"/>
      <c r="AF75" s="130"/>
      <c r="AG75" s="130"/>
      <c r="AH75" s="136"/>
      <c r="AI75" s="130"/>
      <c r="AJ75" s="130"/>
      <c r="AK75" s="130"/>
      <c r="AL75" s="130"/>
      <c r="AM75" s="130"/>
      <c r="AN75" s="130"/>
      <c r="AO75" s="130"/>
      <c r="AP75" s="130"/>
      <c r="AQ75" s="130"/>
      <c r="AR75" s="130"/>
      <c r="AS75" s="126"/>
      <c r="AT75" s="126"/>
      <c r="AU75" s="126"/>
      <c r="AV75" s="126"/>
      <c r="AW75" s="126"/>
      <c r="AX75" s="126"/>
      <c r="AY75" s="126"/>
      <c r="AZ75" s="138"/>
      <c r="BA75" s="139"/>
      <c r="BB75" s="139"/>
      <c r="BC75" s="139"/>
      <c r="BD75" s="139"/>
      <c r="BE75" s="130"/>
      <c r="BF75" s="130"/>
      <c r="BG75" s="130"/>
      <c r="BH75" s="130"/>
      <c r="BI75" s="130"/>
      <c r="BJ75" s="130"/>
      <c r="BK75" s="131">
        <v>21.00582</v>
      </c>
      <c r="BL75" s="131">
        <v>21.00582</v>
      </c>
      <c r="BM75" s="130">
        <v>3.84</v>
      </c>
    </row>
    <row r="76" spans="1:65">
      <c r="A76" s="133">
        <v>73</v>
      </c>
      <c r="B76" s="133" t="s">
        <v>731</v>
      </c>
      <c r="C76" s="134"/>
      <c r="D76" s="134" t="s">
        <v>955</v>
      </c>
      <c r="E76" s="135" t="s">
        <v>956</v>
      </c>
      <c r="F76" s="136" t="s">
        <v>957</v>
      </c>
      <c r="G76" s="135" t="s">
        <v>958</v>
      </c>
      <c r="H76" s="133">
        <v>1</v>
      </c>
      <c r="I76" s="130"/>
      <c r="J76" s="130">
        <v>1</v>
      </c>
      <c r="K76" s="130"/>
      <c r="L76" s="130"/>
      <c r="M76" s="130"/>
      <c r="N76" s="130"/>
      <c r="O76" s="130"/>
      <c r="P76" s="130"/>
      <c r="Q76" s="130"/>
      <c r="R76" s="130">
        <f t="shared" ref="R76:R81" si="26">P76</f>
        <v>0</v>
      </c>
      <c r="S76" s="133"/>
      <c r="T76" s="130"/>
      <c r="U76" s="130"/>
      <c r="V76" s="130"/>
      <c r="W76" s="130"/>
      <c r="X76" s="130"/>
      <c r="Y76" s="130"/>
      <c r="Z76" s="130"/>
      <c r="AA76" s="130">
        <v>1</v>
      </c>
      <c r="AB76" s="130"/>
      <c r="AC76" s="130"/>
      <c r="AD76" s="130"/>
      <c r="AE76" s="130"/>
      <c r="AF76" s="130"/>
      <c r="AG76" s="130"/>
      <c r="AH76" s="136">
        <v>1</v>
      </c>
      <c r="AI76" s="130"/>
      <c r="AJ76" s="130"/>
      <c r="AK76" s="130"/>
      <c r="AL76" s="130"/>
      <c r="AM76" s="130">
        <f t="shared" ref="AM76:AM81" si="27">S76</f>
        <v>0</v>
      </c>
      <c r="AN76" s="130"/>
      <c r="AO76" s="130">
        <f t="shared" ref="AO76:AO81" si="28">SUM(T76:V76)</f>
        <v>0</v>
      </c>
      <c r="AP76" s="130">
        <f t="shared" ref="AP76:AP81" si="29">SUM(W76:Y76)</f>
        <v>0</v>
      </c>
      <c r="AQ76" s="130">
        <f t="shared" ref="AQ76:AQ81" si="30">Z76</f>
        <v>0</v>
      </c>
      <c r="AR76" s="130"/>
      <c r="AS76" s="126"/>
      <c r="AT76" s="126"/>
      <c r="AU76" s="126"/>
      <c r="AV76" s="126">
        <v>56.8</v>
      </c>
      <c r="AW76" s="126"/>
      <c r="AX76" s="126"/>
      <c r="AY76" s="126"/>
      <c r="AZ76" s="138"/>
      <c r="BA76" s="139">
        <v>1</v>
      </c>
      <c r="BB76" s="139">
        <v>1</v>
      </c>
      <c r="BC76" s="139"/>
      <c r="BD76" s="139"/>
      <c r="BE76" s="130">
        <v>4.8</v>
      </c>
      <c r="BF76" s="130"/>
      <c r="BG76" s="130"/>
      <c r="BH76" s="130">
        <v>21.12</v>
      </c>
      <c r="BI76" s="130">
        <v>43.2</v>
      </c>
      <c r="BJ76" s="130"/>
      <c r="BK76" s="131">
        <v>24.82506</v>
      </c>
      <c r="BL76" s="131">
        <v>24.82506</v>
      </c>
      <c r="BM76" s="130">
        <v>3.84</v>
      </c>
    </row>
    <row r="77" spans="1:65">
      <c r="A77" s="133">
        <v>74</v>
      </c>
      <c r="B77" s="133" t="s">
        <v>731</v>
      </c>
      <c r="C77" s="134"/>
      <c r="D77" s="134"/>
      <c r="E77" s="135" t="s">
        <v>959</v>
      </c>
      <c r="F77" s="136" t="s">
        <v>960</v>
      </c>
      <c r="G77" s="135" t="s">
        <v>961</v>
      </c>
      <c r="H77" s="133">
        <v>1</v>
      </c>
      <c r="I77" s="130"/>
      <c r="J77" s="130">
        <v>1</v>
      </c>
      <c r="K77" s="130"/>
      <c r="L77" s="130"/>
      <c r="M77" s="130"/>
      <c r="N77" s="130"/>
      <c r="O77" s="130"/>
      <c r="P77" s="130"/>
      <c r="Q77" s="130"/>
      <c r="R77" s="130"/>
      <c r="S77" s="133"/>
      <c r="T77" s="130"/>
      <c r="U77" s="130"/>
      <c r="V77" s="130"/>
      <c r="W77" s="130"/>
      <c r="X77" s="130"/>
      <c r="Y77" s="130"/>
      <c r="Z77" s="130"/>
      <c r="AA77" s="130">
        <v>1</v>
      </c>
      <c r="AB77" s="130"/>
      <c r="AC77" s="130"/>
      <c r="AD77" s="130"/>
      <c r="AE77" s="130"/>
      <c r="AF77" s="130"/>
      <c r="AG77" s="130"/>
      <c r="AH77" s="136"/>
      <c r="AI77" s="130"/>
      <c r="AJ77" s="130"/>
      <c r="AK77" s="130"/>
      <c r="AL77" s="130"/>
      <c r="AM77" s="130"/>
      <c r="AN77" s="130"/>
      <c r="AO77" s="130"/>
      <c r="AP77" s="130"/>
      <c r="AQ77" s="130"/>
      <c r="AR77" s="130"/>
      <c r="AS77" s="126"/>
      <c r="AT77" s="126"/>
      <c r="AU77" s="126"/>
      <c r="AV77" s="126"/>
      <c r="AW77" s="126"/>
      <c r="AX77" s="126"/>
      <c r="AY77" s="126"/>
      <c r="AZ77" s="138"/>
      <c r="BA77" s="139"/>
      <c r="BB77" s="139"/>
      <c r="BC77" s="139"/>
      <c r="BD77" s="139"/>
      <c r="BE77" s="130"/>
      <c r="BF77" s="130"/>
      <c r="BG77" s="130"/>
      <c r="BH77" s="130"/>
      <c r="BI77" s="130"/>
      <c r="BJ77" s="130"/>
      <c r="BK77" s="131">
        <v>24.82506</v>
      </c>
      <c r="BL77" s="131">
        <v>24.82506</v>
      </c>
      <c r="BM77" s="130">
        <v>3.84</v>
      </c>
    </row>
    <row r="78" spans="1:65">
      <c r="A78" s="133">
        <v>75</v>
      </c>
      <c r="B78" s="133" t="s">
        <v>731</v>
      </c>
      <c r="C78" s="134"/>
      <c r="D78" s="134" t="s">
        <v>962</v>
      </c>
      <c r="E78" s="135" t="s">
        <v>963</v>
      </c>
      <c r="F78" s="136" t="s">
        <v>964</v>
      </c>
      <c r="G78" s="135" t="s">
        <v>965</v>
      </c>
      <c r="H78" s="133">
        <v>1</v>
      </c>
      <c r="I78" s="130"/>
      <c r="J78" s="130">
        <v>1</v>
      </c>
      <c r="K78" s="130"/>
      <c r="L78" s="130"/>
      <c r="M78" s="130"/>
      <c r="N78" s="130"/>
      <c r="O78" s="130"/>
      <c r="P78" s="130"/>
      <c r="Q78" s="130"/>
      <c r="R78" s="130">
        <f t="shared" si="26"/>
        <v>0</v>
      </c>
      <c r="S78" s="133"/>
      <c r="T78" s="130"/>
      <c r="U78" s="130"/>
      <c r="V78" s="130"/>
      <c r="W78" s="130"/>
      <c r="X78" s="130"/>
      <c r="Y78" s="130"/>
      <c r="Z78" s="130"/>
      <c r="AA78" s="130">
        <v>1</v>
      </c>
      <c r="AB78" s="130"/>
      <c r="AC78" s="130"/>
      <c r="AD78" s="130"/>
      <c r="AE78" s="130"/>
      <c r="AF78" s="130"/>
      <c r="AG78" s="130"/>
      <c r="AH78" s="136">
        <v>1</v>
      </c>
      <c r="AI78" s="130"/>
      <c r="AJ78" s="130"/>
      <c r="AK78" s="130"/>
      <c r="AL78" s="130"/>
      <c r="AM78" s="130">
        <f t="shared" si="27"/>
        <v>0</v>
      </c>
      <c r="AN78" s="130"/>
      <c r="AO78" s="130">
        <f t="shared" si="28"/>
        <v>0</v>
      </c>
      <c r="AP78" s="130">
        <f t="shared" si="29"/>
        <v>0</v>
      </c>
      <c r="AQ78" s="130">
        <f t="shared" si="30"/>
        <v>0</v>
      </c>
      <c r="AR78" s="130"/>
      <c r="AS78" s="126"/>
      <c r="AT78" s="126"/>
      <c r="AU78" s="126">
        <v>0.93</v>
      </c>
      <c r="AV78" s="126">
        <v>187.4</v>
      </c>
      <c r="AW78" s="126"/>
      <c r="AX78" s="126"/>
      <c r="AY78" s="126">
        <v>167.4</v>
      </c>
      <c r="AZ78" s="138"/>
      <c r="BA78" s="139">
        <v>1</v>
      </c>
      <c r="BB78" s="139">
        <v>1</v>
      </c>
      <c r="BC78" s="139"/>
      <c r="BD78" s="139"/>
      <c r="BE78" s="130">
        <v>4.8</v>
      </c>
      <c r="BF78" s="130"/>
      <c r="BG78" s="130"/>
      <c r="BH78" s="130">
        <v>17.28</v>
      </c>
      <c r="BI78" s="130">
        <v>43.2</v>
      </c>
      <c r="BJ78" s="130"/>
      <c r="BK78" s="131">
        <v>4.296645</v>
      </c>
      <c r="BL78" s="131">
        <v>4.296645</v>
      </c>
      <c r="BM78" s="130">
        <v>3.84</v>
      </c>
    </row>
    <row r="79" spans="1:65">
      <c r="A79" s="133">
        <v>76</v>
      </c>
      <c r="B79" s="133" t="s">
        <v>731</v>
      </c>
      <c r="C79" s="134"/>
      <c r="D79" s="134"/>
      <c r="E79" s="135" t="s">
        <v>966</v>
      </c>
      <c r="F79" s="136" t="s">
        <v>967</v>
      </c>
      <c r="G79" s="135" t="s">
        <v>968</v>
      </c>
      <c r="H79" s="133">
        <v>1</v>
      </c>
      <c r="I79" s="130"/>
      <c r="J79" s="130">
        <v>1</v>
      </c>
      <c r="K79" s="130"/>
      <c r="L79" s="130"/>
      <c r="M79" s="130"/>
      <c r="N79" s="130"/>
      <c r="O79" s="130"/>
      <c r="P79" s="130"/>
      <c r="Q79" s="130"/>
      <c r="R79" s="130"/>
      <c r="S79" s="133"/>
      <c r="T79" s="130"/>
      <c r="U79" s="130"/>
      <c r="V79" s="130"/>
      <c r="W79" s="130"/>
      <c r="X79" s="130"/>
      <c r="Y79" s="130"/>
      <c r="Z79" s="130"/>
      <c r="AA79" s="130">
        <v>1</v>
      </c>
      <c r="AB79" s="130"/>
      <c r="AC79" s="130"/>
      <c r="AD79" s="130"/>
      <c r="AE79" s="130"/>
      <c r="AF79" s="130"/>
      <c r="AG79" s="130"/>
      <c r="AH79" s="136"/>
      <c r="AI79" s="130"/>
      <c r="AJ79" s="130"/>
      <c r="AK79" s="130"/>
      <c r="AL79" s="130"/>
      <c r="AM79" s="130"/>
      <c r="AN79" s="130"/>
      <c r="AO79" s="130"/>
      <c r="AP79" s="130"/>
      <c r="AQ79" s="130"/>
      <c r="AR79" s="130"/>
      <c r="AS79" s="126"/>
      <c r="AT79" s="126"/>
      <c r="AU79" s="126"/>
      <c r="AV79" s="126"/>
      <c r="AW79" s="126"/>
      <c r="AX79" s="126"/>
      <c r="AY79" s="126"/>
      <c r="AZ79" s="138"/>
      <c r="BA79" s="139"/>
      <c r="BB79" s="139"/>
      <c r="BC79" s="139"/>
      <c r="BD79" s="139"/>
      <c r="BE79" s="130"/>
      <c r="BF79" s="130"/>
      <c r="BG79" s="130"/>
      <c r="BH79" s="130"/>
      <c r="BI79" s="130"/>
      <c r="BJ79" s="130"/>
      <c r="BK79" s="131">
        <v>26.73468</v>
      </c>
      <c r="BL79" s="131">
        <v>26.73468</v>
      </c>
      <c r="BM79" s="130">
        <v>3.84</v>
      </c>
    </row>
    <row r="80" spans="1:65">
      <c r="A80" s="133">
        <v>77</v>
      </c>
      <c r="B80" s="133" t="s">
        <v>731</v>
      </c>
      <c r="C80" s="134"/>
      <c r="D80" s="134"/>
      <c r="E80" s="135" t="s">
        <v>969</v>
      </c>
      <c r="F80" s="136" t="s">
        <v>970</v>
      </c>
      <c r="G80" s="135" t="s">
        <v>971</v>
      </c>
      <c r="H80" s="133">
        <v>1</v>
      </c>
      <c r="I80" s="130"/>
      <c r="J80" s="130"/>
      <c r="K80" s="130"/>
      <c r="L80" s="130"/>
      <c r="M80" s="130"/>
      <c r="N80" s="130"/>
      <c r="O80" s="130">
        <v>1</v>
      </c>
      <c r="P80" s="130"/>
      <c r="Q80" s="130"/>
      <c r="R80" s="130"/>
      <c r="S80" s="133"/>
      <c r="T80" s="130">
        <v>1</v>
      </c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6"/>
      <c r="AI80" s="130"/>
      <c r="AJ80" s="130"/>
      <c r="AK80" s="130"/>
      <c r="AL80" s="130"/>
      <c r="AM80" s="130"/>
      <c r="AN80" s="130"/>
      <c r="AO80" s="130"/>
      <c r="AP80" s="130"/>
      <c r="AQ80" s="130"/>
      <c r="AR80" s="130"/>
      <c r="AS80" s="126"/>
      <c r="AT80" s="126"/>
      <c r="AU80" s="126"/>
      <c r="AV80" s="126"/>
      <c r="AW80" s="126"/>
      <c r="AX80" s="126"/>
      <c r="AY80" s="126"/>
      <c r="AZ80" s="138"/>
      <c r="BA80" s="139"/>
      <c r="BB80" s="139"/>
      <c r="BC80" s="139"/>
      <c r="BD80" s="139"/>
      <c r="BE80" s="130"/>
      <c r="BF80" s="130"/>
      <c r="BG80" s="130"/>
      <c r="BH80" s="130"/>
      <c r="BI80" s="130"/>
      <c r="BJ80" s="130"/>
      <c r="BK80" s="131">
        <v>26.73468</v>
      </c>
      <c r="BL80" s="131">
        <v>26.73468</v>
      </c>
      <c r="BM80" s="130">
        <f>(H8*8)*0.96</f>
        <v>7.68</v>
      </c>
    </row>
    <row r="81" spans="1:65">
      <c r="A81" s="133">
        <v>78</v>
      </c>
      <c r="B81" s="133" t="s">
        <v>731</v>
      </c>
      <c r="C81" s="134"/>
      <c r="D81" s="134" t="s">
        <v>972</v>
      </c>
      <c r="E81" s="135" t="s">
        <v>973</v>
      </c>
      <c r="F81" s="136" t="s">
        <v>974</v>
      </c>
      <c r="G81" s="135" t="s">
        <v>975</v>
      </c>
      <c r="H81" s="133">
        <v>1</v>
      </c>
      <c r="I81" s="130"/>
      <c r="J81" s="130">
        <v>1</v>
      </c>
      <c r="K81" s="130"/>
      <c r="L81" s="130"/>
      <c r="M81" s="130"/>
      <c r="N81" s="130"/>
      <c r="O81" s="130"/>
      <c r="P81" s="130"/>
      <c r="Q81" s="130"/>
      <c r="R81" s="130">
        <f t="shared" si="26"/>
        <v>0</v>
      </c>
      <c r="S81" s="133"/>
      <c r="T81" s="130"/>
      <c r="U81" s="130"/>
      <c r="V81" s="130"/>
      <c r="W81" s="130"/>
      <c r="X81" s="130"/>
      <c r="Y81" s="130"/>
      <c r="Z81" s="130"/>
      <c r="AA81" s="130">
        <v>1</v>
      </c>
      <c r="AB81" s="130"/>
      <c r="AC81" s="130"/>
      <c r="AD81" s="130"/>
      <c r="AE81" s="130"/>
      <c r="AF81" s="130"/>
      <c r="AG81" s="130"/>
      <c r="AH81" s="136">
        <v>1</v>
      </c>
      <c r="AI81" s="130"/>
      <c r="AJ81" s="130"/>
      <c r="AK81" s="130"/>
      <c r="AL81" s="130"/>
      <c r="AM81" s="130">
        <f t="shared" si="27"/>
        <v>0</v>
      </c>
      <c r="AN81" s="130"/>
      <c r="AO81" s="130">
        <f t="shared" si="28"/>
        <v>0</v>
      </c>
      <c r="AP81" s="130">
        <f t="shared" si="29"/>
        <v>0</v>
      </c>
      <c r="AQ81" s="130">
        <f t="shared" si="30"/>
        <v>0</v>
      </c>
      <c r="AR81" s="130"/>
      <c r="AS81" s="126"/>
      <c r="AT81" s="126"/>
      <c r="AU81" s="126">
        <v>0.93</v>
      </c>
      <c r="AV81" s="126">
        <v>159.5</v>
      </c>
      <c r="AW81" s="126"/>
      <c r="AX81" s="126"/>
      <c r="AY81" s="126"/>
      <c r="AZ81" s="138"/>
      <c r="BA81" s="139">
        <v>1</v>
      </c>
      <c r="BB81" s="139">
        <v>1</v>
      </c>
      <c r="BC81" s="139"/>
      <c r="BD81" s="139"/>
      <c r="BE81" s="130">
        <v>4.8</v>
      </c>
      <c r="BF81" s="130"/>
      <c r="BG81" s="130"/>
      <c r="BH81" s="130">
        <v>15.36</v>
      </c>
      <c r="BI81" s="130">
        <v>43.2</v>
      </c>
      <c r="BJ81" s="130"/>
      <c r="BK81" s="131">
        <v>35.32797</v>
      </c>
      <c r="BL81" s="131">
        <v>35.32797</v>
      </c>
      <c r="BM81" s="130">
        <v>3.84</v>
      </c>
    </row>
    <row r="82" spans="1:65">
      <c r="A82" s="133">
        <v>79</v>
      </c>
      <c r="B82" s="133" t="s">
        <v>731</v>
      </c>
      <c r="C82" s="134"/>
      <c r="D82" s="134"/>
      <c r="E82" s="135" t="s">
        <v>976</v>
      </c>
      <c r="F82" s="136" t="s">
        <v>977</v>
      </c>
      <c r="G82" s="135" t="s">
        <v>978</v>
      </c>
      <c r="H82" s="133">
        <v>1</v>
      </c>
      <c r="I82" s="130"/>
      <c r="J82" s="130">
        <v>1</v>
      </c>
      <c r="K82" s="130"/>
      <c r="L82" s="130"/>
      <c r="M82" s="130"/>
      <c r="N82" s="130"/>
      <c r="O82" s="130"/>
      <c r="P82" s="130"/>
      <c r="Q82" s="130"/>
      <c r="R82" s="130"/>
      <c r="S82" s="133"/>
      <c r="T82" s="130"/>
      <c r="U82" s="130"/>
      <c r="V82" s="130"/>
      <c r="W82" s="130"/>
      <c r="X82" s="130"/>
      <c r="Y82" s="130"/>
      <c r="Z82" s="130"/>
      <c r="AA82" s="130">
        <v>1</v>
      </c>
      <c r="AB82" s="130"/>
      <c r="AC82" s="130"/>
      <c r="AD82" s="130"/>
      <c r="AE82" s="130"/>
      <c r="AF82" s="130"/>
      <c r="AG82" s="130"/>
      <c r="AH82" s="136"/>
      <c r="AI82" s="130"/>
      <c r="AJ82" s="130"/>
      <c r="AK82" s="130"/>
      <c r="AL82" s="130"/>
      <c r="AM82" s="130"/>
      <c r="AN82" s="130"/>
      <c r="AO82" s="130"/>
      <c r="AP82" s="130"/>
      <c r="AQ82" s="130"/>
      <c r="AR82" s="130"/>
      <c r="AS82" s="126"/>
      <c r="AT82" s="126"/>
      <c r="AU82" s="126"/>
      <c r="AV82" s="126"/>
      <c r="AW82" s="126"/>
      <c r="AX82" s="126"/>
      <c r="AY82" s="126"/>
      <c r="AZ82" s="138"/>
      <c r="BA82" s="139"/>
      <c r="BB82" s="139"/>
      <c r="BC82" s="139"/>
      <c r="BD82" s="139"/>
      <c r="BE82" s="130"/>
      <c r="BF82" s="130"/>
      <c r="BG82" s="130"/>
      <c r="BH82" s="130"/>
      <c r="BI82" s="130"/>
      <c r="BJ82" s="130"/>
      <c r="BK82" s="131">
        <v>29.59911</v>
      </c>
      <c r="BL82" s="131">
        <v>29.59911</v>
      </c>
      <c r="BM82" s="130">
        <v>3.84</v>
      </c>
    </row>
    <row r="83" spans="1:65">
      <c r="A83" s="133">
        <v>80</v>
      </c>
      <c r="B83" s="133" t="s">
        <v>731</v>
      </c>
      <c r="C83" s="134"/>
      <c r="D83" s="134"/>
      <c r="E83" s="135" t="s">
        <v>979</v>
      </c>
      <c r="F83" s="136" t="s">
        <v>980</v>
      </c>
      <c r="G83" s="135" t="s">
        <v>981</v>
      </c>
      <c r="H83" s="133">
        <v>1</v>
      </c>
      <c r="I83" s="130"/>
      <c r="J83" s="130">
        <v>1</v>
      </c>
      <c r="K83" s="130"/>
      <c r="L83" s="130"/>
      <c r="M83" s="130"/>
      <c r="N83" s="130"/>
      <c r="O83" s="130"/>
      <c r="P83" s="130"/>
      <c r="Q83" s="130"/>
      <c r="R83" s="130"/>
      <c r="S83" s="133">
        <v>1</v>
      </c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6"/>
      <c r="AI83" s="130"/>
      <c r="AJ83" s="130"/>
      <c r="AK83" s="130"/>
      <c r="AL83" s="130"/>
      <c r="AM83" s="130"/>
      <c r="AN83" s="130"/>
      <c r="AO83" s="130"/>
      <c r="AP83" s="130"/>
      <c r="AQ83" s="130"/>
      <c r="AR83" s="130"/>
      <c r="AS83" s="126"/>
      <c r="AT83" s="126"/>
      <c r="AU83" s="126"/>
      <c r="AV83" s="126"/>
      <c r="AW83" s="126"/>
      <c r="AX83" s="126"/>
      <c r="AY83" s="126"/>
      <c r="AZ83" s="138"/>
      <c r="BA83" s="139"/>
      <c r="BB83" s="139"/>
      <c r="BC83" s="139"/>
      <c r="BD83" s="139"/>
      <c r="BE83" s="130"/>
      <c r="BF83" s="130"/>
      <c r="BG83" s="130"/>
      <c r="BH83" s="130"/>
      <c r="BI83" s="130"/>
      <c r="BJ83" s="130"/>
      <c r="BK83" s="131">
        <v>24.82506</v>
      </c>
      <c r="BL83" s="131">
        <v>24.82506</v>
      </c>
      <c r="BM83" s="130">
        <v>3.84</v>
      </c>
    </row>
    <row r="84" spans="1:65">
      <c r="A84" s="133">
        <v>81</v>
      </c>
      <c r="B84" s="133" t="s">
        <v>731</v>
      </c>
      <c r="C84" s="134"/>
      <c r="D84" s="134"/>
      <c r="E84" s="135" t="s">
        <v>982</v>
      </c>
      <c r="F84" s="136" t="s">
        <v>983</v>
      </c>
      <c r="G84" s="135" t="s">
        <v>984</v>
      </c>
      <c r="H84" s="133">
        <v>1</v>
      </c>
      <c r="I84" s="130"/>
      <c r="J84" s="130">
        <v>1</v>
      </c>
      <c r="K84" s="130"/>
      <c r="L84" s="130"/>
      <c r="M84" s="130"/>
      <c r="N84" s="130"/>
      <c r="O84" s="130"/>
      <c r="P84" s="130"/>
      <c r="Q84" s="130"/>
      <c r="R84" s="130"/>
      <c r="S84" s="133">
        <v>1</v>
      </c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6"/>
      <c r="AI84" s="130"/>
      <c r="AJ84" s="130"/>
      <c r="AK84" s="130"/>
      <c r="AL84" s="130"/>
      <c r="AM84" s="130"/>
      <c r="AN84" s="130"/>
      <c r="AO84" s="130"/>
      <c r="AP84" s="130"/>
      <c r="AQ84" s="130"/>
      <c r="AR84" s="130"/>
      <c r="AS84" s="126"/>
      <c r="AT84" s="126"/>
      <c r="AU84" s="126"/>
      <c r="AV84" s="126"/>
      <c r="AW84" s="126"/>
      <c r="AX84" s="126"/>
      <c r="AY84" s="126"/>
      <c r="AZ84" s="138"/>
      <c r="BA84" s="139"/>
      <c r="BB84" s="139"/>
      <c r="BC84" s="139"/>
      <c r="BD84" s="139"/>
      <c r="BE84" s="130"/>
      <c r="BF84" s="130"/>
      <c r="BG84" s="130"/>
      <c r="BH84" s="130"/>
      <c r="BI84" s="130"/>
      <c r="BJ84" s="130"/>
      <c r="BK84" s="131">
        <v>23.27349375</v>
      </c>
      <c r="BL84" s="131">
        <v>23.27349375</v>
      </c>
      <c r="BM84" s="130">
        <v>3.84</v>
      </c>
    </row>
    <row r="85" spans="1:65">
      <c r="A85" s="133">
        <v>82</v>
      </c>
      <c r="B85" s="133" t="s">
        <v>731</v>
      </c>
      <c r="C85" s="134"/>
      <c r="D85" s="134" t="s">
        <v>985</v>
      </c>
      <c r="E85" s="135" t="s">
        <v>986</v>
      </c>
      <c r="F85" s="136" t="s">
        <v>987</v>
      </c>
      <c r="G85" s="135" t="s">
        <v>988</v>
      </c>
      <c r="H85" s="133">
        <v>1</v>
      </c>
      <c r="I85" s="130"/>
      <c r="J85" s="130">
        <v>1</v>
      </c>
      <c r="K85" s="130"/>
      <c r="L85" s="130"/>
      <c r="M85" s="130"/>
      <c r="N85" s="130"/>
      <c r="O85" s="130"/>
      <c r="P85" s="130"/>
      <c r="Q85" s="130"/>
      <c r="R85" s="130">
        <f>P85</f>
        <v>0</v>
      </c>
      <c r="S85" s="133"/>
      <c r="T85" s="130"/>
      <c r="U85" s="130"/>
      <c r="V85" s="130"/>
      <c r="W85" s="130"/>
      <c r="X85" s="130"/>
      <c r="Y85" s="130"/>
      <c r="Z85" s="130"/>
      <c r="AA85" s="130">
        <v>1</v>
      </c>
      <c r="AB85" s="130"/>
      <c r="AC85" s="130"/>
      <c r="AD85" s="130"/>
      <c r="AE85" s="130"/>
      <c r="AF85" s="130"/>
      <c r="AG85" s="130"/>
      <c r="AH85" s="136">
        <v>1</v>
      </c>
      <c r="AI85" s="130"/>
      <c r="AJ85" s="130"/>
      <c r="AK85" s="130"/>
      <c r="AL85" s="130"/>
      <c r="AM85" s="130">
        <f>S85</f>
        <v>0</v>
      </c>
      <c r="AN85" s="130"/>
      <c r="AO85" s="130">
        <f>SUM(T85:V85)</f>
        <v>0</v>
      </c>
      <c r="AP85" s="130">
        <f>SUM(W85:Y85)</f>
        <v>0</v>
      </c>
      <c r="AQ85" s="130">
        <f>Z85</f>
        <v>0</v>
      </c>
      <c r="AR85" s="130"/>
      <c r="AS85" s="126"/>
      <c r="AT85" s="126"/>
      <c r="AU85" s="126">
        <v>0.93</v>
      </c>
      <c r="AV85" s="126">
        <v>46.5</v>
      </c>
      <c r="AW85" s="126"/>
      <c r="AX85" s="126"/>
      <c r="AY85" s="126"/>
      <c r="AZ85" s="138"/>
      <c r="BA85" s="139">
        <v>1</v>
      </c>
      <c r="BB85" s="139">
        <v>1</v>
      </c>
      <c r="BC85" s="139"/>
      <c r="BD85" s="139"/>
      <c r="BE85" s="130">
        <v>4.8</v>
      </c>
      <c r="BF85" s="130"/>
      <c r="BG85" s="130"/>
      <c r="BH85" s="130">
        <v>17.28</v>
      </c>
      <c r="BI85" s="130">
        <v>43.2</v>
      </c>
      <c r="BJ85" s="130"/>
      <c r="BK85" s="131">
        <v>38.1924</v>
      </c>
      <c r="BL85" s="131">
        <v>38.1924</v>
      </c>
      <c r="BM85" s="130">
        <v>3.84</v>
      </c>
    </row>
    <row r="86" spans="1:65">
      <c r="A86" s="133">
        <v>83</v>
      </c>
      <c r="B86" s="133" t="s">
        <v>731</v>
      </c>
      <c r="C86" s="134"/>
      <c r="D86" s="134"/>
      <c r="E86" s="135" t="s">
        <v>989</v>
      </c>
      <c r="F86" s="136" t="s">
        <v>990</v>
      </c>
      <c r="G86" s="135" t="s">
        <v>991</v>
      </c>
      <c r="H86" s="133">
        <v>1</v>
      </c>
      <c r="I86" s="130"/>
      <c r="J86" s="130">
        <v>1</v>
      </c>
      <c r="K86" s="130"/>
      <c r="L86" s="130"/>
      <c r="M86" s="130"/>
      <c r="N86" s="130"/>
      <c r="O86" s="130"/>
      <c r="P86" s="130"/>
      <c r="Q86" s="130"/>
      <c r="R86" s="130"/>
      <c r="S86" s="133"/>
      <c r="T86" s="130"/>
      <c r="U86" s="130"/>
      <c r="V86" s="130"/>
      <c r="W86" s="130"/>
      <c r="X86" s="130"/>
      <c r="Y86" s="130"/>
      <c r="Z86" s="130"/>
      <c r="AA86" s="130">
        <v>1</v>
      </c>
      <c r="AB86" s="130"/>
      <c r="AC86" s="130"/>
      <c r="AD86" s="130"/>
      <c r="AE86" s="130"/>
      <c r="AF86" s="130"/>
      <c r="AG86" s="130"/>
      <c r="AH86" s="136"/>
      <c r="AI86" s="130"/>
      <c r="AJ86" s="130"/>
      <c r="AK86" s="130"/>
      <c r="AL86" s="130"/>
      <c r="AM86" s="130"/>
      <c r="AN86" s="130"/>
      <c r="AO86" s="130"/>
      <c r="AP86" s="130"/>
      <c r="AQ86" s="130"/>
      <c r="AR86" s="130"/>
      <c r="AS86" s="126"/>
      <c r="AT86" s="126"/>
      <c r="AU86" s="126"/>
      <c r="AV86" s="126"/>
      <c r="AW86" s="126"/>
      <c r="AX86" s="126"/>
      <c r="AY86" s="126"/>
      <c r="AZ86" s="138"/>
      <c r="BA86" s="139"/>
      <c r="BB86" s="139"/>
      <c r="BC86" s="139"/>
      <c r="BD86" s="139"/>
      <c r="BE86" s="130"/>
      <c r="BF86" s="130"/>
      <c r="BG86" s="130"/>
      <c r="BH86" s="130"/>
      <c r="BI86" s="130"/>
      <c r="BJ86" s="130"/>
      <c r="BK86" s="131">
        <v>33.41835</v>
      </c>
      <c r="BL86" s="131">
        <v>33.41835</v>
      </c>
      <c r="BM86" s="130">
        <v>3.84</v>
      </c>
    </row>
    <row r="87" spans="1:65">
      <c r="A87" s="133">
        <v>84</v>
      </c>
      <c r="B87" s="133" t="s">
        <v>731</v>
      </c>
      <c r="C87" s="134"/>
      <c r="D87" s="134"/>
      <c r="E87" s="135" t="s">
        <v>992</v>
      </c>
      <c r="F87" s="136" t="s">
        <v>993</v>
      </c>
      <c r="G87" s="135" t="s">
        <v>994</v>
      </c>
      <c r="H87" s="133">
        <v>1</v>
      </c>
      <c r="I87" s="130"/>
      <c r="J87" s="130"/>
      <c r="K87" s="130"/>
      <c r="L87" s="130"/>
      <c r="M87" s="130"/>
      <c r="N87" s="130"/>
      <c r="O87" s="130">
        <v>1</v>
      </c>
      <c r="P87" s="130"/>
      <c r="Q87" s="130"/>
      <c r="R87" s="130"/>
      <c r="S87" s="133"/>
      <c r="T87" s="130">
        <v>1</v>
      </c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  <c r="AG87" s="130"/>
      <c r="AH87" s="136"/>
      <c r="AI87" s="130"/>
      <c r="AJ87" s="130"/>
      <c r="AK87" s="130"/>
      <c r="AL87" s="130"/>
      <c r="AM87" s="130"/>
      <c r="AN87" s="130"/>
      <c r="AO87" s="130"/>
      <c r="AP87" s="130"/>
      <c r="AQ87" s="130"/>
      <c r="AR87" s="130"/>
      <c r="AS87" s="126"/>
      <c r="AT87" s="126"/>
      <c r="AU87" s="126"/>
      <c r="AV87" s="126"/>
      <c r="AW87" s="126"/>
      <c r="AX87" s="126"/>
      <c r="AY87" s="126"/>
      <c r="AZ87" s="138"/>
      <c r="BA87" s="139"/>
      <c r="BB87" s="139"/>
      <c r="BC87" s="139"/>
      <c r="BD87" s="139"/>
      <c r="BE87" s="130"/>
      <c r="BF87" s="130"/>
      <c r="BG87" s="130"/>
      <c r="BH87" s="130"/>
      <c r="BI87" s="130"/>
      <c r="BJ87" s="130"/>
      <c r="BK87" s="131">
        <v>7.63848</v>
      </c>
      <c r="BL87" s="131">
        <v>7.63848</v>
      </c>
      <c r="BM87" s="130">
        <f>(H87*8)*0.96</f>
        <v>7.68</v>
      </c>
    </row>
    <row r="88" spans="1:65">
      <c r="A88" s="133">
        <v>85</v>
      </c>
      <c r="B88" s="133" t="s">
        <v>731</v>
      </c>
      <c r="C88" s="134"/>
      <c r="D88" s="134" t="s">
        <v>995</v>
      </c>
      <c r="E88" s="135" t="s">
        <v>996</v>
      </c>
      <c r="F88" s="136" t="s">
        <v>997</v>
      </c>
      <c r="G88" s="135" t="s">
        <v>998</v>
      </c>
      <c r="H88" s="133">
        <v>1</v>
      </c>
      <c r="I88" s="130"/>
      <c r="J88" s="130">
        <v>1</v>
      </c>
      <c r="K88" s="130"/>
      <c r="L88" s="130"/>
      <c r="M88" s="130"/>
      <c r="N88" s="130"/>
      <c r="O88" s="130"/>
      <c r="P88" s="130"/>
      <c r="Q88" s="130"/>
      <c r="R88" s="130"/>
      <c r="S88" s="133"/>
      <c r="T88" s="130"/>
      <c r="U88" s="130"/>
      <c r="V88" s="130"/>
      <c r="W88" s="130"/>
      <c r="X88" s="130"/>
      <c r="Y88" s="130"/>
      <c r="Z88" s="130"/>
      <c r="AA88" s="130">
        <v>1</v>
      </c>
      <c r="AB88" s="130"/>
      <c r="AC88" s="130"/>
      <c r="AD88" s="130"/>
      <c r="AE88" s="130"/>
      <c r="AF88" s="130"/>
      <c r="AG88" s="130"/>
      <c r="AH88" s="136">
        <v>1</v>
      </c>
      <c r="AI88" s="130"/>
      <c r="AJ88" s="130"/>
      <c r="AK88" s="130"/>
      <c r="AL88" s="130"/>
      <c r="AM88" s="130">
        <f>S88</f>
        <v>0</v>
      </c>
      <c r="AN88" s="130"/>
      <c r="AO88" s="130">
        <f>SUM(T88:V88)</f>
        <v>0</v>
      </c>
      <c r="AP88" s="130">
        <f>SUM(W88:Y88)</f>
        <v>0</v>
      </c>
      <c r="AQ88" s="130">
        <f>Z88</f>
        <v>0</v>
      </c>
      <c r="AR88" s="130"/>
      <c r="AS88" s="126"/>
      <c r="AT88" s="126"/>
      <c r="AU88" s="126">
        <v>2.79</v>
      </c>
      <c r="AV88" s="126">
        <v>149.5</v>
      </c>
      <c r="AW88" s="126"/>
      <c r="AX88" s="126"/>
      <c r="AY88" s="126"/>
      <c r="AZ88" s="138"/>
      <c r="BA88" s="139">
        <v>1</v>
      </c>
      <c r="BB88" s="139">
        <v>1</v>
      </c>
      <c r="BC88" s="139"/>
      <c r="BD88" s="139"/>
      <c r="BE88" s="130">
        <v>4.8</v>
      </c>
      <c r="BF88" s="130"/>
      <c r="BG88" s="130"/>
      <c r="BH88" s="130">
        <v>19.2</v>
      </c>
      <c r="BI88" s="130">
        <v>76.8</v>
      </c>
      <c r="BJ88" s="130"/>
      <c r="BK88" s="131">
        <v>21.00582</v>
      </c>
      <c r="BL88" s="131">
        <v>21.00582</v>
      </c>
      <c r="BM88" s="130">
        <v>3.84</v>
      </c>
    </row>
    <row r="89" spans="1:65">
      <c r="A89" s="133">
        <v>86</v>
      </c>
      <c r="B89" s="133" t="s">
        <v>731</v>
      </c>
      <c r="C89" s="134"/>
      <c r="D89" s="134"/>
      <c r="E89" s="135" t="s">
        <v>999</v>
      </c>
      <c r="F89" s="136" t="s">
        <v>1000</v>
      </c>
      <c r="G89" s="135" t="s">
        <v>1001</v>
      </c>
      <c r="H89" s="133">
        <v>1</v>
      </c>
      <c r="I89" s="130"/>
      <c r="J89" s="130">
        <v>1</v>
      </c>
      <c r="K89" s="130"/>
      <c r="L89" s="130"/>
      <c r="M89" s="130"/>
      <c r="N89" s="130"/>
      <c r="O89" s="130"/>
      <c r="P89" s="130"/>
      <c r="Q89" s="130"/>
      <c r="R89" s="130"/>
      <c r="S89" s="133"/>
      <c r="T89" s="130"/>
      <c r="U89" s="130"/>
      <c r="V89" s="130"/>
      <c r="W89" s="130"/>
      <c r="X89" s="130"/>
      <c r="Y89" s="130"/>
      <c r="Z89" s="130"/>
      <c r="AA89" s="130">
        <v>1</v>
      </c>
      <c r="AB89" s="130"/>
      <c r="AC89" s="130"/>
      <c r="AD89" s="130"/>
      <c r="AE89" s="130"/>
      <c r="AF89" s="130"/>
      <c r="AG89" s="130"/>
      <c r="AH89" s="136"/>
      <c r="AI89" s="130"/>
      <c r="AJ89" s="130"/>
      <c r="AK89" s="130"/>
      <c r="AL89" s="130"/>
      <c r="AM89" s="130"/>
      <c r="AN89" s="130"/>
      <c r="AO89" s="130"/>
      <c r="AP89" s="130"/>
      <c r="AQ89" s="130"/>
      <c r="AR89" s="130"/>
      <c r="AS89" s="126"/>
      <c r="AT89" s="126"/>
      <c r="AU89" s="126"/>
      <c r="AV89" s="126"/>
      <c r="AW89" s="126"/>
      <c r="AX89" s="126"/>
      <c r="AY89" s="126"/>
      <c r="AZ89" s="138"/>
      <c r="BA89" s="139"/>
      <c r="BB89" s="139"/>
      <c r="BC89" s="139"/>
      <c r="BD89" s="139"/>
      <c r="BE89" s="130"/>
      <c r="BF89" s="130"/>
      <c r="BG89" s="130"/>
      <c r="BH89" s="130"/>
      <c r="BI89" s="130"/>
      <c r="BJ89" s="130"/>
      <c r="BK89" s="131">
        <v>5.84821125</v>
      </c>
      <c r="BL89" s="131">
        <v>5.84821125</v>
      </c>
      <c r="BM89" s="130">
        <v>3.84</v>
      </c>
    </row>
    <row r="90" spans="1:65">
      <c r="A90" s="133">
        <v>87</v>
      </c>
      <c r="B90" s="133" t="s">
        <v>731</v>
      </c>
      <c r="C90" s="134"/>
      <c r="D90" s="134"/>
      <c r="E90" s="135" t="s">
        <v>1002</v>
      </c>
      <c r="F90" s="136" t="s">
        <v>1003</v>
      </c>
      <c r="G90" s="135" t="s">
        <v>1004</v>
      </c>
      <c r="H90" s="133">
        <v>1</v>
      </c>
      <c r="I90" s="130"/>
      <c r="J90" s="130">
        <v>1</v>
      </c>
      <c r="K90" s="130"/>
      <c r="L90" s="130"/>
      <c r="M90" s="130"/>
      <c r="N90" s="130"/>
      <c r="O90" s="130"/>
      <c r="P90" s="130"/>
      <c r="Q90" s="130"/>
      <c r="R90" s="130"/>
      <c r="S90" s="133"/>
      <c r="T90" s="130"/>
      <c r="U90" s="130"/>
      <c r="V90" s="130"/>
      <c r="W90" s="130"/>
      <c r="X90" s="130"/>
      <c r="Y90" s="130"/>
      <c r="Z90" s="130"/>
      <c r="AA90" s="130">
        <v>1</v>
      </c>
      <c r="AB90" s="130"/>
      <c r="AC90" s="130"/>
      <c r="AD90" s="130"/>
      <c r="AE90" s="130"/>
      <c r="AF90" s="130"/>
      <c r="AG90" s="130"/>
      <c r="AH90" s="136"/>
      <c r="AI90" s="130"/>
      <c r="AJ90" s="130"/>
      <c r="AK90" s="130"/>
      <c r="AL90" s="130"/>
      <c r="AM90" s="130"/>
      <c r="AN90" s="130"/>
      <c r="AO90" s="130"/>
      <c r="AP90" s="130"/>
      <c r="AQ90" s="130"/>
      <c r="AR90" s="130"/>
      <c r="AS90" s="126"/>
      <c r="AT90" s="126"/>
      <c r="AU90" s="126"/>
      <c r="AV90" s="126"/>
      <c r="AW90" s="126"/>
      <c r="AX90" s="126"/>
      <c r="AY90" s="126"/>
      <c r="AZ90" s="138"/>
      <c r="BA90" s="139"/>
      <c r="BB90" s="139"/>
      <c r="BC90" s="139"/>
      <c r="BD90" s="139"/>
      <c r="BE90" s="130"/>
      <c r="BF90" s="130"/>
      <c r="BG90" s="130"/>
      <c r="BH90" s="130"/>
      <c r="BI90" s="130"/>
      <c r="BJ90" s="130"/>
      <c r="BK90" s="131">
        <v>5.84821125</v>
      </c>
      <c r="BL90" s="131">
        <v>5.84821125</v>
      </c>
      <c r="BM90" s="130">
        <v>3.84</v>
      </c>
    </row>
    <row r="91" spans="1:65">
      <c r="A91" s="133">
        <v>88</v>
      </c>
      <c r="B91" s="133" t="s">
        <v>731</v>
      </c>
      <c r="C91" s="134"/>
      <c r="D91" s="134"/>
      <c r="E91" s="135" t="s">
        <v>1005</v>
      </c>
      <c r="F91" s="136" t="s">
        <v>1006</v>
      </c>
      <c r="G91" s="135" t="s">
        <v>1007</v>
      </c>
      <c r="H91" s="133">
        <v>1</v>
      </c>
      <c r="I91" s="130"/>
      <c r="J91" s="130"/>
      <c r="K91" s="130">
        <v>1</v>
      </c>
      <c r="L91" s="130"/>
      <c r="M91" s="130"/>
      <c r="N91" s="130"/>
      <c r="O91" s="130"/>
      <c r="P91" s="130"/>
      <c r="Q91" s="130"/>
      <c r="R91" s="130"/>
      <c r="S91" s="133"/>
      <c r="T91" s="136">
        <v>1</v>
      </c>
      <c r="U91" s="130"/>
      <c r="V91" s="130"/>
      <c r="W91" s="130"/>
      <c r="X91" s="130"/>
      <c r="Y91" s="130"/>
      <c r="Z91" s="130"/>
      <c r="AA91" s="130"/>
      <c r="AB91" s="130"/>
      <c r="AC91" s="130"/>
      <c r="AD91" s="130"/>
      <c r="AE91" s="130"/>
      <c r="AF91" s="130"/>
      <c r="AG91" s="130"/>
      <c r="AH91" s="136"/>
      <c r="AI91" s="130"/>
      <c r="AJ91" s="130"/>
      <c r="AK91" s="130"/>
      <c r="AL91" s="130"/>
      <c r="AM91" s="130"/>
      <c r="AN91" s="130"/>
      <c r="AO91" s="130"/>
      <c r="AP91" s="130"/>
      <c r="AQ91" s="130"/>
      <c r="AR91" s="130"/>
      <c r="AS91" s="126"/>
      <c r="AT91" s="126"/>
      <c r="AU91" s="126"/>
      <c r="AV91" s="126"/>
      <c r="AW91" s="126"/>
      <c r="AX91" s="126"/>
      <c r="AY91" s="126"/>
      <c r="AZ91" s="138"/>
      <c r="BA91" s="139"/>
      <c r="BB91" s="139"/>
      <c r="BC91" s="139"/>
      <c r="BD91" s="139"/>
      <c r="BE91" s="130"/>
      <c r="BF91" s="130"/>
      <c r="BG91" s="130"/>
      <c r="BH91" s="130"/>
      <c r="BI91" s="130"/>
      <c r="BJ91" s="130"/>
      <c r="BK91" s="131">
        <v>56.33379</v>
      </c>
      <c r="BL91" s="131">
        <v>56.33379</v>
      </c>
      <c r="BM91" s="130">
        <v>3.84</v>
      </c>
    </row>
    <row r="92" spans="1:65">
      <c r="A92" s="133">
        <v>89</v>
      </c>
      <c r="B92" s="133" t="s">
        <v>731</v>
      </c>
      <c r="C92" s="134"/>
      <c r="D92" s="134"/>
      <c r="E92" s="135"/>
      <c r="F92" s="136" t="s">
        <v>1008</v>
      </c>
      <c r="G92" s="135" t="s">
        <v>1009</v>
      </c>
      <c r="H92" s="133">
        <v>1</v>
      </c>
      <c r="I92" s="130"/>
      <c r="J92" s="130"/>
      <c r="K92" s="130">
        <v>1</v>
      </c>
      <c r="L92" s="130"/>
      <c r="M92" s="130"/>
      <c r="N92" s="130"/>
      <c r="O92" s="130"/>
      <c r="P92" s="130"/>
      <c r="Q92" s="130"/>
      <c r="R92" s="130"/>
      <c r="S92" s="133"/>
      <c r="T92" s="136"/>
      <c r="U92" s="130"/>
      <c r="V92" s="130"/>
      <c r="W92" s="130"/>
      <c r="X92" s="130"/>
      <c r="Y92" s="130"/>
      <c r="Z92" s="130"/>
      <c r="AA92" s="130"/>
      <c r="AB92" s="130"/>
      <c r="AC92" s="130"/>
      <c r="AD92" s="130"/>
      <c r="AE92" s="130"/>
      <c r="AF92" s="130"/>
      <c r="AG92" s="130"/>
      <c r="AH92" s="136"/>
      <c r="AI92" s="130"/>
      <c r="AJ92" s="130"/>
      <c r="AK92" s="130"/>
      <c r="AL92" s="130"/>
      <c r="AM92" s="130"/>
      <c r="AN92" s="130"/>
      <c r="AO92" s="130"/>
      <c r="AP92" s="130"/>
      <c r="AQ92" s="130"/>
      <c r="AR92" s="130"/>
      <c r="AS92" s="126"/>
      <c r="AT92" s="126"/>
      <c r="AU92" s="126"/>
      <c r="AV92" s="126"/>
      <c r="AW92" s="126"/>
      <c r="AX92" s="126"/>
      <c r="AY92" s="126"/>
      <c r="AZ92" s="138"/>
      <c r="BA92" s="139"/>
      <c r="BB92" s="139"/>
      <c r="BC92" s="139"/>
      <c r="BD92" s="139"/>
      <c r="BE92" s="130"/>
      <c r="BF92" s="130"/>
      <c r="BG92" s="130"/>
      <c r="BH92" s="130"/>
      <c r="BI92" s="130"/>
      <c r="BJ92" s="130"/>
      <c r="BK92" s="131">
        <v>56.33379</v>
      </c>
      <c r="BL92" s="131">
        <v>56.33379</v>
      </c>
      <c r="BM92" s="130"/>
    </row>
    <row r="93" spans="1:65">
      <c r="A93" s="133">
        <v>90</v>
      </c>
      <c r="B93" s="133" t="s">
        <v>731</v>
      </c>
      <c r="C93" s="134"/>
      <c r="D93" s="134"/>
      <c r="E93" s="135" t="s">
        <v>1010</v>
      </c>
      <c r="F93" s="136" t="s">
        <v>1011</v>
      </c>
      <c r="G93" s="135" t="s">
        <v>1012</v>
      </c>
      <c r="H93" s="133">
        <v>1</v>
      </c>
      <c r="I93" s="130"/>
      <c r="J93" s="130"/>
      <c r="K93" s="130"/>
      <c r="L93" s="130"/>
      <c r="M93" s="130"/>
      <c r="N93" s="130"/>
      <c r="O93" s="130"/>
      <c r="P93" s="130">
        <v>1</v>
      </c>
      <c r="Q93" s="130"/>
      <c r="R93" s="130">
        <v>1</v>
      </c>
      <c r="S93" s="136">
        <v>1</v>
      </c>
      <c r="T93" s="130"/>
      <c r="U93" s="130"/>
      <c r="V93" s="130"/>
      <c r="W93" s="130"/>
      <c r="X93" s="136">
        <v>1</v>
      </c>
      <c r="Y93" s="130"/>
      <c r="Z93" s="130"/>
      <c r="AA93" s="130"/>
      <c r="AB93" s="130"/>
      <c r="AC93" s="130"/>
      <c r="AD93" s="130"/>
      <c r="AE93" s="130"/>
      <c r="AF93" s="130"/>
      <c r="AG93" s="130"/>
      <c r="AH93" s="136"/>
      <c r="AI93" s="130"/>
      <c r="AJ93" s="130"/>
      <c r="AK93" s="130"/>
      <c r="AL93" s="130"/>
      <c r="AM93" s="130"/>
      <c r="AN93" s="130"/>
      <c r="AO93" s="130"/>
      <c r="AP93" s="130"/>
      <c r="AQ93" s="130"/>
      <c r="AR93" s="130"/>
      <c r="AS93" s="126"/>
      <c r="AT93" s="126"/>
      <c r="AU93" s="126"/>
      <c r="AV93" s="126"/>
      <c r="AW93" s="126"/>
      <c r="AX93" s="126"/>
      <c r="AY93" s="126"/>
      <c r="AZ93" s="138"/>
      <c r="BA93" s="139"/>
      <c r="BB93" s="139"/>
      <c r="BC93" s="139"/>
      <c r="BD93" s="139"/>
      <c r="BE93" s="130"/>
      <c r="BF93" s="130"/>
      <c r="BG93" s="130"/>
      <c r="BH93" s="130"/>
      <c r="BI93" s="130"/>
      <c r="BJ93" s="130"/>
      <c r="BK93" s="131">
        <v>24.82506</v>
      </c>
      <c r="BL93" s="131">
        <v>24.82506</v>
      </c>
      <c r="BM93" s="130">
        <f>(H93*8)*0.96</f>
        <v>7.68</v>
      </c>
    </row>
    <row r="94" spans="1:65">
      <c r="A94" s="133">
        <v>91</v>
      </c>
      <c r="B94" s="133" t="s">
        <v>731</v>
      </c>
      <c r="C94" s="134"/>
      <c r="D94" s="134"/>
      <c r="E94" s="135"/>
      <c r="F94" s="136" t="s">
        <v>1013</v>
      </c>
      <c r="G94" s="135" t="s">
        <v>1014</v>
      </c>
      <c r="H94" s="133">
        <v>1</v>
      </c>
      <c r="I94" s="130"/>
      <c r="J94" s="130"/>
      <c r="K94" s="130"/>
      <c r="L94" s="130"/>
      <c r="M94" s="130"/>
      <c r="N94" s="130"/>
      <c r="O94" s="130"/>
      <c r="P94" s="130">
        <v>1</v>
      </c>
      <c r="Q94" s="130"/>
      <c r="R94" s="130">
        <v>1</v>
      </c>
      <c r="S94" s="136"/>
      <c r="T94" s="130"/>
      <c r="U94" s="130"/>
      <c r="V94" s="130"/>
      <c r="W94" s="130"/>
      <c r="X94" s="136"/>
      <c r="Y94" s="130"/>
      <c r="Z94" s="130"/>
      <c r="AA94" s="130"/>
      <c r="AB94" s="130"/>
      <c r="AC94" s="130"/>
      <c r="AD94" s="130"/>
      <c r="AE94" s="130"/>
      <c r="AF94" s="130"/>
      <c r="AG94" s="130"/>
      <c r="AH94" s="136"/>
      <c r="AI94" s="130"/>
      <c r="AJ94" s="130"/>
      <c r="AK94" s="130"/>
      <c r="AL94" s="130"/>
      <c r="AM94" s="130"/>
      <c r="AN94" s="130"/>
      <c r="AO94" s="130"/>
      <c r="AP94" s="130"/>
      <c r="AQ94" s="130"/>
      <c r="AR94" s="130"/>
      <c r="AS94" s="126"/>
      <c r="AT94" s="126"/>
      <c r="AU94" s="126"/>
      <c r="AV94" s="126"/>
      <c r="AW94" s="126"/>
      <c r="AX94" s="126"/>
      <c r="AY94" s="126"/>
      <c r="AZ94" s="138"/>
      <c r="BA94" s="139"/>
      <c r="BB94" s="139"/>
      <c r="BC94" s="139"/>
      <c r="BD94" s="139"/>
      <c r="BE94" s="130"/>
      <c r="BF94" s="130"/>
      <c r="BG94" s="130"/>
      <c r="BH94" s="130"/>
      <c r="BI94" s="130"/>
      <c r="BJ94" s="130"/>
      <c r="BK94" s="131">
        <v>24.82506</v>
      </c>
      <c r="BL94" s="131">
        <v>24.82506</v>
      </c>
      <c r="BM94" s="130"/>
    </row>
    <row r="95" spans="1:65">
      <c r="A95" s="133">
        <v>92</v>
      </c>
      <c r="B95" s="133" t="s">
        <v>731</v>
      </c>
      <c r="C95" s="134"/>
      <c r="D95" s="134" t="s">
        <v>1015</v>
      </c>
      <c r="E95" s="135" t="s">
        <v>1016</v>
      </c>
      <c r="F95" s="136" t="s">
        <v>1017</v>
      </c>
      <c r="G95" s="135" t="s">
        <v>1018</v>
      </c>
      <c r="H95" s="133">
        <v>1</v>
      </c>
      <c r="I95" s="130"/>
      <c r="J95" s="130">
        <v>1</v>
      </c>
      <c r="K95" s="130"/>
      <c r="L95" s="130"/>
      <c r="M95" s="130"/>
      <c r="N95" s="130"/>
      <c r="O95" s="130"/>
      <c r="P95" s="130"/>
      <c r="Q95" s="130"/>
      <c r="R95" s="130">
        <f t="shared" ref="R95:R99" si="31">P95</f>
        <v>0</v>
      </c>
      <c r="S95" s="133"/>
      <c r="T95" s="130"/>
      <c r="U95" s="130"/>
      <c r="V95" s="130"/>
      <c r="W95" s="130"/>
      <c r="X95" s="130"/>
      <c r="Y95" s="130"/>
      <c r="Z95" s="130"/>
      <c r="AA95" s="130">
        <v>1</v>
      </c>
      <c r="AB95" s="130"/>
      <c r="AC95" s="130"/>
      <c r="AD95" s="130"/>
      <c r="AE95" s="130"/>
      <c r="AF95" s="130"/>
      <c r="AG95" s="130"/>
      <c r="AH95" s="136">
        <v>1</v>
      </c>
      <c r="AI95" s="130"/>
      <c r="AJ95" s="130"/>
      <c r="AK95" s="130"/>
      <c r="AL95" s="130"/>
      <c r="AM95" s="130">
        <f t="shared" ref="AM95:AM99" si="32">S95</f>
        <v>0</v>
      </c>
      <c r="AN95" s="130"/>
      <c r="AO95" s="130">
        <f t="shared" ref="AO95:AO99" si="33">SUM(T95:V95)</f>
        <v>0</v>
      </c>
      <c r="AP95" s="130">
        <f t="shared" ref="AP95:AP99" si="34">SUM(W95:Y95)</f>
        <v>0</v>
      </c>
      <c r="AQ95" s="130">
        <f t="shared" ref="AQ95:AQ99" si="35">Z95</f>
        <v>0</v>
      </c>
      <c r="AR95" s="130"/>
      <c r="AS95" s="126"/>
      <c r="AT95" s="126"/>
      <c r="AU95" s="126"/>
      <c r="AV95" s="126">
        <v>187.4</v>
      </c>
      <c r="AW95" s="126"/>
      <c r="AX95" s="126"/>
      <c r="AY95" s="126">
        <v>93</v>
      </c>
      <c r="AZ95" s="138"/>
      <c r="BA95" s="139">
        <v>1</v>
      </c>
      <c r="BB95" s="139">
        <v>1</v>
      </c>
      <c r="BC95" s="139"/>
      <c r="BD95" s="139"/>
      <c r="BE95" s="130">
        <v>4.8</v>
      </c>
      <c r="BF95" s="130"/>
      <c r="BG95" s="130"/>
      <c r="BH95" s="130">
        <v>1.56</v>
      </c>
      <c r="BI95" s="130">
        <v>33.6</v>
      </c>
      <c r="BJ95" s="130"/>
      <c r="BK95" s="131">
        <v>28.6443</v>
      </c>
      <c r="BL95" s="131">
        <v>28.6443</v>
      </c>
      <c r="BM95" s="130">
        <v>3.84</v>
      </c>
    </row>
    <row r="96" spans="1:65">
      <c r="A96" s="133">
        <v>93</v>
      </c>
      <c r="B96" s="133" t="s">
        <v>731</v>
      </c>
      <c r="C96" s="134"/>
      <c r="D96" s="134"/>
      <c r="E96" s="135" t="s">
        <v>1019</v>
      </c>
      <c r="F96" s="136" t="s">
        <v>1020</v>
      </c>
      <c r="G96" s="135" t="s">
        <v>1021</v>
      </c>
      <c r="H96" s="133">
        <v>1</v>
      </c>
      <c r="I96" s="130"/>
      <c r="J96" s="130">
        <v>1</v>
      </c>
      <c r="K96" s="130"/>
      <c r="L96" s="130"/>
      <c r="M96" s="130"/>
      <c r="N96" s="130"/>
      <c r="O96" s="130"/>
      <c r="P96" s="130"/>
      <c r="Q96" s="130"/>
      <c r="R96" s="130"/>
      <c r="S96" s="133"/>
      <c r="T96" s="130"/>
      <c r="U96" s="130"/>
      <c r="V96" s="130"/>
      <c r="W96" s="130"/>
      <c r="X96" s="130"/>
      <c r="Y96" s="130"/>
      <c r="Z96" s="130"/>
      <c r="AA96" s="130">
        <v>1</v>
      </c>
      <c r="AB96" s="130"/>
      <c r="AC96" s="130"/>
      <c r="AD96" s="130"/>
      <c r="AE96" s="130"/>
      <c r="AF96" s="130"/>
      <c r="AG96" s="130"/>
      <c r="AH96" s="136"/>
      <c r="AI96" s="130"/>
      <c r="AJ96" s="130"/>
      <c r="AK96" s="130"/>
      <c r="AL96" s="130"/>
      <c r="AM96" s="130"/>
      <c r="AN96" s="130"/>
      <c r="AO96" s="130"/>
      <c r="AP96" s="130"/>
      <c r="AQ96" s="130"/>
      <c r="AR96" s="130"/>
      <c r="AS96" s="126"/>
      <c r="AT96" s="126"/>
      <c r="AU96" s="126"/>
      <c r="AV96" s="126"/>
      <c r="AW96" s="126"/>
      <c r="AX96" s="126"/>
      <c r="AY96" s="126"/>
      <c r="AZ96" s="138"/>
      <c r="BA96" s="139"/>
      <c r="BB96" s="139"/>
      <c r="BC96" s="139"/>
      <c r="BD96" s="139"/>
      <c r="BE96" s="130"/>
      <c r="BF96" s="130"/>
      <c r="BG96" s="130"/>
      <c r="BH96" s="130"/>
      <c r="BI96" s="130"/>
      <c r="BJ96" s="130"/>
      <c r="BK96" s="131">
        <v>28.6443</v>
      </c>
      <c r="BL96" s="131">
        <v>28.6443</v>
      </c>
      <c r="BM96" s="130">
        <v>3.84</v>
      </c>
    </row>
    <row r="97" spans="1:65">
      <c r="A97" s="133">
        <v>94</v>
      </c>
      <c r="B97" s="133" t="s">
        <v>731</v>
      </c>
      <c r="C97" s="134"/>
      <c r="D97" s="134" t="s">
        <v>1022</v>
      </c>
      <c r="E97" s="135" t="s">
        <v>1023</v>
      </c>
      <c r="F97" s="136" t="s">
        <v>1024</v>
      </c>
      <c r="G97" s="135" t="s">
        <v>1025</v>
      </c>
      <c r="H97" s="133">
        <v>1</v>
      </c>
      <c r="I97" s="130"/>
      <c r="J97" s="130">
        <v>1</v>
      </c>
      <c r="K97" s="130"/>
      <c r="L97" s="130"/>
      <c r="M97" s="130"/>
      <c r="N97" s="130"/>
      <c r="O97" s="130"/>
      <c r="P97" s="130"/>
      <c r="Q97" s="130"/>
      <c r="R97" s="130">
        <f t="shared" si="31"/>
        <v>0</v>
      </c>
      <c r="S97" s="133"/>
      <c r="T97" s="130"/>
      <c r="U97" s="130"/>
      <c r="V97" s="130"/>
      <c r="W97" s="130"/>
      <c r="X97" s="130"/>
      <c r="Y97" s="130"/>
      <c r="Z97" s="130"/>
      <c r="AA97" s="130">
        <v>1</v>
      </c>
      <c r="AB97" s="130"/>
      <c r="AC97" s="130"/>
      <c r="AD97" s="130"/>
      <c r="AE97" s="130"/>
      <c r="AF97" s="130"/>
      <c r="AG97" s="130"/>
      <c r="AH97" s="136">
        <v>1</v>
      </c>
      <c r="AI97" s="130"/>
      <c r="AJ97" s="130"/>
      <c r="AK97" s="130"/>
      <c r="AL97" s="130"/>
      <c r="AM97" s="130">
        <f t="shared" si="32"/>
        <v>0</v>
      </c>
      <c r="AN97" s="130"/>
      <c r="AO97" s="130">
        <f t="shared" si="33"/>
        <v>0</v>
      </c>
      <c r="AP97" s="130">
        <f t="shared" si="34"/>
        <v>0</v>
      </c>
      <c r="AQ97" s="130">
        <f t="shared" si="35"/>
        <v>0</v>
      </c>
      <c r="AR97" s="130"/>
      <c r="AS97" s="126"/>
      <c r="AT97" s="126"/>
      <c r="AU97" s="126"/>
      <c r="AV97" s="126">
        <v>56.6</v>
      </c>
      <c r="AW97" s="126"/>
      <c r="AX97" s="126"/>
      <c r="AY97" s="126"/>
      <c r="AZ97" s="138"/>
      <c r="BA97" s="139">
        <v>1</v>
      </c>
      <c r="BB97" s="139">
        <v>1</v>
      </c>
      <c r="BC97" s="139"/>
      <c r="BD97" s="139"/>
      <c r="BE97" s="130">
        <v>4.8</v>
      </c>
      <c r="BF97" s="130"/>
      <c r="BG97" s="130"/>
      <c r="BH97" s="130">
        <v>1.56</v>
      </c>
      <c r="BI97" s="130">
        <v>28.8</v>
      </c>
      <c r="BJ97" s="130"/>
      <c r="BK97" s="131">
        <v>26.73468</v>
      </c>
      <c r="BL97" s="131">
        <v>26.73468</v>
      </c>
      <c r="BM97" s="130">
        <v>3.84</v>
      </c>
    </row>
    <row r="98" spans="1:65">
      <c r="A98" s="133">
        <v>95</v>
      </c>
      <c r="B98" s="133" t="s">
        <v>731</v>
      </c>
      <c r="C98" s="134"/>
      <c r="D98" s="134"/>
      <c r="E98" s="135" t="s">
        <v>1026</v>
      </c>
      <c r="F98" s="136" t="s">
        <v>1027</v>
      </c>
      <c r="G98" s="135" t="s">
        <v>1028</v>
      </c>
      <c r="H98" s="133">
        <v>1</v>
      </c>
      <c r="I98" s="130"/>
      <c r="J98" s="130">
        <v>1</v>
      </c>
      <c r="K98" s="130"/>
      <c r="L98" s="130"/>
      <c r="M98" s="130"/>
      <c r="N98" s="130"/>
      <c r="O98" s="130"/>
      <c r="P98" s="130"/>
      <c r="Q98" s="130"/>
      <c r="R98" s="130"/>
      <c r="S98" s="133"/>
      <c r="T98" s="130"/>
      <c r="U98" s="130"/>
      <c r="V98" s="130"/>
      <c r="W98" s="130"/>
      <c r="X98" s="130"/>
      <c r="Y98" s="130"/>
      <c r="Z98" s="130"/>
      <c r="AA98" s="130">
        <v>1</v>
      </c>
      <c r="AB98" s="130"/>
      <c r="AC98" s="130"/>
      <c r="AD98" s="130"/>
      <c r="AE98" s="130"/>
      <c r="AF98" s="130"/>
      <c r="AG98" s="130"/>
      <c r="AH98" s="136"/>
      <c r="AI98" s="130"/>
      <c r="AJ98" s="130"/>
      <c r="AK98" s="130"/>
      <c r="AL98" s="130"/>
      <c r="AM98" s="130"/>
      <c r="AN98" s="130"/>
      <c r="AO98" s="130"/>
      <c r="AP98" s="130"/>
      <c r="AQ98" s="130"/>
      <c r="AR98" s="130"/>
      <c r="AS98" s="126"/>
      <c r="AT98" s="126"/>
      <c r="AU98" s="126"/>
      <c r="AV98" s="126"/>
      <c r="AW98" s="126"/>
      <c r="AX98" s="126"/>
      <c r="AY98" s="126"/>
      <c r="AZ98" s="138"/>
      <c r="BA98" s="139"/>
      <c r="BB98" s="139"/>
      <c r="BC98" s="139"/>
      <c r="BD98" s="139"/>
      <c r="BE98" s="130"/>
      <c r="BF98" s="130"/>
      <c r="BG98" s="130"/>
      <c r="BH98" s="130"/>
      <c r="BI98" s="130"/>
      <c r="BJ98" s="130"/>
      <c r="BK98" s="131">
        <v>26.73468</v>
      </c>
      <c r="BL98" s="131">
        <v>26.73468</v>
      </c>
      <c r="BM98" s="130">
        <v>3.84</v>
      </c>
    </row>
    <row r="99" spans="1:65">
      <c r="A99" s="133">
        <v>96</v>
      </c>
      <c r="B99" s="133" t="s">
        <v>731</v>
      </c>
      <c r="C99" s="134"/>
      <c r="D99" s="134" t="s">
        <v>1029</v>
      </c>
      <c r="E99" s="135" t="s">
        <v>1030</v>
      </c>
      <c r="F99" s="136" t="s">
        <v>1031</v>
      </c>
      <c r="G99" s="135" t="s">
        <v>1032</v>
      </c>
      <c r="H99" s="133">
        <v>1</v>
      </c>
      <c r="I99" s="130"/>
      <c r="J99" s="130">
        <v>1</v>
      </c>
      <c r="K99" s="130"/>
      <c r="L99" s="130"/>
      <c r="M99" s="130"/>
      <c r="N99" s="130"/>
      <c r="O99" s="130"/>
      <c r="P99" s="130"/>
      <c r="Q99" s="130"/>
      <c r="R99" s="130">
        <f t="shared" si="31"/>
        <v>0</v>
      </c>
      <c r="S99" s="133"/>
      <c r="T99" s="130"/>
      <c r="U99" s="130"/>
      <c r="V99" s="130"/>
      <c r="W99" s="130"/>
      <c r="X99" s="130"/>
      <c r="Y99" s="130"/>
      <c r="Z99" s="130"/>
      <c r="AA99" s="130">
        <v>1</v>
      </c>
      <c r="AB99" s="130"/>
      <c r="AC99" s="130"/>
      <c r="AD99" s="130"/>
      <c r="AE99" s="130"/>
      <c r="AF99" s="130"/>
      <c r="AG99" s="130"/>
      <c r="AH99" s="136">
        <v>1</v>
      </c>
      <c r="AI99" s="130"/>
      <c r="AJ99" s="130"/>
      <c r="AK99" s="130"/>
      <c r="AL99" s="130"/>
      <c r="AM99" s="130">
        <f t="shared" si="32"/>
        <v>0</v>
      </c>
      <c r="AN99" s="130"/>
      <c r="AO99" s="130">
        <f t="shared" si="33"/>
        <v>0</v>
      </c>
      <c r="AP99" s="130">
        <f t="shared" si="34"/>
        <v>0</v>
      </c>
      <c r="AQ99" s="130">
        <f t="shared" si="35"/>
        <v>0</v>
      </c>
      <c r="AR99" s="130"/>
      <c r="AS99" s="126"/>
      <c r="AT99" s="126"/>
      <c r="AU99" s="126"/>
      <c r="AV99" s="126">
        <v>93</v>
      </c>
      <c r="AW99" s="126"/>
      <c r="AX99" s="126"/>
      <c r="AY99" s="126"/>
      <c r="AZ99" s="138"/>
      <c r="BA99" s="139">
        <v>1</v>
      </c>
      <c r="BB99" s="139">
        <v>1</v>
      </c>
      <c r="BC99" s="139"/>
      <c r="BD99" s="139"/>
      <c r="BE99" s="130">
        <v>4.8</v>
      </c>
      <c r="BF99" s="130"/>
      <c r="BG99" s="130"/>
      <c r="BH99" s="130">
        <v>14.4</v>
      </c>
      <c r="BI99" s="130">
        <v>38.4</v>
      </c>
      <c r="BJ99" s="130"/>
      <c r="BK99" s="131">
        <v>37.23759</v>
      </c>
      <c r="BL99" s="131">
        <v>37.23759</v>
      </c>
      <c r="BM99" s="130">
        <v>3.84</v>
      </c>
    </row>
    <row r="100" spans="1:65">
      <c r="A100" s="133">
        <v>97</v>
      </c>
      <c r="B100" s="133" t="s">
        <v>731</v>
      </c>
      <c r="C100" s="134"/>
      <c r="D100" s="134"/>
      <c r="E100" s="135" t="s">
        <v>1033</v>
      </c>
      <c r="F100" s="136" t="s">
        <v>1034</v>
      </c>
      <c r="G100" s="135" t="s">
        <v>1035</v>
      </c>
      <c r="H100" s="133">
        <v>1</v>
      </c>
      <c r="I100" s="130"/>
      <c r="J100" s="130">
        <v>1</v>
      </c>
      <c r="K100" s="130"/>
      <c r="L100" s="130"/>
      <c r="M100" s="130"/>
      <c r="N100" s="130"/>
      <c r="O100" s="130"/>
      <c r="P100" s="130"/>
      <c r="Q100" s="130"/>
      <c r="R100" s="130"/>
      <c r="S100" s="133"/>
      <c r="T100" s="130"/>
      <c r="U100" s="130"/>
      <c r="V100" s="130"/>
      <c r="W100" s="130"/>
      <c r="X100" s="130"/>
      <c r="Y100" s="130"/>
      <c r="Z100" s="130"/>
      <c r="AA100" s="130">
        <v>1</v>
      </c>
      <c r="AB100" s="130"/>
      <c r="AC100" s="130"/>
      <c r="AD100" s="130"/>
      <c r="AE100" s="130"/>
      <c r="AF100" s="130"/>
      <c r="AG100" s="130"/>
      <c r="AH100" s="136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26"/>
      <c r="AT100" s="126"/>
      <c r="AU100" s="126"/>
      <c r="AV100" s="126"/>
      <c r="AW100" s="126"/>
      <c r="AX100" s="126"/>
      <c r="AY100" s="126"/>
      <c r="AZ100" s="138"/>
      <c r="BA100" s="139"/>
      <c r="BB100" s="139"/>
      <c r="BC100" s="139"/>
      <c r="BD100" s="139"/>
      <c r="BE100" s="130"/>
      <c r="BF100" s="130"/>
      <c r="BG100" s="130"/>
      <c r="BH100" s="130"/>
      <c r="BI100" s="130"/>
      <c r="BJ100" s="130"/>
      <c r="BK100" s="131">
        <v>32.46354</v>
      </c>
      <c r="BL100" s="131">
        <v>32.46354</v>
      </c>
      <c r="BM100" s="130">
        <v>3.84</v>
      </c>
    </row>
    <row r="101" spans="1:65">
      <c r="A101" s="133">
        <v>98</v>
      </c>
      <c r="B101" s="133" t="s">
        <v>731</v>
      </c>
      <c r="C101" s="134"/>
      <c r="D101" s="134" t="s">
        <v>1036</v>
      </c>
      <c r="E101" s="135" t="s">
        <v>1037</v>
      </c>
      <c r="F101" s="136" t="s">
        <v>1038</v>
      </c>
      <c r="G101" s="135" t="s">
        <v>1039</v>
      </c>
      <c r="H101" s="133">
        <v>1</v>
      </c>
      <c r="I101" s="130"/>
      <c r="J101" s="130"/>
      <c r="K101" s="130"/>
      <c r="L101" s="130"/>
      <c r="M101" s="130"/>
      <c r="N101" s="130"/>
      <c r="O101" s="130">
        <v>1</v>
      </c>
      <c r="P101" s="130"/>
      <c r="Q101" s="130"/>
      <c r="R101" s="130">
        <f t="shared" ref="R101:R106" si="36">P101</f>
        <v>0</v>
      </c>
      <c r="S101" s="133"/>
      <c r="T101" s="130">
        <v>1</v>
      </c>
      <c r="U101" s="130"/>
      <c r="V101" s="130"/>
      <c r="W101" s="130"/>
      <c r="X101" s="130"/>
      <c r="Y101" s="130"/>
      <c r="Z101" s="130"/>
      <c r="AA101" s="130"/>
      <c r="AB101" s="130"/>
      <c r="AC101" s="130"/>
      <c r="AD101" s="130"/>
      <c r="AE101" s="130"/>
      <c r="AF101" s="130"/>
      <c r="AG101" s="130"/>
      <c r="AH101" s="136">
        <v>1</v>
      </c>
      <c r="AI101" s="130"/>
      <c r="AJ101" s="130"/>
      <c r="AK101" s="130"/>
      <c r="AL101" s="130"/>
      <c r="AM101" s="130">
        <f t="shared" ref="AM101:AM106" si="37">S101</f>
        <v>0</v>
      </c>
      <c r="AN101" s="130"/>
      <c r="AO101" s="130">
        <f t="shared" ref="AO101:AO106" si="38">SUM(T101:V101)</f>
        <v>1</v>
      </c>
      <c r="AP101" s="130">
        <f t="shared" ref="AP101:AP106" si="39">SUM(W101:Y101)</f>
        <v>0</v>
      </c>
      <c r="AQ101" s="130">
        <f t="shared" ref="AQ101:AQ106" si="40">Z101</f>
        <v>0</v>
      </c>
      <c r="AR101" s="130">
        <v>72</v>
      </c>
      <c r="AS101" s="126">
        <v>2316.5</v>
      </c>
      <c r="AT101" s="126"/>
      <c r="AU101" s="126">
        <v>0.93</v>
      </c>
      <c r="AV101" s="126">
        <v>145</v>
      </c>
      <c r="AW101" s="126">
        <v>279</v>
      </c>
      <c r="AX101" s="126"/>
      <c r="AY101" s="126"/>
      <c r="AZ101" s="138"/>
      <c r="BA101" s="139">
        <v>1</v>
      </c>
      <c r="BB101" s="139">
        <v>1</v>
      </c>
      <c r="BC101" s="139"/>
      <c r="BD101" s="139"/>
      <c r="BE101" s="130">
        <v>4.8</v>
      </c>
      <c r="BF101" s="130"/>
      <c r="BG101" s="130"/>
      <c r="BH101" s="130">
        <v>17.28</v>
      </c>
      <c r="BI101" s="130">
        <v>43.2</v>
      </c>
      <c r="BJ101" s="130"/>
      <c r="BK101" s="131">
        <v>28.6443</v>
      </c>
      <c r="BL101" s="131">
        <v>28.6443</v>
      </c>
      <c r="BM101" s="130">
        <f>(H11*8)*0.96</f>
        <v>7.68</v>
      </c>
    </row>
    <row r="102" spans="1:65">
      <c r="A102" s="133">
        <v>99</v>
      </c>
      <c r="B102" s="133" t="s">
        <v>731</v>
      </c>
      <c r="C102" s="134"/>
      <c r="D102" s="134"/>
      <c r="E102" s="135" t="s">
        <v>1040</v>
      </c>
      <c r="F102" s="136" t="s">
        <v>1041</v>
      </c>
      <c r="G102" s="135" t="s">
        <v>1042</v>
      </c>
      <c r="H102" s="133">
        <v>1</v>
      </c>
      <c r="I102" s="130"/>
      <c r="J102" s="130">
        <v>1</v>
      </c>
      <c r="K102" s="130"/>
      <c r="L102" s="130"/>
      <c r="M102" s="130"/>
      <c r="N102" s="130"/>
      <c r="O102" s="130"/>
      <c r="P102" s="130"/>
      <c r="Q102" s="130"/>
      <c r="R102" s="130"/>
      <c r="S102" s="133"/>
      <c r="T102" s="130"/>
      <c r="U102" s="130"/>
      <c r="V102" s="130"/>
      <c r="W102" s="130"/>
      <c r="X102" s="130"/>
      <c r="Y102" s="130"/>
      <c r="Z102" s="130"/>
      <c r="AA102" s="130">
        <v>1</v>
      </c>
      <c r="AB102" s="130"/>
      <c r="AC102" s="130"/>
      <c r="AD102" s="130"/>
      <c r="AE102" s="130"/>
      <c r="AF102" s="130"/>
      <c r="AG102" s="130"/>
      <c r="AH102" s="136"/>
      <c r="AI102" s="130"/>
      <c r="AJ102" s="130"/>
      <c r="AK102" s="130"/>
      <c r="AL102" s="130"/>
      <c r="AM102" s="130"/>
      <c r="AN102" s="130"/>
      <c r="AO102" s="130"/>
      <c r="AP102" s="130"/>
      <c r="AQ102" s="130"/>
      <c r="AR102" s="130"/>
      <c r="AS102" s="126"/>
      <c r="AT102" s="126"/>
      <c r="AU102" s="126"/>
      <c r="AV102" s="126"/>
      <c r="AW102" s="126"/>
      <c r="AX102" s="126"/>
      <c r="AY102" s="126"/>
      <c r="AZ102" s="138"/>
      <c r="BA102" s="139"/>
      <c r="BB102" s="139"/>
      <c r="BC102" s="139"/>
      <c r="BD102" s="139"/>
      <c r="BE102" s="130"/>
      <c r="BF102" s="130"/>
      <c r="BG102" s="130"/>
      <c r="BH102" s="130"/>
      <c r="BI102" s="130"/>
      <c r="BJ102" s="130"/>
      <c r="BK102" s="131">
        <v>27.68949</v>
      </c>
      <c r="BL102" s="131">
        <v>27.68949</v>
      </c>
      <c r="BM102" s="130">
        <f>(H12*8)*0.96</f>
        <v>7.68</v>
      </c>
    </row>
    <row r="103" spans="1:65">
      <c r="A103" s="133">
        <v>100</v>
      </c>
      <c r="B103" s="133" t="s">
        <v>731</v>
      </c>
      <c r="C103" s="134"/>
      <c r="D103" s="134"/>
      <c r="E103" s="135" t="s">
        <v>1043</v>
      </c>
      <c r="F103" s="136" t="s">
        <v>1044</v>
      </c>
      <c r="G103" s="135" t="s">
        <v>1045</v>
      </c>
      <c r="H103" s="133">
        <v>1</v>
      </c>
      <c r="I103" s="130"/>
      <c r="J103" s="130">
        <v>1</v>
      </c>
      <c r="K103" s="130"/>
      <c r="L103" s="130"/>
      <c r="M103" s="130"/>
      <c r="N103" s="130"/>
      <c r="O103" s="130"/>
      <c r="P103" s="130"/>
      <c r="Q103" s="130"/>
      <c r="R103" s="130"/>
      <c r="S103" s="133"/>
      <c r="T103" s="130"/>
      <c r="U103" s="130"/>
      <c r="V103" s="130"/>
      <c r="W103" s="130"/>
      <c r="X103" s="130"/>
      <c r="Y103" s="130"/>
      <c r="Z103" s="130"/>
      <c r="AA103" s="130">
        <v>1</v>
      </c>
      <c r="AB103" s="130"/>
      <c r="AC103" s="130"/>
      <c r="AD103" s="130"/>
      <c r="AE103" s="130"/>
      <c r="AF103" s="130"/>
      <c r="AG103" s="130"/>
      <c r="AH103" s="136"/>
      <c r="AI103" s="130"/>
      <c r="AJ103" s="130"/>
      <c r="AK103" s="130"/>
      <c r="AL103" s="130"/>
      <c r="AM103" s="130"/>
      <c r="AN103" s="130"/>
      <c r="AO103" s="130"/>
      <c r="AP103" s="130"/>
      <c r="AQ103" s="130"/>
      <c r="AR103" s="130"/>
      <c r="AS103" s="126"/>
      <c r="AT103" s="126"/>
      <c r="AU103" s="126"/>
      <c r="AV103" s="126"/>
      <c r="AW103" s="126"/>
      <c r="AX103" s="126"/>
      <c r="AY103" s="126"/>
      <c r="AZ103" s="138"/>
      <c r="BA103" s="139"/>
      <c r="BB103" s="139"/>
      <c r="BC103" s="139"/>
      <c r="BD103" s="139"/>
      <c r="BE103" s="130"/>
      <c r="BF103" s="130"/>
      <c r="BG103" s="130"/>
      <c r="BH103" s="130"/>
      <c r="BI103" s="130"/>
      <c r="BJ103" s="130"/>
      <c r="BK103" s="131">
        <v>27.68949</v>
      </c>
      <c r="BL103" s="131">
        <v>27.68949</v>
      </c>
      <c r="BM103" s="130">
        <v>3.84</v>
      </c>
    </row>
    <row r="104" spans="1:65">
      <c r="A104" s="133">
        <v>101</v>
      </c>
      <c r="B104" s="133" t="s">
        <v>731</v>
      </c>
      <c r="C104" s="134"/>
      <c r="D104" s="134" t="s">
        <v>1046</v>
      </c>
      <c r="E104" s="135" t="s">
        <v>1047</v>
      </c>
      <c r="F104" s="136" t="s">
        <v>1048</v>
      </c>
      <c r="G104" s="135" t="s">
        <v>1049</v>
      </c>
      <c r="H104" s="133">
        <v>1</v>
      </c>
      <c r="I104" s="130"/>
      <c r="J104" s="130">
        <v>1</v>
      </c>
      <c r="K104" s="130"/>
      <c r="L104" s="130"/>
      <c r="M104" s="130"/>
      <c r="N104" s="130"/>
      <c r="O104" s="130"/>
      <c r="P104" s="130"/>
      <c r="Q104" s="130"/>
      <c r="R104" s="130">
        <f t="shared" si="36"/>
        <v>0</v>
      </c>
      <c r="S104" s="133"/>
      <c r="T104" s="130"/>
      <c r="U104" s="130"/>
      <c r="V104" s="130"/>
      <c r="W104" s="130"/>
      <c r="X104" s="130"/>
      <c r="Y104" s="130"/>
      <c r="Z104" s="130"/>
      <c r="AA104" s="130">
        <v>1</v>
      </c>
      <c r="AB104" s="130"/>
      <c r="AC104" s="130"/>
      <c r="AD104" s="130"/>
      <c r="AE104" s="130"/>
      <c r="AF104" s="130"/>
      <c r="AG104" s="130"/>
      <c r="AH104" s="136">
        <v>1</v>
      </c>
      <c r="AI104" s="130"/>
      <c r="AJ104" s="130"/>
      <c r="AK104" s="130"/>
      <c r="AL104" s="130"/>
      <c r="AM104" s="130">
        <f t="shared" si="37"/>
        <v>0</v>
      </c>
      <c r="AN104" s="130"/>
      <c r="AO104" s="130">
        <f t="shared" si="38"/>
        <v>0</v>
      </c>
      <c r="AP104" s="130">
        <f t="shared" si="39"/>
        <v>0</v>
      </c>
      <c r="AQ104" s="130">
        <f t="shared" si="40"/>
        <v>0</v>
      </c>
      <c r="AR104" s="130"/>
      <c r="AS104" s="126"/>
      <c r="AT104" s="126"/>
      <c r="AU104" s="126"/>
      <c r="AV104" s="126">
        <v>74.4</v>
      </c>
      <c r="AW104" s="126"/>
      <c r="AX104" s="126"/>
      <c r="AY104" s="126"/>
      <c r="AZ104" s="138"/>
      <c r="BA104" s="139">
        <v>1</v>
      </c>
      <c r="BB104" s="139">
        <v>1</v>
      </c>
      <c r="BC104" s="139"/>
      <c r="BD104" s="139"/>
      <c r="BE104" s="130">
        <v>4.8</v>
      </c>
      <c r="BF104" s="130"/>
      <c r="BG104" s="130"/>
      <c r="BH104" s="130">
        <v>19.2</v>
      </c>
      <c r="BI104" s="130">
        <v>33.6</v>
      </c>
      <c r="BJ104" s="130"/>
      <c r="BK104" s="131">
        <v>33.41835</v>
      </c>
      <c r="BL104" s="131">
        <v>33.41835</v>
      </c>
      <c r="BM104" s="130">
        <v>3.84</v>
      </c>
    </row>
    <row r="105" spans="1:65">
      <c r="A105" s="133">
        <v>102</v>
      </c>
      <c r="B105" s="133" t="s">
        <v>731</v>
      </c>
      <c r="C105" s="134"/>
      <c r="D105" s="134"/>
      <c r="E105" s="135" t="s">
        <v>1050</v>
      </c>
      <c r="F105" s="136" t="s">
        <v>1051</v>
      </c>
      <c r="G105" s="135" t="s">
        <v>1052</v>
      </c>
      <c r="H105" s="133">
        <v>1</v>
      </c>
      <c r="I105" s="130"/>
      <c r="J105" s="130">
        <v>1</v>
      </c>
      <c r="K105" s="130"/>
      <c r="L105" s="130"/>
      <c r="M105" s="130"/>
      <c r="N105" s="130"/>
      <c r="O105" s="130"/>
      <c r="P105" s="130"/>
      <c r="Q105" s="130"/>
      <c r="R105" s="130"/>
      <c r="S105" s="133"/>
      <c r="T105" s="130"/>
      <c r="U105" s="130"/>
      <c r="V105" s="130"/>
      <c r="W105" s="130"/>
      <c r="X105" s="130"/>
      <c r="Y105" s="130"/>
      <c r="Z105" s="130"/>
      <c r="AA105" s="130">
        <v>1</v>
      </c>
      <c r="AB105" s="130"/>
      <c r="AC105" s="130"/>
      <c r="AD105" s="130"/>
      <c r="AE105" s="130"/>
      <c r="AF105" s="130"/>
      <c r="AG105" s="130"/>
      <c r="AH105" s="136"/>
      <c r="AI105" s="130"/>
      <c r="AJ105" s="130"/>
      <c r="AK105" s="130"/>
      <c r="AL105" s="130"/>
      <c r="AM105" s="130"/>
      <c r="AN105" s="130"/>
      <c r="AO105" s="130"/>
      <c r="AP105" s="130"/>
      <c r="AQ105" s="130"/>
      <c r="AR105" s="130"/>
      <c r="AS105" s="126"/>
      <c r="AT105" s="126"/>
      <c r="AU105" s="126"/>
      <c r="AV105" s="126"/>
      <c r="AW105" s="126"/>
      <c r="AX105" s="126"/>
      <c r="AY105" s="126"/>
      <c r="AZ105" s="138"/>
      <c r="BA105" s="139"/>
      <c r="BB105" s="139"/>
      <c r="BC105" s="139"/>
      <c r="BD105" s="139"/>
      <c r="BE105" s="130"/>
      <c r="BF105" s="130"/>
      <c r="BG105" s="130"/>
      <c r="BH105" s="130"/>
      <c r="BI105" s="130"/>
      <c r="BJ105" s="130"/>
      <c r="BK105" s="131">
        <v>23.87025</v>
      </c>
      <c r="BL105" s="131">
        <v>23.87025</v>
      </c>
      <c r="BM105" s="130">
        <v>3.84</v>
      </c>
    </row>
    <row r="106" spans="1:65">
      <c r="A106" s="133">
        <v>103</v>
      </c>
      <c r="B106" s="133" t="s">
        <v>731</v>
      </c>
      <c r="C106" s="134"/>
      <c r="D106" s="134" t="s">
        <v>1053</v>
      </c>
      <c r="E106" s="135" t="s">
        <v>1054</v>
      </c>
      <c r="F106" s="136" t="s">
        <v>1055</v>
      </c>
      <c r="G106" s="135" t="s">
        <v>1056</v>
      </c>
      <c r="H106" s="133">
        <v>1</v>
      </c>
      <c r="I106" s="130"/>
      <c r="J106" s="130">
        <v>1</v>
      </c>
      <c r="K106" s="130"/>
      <c r="L106" s="130"/>
      <c r="M106" s="130"/>
      <c r="N106" s="130"/>
      <c r="O106" s="130"/>
      <c r="P106" s="130"/>
      <c r="Q106" s="130"/>
      <c r="R106" s="130">
        <f t="shared" si="36"/>
        <v>0</v>
      </c>
      <c r="S106" s="133"/>
      <c r="T106" s="130"/>
      <c r="U106" s="130"/>
      <c r="V106" s="130"/>
      <c r="W106" s="130"/>
      <c r="X106" s="130"/>
      <c r="Y106" s="130"/>
      <c r="Z106" s="130"/>
      <c r="AA106" s="130">
        <v>1</v>
      </c>
      <c r="AB106" s="130"/>
      <c r="AC106" s="130"/>
      <c r="AD106" s="130"/>
      <c r="AE106" s="130"/>
      <c r="AF106" s="130"/>
      <c r="AG106" s="130"/>
      <c r="AH106" s="136">
        <v>1</v>
      </c>
      <c r="AI106" s="130"/>
      <c r="AJ106" s="130"/>
      <c r="AK106" s="130"/>
      <c r="AL106" s="130"/>
      <c r="AM106" s="130">
        <f t="shared" si="37"/>
        <v>0</v>
      </c>
      <c r="AN106" s="130"/>
      <c r="AO106" s="130">
        <f t="shared" si="38"/>
        <v>0</v>
      </c>
      <c r="AP106" s="130">
        <f t="shared" si="39"/>
        <v>0</v>
      </c>
      <c r="AQ106" s="130">
        <f t="shared" si="40"/>
        <v>0</v>
      </c>
      <c r="AR106" s="130"/>
      <c r="AS106" s="126"/>
      <c r="AT106" s="126"/>
      <c r="AU106" s="126">
        <v>1.86</v>
      </c>
      <c r="AV106" s="126">
        <v>59.5</v>
      </c>
      <c r="AW106" s="126">
        <v>93</v>
      </c>
      <c r="AX106" s="126"/>
      <c r="AY106" s="126"/>
      <c r="AZ106" s="138"/>
      <c r="BA106" s="139">
        <v>1</v>
      </c>
      <c r="BB106" s="139">
        <v>1</v>
      </c>
      <c r="BC106" s="139"/>
      <c r="BD106" s="139"/>
      <c r="BE106" s="130">
        <v>4.8</v>
      </c>
      <c r="BF106" s="130"/>
      <c r="BG106" s="130"/>
      <c r="BH106" s="130">
        <v>2.16</v>
      </c>
      <c r="BI106" s="130">
        <v>48</v>
      </c>
      <c r="BJ106" s="130"/>
      <c r="BK106" s="131">
        <v>34.37316</v>
      </c>
      <c r="BL106" s="131">
        <v>34.37316</v>
      </c>
      <c r="BM106" s="130">
        <v>3.84</v>
      </c>
    </row>
    <row r="107" spans="1:65">
      <c r="A107" s="133">
        <v>104</v>
      </c>
      <c r="B107" s="133" t="s">
        <v>731</v>
      </c>
      <c r="C107" s="134"/>
      <c r="D107" s="134"/>
      <c r="E107" s="135" t="s">
        <v>1057</v>
      </c>
      <c r="F107" s="136" t="s">
        <v>1058</v>
      </c>
      <c r="G107" s="135" t="s">
        <v>1059</v>
      </c>
      <c r="H107" s="133">
        <v>1</v>
      </c>
      <c r="I107" s="130"/>
      <c r="J107" s="130">
        <v>1</v>
      </c>
      <c r="K107" s="130"/>
      <c r="L107" s="130"/>
      <c r="M107" s="130"/>
      <c r="N107" s="130"/>
      <c r="O107" s="130"/>
      <c r="P107" s="130"/>
      <c r="Q107" s="130"/>
      <c r="R107" s="130"/>
      <c r="S107" s="133"/>
      <c r="T107" s="130"/>
      <c r="U107" s="130"/>
      <c r="V107" s="130"/>
      <c r="W107" s="130"/>
      <c r="X107" s="130"/>
      <c r="Y107" s="130"/>
      <c r="Z107" s="130"/>
      <c r="AA107" s="130">
        <v>1</v>
      </c>
      <c r="AB107" s="130"/>
      <c r="AC107" s="130"/>
      <c r="AD107" s="130"/>
      <c r="AE107" s="130"/>
      <c r="AF107" s="130"/>
      <c r="AG107" s="130"/>
      <c r="AH107" s="136"/>
      <c r="AI107" s="130"/>
      <c r="AJ107" s="130"/>
      <c r="AK107" s="130"/>
      <c r="AL107" s="130"/>
      <c r="AM107" s="130"/>
      <c r="AN107" s="130"/>
      <c r="AO107" s="130"/>
      <c r="AP107" s="130"/>
      <c r="AQ107" s="130"/>
      <c r="AR107" s="130"/>
      <c r="AS107" s="126"/>
      <c r="AT107" s="126"/>
      <c r="AU107" s="126"/>
      <c r="AV107" s="126"/>
      <c r="AW107" s="126"/>
      <c r="AX107" s="126"/>
      <c r="AY107" s="126"/>
      <c r="AZ107" s="138"/>
      <c r="BA107" s="139"/>
      <c r="BB107" s="139"/>
      <c r="BC107" s="139"/>
      <c r="BD107" s="139"/>
      <c r="BE107" s="130"/>
      <c r="BF107" s="130"/>
      <c r="BG107" s="130"/>
      <c r="BH107" s="130"/>
      <c r="BI107" s="130"/>
      <c r="BJ107" s="130"/>
      <c r="BK107" s="131">
        <v>34.37316</v>
      </c>
      <c r="BL107" s="131">
        <v>34.37316</v>
      </c>
      <c r="BM107" s="130">
        <v>3.84</v>
      </c>
    </row>
    <row r="108" spans="1:65">
      <c r="A108" s="133">
        <v>105</v>
      </c>
      <c r="B108" s="133" t="s">
        <v>731</v>
      </c>
      <c r="C108" s="134"/>
      <c r="D108" s="134"/>
      <c r="E108" s="135" t="s">
        <v>1060</v>
      </c>
      <c r="F108" s="136" t="s">
        <v>1061</v>
      </c>
      <c r="G108" s="135" t="s">
        <v>1062</v>
      </c>
      <c r="H108" s="133">
        <v>1</v>
      </c>
      <c r="I108" s="130"/>
      <c r="J108" s="130">
        <v>1</v>
      </c>
      <c r="K108" s="130"/>
      <c r="L108" s="130"/>
      <c r="M108" s="130"/>
      <c r="N108" s="130"/>
      <c r="O108" s="130"/>
      <c r="P108" s="130"/>
      <c r="Q108" s="130"/>
      <c r="R108" s="130"/>
      <c r="S108" s="133">
        <v>1</v>
      </c>
      <c r="T108" s="130"/>
      <c r="U108" s="130"/>
      <c r="V108" s="130"/>
      <c r="W108" s="130"/>
      <c r="X108" s="130"/>
      <c r="Y108" s="130"/>
      <c r="Z108" s="130"/>
      <c r="AA108" s="130"/>
      <c r="AB108" s="136">
        <v>1</v>
      </c>
      <c r="AC108" s="130"/>
      <c r="AD108" s="130"/>
      <c r="AE108" s="130"/>
      <c r="AF108" s="130"/>
      <c r="AG108" s="130"/>
      <c r="AH108" s="136"/>
      <c r="AI108" s="130"/>
      <c r="AJ108" s="130"/>
      <c r="AK108" s="130"/>
      <c r="AL108" s="130"/>
      <c r="AM108" s="130"/>
      <c r="AN108" s="130"/>
      <c r="AO108" s="130"/>
      <c r="AP108" s="130"/>
      <c r="AQ108" s="130"/>
      <c r="AR108" s="130"/>
      <c r="AS108" s="126"/>
      <c r="AT108" s="126"/>
      <c r="AU108" s="126"/>
      <c r="AV108" s="126"/>
      <c r="AW108" s="126"/>
      <c r="AX108" s="126"/>
      <c r="AY108" s="126"/>
      <c r="AZ108" s="138"/>
      <c r="BA108" s="139"/>
      <c r="BB108" s="139"/>
      <c r="BC108" s="139"/>
      <c r="BD108" s="139"/>
      <c r="BE108" s="130"/>
      <c r="BF108" s="130"/>
      <c r="BG108" s="130"/>
      <c r="BH108" s="130"/>
      <c r="BI108" s="130"/>
      <c r="BJ108" s="130"/>
      <c r="BK108" s="131">
        <v>34.37316</v>
      </c>
      <c r="BL108" s="131">
        <v>34.37316</v>
      </c>
      <c r="BM108" s="130">
        <v>3.84</v>
      </c>
    </row>
    <row r="109" spans="1:65">
      <c r="A109" s="133">
        <v>106</v>
      </c>
      <c r="B109" s="133" t="s">
        <v>731</v>
      </c>
      <c r="C109" s="134"/>
      <c r="D109" s="134"/>
      <c r="E109" s="135" t="s">
        <v>1063</v>
      </c>
      <c r="F109" s="136" t="s">
        <v>1064</v>
      </c>
      <c r="G109" s="135" t="s">
        <v>1065</v>
      </c>
      <c r="H109" s="133">
        <v>1</v>
      </c>
      <c r="I109" s="130"/>
      <c r="J109" s="130">
        <v>1</v>
      </c>
      <c r="K109" s="130"/>
      <c r="L109" s="130"/>
      <c r="M109" s="130"/>
      <c r="N109" s="130"/>
      <c r="O109" s="130"/>
      <c r="P109" s="130"/>
      <c r="Q109" s="130"/>
      <c r="R109" s="130"/>
      <c r="S109" s="136">
        <v>1</v>
      </c>
      <c r="T109" s="130"/>
      <c r="U109" s="130"/>
      <c r="V109" s="130"/>
      <c r="W109" s="130"/>
      <c r="X109" s="130"/>
      <c r="Y109" s="130"/>
      <c r="Z109" s="130"/>
      <c r="AA109" s="130"/>
      <c r="AB109" s="137"/>
      <c r="AC109" s="130"/>
      <c r="AD109" s="130"/>
      <c r="AE109" s="130"/>
      <c r="AF109" s="130"/>
      <c r="AG109" s="130"/>
      <c r="AH109" s="136"/>
      <c r="AI109" s="130"/>
      <c r="AJ109" s="130"/>
      <c r="AK109" s="130"/>
      <c r="AL109" s="130"/>
      <c r="AM109" s="130"/>
      <c r="AN109" s="130"/>
      <c r="AO109" s="130"/>
      <c r="AP109" s="130"/>
      <c r="AQ109" s="130"/>
      <c r="AR109" s="130"/>
      <c r="AS109" s="126"/>
      <c r="AT109" s="126"/>
      <c r="AU109" s="126"/>
      <c r="AV109" s="126"/>
      <c r="AW109" s="126"/>
      <c r="AX109" s="126"/>
      <c r="AY109" s="126"/>
      <c r="AZ109" s="138"/>
      <c r="BA109" s="139"/>
      <c r="BB109" s="139"/>
      <c r="BC109" s="139"/>
      <c r="BD109" s="139"/>
      <c r="BE109" s="130"/>
      <c r="BF109" s="130"/>
      <c r="BG109" s="130"/>
      <c r="BH109" s="130"/>
      <c r="BI109" s="130"/>
      <c r="BJ109" s="130"/>
      <c r="BK109" s="131">
        <v>27.68949</v>
      </c>
      <c r="BL109" s="131">
        <v>27.68949</v>
      </c>
      <c r="BM109" s="130">
        <v>3.84</v>
      </c>
    </row>
    <row r="110" spans="1:65">
      <c r="A110" s="133">
        <v>107</v>
      </c>
      <c r="B110" s="133" t="s">
        <v>731</v>
      </c>
      <c r="C110" s="134"/>
      <c r="D110" s="134"/>
      <c r="E110" s="135"/>
      <c r="F110" s="136" t="s">
        <v>1066</v>
      </c>
      <c r="G110" s="135" t="s">
        <v>1067</v>
      </c>
      <c r="H110" s="133">
        <v>1</v>
      </c>
      <c r="I110" s="130"/>
      <c r="J110" s="130">
        <v>1</v>
      </c>
      <c r="K110" s="130"/>
      <c r="L110" s="130"/>
      <c r="M110" s="130"/>
      <c r="N110" s="130"/>
      <c r="O110" s="130"/>
      <c r="P110" s="130"/>
      <c r="Q110" s="130"/>
      <c r="R110" s="130"/>
      <c r="S110" s="136"/>
      <c r="T110" s="130"/>
      <c r="U110" s="130"/>
      <c r="V110" s="130"/>
      <c r="W110" s="130"/>
      <c r="X110" s="130"/>
      <c r="Y110" s="130"/>
      <c r="Z110" s="130"/>
      <c r="AA110" s="130"/>
      <c r="AB110" s="130"/>
      <c r="AC110" s="130"/>
      <c r="AD110" s="130"/>
      <c r="AE110" s="130"/>
      <c r="AF110" s="130"/>
      <c r="AG110" s="130"/>
      <c r="AH110" s="136"/>
      <c r="AI110" s="130"/>
      <c r="AJ110" s="130"/>
      <c r="AK110" s="130"/>
      <c r="AL110" s="130"/>
      <c r="AM110" s="130"/>
      <c r="AN110" s="130"/>
      <c r="AO110" s="130"/>
      <c r="AP110" s="130"/>
      <c r="AQ110" s="130"/>
      <c r="AR110" s="130"/>
      <c r="AS110" s="126"/>
      <c r="AT110" s="126"/>
      <c r="AU110" s="126"/>
      <c r="AV110" s="126"/>
      <c r="AW110" s="126"/>
      <c r="AX110" s="126"/>
      <c r="AY110" s="126"/>
      <c r="AZ110" s="138"/>
      <c r="BA110" s="139"/>
      <c r="BB110" s="139"/>
      <c r="BC110" s="139"/>
      <c r="BD110" s="139"/>
      <c r="BE110" s="130"/>
      <c r="BF110" s="130"/>
      <c r="BG110" s="130"/>
      <c r="BH110" s="130"/>
      <c r="BI110" s="130"/>
      <c r="BJ110" s="130"/>
      <c r="BK110" s="131">
        <v>12.41253</v>
      </c>
      <c r="BL110" s="131">
        <v>12.41253</v>
      </c>
      <c r="BM110" s="130"/>
    </row>
    <row r="111" spans="1:65">
      <c r="A111" s="133">
        <v>108</v>
      </c>
      <c r="B111" s="133" t="s">
        <v>731</v>
      </c>
      <c r="C111" s="134"/>
      <c r="D111" s="134" t="s">
        <v>1068</v>
      </c>
      <c r="E111" s="135" t="s">
        <v>1069</v>
      </c>
      <c r="F111" s="136" t="s">
        <v>1070</v>
      </c>
      <c r="G111" s="135" t="s">
        <v>1071</v>
      </c>
      <c r="H111" s="133">
        <v>1</v>
      </c>
      <c r="I111" s="130"/>
      <c r="J111" s="130">
        <v>1</v>
      </c>
      <c r="K111" s="130"/>
      <c r="L111" s="130"/>
      <c r="M111" s="130"/>
      <c r="N111" s="130"/>
      <c r="O111" s="130"/>
      <c r="P111" s="130"/>
      <c r="Q111" s="130"/>
      <c r="R111" s="130">
        <f>P111</f>
        <v>0</v>
      </c>
      <c r="S111" s="133"/>
      <c r="T111" s="130"/>
      <c r="U111" s="130"/>
      <c r="V111" s="130"/>
      <c r="W111" s="130"/>
      <c r="X111" s="130"/>
      <c r="Y111" s="130"/>
      <c r="Z111" s="130"/>
      <c r="AA111" s="130">
        <v>1</v>
      </c>
      <c r="AB111" s="130"/>
      <c r="AC111" s="130"/>
      <c r="AD111" s="130"/>
      <c r="AE111" s="130"/>
      <c r="AF111" s="130"/>
      <c r="AG111" s="130"/>
      <c r="AH111" s="136">
        <v>1</v>
      </c>
      <c r="AI111" s="130"/>
      <c r="AJ111" s="130"/>
      <c r="AK111" s="130"/>
      <c r="AL111" s="130"/>
      <c r="AM111" s="130">
        <f>S111</f>
        <v>0</v>
      </c>
      <c r="AN111" s="130"/>
      <c r="AO111" s="130">
        <f>SUM(T111:V111)</f>
        <v>0</v>
      </c>
      <c r="AP111" s="130">
        <f>SUM(W111:Y111)</f>
        <v>0</v>
      </c>
      <c r="AQ111" s="130">
        <f>Z111</f>
        <v>0</v>
      </c>
      <c r="AR111" s="130"/>
      <c r="AS111" s="126"/>
      <c r="AT111" s="126"/>
      <c r="AU111" s="126">
        <v>0.93</v>
      </c>
      <c r="AV111" s="126">
        <v>65.1</v>
      </c>
      <c r="AW111" s="126"/>
      <c r="AX111" s="126"/>
      <c r="AY111" s="126"/>
      <c r="AZ111" s="138"/>
      <c r="BA111" s="139">
        <v>1</v>
      </c>
      <c r="BB111" s="139">
        <v>1</v>
      </c>
      <c r="BC111" s="139"/>
      <c r="BD111" s="139"/>
      <c r="BE111" s="130">
        <v>4.8</v>
      </c>
      <c r="BF111" s="130"/>
      <c r="BG111" s="130"/>
      <c r="BH111" s="130">
        <v>19.2</v>
      </c>
      <c r="BI111" s="130">
        <v>43.2</v>
      </c>
      <c r="BJ111" s="130"/>
      <c r="BK111" s="131">
        <v>29.59911</v>
      </c>
      <c r="BL111" s="131">
        <v>29.59911</v>
      </c>
      <c r="BM111" s="130">
        <v>3.84</v>
      </c>
    </row>
    <row r="112" spans="1:65">
      <c r="A112" s="133">
        <v>109</v>
      </c>
      <c r="B112" s="133" t="s">
        <v>731</v>
      </c>
      <c r="C112" s="134"/>
      <c r="D112" s="134"/>
      <c r="E112" s="135" t="s">
        <v>1072</v>
      </c>
      <c r="F112" s="136" t="s">
        <v>1073</v>
      </c>
      <c r="G112" s="135" t="s">
        <v>1074</v>
      </c>
      <c r="H112" s="133">
        <v>1</v>
      </c>
      <c r="I112" s="130"/>
      <c r="J112" s="130">
        <v>1</v>
      </c>
      <c r="K112" s="130"/>
      <c r="L112" s="130"/>
      <c r="M112" s="130"/>
      <c r="N112" s="130"/>
      <c r="O112" s="130"/>
      <c r="P112" s="130"/>
      <c r="Q112" s="130"/>
      <c r="R112" s="130"/>
      <c r="S112" s="133"/>
      <c r="T112" s="130"/>
      <c r="U112" s="130"/>
      <c r="V112" s="130"/>
      <c r="W112" s="130"/>
      <c r="X112" s="130"/>
      <c r="Y112" s="130"/>
      <c r="Z112" s="130"/>
      <c r="AA112" s="130">
        <v>1</v>
      </c>
      <c r="AB112" s="130"/>
      <c r="AC112" s="130"/>
      <c r="AD112" s="130"/>
      <c r="AE112" s="130"/>
      <c r="AF112" s="130"/>
      <c r="AG112" s="130"/>
      <c r="AH112" s="136"/>
      <c r="AI112" s="130"/>
      <c r="AJ112" s="130"/>
      <c r="AK112" s="130"/>
      <c r="AL112" s="130"/>
      <c r="AM112" s="130"/>
      <c r="AN112" s="130"/>
      <c r="AO112" s="130"/>
      <c r="AP112" s="130"/>
      <c r="AQ112" s="130"/>
      <c r="AR112" s="130"/>
      <c r="AS112" s="126"/>
      <c r="AT112" s="126"/>
      <c r="AU112" s="126"/>
      <c r="AV112" s="126"/>
      <c r="AW112" s="126"/>
      <c r="AX112" s="126"/>
      <c r="AY112" s="126"/>
      <c r="AZ112" s="138"/>
      <c r="BA112" s="139"/>
      <c r="BB112" s="139"/>
      <c r="BC112" s="139"/>
      <c r="BD112" s="139"/>
      <c r="BE112" s="130"/>
      <c r="BF112" s="130"/>
      <c r="BG112" s="130"/>
      <c r="BH112" s="130"/>
      <c r="BI112" s="130"/>
      <c r="BJ112" s="130"/>
      <c r="BK112" s="131">
        <v>39.14721</v>
      </c>
      <c r="BL112" s="131">
        <v>39.14721</v>
      </c>
      <c r="BM112" s="130">
        <v>3.84</v>
      </c>
    </row>
    <row r="113" spans="1:65">
      <c r="A113" s="133">
        <v>110</v>
      </c>
      <c r="B113" s="133" t="s">
        <v>731</v>
      </c>
      <c r="C113" s="134"/>
      <c r="D113" s="134"/>
      <c r="E113" s="135" t="s">
        <v>1075</v>
      </c>
      <c r="F113" s="136" t="s">
        <v>1076</v>
      </c>
      <c r="G113" s="135" t="s">
        <v>1077</v>
      </c>
      <c r="H113" s="133">
        <v>1</v>
      </c>
      <c r="I113" s="130"/>
      <c r="J113" s="130">
        <v>1</v>
      </c>
      <c r="K113" s="130"/>
      <c r="L113" s="130"/>
      <c r="M113" s="130"/>
      <c r="N113" s="130"/>
      <c r="O113" s="130"/>
      <c r="P113" s="130"/>
      <c r="Q113" s="130"/>
      <c r="R113" s="130"/>
      <c r="S113" s="133"/>
      <c r="T113" s="130"/>
      <c r="U113" s="130"/>
      <c r="V113" s="130"/>
      <c r="W113" s="130"/>
      <c r="X113" s="130"/>
      <c r="Y113" s="130"/>
      <c r="Z113" s="130"/>
      <c r="AA113" s="130">
        <v>1</v>
      </c>
      <c r="AB113" s="130"/>
      <c r="AC113" s="130"/>
      <c r="AD113" s="130"/>
      <c r="AE113" s="130"/>
      <c r="AF113" s="130"/>
      <c r="AG113" s="130"/>
      <c r="AH113" s="136"/>
      <c r="AI113" s="130"/>
      <c r="AJ113" s="130"/>
      <c r="AK113" s="130"/>
      <c r="AL113" s="130"/>
      <c r="AM113" s="130"/>
      <c r="AN113" s="130"/>
      <c r="AO113" s="130"/>
      <c r="AP113" s="130"/>
      <c r="AQ113" s="130"/>
      <c r="AR113" s="130"/>
      <c r="AS113" s="126"/>
      <c r="AT113" s="126"/>
      <c r="AU113" s="126"/>
      <c r="AV113" s="126"/>
      <c r="AW113" s="126"/>
      <c r="AX113" s="126"/>
      <c r="AY113" s="126"/>
      <c r="AZ113" s="138"/>
      <c r="BA113" s="139"/>
      <c r="BB113" s="139"/>
      <c r="BC113" s="139"/>
      <c r="BD113" s="139"/>
      <c r="BE113" s="130"/>
      <c r="BF113" s="130"/>
      <c r="BG113" s="130"/>
      <c r="BH113" s="130"/>
      <c r="BI113" s="130"/>
      <c r="BJ113" s="130"/>
      <c r="BK113" s="131">
        <v>39.14721</v>
      </c>
      <c r="BL113" s="131">
        <v>39.14721</v>
      </c>
      <c r="BM113" s="130">
        <v>3.84</v>
      </c>
    </row>
    <row r="114" spans="1:65">
      <c r="A114" s="133">
        <v>111</v>
      </c>
      <c r="B114" s="133" t="s">
        <v>731</v>
      </c>
      <c r="C114" s="134"/>
      <c r="D114" s="134"/>
      <c r="E114" s="135" t="s">
        <v>1078</v>
      </c>
      <c r="F114" s="136" t="s">
        <v>1079</v>
      </c>
      <c r="G114" s="135" t="s">
        <v>1080</v>
      </c>
      <c r="H114" s="133">
        <v>1</v>
      </c>
      <c r="I114" s="130"/>
      <c r="J114" s="130"/>
      <c r="K114" s="130">
        <v>1</v>
      </c>
      <c r="L114" s="130"/>
      <c r="M114" s="130"/>
      <c r="N114" s="130"/>
      <c r="O114" s="130"/>
      <c r="P114" s="130"/>
      <c r="Q114" s="130"/>
      <c r="R114" s="130"/>
      <c r="S114" s="133"/>
      <c r="T114" s="133">
        <v>1</v>
      </c>
      <c r="U114" s="130"/>
      <c r="V114" s="130"/>
      <c r="W114" s="130"/>
      <c r="X114" s="130"/>
      <c r="Y114" s="130"/>
      <c r="Z114" s="130"/>
      <c r="AA114" s="130"/>
      <c r="AB114" s="136">
        <v>1</v>
      </c>
      <c r="AC114" s="130"/>
      <c r="AD114" s="130"/>
      <c r="AE114" s="130"/>
      <c r="AF114" s="130"/>
      <c r="AG114" s="130"/>
      <c r="AH114" s="136"/>
      <c r="AI114" s="130"/>
      <c r="AJ114" s="130"/>
      <c r="AK114" s="130"/>
      <c r="AL114" s="130"/>
      <c r="AM114" s="130"/>
      <c r="AN114" s="130"/>
      <c r="AO114" s="130"/>
      <c r="AP114" s="130"/>
      <c r="AQ114" s="130"/>
      <c r="AR114" s="130"/>
      <c r="AS114" s="126"/>
      <c r="AT114" s="126"/>
      <c r="AU114" s="126"/>
      <c r="AV114" s="126"/>
      <c r="AW114" s="126"/>
      <c r="AX114" s="126"/>
      <c r="AY114" s="126"/>
      <c r="AZ114" s="138"/>
      <c r="BA114" s="139"/>
      <c r="BB114" s="139"/>
      <c r="BC114" s="139"/>
      <c r="BD114" s="139"/>
      <c r="BE114" s="130"/>
      <c r="BF114" s="130"/>
      <c r="BG114" s="130"/>
      <c r="BH114" s="130"/>
      <c r="BI114" s="130"/>
      <c r="BJ114" s="130"/>
      <c r="BK114" s="131">
        <v>26.73468</v>
      </c>
      <c r="BL114" s="131">
        <v>26.73468</v>
      </c>
      <c r="BM114" s="130">
        <v>3.84</v>
      </c>
    </row>
    <row r="115" spans="1:65">
      <c r="A115" s="133">
        <v>112</v>
      </c>
      <c r="B115" s="133" t="s">
        <v>731</v>
      </c>
      <c r="C115" s="134"/>
      <c r="D115" s="134"/>
      <c r="E115" s="135"/>
      <c r="F115" s="136" t="s">
        <v>1081</v>
      </c>
      <c r="G115" s="135" t="s">
        <v>1082</v>
      </c>
      <c r="H115" s="133">
        <v>1</v>
      </c>
      <c r="I115" s="130"/>
      <c r="J115" s="130"/>
      <c r="K115" s="130">
        <v>1</v>
      </c>
      <c r="L115" s="130"/>
      <c r="M115" s="130"/>
      <c r="N115" s="130"/>
      <c r="O115" s="130"/>
      <c r="P115" s="130"/>
      <c r="Q115" s="130"/>
      <c r="R115" s="130"/>
      <c r="S115" s="133"/>
      <c r="T115" s="133"/>
      <c r="U115" s="130"/>
      <c r="V115" s="130"/>
      <c r="W115" s="130"/>
      <c r="X115" s="130"/>
      <c r="Y115" s="130"/>
      <c r="Z115" s="130"/>
      <c r="AA115" s="130"/>
      <c r="AB115" s="136"/>
      <c r="AC115" s="130"/>
      <c r="AD115" s="130"/>
      <c r="AE115" s="130"/>
      <c r="AF115" s="130"/>
      <c r="AG115" s="130"/>
      <c r="AH115" s="136"/>
      <c r="AI115" s="130"/>
      <c r="AJ115" s="130"/>
      <c r="AK115" s="130"/>
      <c r="AL115" s="130"/>
      <c r="AM115" s="130"/>
      <c r="AN115" s="130"/>
      <c r="AO115" s="130"/>
      <c r="AP115" s="130"/>
      <c r="AQ115" s="130"/>
      <c r="AR115" s="130"/>
      <c r="AS115" s="126"/>
      <c r="AT115" s="126"/>
      <c r="AU115" s="126"/>
      <c r="AV115" s="126"/>
      <c r="AW115" s="126"/>
      <c r="AX115" s="126"/>
      <c r="AY115" s="126"/>
      <c r="AZ115" s="138"/>
      <c r="BA115" s="139"/>
      <c r="BB115" s="139"/>
      <c r="BC115" s="139"/>
      <c r="BD115" s="139"/>
      <c r="BE115" s="130"/>
      <c r="BF115" s="130"/>
      <c r="BG115" s="130"/>
      <c r="BH115" s="130"/>
      <c r="BI115" s="130"/>
      <c r="BJ115" s="130"/>
      <c r="BK115" s="131">
        <v>23.87025</v>
      </c>
      <c r="BL115" s="131">
        <v>23.87025</v>
      </c>
      <c r="BM115" s="130"/>
    </row>
    <row r="116" spans="1:65">
      <c r="A116" s="133">
        <v>113</v>
      </c>
      <c r="B116" s="133" t="s">
        <v>731</v>
      </c>
      <c r="C116" s="134"/>
      <c r="D116" s="134" t="s">
        <v>1083</v>
      </c>
      <c r="E116" s="135" t="s">
        <v>1084</v>
      </c>
      <c r="F116" s="136" t="s">
        <v>1085</v>
      </c>
      <c r="G116" s="135" t="s">
        <v>1086</v>
      </c>
      <c r="H116" s="133">
        <v>1</v>
      </c>
      <c r="I116" s="130"/>
      <c r="J116" s="130">
        <v>1</v>
      </c>
      <c r="K116" s="130"/>
      <c r="L116" s="130"/>
      <c r="M116" s="130"/>
      <c r="N116" s="130"/>
      <c r="O116" s="130"/>
      <c r="P116" s="130"/>
      <c r="Q116" s="130"/>
      <c r="R116" s="130">
        <f t="shared" ref="R116:R121" si="41">P116</f>
        <v>0</v>
      </c>
      <c r="S116" s="133"/>
      <c r="T116" s="130"/>
      <c r="U116" s="130"/>
      <c r="V116" s="130"/>
      <c r="W116" s="130"/>
      <c r="X116" s="130"/>
      <c r="Y116" s="130"/>
      <c r="Z116" s="130"/>
      <c r="AA116" s="130">
        <v>1</v>
      </c>
      <c r="AB116" s="130"/>
      <c r="AC116" s="130"/>
      <c r="AD116" s="130"/>
      <c r="AE116" s="130"/>
      <c r="AF116" s="130"/>
      <c r="AG116" s="130"/>
      <c r="AH116" s="136">
        <v>1</v>
      </c>
      <c r="AI116" s="130"/>
      <c r="AJ116" s="130"/>
      <c r="AK116" s="130"/>
      <c r="AL116" s="130"/>
      <c r="AM116" s="130">
        <f t="shared" ref="AM116:AM121" si="42">S116</f>
        <v>0</v>
      </c>
      <c r="AN116" s="130"/>
      <c r="AO116" s="130">
        <f t="shared" ref="AO116:AO121" si="43">SUM(T116:V116)</f>
        <v>0</v>
      </c>
      <c r="AP116" s="130">
        <f t="shared" ref="AP116:AP121" si="44">SUM(W116:Y116)</f>
        <v>0</v>
      </c>
      <c r="AQ116" s="130">
        <f t="shared" ref="AQ116:AQ121" si="45">Z116</f>
        <v>0</v>
      </c>
      <c r="AR116" s="130"/>
      <c r="AS116" s="126"/>
      <c r="AT116" s="126"/>
      <c r="AU116" s="126"/>
      <c r="AV116" s="126">
        <v>58.9</v>
      </c>
      <c r="AW116" s="126"/>
      <c r="AX116" s="126"/>
      <c r="AY116" s="126"/>
      <c r="AZ116" s="138"/>
      <c r="BA116" s="139">
        <v>1</v>
      </c>
      <c r="BB116" s="139">
        <v>1</v>
      </c>
      <c r="BC116" s="139"/>
      <c r="BD116" s="139"/>
      <c r="BE116" s="130">
        <v>4.8</v>
      </c>
      <c r="BF116" s="130"/>
      <c r="BG116" s="130"/>
      <c r="BH116" s="130">
        <v>14.4</v>
      </c>
      <c r="BI116" s="130">
        <v>28.8</v>
      </c>
      <c r="BJ116" s="130"/>
      <c r="BK116" s="131">
        <v>4.77405</v>
      </c>
      <c r="BL116" s="131">
        <v>4.77405</v>
      </c>
      <c r="BM116" s="130">
        <v>3.84</v>
      </c>
    </row>
    <row r="117" spans="1:65">
      <c r="A117" s="133">
        <v>114</v>
      </c>
      <c r="B117" s="133" t="s">
        <v>731</v>
      </c>
      <c r="C117" s="134"/>
      <c r="D117" s="134"/>
      <c r="E117" s="135" t="s">
        <v>1087</v>
      </c>
      <c r="F117" s="136" t="s">
        <v>1088</v>
      </c>
      <c r="G117" s="135" t="s">
        <v>1089</v>
      </c>
      <c r="H117" s="133">
        <v>1</v>
      </c>
      <c r="I117" s="130"/>
      <c r="J117" s="130">
        <v>1</v>
      </c>
      <c r="K117" s="130"/>
      <c r="L117" s="130"/>
      <c r="M117" s="130"/>
      <c r="N117" s="130"/>
      <c r="O117" s="130"/>
      <c r="P117" s="130"/>
      <c r="Q117" s="130"/>
      <c r="R117" s="130"/>
      <c r="S117" s="133"/>
      <c r="T117" s="130"/>
      <c r="U117" s="130"/>
      <c r="V117" s="130"/>
      <c r="W117" s="130"/>
      <c r="X117" s="130"/>
      <c r="Y117" s="130"/>
      <c r="Z117" s="130"/>
      <c r="AA117" s="130">
        <v>1</v>
      </c>
      <c r="AB117" s="130"/>
      <c r="AC117" s="130"/>
      <c r="AD117" s="130"/>
      <c r="AE117" s="130"/>
      <c r="AF117" s="130"/>
      <c r="AG117" s="130"/>
      <c r="AH117" s="136"/>
      <c r="AI117" s="130"/>
      <c r="AJ117" s="130"/>
      <c r="AK117" s="130"/>
      <c r="AL117" s="130"/>
      <c r="AM117" s="130"/>
      <c r="AN117" s="130"/>
      <c r="AO117" s="130"/>
      <c r="AP117" s="130"/>
      <c r="AQ117" s="130"/>
      <c r="AR117" s="130"/>
      <c r="AS117" s="126"/>
      <c r="AT117" s="126"/>
      <c r="AU117" s="126"/>
      <c r="AV117" s="126"/>
      <c r="AW117" s="126"/>
      <c r="AX117" s="126"/>
      <c r="AY117" s="126"/>
      <c r="AZ117" s="138"/>
      <c r="BA117" s="139"/>
      <c r="BB117" s="139"/>
      <c r="BC117" s="139"/>
      <c r="BD117" s="139"/>
      <c r="BE117" s="130"/>
      <c r="BF117" s="130"/>
      <c r="BG117" s="130"/>
      <c r="BH117" s="130"/>
      <c r="BI117" s="130"/>
      <c r="BJ117" s="130"/>
      <c r="BK117" s="131">
        <v>4.77405</v>
      </c>
      <c r="BL117" s="131">
        <v>4.77405</v>
      </c>
      <c r="BM117" s="130">
        <v>3.84</v>
      </c>
    </row>
    <row r="118" spans="1:65">
      <c r="A118" s="133">
        <v>115</v>
      </c>
      <c r="B118" s="133" t="s">
        <v>731</v>
      </c>
      <c r="C118" s="134"/>
      <c r="D118" s="134" t="s">
        <v>1090</v>
      </c>
      <c r="E118" s="135" t="s">
        <v>1091</v>
      </c>
      <c r="F118" s="136" t="s">
        <v>1092</v>
      </c>
      <c r="G118" s="135" t="s">
        <v>1093</v>
      </c>
      <c r="H118" s="133">
        <v>1</v>
      </c>
      <c r="I118" s="130"/>
      <c r="J118" s="130">
        <v>1</v>
      </c>
      <c r="K118" s="130"/>
      <c r="L118" s="130"/>
      <c r="M118" s="130"/>
      <c r="N118" s="130"/>
      <c r="O118" s="130"/>
      <c r="P118" s="130"/>
      <c r="Q118" s="130"/>
      <c r="R118" s="130">
        <f t="shared" si="41"/>
        <v>0</v>
      </c>
      <c r="S118" s="133"/>
      <c r="T118" s="130"/>
      <c r="U118" s="130"/>
      <c r="V118" s="130"/>
      <c r="W118" s="130"/>
      <c r="X118" s="130"/>
      <c r="Y118" s="130"/>
      <c r="Z118" s="136">
        <v>1</v>
      </c>
      <c r="AA118" s="130"/>
      <c r="AB118" s="130"/>
      <c r="AC118" s="130"/>
      <c r="AD118" s="130"/>
      <c r="AE118" s="130"/>
      <c r="AF118" s="130"/>
      <c r="AG118" s="130"/>
      <c r="AH118" s="130"/>
      <c r="AI118" s="136">
        <v>1</v>
      </c>
      <c r="AJ118" s="130"/>
      <c r="AK118" s="130"/>
      <c r="AL118" s="130"/>
      <c r="AM118" s="130">
        <f t="shared" si="42"/>
        <v>0</v>
      </c>
      <c r="AN118" s="130"/>
      <c r="AO118" s="130">
        <f t="shared" si="43"/>
        <v>0</v>
      </c>
      <c r="AP118" s="130">
        <f t="shared" si="44"/>
        <v>0</v>
      </c>
      <c r="AQ118" s="130">
        <f t="shared" si="45"/>
        <v>1</v>
      </c>
      <c r="AR118" s="130"/>
      <c r="AS118" s="126"/>
      <c r="AT118" s="126"/>
      <c r="AU118" s="126">
        <f>(SUM(S118:AA118))*0.93</f>
        <v>0.93</v>
      </c>
      <c r="AV118" s="126">
        <v>338.3</v>
      </c>
      <c r="AW118" s="126"/>
      <c r="AX118" s="126"/>
      <c r="AY118" s="126"/>
      <c r="AZ118" s="138"/>
      <c r="BA118" s="139">
        <v>1</v>
      </c>
      <c r="BB118" s="139">
        <v>1</v>
      </c>
      <c r="BC118" s="139"/>
      <c r="BD118" s="139"/>
      <c r="BE118" s="130">
        <v>3.84</v>
      </c>
      <c r="BF118" s="130"/>
      <c r="BG118" s="130"/>
      <c r="BH118" s="130">
        <v>64.32</v>
      </c>
      <c r="BI118" s="130">
        <v>43.2</v>
      </c>
      <c r="BJ118" s="130"/>
      <c r="BK118" s="131">
        <v>4.77405</v>
      </c>
      <c r="BL118" s="131">
        <v>4.77405</v>
      </c>
      <c r="BM118" s="130">
        <v>17.28</v>
      </c>
    </row>
    <row r="119" spans="1:65">
      <c r="A119" s="133">
        <v>116</v>
      </c>
      <c r="B119" s="133" t="s">
        <v>731</v>
      </c>
      <c r="C119" s="134"/>
      <c r="D119" s="134"/>
      <c r="E119" s="135"/>
      <c r="F119" s="136" t="s">
        <v>1094</v>
      </c>
      <c r="G119" s="135" t="s">
        <v>1095</v>
      </c>
      <c r="H119" s="133">
        <v>1</v>
      </c>
      <c r="I119" s="130"/>
      <c r="J119" s="130"/>
      <c r="K119" s="130">
        <v>1</v>
      </c>
      <c r="L119" s="130"/>
      <c r="M119" s="130"/>
      <c r="N119" s="130"/>
      <c r="O119" s="130"/>
      <c r="P119" s="130"/>
      <c r="Q119" s="130"/>
      <c r="R119" s="130"/>
      <c r="S119" s="133"/>
      <c r="T119" s="130"/>
      <c r="U119" s="130"/>
      <c r="V119" s="130"/>
      <c r="W119" s="130"/>
      <c r="X119" s="130"/>
      <c r="Y119" s="130"/>
      <c r="Z119" s="136"/>
      <c r="AA119" s="130"/>
      <c r="AB119" s="130"/>
      <c r="AC119" s="130"/>
      <c r="AD119" s="130"/>
      <c r="AE119" s="130"/>
      <c r="AF119" s="130"/>
      <c r="AG119" s="130"/>
      <c r="AH119" s="130"/>
      <c r="AI119" s="136"/>
      <c r="AJ119" s="130"/>
      <c r="AK119" s="130"/>
      <c r="AL119" s="130"/>
      <c r="AM119" s="130"/>
      <c r="AN119" s="130"/>
      <c r="AO119" s="130"/>
      <c r="AP119" s="130"/>
      <c r="AQ119" s="130"/>
      <c r="AR119" s="130"/>
      <c r="AS119" s="126"/>
      <c r="AT119" s="126"/>
      <c r="AU119" s="126"/>
      <c r="AV119" s="126"/>
      <c r="AW119" s="126"/>
      <c r="AX119" s="126"/>
      <c r="AY119" s="126"/>
      <c r="AZ119" s="138"/>
      <c r="BA119" s="139"/>
      <c r="BB119" s="139"/>
      <c r="BC119" s="139"/>
      <c r="BD119" s="139"/>
      <c r="BE119" s="130"/>
      <c r="BF119" s="130"/>
      <c r="BG119" s="130"/>
      <c r="BH119" s="130"/>
      <c r="BI119" s="130"/>
      <c r="BJ119" s="130"/>
      <c r="BK119" s="131">
        <v>33.41835</v>
      </c>
      <c r="BL119" s="131">
        <v>33.41835</v>
      </c>
      <c r="BM119" s="130"/>
    </row>
    <row r="120" spans="1:65">
      <c r="A120" s="133">
        <v>117</v>
      </c>
      <c r="B120" s="133" t="s">
        <v>731</v>
      </c>
      <c r="C120" s="134"/>
      <c r="D120" s="134"/>
      <c r="E120" s="135"/>
      <c r="F120" s="136" t="s">
        <v>1096</v>
      </c>
      <c r="G120" s="135" t="s">
        <v>1097</v>
      </c>
      <c r="H120" s="133">
        <v>1</v>
      </c>
      <c r="I120" s="130"/>
      <c r="J120" s="130"/>
      <c r="K120" s="130"/>
      <c r="L120" s="130"/>
      <c r="M120" s="130"/>
      <c r="N120" s="130"/>
      <c r="O120" s="130">
        <v>1</v>
      </c>
      <c r="P120" s="130"/>
      <c r="Q120" s="130"/>
      <c r="R120" s="130"/>
      <c r="S120" s="133"/>
      <c r="T120" s="130"/>
      <c r="U120" s="130"/>
      <c r="V120" s="130"/>
      <c r="W120" s="130"/>
      <c r="X120" s="130"/>
      <c r="Y120" s="130"/>
      <c r="Z120" s="136"/>
      <c r="AA120" s="130"/>
      <c r="AB120" s="130"/>
      <c r="AC120" s="130"/>
      <c r="AD120" s="130"/>
      <c r="AE120" s="130"/>
      <c r="AF120" s="130"/>
      <c r="AG120" s="130"/>
      <c r="AH120" s="130"/>
      <c r="AI120" s="136"/>
      <c r="AJ120" s="130"/>
      <c r="AK120" s="130"/>
      <c r="AL120" s="130"/>
      <c r="AM120" s="130"/>
      <c r="AN120" s="130"/>
      <c r="AO120" s="130"/>
      <c r="AP120" s="130"/>
      <c r="AQ120" s="130"/>
      <c r="AR120" s="130"/>
      <c r="AS120" s="126"/>
      <c r="AT120" s="126"/>
      <c r="AU120" s="126"/>
      <c r="AV120" s="126"/>
      <c r="AW120" s="126"/>
      <c r="AX120" s="126"/>
      <c r="AY120" s="126"/>
      <c r="AZ120" s="138"/>
      <c r="BA120" s="139"/>
      <c r="BB120" s="139"/>
      <c r="BC120" s="139"/>
      <c r="BD120" s="139"/>
      <c r="BE120" s="130"/>
      <c r="BF120" s="130"/>
      <c r="BG120" s="130"/>
      <c r="BH120" s="130"/>
      <c r="BI120" s="130"/>
      <c r="BJ120" s="130"/>
      <c r="BK120" s="131">
        <v>11.45772</v>
      </c>
      <c r="BL120" s="131">
        <v>11.45772</v>
      </c>
      <c r="BM120" s="130"/>
    </row>
    <row r="121" spans="1:65">
      <c r="A121" s="133">
        <v>118</v>
      </c>
      <c r="B121" s="133" t="s">
        <v>731</v>
      </c>
      <c r="C121" s="134"/>
      <c r="D121" s="134" t="s">
        <v>1098</v>
      </c>
      <c r="E121" s="135" t="s">
        <v>1099</v>
      </c>
      <c r="F121" s="136" t="s">
        <v>1100</v>
      </c>
      <c r="G121" s="135" t="s">
        <v>1101</v>
      </c>
      <c r="H121" s="133">
        <v>1</v>
      </c>
      <c r="I121" s="130"/>
      <c r="J121" s="130"/>
      <c r="K121" s="130"/>
      <c r="L121" s="130"/>
      <c r="M121" s="130"/>
      <c r="N121" s="130"/>
      <c r="O121" s="130">
        <v>1</v>
      </c>
      <c r="P121" s="130"/>
      <c r="Q121" s="130"/>
      <c r="R121" s="130">
        <f t="shared" si="41"/>
        <v>0</v>
      </c>
      <c r="S121" s="133"/>
      <c r="T121" s="130">
        <v>1</v>
      </c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6">
        <v>1</v>
      </c>
      <c r="AI121" s="130"/>
      <c r="AJ121" s="130"/>
      <c r="AK121" s="130"/>
      <c r="AL121" s="130"/>
      <c r="AM121" s="130">
        <f t="shared" si="42"/>
        <v>0</v>
      </c>
      <c r="AN121" s="130"/>
      <c r="AO121" s="130">
        <f t="shared" si="43"/>
        <v>1</v>
      </c>
      <c r="AP121" s="130">
        <f t="shared" si="44"/>
        <v>0</v>
      </c>
      <c r="AQ121" s="130">
        <f t="shared" si="45"/>
        <v>0</v>
      </c>
      <c r="AR121" s="130"/>
      <c r="AS121" s="126"/>
      <c r="AT121" s="126"/>
      <c r="AU121" s="126">
        <v>0.93</v>
      </c>
      <c r="AV121" s="126">
        <v>51.8</v>
      </c>
      <c r="AW121" s="126">
        <v>148.8</v>
      </c>
      <c r="AX121" s="126"/>
      <c r="AY121" s="126"/>
      <c r="AZ121" s="138"/>
      <c r="BA121" s="139">
        <v>1</v>
      </c>
      <c r="BB121" s="139">
        <v>1</v>
      </c>
      <c r="BC121" s="139"/>
      <c r="BD121" s="139"/>
      <c r="BE121" s="130">
        <v>4.8</v>
      </c>
      <c r="BF121" s="130"/>
      <c r="BG121" s="130"/>
      <c r="BH121" s="130">
        <v>19.2</v>
      </c>
      <c r="BI121" s="130">
        <v>43.2</v>
      </c>
      <c r="BJ121" s="130"/>
      <c r="BK121" s="131">
        <v>34.37316</v>
      </c>
      <c r="BL121" s="131">
        <v>34.37316</v>
      </c>
      <c r="BM121" s="130">
        <v>3.84</v>
      </c>
    </row>
    <row r="122" spans="1:65">
      <c r="A122" s="133">
        <v>119</v>
      </c>
      <c r="B122" s="133" t="s">
        <v>731</v>
      </c>
      <c r="C122" s="134"/>
      <c r="D122" s="134"/>
      <c r="E122" s="135" t="s">
        <v>1102</v>
      </c>
      <c r="F122" s="136" t="s">
        <v>1103</v>
      </c>
      <c r="G122" s="135" t="s">
        <v>1104</v>
      </c>
      <c r="H122" s="133">
        <v>1</v>
      </c>
      <c r="I122" s="130"/>
      <c r="J122" s="130">
        <v>1</v>
      </c>
      <c r="K122" s="130"/>
      <c r="L122" s="130"/>
      <c r="M122" s="130"/>
      <c r="N122" s="130"/>
      <c r="O122" s="130"/>
      <c r="P122" s="130"/>
      <c r="Q122" s="130"/>
      <c r="R122" s="130"/>
      <c r="S122" s="133"/>
      <c r="T122" s="130"/>
      <c r="U122" s="130"/>
      <c r="V122" s="130"/>
      <c r="W122" s="130"/>
      <c r="X122" s="130"/>
      <c r="Y122" s="130"/>
      <c r="Z122" s="130"/>
      <c r="AA122" s="130">
        <v>1</v>
      </c>
      <c r="AB122" s="130"/>
      <c r="AC122" s="130"/>
      <c r="AD122" s="130"/>
      <c r="AE122" s="130"/>
      <c r="AF122" s="130"/>
      <c r="AG122" s="130"/>
      <c r="AH122" s="136"/>
      <c r="AI122" s="130"/>
      <c r="AJ122" s="130"/>
      <c r="AK122" s="130"/>
      <c r="AL122" s="130"/>
      <c r="AM122" s="130"/>
      <c r="AN122" s="130"/>
      <c r="AO122" s="130"/>
      <c r="AP122" s="130"/>
      <c r="AQ122" s="130"/>
      <c r="AR122" s="130"/>
      <c r="AS122" s="126"/>
      <c r="AT122" s="126"/>
      <c r="AU122" s="126"/>
      <c r="AV122" s="126"/>
      <c r="AW122" s="126"/>
      <c r="AX122" s="126"/>
      <c r="AY122" s="126"/>
      <c r="AZ122" s="138"/>
      <c r="BA122" s="139"/>
      <c r="BB122" s="139"/>
      <c r="BC122" s="139"/>
      <c r="BD122" s="139"/>
      <c r="BE122" s="130"/>
      <c r="BF122" s="130"/>
      <c r="BG122" s="130"/>
      <c r="BH122" s="130"/>
      <c r="BI122" s="130"/>
      <c r="BJ122" s="130"/>
      <c r="BK122" s="131">
        <v>23.27349375</v>
      </c>
      <c r="BL122" s="131">
        <v>23.27349375</v>
      </c>
      <c r="BM122" s="130">
        <v>3.84</v>
      </c>
    </row>
    <row r="123" spans="1:65">
      <c r="A123" s="133">
        <v>120</v>
      </c>
      <c r="B123" s="133" t="s">
        <v>731</v>
      </c>
      <c r="C123" s="134"/>
      <c r="D123" s="134"/>
      <c r="E123" s="135" t="s">
        <v>1105</v>
      </c>
      <c r="F123" s="136" t="s">
        <v>1106</v>
      </c>
      <c r="G123" s="135" t="s">
        <v>1107</v>
      </c>
      <c r="H123" s="133">
        <v>1</v>
      </c>
      <c r="I123" s="130"/>
      <c r="J123" s="130">
        <v>1</v>
      </c>
      <c r="K123" s="130"/>
      <c r="L123" s="130"/>
      <c r="M123" s="130"/>
      <c r="N123" s="130"/>
      <c r="O123" s="130"/>
      <c r="P123" s="130"/>
      <c r="Q123" s="130"/>
      <c r="R123" s="130"/>
      <c r="S123" s="133"/>
      <c r="T123" s="130"/>
      <c r="U123" s="130"/>
      <c r="V123" s="130"/>
      <c r="W123" s="130"/>
      <c r="X123" s="130"/>
      <c r="Y123" s="130"/>
      <c r="Z123" s="130"/>
      <c r="AA123" s="130">
        <v>1</v>
      </c>
      <c r="AB123" s="130"/>
      <c r="AC123" s="130"/>
      <c r="AD123" s="130"/>
      <c r="AE123" s="130"/>
      <c r="AF123" s="130"/>
      <c r="AG123" s="130"/>
      <c r="AH123" s="136"/>
      <c r="AI123" s="130"/>
      <c r="AJ123" s="130"/>
      <c r="AK123" s="130"/>
      <c r="AL123" s="130"/>
      <c r="AM123" s="130"/>
      <c r="AN123" s="130"/>
      <c r="AO123" s="130"/>
      <c r="AP123" s="130"/>
      <c r="AQ123" s="130"/>
      <c r="AR123" s="130"/>
      <c r="AS123" s="126"/>
      <c r="AT123" s="126"/>
      <c r="AU123" s="126"/>
      <c r="AV123" s="126"/>
      <c r="AW123" s="126"/>
      <c r="AX123" s="126"/>
      <c r="AY123" s="126"/>
      <c r="AZ123" s="138"/>
      <c r="BA123" s="139"/>
      <c r="BB123" s="139"/>
      <c r="BC123" s="139"/>
      <c r="BD123" s="139"/>
      <c r="BE123" s="130"/>
      <c r="BF123" s="130"/>
      <c r="BG123" s="130"/>
      <c r="BH123" s="130"/>
      <c r="BI123" s="130"/>
      <c r="BJ123" s="130"/>
      <c r="BK123" s="131">
        <v>31.50873</v>
      </c>
      <c r="BL123" s="131">
        <v>31.50873</v>
      </c>
      <c r="BM123" s="130">
        <v>3.84</v>
      </c>
    </row>
    <row r="124" spans="1:65">
      <c r="A124" s="133">
        <v>121</v>
      </c>
      <c r="B124" s="133" t="s">
        <v>731</v>
      </c>
      <c r="C124" s="134"/>
      <c r="D124" s="134"/>
      <c r="E124" s="135" t="s">
        <v>1108</v>
      </c>
      <c r="F124" s="136" t="s">
        <v>1109</v>
      </c>
      <c r="G124" s="135" t="s">
        <v>1110</v>
      </c>
      <c r="H124" s="133">
        <v>1</v>
      </c>
      <c r="I124" s="130"/>
      <c r="J124" s="130">
        <v>1</v>
      </c>
      <c r="K124" s="130"/>
      <c r="L124" s="130"/>
      <c r="M124" s="130"/>
      <c r="N124" s="130"/>
      <c r="O124" s="130"/>
      <c r="P124" s="130"/>
      <c r="Q124" s="130"/>
      <c r="R124" s="130"/>
      <c r="S124" s="133"/>
      <c r="T124" s="130"/>
      <c r="U124" s="130"/>
      <c r="V124" s="130"/>
      <c r="W124" s="130"/>
      <c r="X124" s="130"/>
      <c r="Y124" s="130"/>
      <c r="Z124" s="130"/>
      <c r="AA124" s="130">
        <v>1</v>
      </c>
      <c r="AB124" s="130"/>
      <c r="AC124" s="130"/>
      <c r="AD124" s="130"/>
      <c r="AE124" s="130"/>
      <c r="AF124" s="130"/>
      <c r="AG124" s="130"/>
      <c r="AH124" s="136"/>
      <c r="AI124" s="130"/>
      <c r="AJ124" s="130"/>
      <c r="AK124" s="130"/>
      <c r="AL124" s="130"/>
      <c r="AM124" s="130"/>
      <c r="AN124" s="130"/>
      <c r="AO124" s="130"/>
      <c r="AP124" s="130"/>
      <c r="AQ124" s="130"/>
      <c r="AR124" s="130"/>
      <c r="AS124" s="126"/>
      <c r="AT124" s="126"/>
      <c r="AU124" s="126"/>
      <c r="AV124" s="126"/>
      <c r="AW124" s="126"/>
      <c r="AX124" s="126"/>
      <c r="AY124" s="126"/>
      <c r="AZ124" s="138"/>
      <c r="BA124" s="139"/>
      <c r="BB124" s="139"/>
      <c r="BC124" s="139"/>
      <c r="BD124" s="139"/>
      <c r="BE124" s="130"/>
      <c r="BF124" s="130"/>
      <c r="BG124" s="130"/>
      <c r="BH124" s="130"/>
      <c r="BI124" s="130"/>
      <c r="BJ124" s="130"/>
      <c r="BK124" s="131">
        <v>23.87025</v>
      </c>
      <c r="BL124" s="131">
        <v>23.87025</v>
      </c>
      <c r="BM124" s="130">
        <v>3.84</v>
      </c>
    </row>
    <row r="125" spans="1:65">
      <c r="A125" s="133">
        <v>122</v>
      </c>
      <c r="B125" s="133" t="s">
        <v>731</v>
      </c>
      <c r="C125" s="134"/>
      <c r="D125" s="134" t="s">
        <v>1111</v>
      </c>
      <c r="E125" s="135" t="s">
        <v>1112</v>
      </c>
      <c r="F125" s="136" t="s">
        <v>1113</v>
      </c>
      <c r="G125" s="135" t="s">
        <v>1114</v>
      </c>
      <c r="H125" s="133">
        <v>1</v>
      </c>
      <c r="I125" s="130"/>
      <c r="J125" s="130">
        <v>1</v>
      </c>
      <c r="K125" s="130"/>
      <c r="L125" s="130"/>
      <c r="M125" s="130"/>
      <c r="N125" s="130"/>
      <c r="O125" s="130"/>
      <c r="P125" s="130"/>
      <c r="Q125" s="130"/>
      <c r="R125" s="130">
        <f>P125</f>
        <v>0</v>
      </c>
      <c r="S125" s="133"/>
      <c r="T125" s="130"/>
      <c r="U125" s="130"/>
      <c r="V125" s="130"/>
      <c r="W125" s="130"/>
      <c r="X125" s="130"/>
      <c r="Y125" s="130"/>
      <c r="Z125" s="130"/>
      <c r="AA125" s="130">
        <v>1</v>
      </c>
      <c r="AB125" s="130"/>
      <c r="AC125" s="130"/>
      <c r="AD125" s="130"/>
      <c r="AE125" s="130"/>
      <c r="AF125" s="130"/>
      <c r="AG125" s="130"/>
      <c r="AH125" s="136">
        <v>1</v>
      </c>
      <c r="AI125" s="130"/>
      <c r="AJ125" s="130"/>
      <c r="AK125" s="130"/>
      <c r="AL125" s="130"/>
      <c r="AM125" s="130">
        <f>S125</f>
        <v>0</v>
      </c>
      <c r="AN125" s="130"/>
      <c r="AO125" s="130">
        <f>SUM(T125:V125)</f>
        <v>0</v>
      </c>
      <c r="AP125" s="130">
        <f>SUM(W125:Y125)</f>
        <v>0</v>
      </c>
      <c r="AQ125" s="130">
        <f>Z125</f>
        <v>0</v>
      </c>
      <c r="AR125" s="130"/>
      <c r="AS125" s="126"/>
      <c r="AT125" s="126"/>
      <c r="AU125" s="126">
        <v>0.93</v>
      </c>
      <c r="AV125" s="126">
        <v>56.1</v>
      </c>
      <c r="AW125" s="126"/>
      <c r="AX125" s="126"/>
      <c r="AY125" s="126"/>
      <c r="AZ125" s="138"/>
      <c r="BA125" s="139">
        <v>1</v>
      </c>
      <c r="BB125" s="139">
        <v>1</v>
      </c>
      <c r="BC125" s="139"/>
      <c r="BD125" s="139"/>
      <c r="BE125" s="130">
        <v>4.8</v>
      </c>
      <c r="BF125" s="130"/>
      <c r="BG125" s="130"/>
      <c r="BH125" s="130">
        <v>21.12</v>
      </c>
      <c r="BI125" s="130">
        <v>57.6</v>
      </c>
      <c r="BJ125" s="130"/>
      <c r="BK125" s="131">
        <v>28.6443</v>
      </c>
      <c r="BL125" s="131">
        <v>28.6443</v>
      </c>
      <c r="BM125" s="130">
        <v>3.84</v>
      </c>
    </row>
    <row r="126" spans="1:65">
      <c r="A126" s="133">
        <v>123</v>
      </c>
      <c r="B126" s="133" t="s">
        <v>731</v>
      </c>
      <c r="C126" s="134"/>
      <c r="D126" s="134"/>
      <c r="E126" s="135" t="s">
        <v>1115</v>
      </c>
      <c r="F126" s="136" t="s">
        <v>1116</v>
      </c>
      <c r="G126" s="135" t="s">
        <v>1117</v>
      </c>
      <c r="H126" s="133">
        <v>1</v>
      </c>
      <c r="I126" s="130"/>
      <c r="J126" s="130">
        <v>1</v>
      </c>
      <c r="K126" s="130"/>
      <c r="L126" s="130"/>
      <c r="M126" s="130"/>
      <c r="N126" s="130"/>
      <c r="O126" s="130"/>
      <c r="P126" s="130"/>
      <c r="Q126" s="130"/>
      <c r="R126" s="130"/>
      <c r="S126" s="133"/>
      <c r="T126" s="130"/>
      <c r="U126" s="130"/>
      <c r="V126" s="130"/>
      <c r="W126" s="130"/>
      <c r="X126" s="130"/>
      <c r="Y126" s="130"/>
      <c r="Z126" s="130"/>
      <c r="AA126" s="130">
        <v>1</v>
      </c>
      <c r="AB126" s="130"/>
      <c r="AC126" s="130"/>
      <c r="AD126" s="130"/>
      <c r="AE126" s="130"/>
      <c r="AF126" s="130"/>
      <c r="AG126" s="130"/>
      <c r="AH126" s="136"/>
      <c r="AI126" s="130"/>
      <c r="AJ126" s="130"/>
      <c r="AK126" s="130"/>
      <c r="AL126" s="130"/>
      <c r="AM126" s="130"/>
      <c r="AN126" s="130"/>
      <c r="AO126" s="130"/>
      <c r="AP126" s="130"/>
      <c r="AQ126" s="130"/>
      <c r="AR126" s="130"/>
      <c r="AS126" s="126"/>
      <c r="AT126" s="126"/>
      <c r="AU126" s="126"/>
      <c r="AV126" s="126"/>
      <c r="AW126" s="126"/>
      <c r="AX126" s="126"/>
      <c r="AY126" s="126"/>
      <c r="AZ126" s="138"/>
      <c r="BA126" s="139"/>
      <c r="BB126" s="139"/>
      <c r="BC126" s="139"/>
      <c r="BD126" s="139"/>
      <c r="BE126" s="130"/>
      <c r="BF126" s="130"/>
      <c r="BG126" s="130"/>
      <c r="BH126" s="130"/>
      <c r="BI126" s="130"/>
      <c r="BJ126" s="130"/>
      <c r="BK126" s="131">
        <v>42.96645</v>
      </c>
      <c r="BL126" s="131">
        <v>42.96645</v>
      </c>
      <c r="BM126" s="130">
        <v>3.84</v>
      </c>
    </row>
    <row r="127" spans="1:65">
      <c r="A127" s="133">
        <v>124</v>
      </c>
      <c r="B127" s="133" t="s">
        <v>731</v>
      </c>
      <c r="C127" s="134"/>
      <c r="D127" s="134"/>
      <c r="E127" s="135" t="s">
        <v>1118</v>
      </c>
      <c r="F127" s="136" t="s">
        <v>1119</v>
      </c>
      <c r="G127" s="135" t="s">
        <v>1120</v>
      </c>
      <c r="H127" s="133">
        <v>1</v>
      </c>
      <c r="I127" s="130"/>
      <c r="J127" s="130">
        <v>1</v>
      </c>
      <c r="K127" s="130"/>
      <c r="L127" s="130"/>
      <c r="M127" s="130"/>
      <c r="N127" s="130"/>
      <c r="O127" s="130"/>
      <c r="P127" s="130"/>
      <c r="Q127" s="130"/>
      <c r="R127" s="130"/>
      <c r="S127" s="133"/>
      <c r="T127" s="130"/>
      <c r="U127" s="130"/>
      <c r="V127" s="130"/>
      <c r="W127" s="130"/>
      <c r="X127" s="130"/>
      <c r="Y127" s="130"/>
      <c r="Z127" s="130"/>
      <c r="AA127" s="130">
        <v>1</v>
      </c>
      <c r="AB127" s="130"/>
      <c r="AC127" s="130"/>
      <c r="AD127" s="130"/>
      <c r="AE127" s="130"/>
      <c r="AF127" s="130"/>
      <c r="AG127" s="130"/>
      <c r="AH127" s="136"/>
      <c r="AI127" s="130"/>
      <c r="AJ127" s="130"/>
      <c r="AK127" s="130"/>
      <c r="AL127" s="130"/>
      <c r="AM127" s="130"/>
      <c r="AN127" s="130"/>
      <c r="AO127" s="130"/>
      <c r="AP127" s="130"/>
      <c r="AQ127" s="130"/>
      <c r="AR127" s="130"/>
      <c r="AS127" s="126"/>
      <c r="AT127" s="126"/>
      <c r="AU127" s="126"/>
      <c r="AV127" s="126"/>
      <c r="AW127" s="126"/>
      <c r="AX127" s="126"/>
      <c r="AY127" s="126"/>
      <c r="AZ127" s="138"/>
      <c r="BA127" s="139"/>
      <c r="BB127" s="139"/>
      <c r="BC127" s="139"/>
      <c r="BD127" s="139"/>
      <c r="BE127" s="130"/>
      <c r="BF127" s="130"/>
      <c r="BG127" s="130"/>
      <c r="BH127" s="130"/>
      <c r="BI127" s="130"/>
      <c r="BJ127" s="130"/>
      <c r="BK127" s="131">
        <v>42.96645</v>
      </c>
      <c r="BL127" s="131">
        <v>42.96645</v>
      </c>
      <c r="BM127" s="130">
        <v>3.84</v>
      </c>
    </row>
    <row r="128" spans="1:65">
      <c r="A128" s="133">
        <v>125</v>
      </c>
      <c r="B128" s="133" t="s">
        <v>731</v>
      </c>
      <c r="C128" s="134"/>
      <c r="D128" s="134"/>
      <c r="E128" s="135" t="s">
        <v>1121</v>
      </c>
      <c r="F128" s="136" t="s">
        <v>1122</v>
      </c>
      <c r="G128" s="135" t="s">
        <v>1123</v>
      </c>
      <c r="H128" s="133">
        <v>1</v>
      </c>
      <c r="I128" s="130"/>
      <c r="J128" s="130"/>
      <c r="K128" s="130">
        <v>1</v>
      </c>
      <c r="L128" s="130"/>
      <c r="M128" s="130"/>
      <c r="N128" s="130"/>
      <c r="O128" s="130"/>
      <c r="P128" s="130"/>
      <c r="Q128" s="130"/>
      <c r="R128" s="130"/>
      <c r="S128" s="136">
        <v>1</v>
      </c>
      <c r="T128" s="130"/>
      <c r="U128" s="130"/>
      <c r="V128" s="130"/>
      <c r="W128" s="130"/>
      <c r="X128" s="130"/>
      <c r="Y128" s="130"/>
      <c r="Z128" s="130"/>
      <c r="AA128" s="130"/>
      <c r="AB128" s="136">
        <v>1</v>
      </c>
      <c r="AC128" s="130"/>
      <c r="AD128" s="130"/>
      <c r="AE128" s="130"/>
      <c r="AF128" s="130"/>
      <c r="AG128" s="130"/>
      <c r="AH128" s="136"/>
      <c r="AI128" s="130"/>
      <c r="AJ128" s="130"/>
      <c r="AK128" s="130"/>
      <c r="AL128" s="130"/>
      <c r="AM128" s="130"/>
      <c r="AN128" s="130"/>
      <c r="AO128" s="130"/>
      <c r="AP128" s="130"/>
      <c r="AQ128" s="130"/>
      <c r="AR128" s="130"/>
      <c r="AS128" s="126"/>
      <c r="AT128" s="126"/>
      <c r="AU128" s="126"/>
      <c r="AV128" s="126"/>
      <c r="AW128" s="126"/>
      <c r="AX128" s="126"/>
      <c r="AY128" s="126"/>
      <c r="AZ128" s="138"/>
      <c r="BA128" s="139"/>
      <c r="BB128" s="139"/>
      <c r="BC128" s="139"/>
      <c r="BD128" s="139"/>
      <c r="BE128" s="130"/>
      <c r="BF128" s="130"/>
      <c r="BG128" s="130"/>
      <c r="BH128" s="130"/>
      <c r="BI128" s="130"/>
      <c r="BJ128" s="130"/>
      <c r="BK128" s="131">
        <v>37.23759</v>
      </c>
      <c r="BL128" s="131">
        <v>37.23759</v>
      </c>
      <c r="BM128" s="130">
        <v>3.84</v>
      </c>
    </row>
    <row r="129" spans="1:65">
      <c r="A129" s="133">
        <v>126</v>
      </c>
      <c r="B129" s="133" t="s">
        <v>731</v>
      </c>
      <c r="C129" s="134"/>
      <c r="D129" s="134"/>
      <c r="E129" s="135"/>
      <c r="F129" s="136" t="s">
        <v>1124</v>
      </c>
      <c r="G129" s="135" t="s">
        <v>1125</v>
      </c>
      <c r="H129" s="133">
        <v>1</v>
      </c>
      <c r="I129" s="130"/>
      <c r="J129" s="130"/>
      <c r="K129" s="130">
        <v>1</v>
      </c>
      <c r="L129" s="130"/>
      <c r="M129" s="130"/>
      <c r="N129" s="130"/>
      <c r="O129" s="130"/>
      <c r="P129" s="130"/>
      <c r="Q129" s="130"/>
      <c r="R129" s="130"/>
      <c r="S129" s="136"/>
      <c r="T129" s="130"/>
      <c r="U129" s="130"/>
      <c r="V129" s="130"/>
      <c r="W129" s="130"/>
      <c r="X129" s="130"/>
      <c r="Y129" s="130"/>
      <c r="Z129" s="130"/>
      <c r="AA129" s="130"/>
      <c r="AB129" s="136"/>
      <c r="AC129" s="130"/>
      <c r="AD129" s="130"/>
      <c r="AE129" s="130"/>
      <c r="AF129" s="130"/>
      <c r="AG129" s="130"/>
      <c r="AH129" s="136"/>
      <c r="AI129" s="130"/>
      <c r="AJ129" s="130"/>
      <c r="AK129" s="130"/>
      <c r="AL129" s="130"/>
      <c r="AM129" s="130"/>
      <c r="AN129" s="130"/>
      <c r="AO129" s="130"/>
      <c r="AP129" s="130"/>
      <c r="AQ129" s="130"/>
      <c r="AR129" s="130"/>
      <c r="AS129" s="126"/>
      <c r="AT129" s="126"/>
      <c r="AU129" s="126"/>
      <c r="AV129" s="126"/>
      <c r="AW129" s="126"/>
      <c r="AX129" s="126"/>
      <c r="AY129" s="126"/>
      <c r="AZ129" s="138"/>
      <c r="BA129" s="139"/>
      <c r="BB129" s="139"/>
      <c r="BC129" s="139"/>
      <c r="BD129" s="139"/>
      <c r="BE129" s="130"/>
      <c r="BF129" s="130"/>
      <c r="BG129" s="130"/>
      <c r="BH129" s="130"/>
      <c r="BI129" s="130"/>
      <c r="BJ129" s="130"/>
      <c r="BK129" s="131">
        <v>37.23759</v>
      </c>
      <c r="BL129" s="131">
        <v>37.23759</v>
      </c>
      <c r="BM129" s="130"/>
    </row>
    <row r="130" spans="1:65">
      <c r="A130" s="133">
        <v>127</v>
      </c>
      <c r="B130" s="133" t="s">
        <v>731</v>
      </c>
      <c r="C130" s="134"/>
      <c r="D130" s="134" t="s">
        <v>1126</v>
      </c>
      <c r="E130" s="135" t="s">
        <v>1127</v>
      </c>
      <c r="F130" s="136" t="s">
        <v>1128</v>
      </c>
      <c r="G130" s="135" t="s">
        <v>1129</v>
      </c>
      <c r="H130" s="133">
        <v>1</v>
      </c>
      <c r="I130" s="130"/>
      <c r="J130" s="130"/>
      <c r="K130" s="130"/>
      <c r="L130" s="130"/>
      <c r="M130" s="130"/>
      <c r="N130" s="130"/>
      <c r="O130" s="130"/>
      <c r="P130" s="130">
        <v>1</v>
      </c>
      <c r="Q130" s="130"/>
      <c r="R130" s="130">
        <f>P130</f>
        <v>1</v>
      </c>
      <c r="S130" s="133"/>
      <c r="T130" s="130"/>
      <c r="U130" s="130"/>
      <c r="V130" s="130"/>
      <c r="W130" s="130"/>
      <c r="X130" s="130">
        <v>1</v>
      </c>
      <c r="Y130" s="130"/>
      <c r="Z130" s="130"/>
      <c r="AA130" s="130"/>
      <c r="AB130" s="130"/>
      <c r="AC130" s="130"/>
      <c r="AD130" s="130"/>
      <c r="AE130" s="130"/>
      <c r="AF130" s="130"/>
      <c r="AG130" s="130"/>
      <c r="AH130" s="136">
        <v>1</v>
      </c>
      <c r="AI130" s="130"/>
      <c r="AJ130" s="130"/>
      <c r="AK130" s="130"/>
      <c r="AL130" s="130"/>
      <c r="AM130" s="130">
        <f>S130</f>
        <v>0</v>
      </c>
      <c r="AN130" s="130"/>
      <c r="AO130" s="130">
        <f>SUM(T130:V130)</f>
        <v>0</v>
      </c>
      <c r="AP130" s="130">
        <f>SUM(W130:Y130)</f>
        <v>1</v>
      </c>
      <c r="AQ130" s="130">
        <f>Z130</f>
        <v>0</v>
      </c>
      <c r="AR130" s="130"/>
      <c r="AS130" s="126"/>
      <c r="AT130" s="126"/>
      <c r="AU130" s="126">
        <f>(SUM(S13:AA13))*0.93</f>
        <v>0</v>
      </c>
      <c r="AV130" s="126">
        <v>78.4</v>
      </c>
      <c r="AW130" s="126"/>
      <c r="AX130" s="126"/>
      <c r="AY130" s="126"/>
      <c r="AZ130" s="138"/>
      <c r="BA130" s="139">
        <v>1</v>
      </c>
      <c r="BB130" s="139">
        <v>1</v>
      </c>
      <c r="BC130" s="139"/>
      <c r="BD130" s="139"/>
      <c r="BE130" s="130">
        <v>4.8</v>
      </c>
      <c r="BF130" s="130"/>
      <c r="BG130" s="130"/>
      <c r="BH130" s="130">
        <v>15.36</v>
      </c>
      <c r="BI130" s="130">
        <v>43.2</v>
      </c>
      <c r="BJ130" s="130"/>
      <c r="BK130" s="131">
        <v>15.5156625</v>
      </c>
      <c r="BL130" s="131">
        <v>15.5156625</v>
      </c>
      <c r="BM130" s="130">
        <f>(H13*8)*0.96</f>
        <v>7.68</v>
      </c>
    </row>
    <row r="131" spans="1:65">
      <c r="A131" s="133">
        <v>128</v>
      </c>
      <c r="B131" s="133" t="s">
        <v>731</v>
      </c>
      <c r="C131" s="134"/>
      <c r="D131" s="134"/>
      <c r="E131" s="135" t="s">
        <v>1130</v>
      </c>
      <c r="F131" s="136" t="s">
        <v>1131</v>
      </c>
      <c r="G131" s="135" t="s">
        <v>1132</v>
      </c>
      <c r="H131" s="133">
        <v>1</v>
      </c>
      <c r="I131" s="130"/>
      <c r="J131" s="130"/>
      <c r="K131" s="130"/>
      <c r="L131" s="130"/>
      <c r="M131" s="130"/>
      <c r="N131" s="130"/>
      <c r="O131" s="130"/>
      <c r="P131" s="130">
        <v>1</v>
      </c>
      <c r="Q131" s="130"/>
      <c r="R131" s="130">
        <v>1</v>
      </c>
      <c r="S131" s="133"/>
      <c r="T131" s="130"/>
      <c r="U131" s="130"/>
      <c r="V131" s="130"/>
      <c r="W131" s="130"/>
      <c r="X131" s="130">
        <v>1</v>
      </c>
      <c r="Y131" s="130"/>
      <c r="Z131" s="130"/>
      <c r="AA131" s="130"/>
      <c r="AB131" s="130"/>
      <c r="AC131" s="130"/>
      <c r="AD131" s="130"/>
      <c r="AE131" s="130"/>
      <c r="AF131" s="130"/>
      <c r="AG131" s="130"/>
      <c r="AH131" s="136"/>
      <c r="AI131" s="130"/>
      <c r="AJ131" s="130"/>
      <c r="AK131" s="130"/>
      <c r="AL131" s="130"/>
      <c r="AM131" s="130"/>
      <c r="AN131" s="130"/>
      <c r="AO131" s="130"/>
      <c r="AP131" s="130"/>
      <c r="AQ131" s="130"/>
      <c r="AR131" s="130"/>
      <c r="AS131" s="126"/>
      <c r="AT131" s="126"/>
      <c r="AU131" s="126"/>
      <c r="AV131" s="126"/>
      <c r="AW131" s="126"/>
      <c r="AX131" s="126"/>
      <c r="AY131" s="126"/>
      <c r="AZ131" s="138"/>
      <c r="BA131" s="139"/>
      <c r="BB131" s="139"/>
      <c r="BC131" s="139"/>
      <c r="BD131" s="139"/>
      <c r="BE131" s="130"/>
      <c r="BF131" s="130"/>
      <c r="BG131" s="130"/>
      <c r="BH131" s="130"/>
      <c r="BI131" s="130"/>
      <c r="BJ131" s="130"/>
      <c r="BK131" s="131">
        <v>15.5156625</v>
      </c>
      <c r="BL131" s="131">
        <v>15.5156625</v>
      </c>
      <c r="BM131" s="130">
        <f>(H131*8)*0.96</f>
        <v>7.68</v>
      </c>
    </row>
    <row r="132" spans="1:65">
      <c r="A132" s="133">
        <v>129</v>
      </c>
      <c r="B132" s="133" t="s">
        <v>731</v>
      </c>
      <c r="C132" s="134"/>
      <c r="D132" s="134" t="s">
        <v>1133</v>
      </c>
      <c r="E132" s="135" t="s">
        <v>1134</v>
      </c>
      <c r="F132" s="136" t="s">
        <v>1135</v>
      </c>
      <c r="G132" s="135" t="s">
        <v>1136</v>
      </c>
      <c r="H132" s="133">
        <v>1</v>
      </c>
      <c r="I132" s="130"/>
      <c r="J132" s="130"/>
      <c r="K132" s="130"/>
      <c r="L132" s="130">
        <v>1</v>
      </c>
      <c r="M132" s="130"/>
      <c r="N132" s="130"/>
      <c r="O132" s="130"/>
      <c r="P132" s="130"/>
      <c r="Q132" s="130"/>
      <c r="R132" s="130"/>
      <c r="S132" s="133"/>
      <c r="T132" s="130"/>
      <c r="U132" s="130"/>
      <c r="V132" s="130"/>
      <c r="W132" s="130"/>
      <c r="X132" s="130"/>
      <c r="Y132" s="130"/>
      <c r="Z132" s="130"/>
      <c r="AA132" s="130"/>
      <c r="AB132" s="130"/>
      <c r="AC132" s="130"/>
      <c r="AD132" s="130"/>
      <c r="AE132" s="130"/>
      <c r="AF132" s="130"/>
      <c r="AG132" s="130"/>
      <c r="AH132" s="136"/>
      <c r="AI132" s="130"/>
      <c r="AJ132" s="130"/>
      <c r="AK132" s="130"/>
      <c r="AL132" s="130"/>
      <c r="AM132" s="130"/>
      <c r="AN132" s="130"/>
      <c r="AO132" s="130"/>
      <c r="AP132" s="130"/>
      <c r="AQ132" s="130"/>
      <c r="AR132" s="130"/>
      <c r="AS132" s="126"/>
      <c r="AT132" s="126"/>
      <c r="AU132" s="126"/>
      <c r="AV132" s="126"/>
      <c r="AW132" s="126"/>
      <c r="AX132" s="126"/>
      <c r="AY132" s="126"/>
      <c r="AZ132" s="138"/>
      <c r="BA132" s="139"/>
      <c r="BB132" s="139"/>
      <c r="BC132" s="139"/>
      <c r="BD132" s="139"/>
      <c r="BE132" s="130">
        <v>4.8</v>
      </c>
      <c r="BF132" s="130"/>
      <c r="BG132" s="130"/>
      <c r="BH132" s="130">
        <v>4.8</v>
      </c>
      <c r="BI132" s="130">
        <v>24.8</v>
      </c>
      <c r="BJ132" s="130"/>
      <c r="BK132" s="131">
        <v>26.73468</v>
      </c>
      <c r="BL132" s="131">
        <v>26.73468</v>
      </c>
      <c r="BM132" s="130">
        <v>3.84</v>
      </c>
    </row>
    <row r="133" spans="1:65">
      <c r="A133" s="133">
        <v>130</v>
      </c>
      <c r="B133" s="133" t="s">
        <v>731</v>
      </c>
      <c r="C133" s="134"/>
      <c r="D133" s="134"/>
      <c r="E133" s="135"/>
      <c r="F133" s="136" t="s">
        <v>1137</v>
      </c>
      <c r="G133" s="135" t="s">
        <v>1138</v>
      </c>
      <c r="H133" s="133">
        <v>1</v>
      </c>
      <c r="I133" s="130"/>
      <c r="J133" s="130"/>
      <c r="K133" s="130"/>
      <c r="L133" s="130">
        <v>1</v>
      </c>
      <c r="M133" s="130"/>
      <c r="N133" s="130"/>
      <c r="O133" s="130"/>
      <c r="P133" s="130"/>
      <c r="Q133" s="130"/>
      <c r="R133" s="130"/>
      <c r="S133" s="133"/>
      <c r="T133" s="130"/>
      <c r="U133" s="130"/>
      <c r="V133" s="130"/>
      <c r="W133" s="130"/>
      <c r="X133" s="130"/>
      <c r="Y133" s="130"/>
      <c r="Z133" s="130"/>
      <c r="AA133" s="130"/>
      <c r="AB133" s="130"/>
      <c r="AC133" s="130"/>
      <c r="AD133" s="130"/>
      <c r="AE133" s="130"/>
      <c r="AF133" s="130"/>
      <c r="AG133" s="130"/>
      <c r="AH133" s="136"/>
      <c r="AI133" s="130"/>
      <c r="AJ133" s="130"/>
      <c r="AK133" s="130"/>
      <c r="AL133" s="130"/>
      <c r="AM133" s="130"/>
      <c r="AN133" s="130"/>
      <c r="AO133" s="130"/>
      <c r="AP133" s="130"/>
      <c r="AQ133" s="130"/>
      <c r="AR133" s="130"/>
      <c r="AS133" s="126"/>
      <c r="AT133" s="126"/>
      <c r="AU133" s="126"/>
      <c r="AV133" s="126"/>
      <c r="AW133" s="126"/>
      <c r="AX133" s="126"/>
      <c r="AY133" s="126"/>
      <c r="AZ133" s="138"/>
      <c r="BA133" s="139"/>
      <c r="BB133" s="139"/>
      <c r="BC133" s="139"/>
      <c r="BD133" s="139"/>
      <c r="BE133" s="130"/>
      <c r="BF133" s="130"/>
      <c r="BG133" s="130"/>
      <c r="BH133" s="130"/>
      <c r="BI133" s="130"/>
      <c r="BJ133" s="130"/>
      <c r="BK133" s="131">
        <v>41.05683</v>
      </c>
      <c r="BL133" s="131">
        <v>41.05683</v>
      </c>
      <c r="BM133" s="130">
        <v>3.84</v>
      </c>
    </row>
    <row r="134" spans="1:65">
      <c r="A134" s="133">
        <v>131</v>
      </c>
      <c r="B134" s="133" t="s">
        <v>731</v>
      </c>
      <c r="C134" s="134"/>
      <c r="D134" s="134"/>
      <c r="E134" s="135" t="s">
        <v>1139</v>
      </c>
      <c r="F134" s="136" t="s">
        <v>1140</v>
      </c>
      <c r="G134" s="135" t="s">
        <v>1141</v>
      </c>
      <c r="H134" s="133">
        <v>1</v>
      </c>
      <c r="I134" s="130"/>
      <c r="J134" s="130"/>
      <c r="K134" s="130"/>
      <c r="L134" s="130">
        <v>1</v>
      </c>
      <c r="M134" s="130"/>
      <c r="N134" s="130"/>
      <c r="O134" s="130"/>
      <c r="P134" s="130"/>
      <c r="Q134" s="130"/>
      <c r="R134" s="130"/>
      <c r="S134" s="133"/>
      <c r="T134" s="130"/>
      <c r="U134" s="130"/>
      <c r="V134" s="130"/>
      <c r="W134" s="130"/>
      <c r="X134" s="130"/>
      <c r="Y134" s="130"/>
      <c r="Z134" s="130"/>
      <c r="AA134" s="130"/>
      <c r="AB134" s="130"/>
      <c r="AC134" s="130"/>
      <c r="AD134" s="130"/>
      <c r="AE134" s="130"/>
      <c r="AF134" s="130"/>
      <c r="AG134" s="130"/>
      <c r="AH134" s="136"/>
      <c r="AI134" s="130"/>
      <c r="AJ134" s="130"/>
      <c r="AK134" s="130"/>
      <c r="AL134" s="130"/>
      <c r="AM134" s="130"/>
      <c r="AN134" s="130"/>
      <c r="AO134" s="130"/>
      <c r="AP134" s="130"/>
      <c r="AQ134" s="130"/>
      <c r="AR134" s="130"/>
      <c r="AS134" s="126"/>
      <c r="AT134" s="126"/>
      <c r="AU134" s="126"/>
      <c r="AV134" s="126"/>
      <c r="AW134" s="126"/>
      <c r="AX134" s="126"/>
      <c r="AY134" s="126"/>
      <c r="AZ134" s="138"/>
      <c r="BA134" s="139"/>
      <c r="BB134" s="139"/>
      <c r="BC134" s="139"/>
      <c r="BD134" s="139"/>
      <c r="BE134" s="130"/>
      <c r="BF134" s="130"/>
      <c r="BG134" s="130"/>
      <c r="BH134" s="130">
        <v>14.4</v>
      </c>
      <c r="BI134" s="130"/>
      <c r="BJ134" s="130"/>
      <c r="BK134" s="131">
        <v>31.50873</v>
      </c>
      <c r="BL134" s="131">
        <v>31.50873</v>
      </c>
      <c r="BM134" s="130">
        <v>3.84</v>
      </c>
    </row>
    <row r="135" spans="1:65">
      <c r="A135" s="133">
        <v>132</v>
      </c>
      <c r="B135" s="133" t="s">
        <v>731</v>
      </c>
      <c r="C135" s="134"/>
      <c r="D135" s="134" t="s">
        <v>1142</v>
      </c>
      <c r="E135" s="135" t="s">
        <v>1143</v>
      </c>
      <c r="F135" s="136" t="s">
        <v>1144</v>
      </c>
      <c r="G135" s="135" t="s">
        <v>1145</v>
      </c>
      <c r="H135" s="133">
        <v>1</v>
      </c>
      <c r="I135" s="130"/>
      <c r="J135" s="130"/>
      <c r="K135" s="130"/>
      <c r="L135" s="130">
        <v>1</v>
      </c>
      <c r="M135" s="130"/>
      <c r="N135" s="130"/>
      <c r="O135" s="130"/>
      <c r="P135" s="130"/>
      <c r="Q135" s="130"/>
      <c r="R135" s="130"/>
      <c r="S135" s="133"/>
      <c r="T135" s="130"/>
      <c r="U135" s="130"/>
      <c r="V135" s="130"/>
      <c r="W135" s="130"/>
      <c r="X135" s="130"/>
      <c r="Y135" s="130"/>
      <c r="Z135" s="130"/>
      <c r="AA135" s="130"/>
      <c r="AB135" s="130"/>
      <c r="AC135" s="130"/>
      <c r="AD135" s="130"/>
      <c r="AE135" s="130"/>
      <c r="AF135" s="130"/>
      <c r="AG135" s="130"/>
      <c r="AH135" s="136"/>
      <c r="AI135" s="130"/>
      <c r="AJ135" s="130"/>
      <c r="AK135" s="130"/>
      <c r="AL135" s="130"/>
      <c r="AM135" s="130"/>
      <c r="AN135" s="130"/>
      <c r="AO135" s="130"/>
      <c r="AP135" s="130"/>
      <c r="AQ135" s="130"/>
      <c r="AR135" s="130"/>
      <c r="AS135" s="126"/>
      <c r="AT135" s="126"/>
      <c r="AU135" s="126"/>
      <c r="AV135" s="126"/>
      <c r="AW135" s="126"/>
      <c r="AX135" s="126"/>
      <c r="AY135" s="126"/>
      <c r="AZ135" s="138"/>
      <c r="BA135" s="139"/>
      <c r="BB135" s="139"/>
      <c r="BC135" s="139"/>
      <c r="BD135" s="139"/>
      <c r="BE135" s="130"/>
      <c r="BF135" s="130"/>
      <c r="BG135" s="130"/>
      <c r="BH135" s="130">
        <v>14.4</v>
      </c>
      <c r="BI135" s="130">
        <v>28.8</v>
      </c>
      <c r="BJ135" s="130"/>
      <c r="BK135" s="131">
        <v>28.6443</v>
      </c>
      <c r="BL135" s="131">
        <v>28.6443</v>
      </c>
      <c r="BM135" s="130">
        <v>3.84</v>
      </c>
    </row>
    <row r="136" spans="1:65">
      <c r="A136" s="133">
        <v>133</v>
      </c>
      <c r="B136" s="133" t="s">
        <v>731</v>
      </c>
      <c r="C136" s="134"/>
      <c r="D136" s="134" t="s">
        <v>1146</v>
      </c>
      <c r="E136" s="135" t="s">
        <v>1147</v>
      </c>
      <c r="F136" s="136" t="s">
        <v>1148</v>
      </c>
      <c r="G136" s="135" t="s">
        <v>1149</v>
      </c>
      <c r="H136" s="133">
        <v>1</v>
      </c>
      <c r="I136" s="130"/>
      <c r="J136" s="130"/>
      <c r="K136" s="130"/>
      <c r="L136" s="130">
        <v>1</v>
      </c>
      <c r="M136" s="130"/>
      <c r="N136" s="130"/>
      <c r="O136" s="130"/>
      <c r="P136" s="130"/>
      <c r="Q136" s="130"/>
      <c r="R136" s="130"/>
      <c r="S136" s="133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6"/>
      <c r="AI136" s="130"/>
      <c r="AJ136" s="130"/>
      <c r="AK136" s="130"/>
      <c r="AL136" s="130"/>
      <c r="AM136" s="130"/>
      <c r="AN136" s="130"/>
      <c r="AO136" s="130"/>
      <c r="AP136" s="130"/>
      <c r="AQ136" s="130"/>
      <c r="AR136" s="130"/>
      <c r="AS136" s="126"/>
      <c r="AT136" s="126"/>
      <c r="AU136" s="126"/>
      <c r="AV136" s="126"/>
      <c r="AW136" s="126"/>
      <c r="AX136" s="126"/>
      <c r="AY136" s="126"/>
      <c r="AZ136" s="138"/>
      <c r="BA136" s="139"/>
      <c r="BB136" s="139"/>
      <c r="BC136" s="139"/>
      <c r="BD136" s="139"/>
      <c r="BE136" s="130"/>
      <c r="BF136" s="130"/>
      <c r="BG136" s="130"/>
      <c r="BH136" s="130">
        <v>14.4</v>
      </c>
      <c r="BI136" s="130">
        <v>28.8</v>
      </c>
      <c r="BJ136" s="130"/>
      <c r="BK136" s="131">
        <v>34.37316</v>
      </c>
      <c r="BL136" s="131">
        <v>34.37316</v>
      </c>
      <c r="BM136" s="130">
        <v>3.84</v>
      </c>
    </row>
    <row r="137" spans="1:65">
      <c r="A137" s="133">
        <v>134</v>
      </c>
      <c r="B137" s="133" t="s">
        <v>731</v>
      </c>
      <c r="C137" s="134"/>
      <c r="D137" s="134" t="s">
        <v>1150</v>
      </c>
      <c r="E137" s="135" t="s">
        <v>1151</v>
      </c>
      <c r="F137" s="136" t="s">
        <v>1152</v>
      </c>
      <c r="G137" s="135" t="s">
        <v>1153</v>
      </c>
      <c r="H137" s="133">
        <v>1</v>
      </c>
      <c r="I137" s="130"/>
      <c r="J137" s="130"/>
      <c r="K137" s="130"/>
      <c r="L137" s="130">
        <v>1</v>
      </c>
      <c r="M137" s="130"/>
      <c r="N137" s="130"/>
      <c r="O137" s="130"/>
      <c r="P137" s="130"/>
      <c r="Q137" s="130"/>
      <c r="R137" s="130"/>
      <c r="S137" s="133"/>
      <c r="T137" s="130"/>
      <c r="U137" s="130"/>
      <c r="V137" s="130"/>
      <c r="W137" s="130"/>
      <c r="X137" s="13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6"/>
      <c r="AI137" s="130"/>
      <c r="AJ137" s="130"/>
      <c r="AK137" s="130"/>
      <c r="AL137" s="130"/>
      <c r="AM137" s="130"/>
      <c r="AN137" s="130"/>
      <c r="AO137" s="130"/>
      <c r="AP137" s="130"/>
      <c r="AQ137" s="130"/>
      <c r="AR137" s="130"/>
      <c r="AS137" s="126"/>
      <c r="AT137" s="126"/>
      <c r="AU137" s="126"/>
      <c r="AV137" s="126"/>
      <c r="AW137" s="126"/>
      <c r="AX137" s="126"/>
      <c r="AY137" s="126"/>
      <c r="AZ137" s="138"/>
      <c r="BA137" s="139"/>
      <c r="BB137" s="139"/>
      <c r="BC137" s="139"/>
      <c r="BD137" s="139"/>
      <c r="BE137" s="130"/>
      <c r="BF137" s="130"/>
      <c r="BG137" s="130"/>
      <c r="BH137" s="130">
        <v>14.4</v>
      </c>
      <c r="BI137" s="130">
        <v>28.8</v>
      </c>
      <c r="BJ137" s="130"/>
      <c r="BK137" s="131">
        <v>42.96645</v>
      </c>
      <c r="BL137" s="131">
        <v>42.96645</v>
      </c>
      <c r="BM137" s="130">
        <v>3.84</v>
      </c>
    </row>
    <row r="138" spans="1:65">
      <c r="A138" s="133">
        <v>135</v>
      </c>
      <c r="B138" s="133" t="s">
        <v>731</v>
      </c>
      <c r="C138" s="134"/>
      <c r="D138" s="134" t="s">
        <v>1154</v>
      </c>
      <c r="E138" s="135" t="s">
        <v>1155</v>
      </c>
      <c r="F138" s="136" t="s">
        <v>1156</v>
      </c>
      <c r="G138" s="135" t="s">
        <v>1157</v>
      </c>
      <c r="H138" s="133">
        <v>1</v>
      </c>
      <c r="I138" s="130"/>
      <c r="J138" s="130"/>
      <c r="K138" s="130"/>
      <c r="L138" s="130">
        <v>1</v>
      </c>
      <c r="M138" s="130"/>
      <c r="N138" s="130"/>
      <c r="O138" s="130"/>
      <c r="P138" s="130"/>
      <c r="Q138" s="130"/>
      <c r="R138" s="130"/>
      <c r="S138" s="133"/>
      <c r="T138" s="130"/>
      <c r="U138" s="130"/>
      <c r="V138" s="130"/>
      <c r="W138" s="130"/>
      <c r="X138" s="130"/>
      <c r="Y138" s="130"/>
      <c r="Z138" s="130"/>
      <c r="AA138" s="130"/>
      <c r="AB138" s="130"/>
      <c r="AC138" s="130"/>
      <c r="AD138" s="130"/>
      <c r="AE138" s="130"/>
      <c r="AF138" s="130"/>
      <c r="AG138" s="130"/>
      <c r="AH138" s="136"/>
      <c r="AI138" s="130"/>
      <c r="AJ138" s="130"/>
      <c r="AK138" s="130"/>
      <c r="AL138" s="130"/>
      <c r="AM138" s="130"/>
      <c r="AN138" s="130"/>
      <c r="AO138" s="130"/>
      <c r="AP138" s="130"/>
      <c r="AQ138" s="130"/>
      <c r="AR138" s="130"/>
      <c r="AS138" s="126"/>
      <c r="AT138" s="126"/>
      <c r="AU138" s="126"/>
      <c r="AV138" s="126"/>
      <c r="AW138" s="126"/>
      <c r="AX138" s="126"/>
      <c r="AY138" s="126"/>
      <c r="AZ138" s="138"/>
      <c r="BA138" s="139"/>
      <c r="BB138" s="139"/>
      <c r="BC138" s="139"/>
      <c r="BD138" s="139"/>
      <c r="BE138" s="130"/>
      <c r="BF138" s="130"/>
      <c r="BG138" s="130"/>
      <c r="BH138" s="130">
        <v>14.4</v>
      </c>
      <c r="BI138" s="130">
        <v>28.8</v>
      </c>
      <c r="BJ138" s="130"/>
      <c r="BK138" s="131">
        <v>52.51455</v>
      </c>
      <c r="BL138" s="131">
        <v>52.51455</v>
      </c>
      <c r="BM138" s="130">
        <v>3.84</v>
      </c>
    </row>
    <row r="139" spans="1:65">
      <c r="A139" s="133">
        <v>136</v>
      </c>
      <c r="B139" s="133" t="s">
        <v>731</v>
      </c>
      <c r="C139" s="134"/>
      <c r="D139" s="134" t="s">
        <v>1158</v>
      </c>
      <c r="E139" s="135" t="s">
        <v>1159</v>
      </c>
      <c r="F139" s="136" t="s">
        <v>1160</v>
      </c>
      <c r="G139" s="135" t="s">
        <v>1161</v>
      </c>
      <c r="H139" s="133">
        <v>1</v>
      </c>
      <c r="I139" s="130"/>
      <c r="J139" s="130"/>
      <c r="K139" s="130"/>
      <c r="L139" s="130">
        <v>1</v>
      </c>
      <c r="M139" s="130"/>
      <c r="N139" s="130"/>
      <c r="O139" s="130"/>
      <c r="P139" s="130"/>
      <c r="Q139" s="130"/>
      <c r="R139" s="130"/>
      <c r="S139" s="133"/>
      <c r="T139" s="130"/>
      <c r="U139" s="130"/>
      <c r="V139" s="130"/>
      <c r="W139" s="130"/>
      <c r="X139" s="130"/>
      <c r="Y139" s="130"/>
      <c r="Z139" s="130"/>
      <c r="AA139" s="130"/>
      <c r="AB139" s="130"/>
      <c r="AC139" s="130"/>
      <c r="AD139" s="130"/>
      <c r="AE139" s="130"/>
      <c r="AF139" s="130"/>
      <c r="AG139" s="130"/>
      <c r="AH139" s="136"/>
      <c r="AI139" s="130"/>
      <c r="AJ139" s="130"/>
      <c r="AK139" s="130"/>
      <c r="AL139" s="130"/>
      <c r="AM139" s="130"/>
      <c r="AN139" s="130"/>
      <c r="AO139" s="130"/>
      <c r="AP139" s="130"/>
      <c r="AQ139" s="130"/>
      <c r="AR139" s="130"/>
      <c r="AS139" s="126"/>
      <c r="AT139" s="126"/>
      <c r="AU139" s="126"/>
      <c r="AV139" s="126"/>
      <c r="AW139" s="126"/>
      <c r="AX139" s="126"/>
      <c r="AY139" s="126"/>
      <c r="AZ139" s="138"/>
      <c r="BA139" s="139"/>
      <c r="BB139" s="139"/>
      <c r="BC139" s="139"/>
      <c r="BD139" s="139"/>
      <c r="BE139" s="130"/>
      <c r="BF139" s="130"/>
      <c r="BG139" s="130"/>
      <c r="BH139" s="130">
        <v>14.4</v>
      </c>
      <c r="BI139" s="130">
        <v>28.8</v>
      </c>
      <c r="BJ139" s="130"/>
      <c r="BK139" s="131">
        <v>33.41835</v>
      </c>
      <c r="BL139" s="131">
        <v>33.41835</v>
      </c>
      <c r="BM139" s="130">
        <v>3.84</v>
      </c>
    </row>
    <row r="140" spans="1:65">
      <c r="A140" s="133">
        <v>137</v>
      </c>
      <c r="B140" s="133" t="s">
        <v>731</v>
      </c>
      <c r="C140" s="134"/>
      <c r="D140" s="134" t="s">
        <v>1162</v>
      </c>
      <c r="E140" s="135" t="s">
        <v>1163</v>
      </c>
      <c r="F140" s="136" t="s">
        <v>1164</v>
      </c>
      <c r="G140" s="135" t="s">
        <v>1165</v>
      </c>
      <c r="H140" s="133">
        <v>1</v>
      </c>
      <c r="I140" s="130"/>
      <c r="J140" s="130"/>
      <c r="K140" s="130"/>
      <c r="L140" s="130">
        <v>1</v>
      </c>
      <c r="M140" s="130"/>
      <c r="N140" s="130"/>
      <c r="O140" s="130"/>
      <c r="P140" s="130"/>
      <c r="Q140" s="130"/>
      <c r="R140" s="130"/>
      <c r="S140" s="133"/>
      <c r="T140" s="130"/>
      <c r="U140" s="130"/>
      <c r="V140" s="130"/>
      <c r="W140" s="130"/>
      <c r="X140" s="130"/>
      <c r="Y140" s="130"/>
      <c r="Z140" s="130"/>
      <c r="AA140" s="130"/>
      <c r="AB140" s="130"/>
      <c r="AC140" s="130"/>
      <c r="AD140" s="130"/>
      <c r="AE140" s="130"/>
      <c r="AF140" s="130"/>
      <c r="AG140" s="130"/>
      <c r="AH140" s="136"/>
      <c r="AI140" s="130"/>
      <c r="AJ140" s="130"/>
      <c r="AK140" s="130"/>
      <c r="AL140" s="130"/>
      <c r="AM140" s="130"/>
      <c r="AN140" s="130"/>
      <c r="AO140" s="130"/>
      <c r="AP140" s="130"/>
      <c r="AQ140" s="130"/>
      <c r="AR140" s="130"/>
      <c r="AS140" s="126"/>
      <c r="AT140" s="126"/>
      <c r="AU140" s="126"/>
      <c r="AV140" s="126"/>
      <c r="AW140" s="126"/>
      <c r="AX140" s="126"/>
      <c r="AY140" s="126"/>
      <c r="AZ140" s="138"/>
      <c r="BA140" s="139"/>
      <c r="BB140" s="139"/>
      <c r="BC140" s="139"/>
      <c r="BD140" s="139"/>
      <c r="BE140" s="130"/>
      <c r="BF140" s="130"/>
      <c r="BG140" s="130"/>
      <c r="BH140" s="130">
        <v>14.4</v>
      </c>
      <c r="BI140" s="130">
        <v>28.8</v>
      </c>
      <c r="BJ140" s="130"/>
      <c r="BK140" s="131">
        <v>19.0962</v>
      </c>
      <c r="BL140" s="131">
        <v>19.0962</v>
      </c>
      <c r="BM140" s="130">
        <v>3.84</v>
      </c>
    </row>
    <row r="141" spans="1:65">
      <c r="A141" s="133">
        <v>138</v>
      </c>
      <c r="B141" s="133" t="s">
        <v>731</v>
      </c>
      <c r="C141" s="134"/>
      <c r="D141" s="134" t="s">
        <v>1166</v>
      </c>
      <c r="E141" s="135" t="s">
        <v>1167</v>
      </c>
      <c r="F141" s="136" t="s">
        <v>1168</v>
      </c>
      <c r="G141" s="135" t="s">
        <v>1169</v>
      </c>
      <c r="H141" s="133">
        <v>1</v>
      </c>
      <c r="I141" s="130"/>
      <c r="J141" s="130"/>
      <c r="K141" s="130"/>
      <c r="L141" s="130">
        <v>1</v>
      </c>
      <c r="M141" s="130"/>
      <c r="N141" s="130"/>
      <c r="O141" s="130"/>
      <c r="P141" s="130"/>
      <c r="Q141" s="130"/>
      <c r="R141" s="130"/>
      <c r="S141" s="133"/>
      <c r="T141" s="130"/>
      <c r="U141" s="130"/>
      <c r="V141" s="130"/>
      <c r="W141" s="130"/>
      <c r="X141" s="130"/>
      <c r="Y141" s="130"/>
      <c r="Z141" s="130"/>
      <c r="AA141" s="130"/>
      <c r="AB141" s="130"/>
      <c r="AC141" s="130"/>
      <c r="AD141" s="130"/>
      <c r="AE141" s="130"/>
      <c r="AF141" s="130"/>
      <c r="AG141" s="130"/>
      <c r="AH141" s="136"/>
      <c r="AI141" s="130"/>
      <c r="AJ141" s="130"/>
      <c r="AK141" s="130"/>
      <c r="AL141" s="130"/>
      <c r="AM141" s="130"/>
      <c r="AN141" s="130"/>
      <c r="AO141" s="130"/>
      <c r="AP141" s="130"/>
      <c r="AQ141" s="130"/>
      <c r="AR141" s="130"/>
      <c r="AS141" s="126"/>
      <c r="AT141" s="126"/>
      <c r="AU141" s="126"/>
      <c r="AV141" s="126"/>
      <c r="AW141" s="126"/>
      <c r="AX141" s="126"/>
      <c r="AY141" s="126"/>
      <c r="AZ141" s="138"/>
      <c r="BA141" s="139"/>
      <c r="BB141" s="139"/>
      <c r="BC141" s="139"/>
      <c r="BD141" s="139"/>
      <c r="BE141" s="130"/>
      <c r="BF141" s="130"/>
      <c r="BG141" s="130"/>
      <c r="BH141" s="130">
        <v>14.4</v>
      </c>
      <c r="BI141" s="130">
        <v>28.8</v>
      </c>
      <c r="BJ141" s="130"/>
      <c r="BK141" s="131">
        <v>18.14139</v>
      </c>
      <c r="BL141" s="131">
        <v>18.14139</v>
      </c>
      <c r="BM141" s="130">
        <v>3.84</v>
      </c>
    </row>
    <row r="142" spans="1:65">
      <c r="A142" s="133">
        <v>139</v>
      </c>
      <c r="B142" s="133" t="s">
        <v>731</v>
      </c>
      <c r="C142" s="134"/>
      <c r="D142" s="134" t="s">
        <v>1170</v>
      </c>
      <c r="E142" s="135" t="s">
        <v>1171</v>
      </c>
      <c r="F142" s="136" t="s">
        <v>1172</v>
      </c>
      <c r="G142" s="135" t="s">
        <v>1173</v>
      </c>
      <c r="H142" s="133">
        <v>1</v>
      </c>
      <c r="I142" s="130"/>
      <c r="J142" s="130"/>
      <c r="K142" s="130"/>
      <c r="L142" s="130">
        <v>1</v>
      </c>
      <c r="M142" s="130"/>
      <c r="N142" s="130"/>
      <c r="O142" s="130"/>
      <c r="P142" s="130"/>
      <c r="Q142" s="130"/>
      <c r="R142" s="130"/>
      <c r="S142" s="133"/>
      <c r="T142" s="130"/>
      <c r="U142" s="130"/>
      <c r="V142" s="130"/>
      <c r="W142" s="130"/>
      <c r="X142" s="130"/>
      <c r="Y142" s="130"/>
      <c r="Z142" s="130"/>
      <c r="AA142" s="130"/>
      <c r="AB142" s="130"/>
      <c r="AC142" s="130"/>
      <c r="AD142" s="130"/>
      <c r="AE142" s="130"/>
      <c r="AF142" s="130"/>
      <c r="AG142" s="130"/>
      <c r="AH142" s="136"/>
      <c r="AI142" s="130"/>
      <c r="AJ142" s="130"/>
      <c r="AK142" s="130"/>
      <c r="AL142" s="130"/>
      <c r="AM142" s="130"/>
      <c r="AN142" s="130"/>
      <c r="AO142" s="130"/>
      <c r="AP142" s="130"/>
      <c r="AQ142" s="130"/>
      <c r="AR142" s="130"/>
      <c r="AS142" s="126"/>
      <c r="AT142" s="126"/>
      <c r="AU142" s="126"/>
      <c r="AV142" s="126"/>
      <c r="AW142" s="126"/>
      <c r="AX142" s="126"/>
      <c r="AY142" s="126"/>
      <c r="AZ142" s="138"/>
      <c r="BA142" s="139"/>
      <c r="BB142" s="139"/>
      <c r="BC142" s="139"/>
      <c r="BD142" s="139"/>
      <c r="BE142" s="130"/>
      <c r="BF142" s="130"/>
      <c r="BG142" s="130"/>
      <c r="BH142" s="130">
        <v>14.4</v>
      </c>
      <c r="BI142" s="130">
        <v>28.8</v>
      </c>
      <c r="BJ142" s="130"/>
      <c r="BK142" s="131">
        <v>14.32215</v>
      </c>
      <c r="BL142" s="131">
        <v>14.32215</v>
      </c>
      <c r="BM142" s="130">
        <v>3.84</v>
      </c>
    </row>
    <row r="143" spans="1:65">
      <c r="A143" s="133">
        <v>140</v>
      </c>
      <c r="B143" s="133" t="s">
        <v>731</v>
      </c>
      <c r="C143" s="134"/>
      <c r="D143" s="134" t="s">
        <v>1174</v>
      </c>
      <c r="E143" s="135" t="s">
        <v>1175</v>
      </c>
      <c r="F143" s="136" t="s">
        <v>1176</v>
      </c>
      <c r="G143" s="135" t="s">
        <v>1177</v>
      </c>
      <c r="H143" s="133">
        <v>1</v>
      </c>
      <c r="I143" s="130"/>
      <c r="J143" s="130"/>
      <c r="K143" s="130"/>
      <c r="L143" s="130">
        <v>1</v>
      </c>
      <c r="M143" s="130"/>
      <c r="N143" s="130"/>
      <c r="O143" s="130"/>
      <c r="P143" s="130"/>
      <c r="Q143" s="130"/>
      <c r="R143" s="130"/>
      <c r="S143" s="133"/>
      <c r="T143" s="130"/>
      <c r="U143" s="130"/>
      <c r="V143" s="130"/>
      <c r="W143" s="130"/>
      <c r="X143" s="130"/>
      <c r="Y143" s="130"/>
      <c r="Z143" s="130"/>
      <c r="AA143" s="130"/>
      <c r="AB143" s="130"/>
      <c r="AC143" s="130"/>
      <c r="AD143" s="130"/>
      <c r="AE143" s="130"/>
      <c r="AF143" s="130"/>
      <c r="AG143" s="130"/>
      <c r="AH143" s="136"/>
      <c r="AI143" s="130"/>
      <c r="AJ143" s="130"/>
      <c r="AK143" s="130"/>
      <c r="AL143" s="130"/>
      <c r="AM143" s="130"/>
      <c r="AN143" s="130"/>
      <c r="AO143" s="130"/>
      <c r="AP143" s="130"/>
      <c r="AQ143" s="130"/>
      <c r="AR143" s="130"/>
      <c r="AS143" s="126"/>
      <c r="AT143" s="126"/>
      <c r="AU143" s="126"/>
      <c r="AV143" s="126"/>
      <c r="AW143" s="126"/>
      <c r="AX143" s="126"/>
      <c r="AY143" s="126"/>
      <c r="AZ143" s="138"/>
      <c r="BA143" s="139"/>
      <c r="BB143" s="139"/>
      <c r="BC143" s="139"/>
      <c r="BD143" s="139"/>
      <c r="BE143" s="130"/>
      <c r="BF143" s="130"/>
      <c r="BG143" s="130"/>
      <c r="BH143" s="130">
        <v>14.4</v>
      </c>
      <c r="BI143" s="130">
        <v>28.8</v>
      </c>
      <c r="BJ143" s="130"/>
      <c r="BK143" s="131">
        <v>26.73468</v>
      </c>
      <c r="BL143" s="131">
        <v>26.73468</v>
      </c>
      <c r="BM143" s="130">
        <v>3.84</v>
      </c>
    </row>
    <row r="144" spans="1:65">
      <c r="A144" s="133">
        <v>141</v>
      </c>
      <c r="B144" s="133" t="s">
        <v>731</v>
      </c>
      <c r="C144" s="134"/>
      <c r="D144" s="134" t="s">
        <v>1178</v>
      </c>
      <c r="E144" s="135" t="s">
        <v>1179</v>
      </c>
      <c r="F144" s="136" t="s">
        <v>1180</v>
      </c>
      <c r="G144" s="135" t="s">
        <v>1181</v>
      </c>
      <c r="H144" s="133">
        <v>1</v>
      </c>
      <c r="I144" s="130"/>
      <c r="J144" s="130"/>
      <c r="K144" s="130"/>
      <c r="L144" s="130">
        <v>1</v>
      </c>
      <c r="M144" s="130"/>
      <c r="N144" s="130"/>
      <c r="O144" s="130"/>
      <c r="P144" s="130"/>
      <c r="Q144" s="130"/>
      <c r="R144" s="130"/>
      <c r="S144" s="133"/>
      <c r="T144" s="130"/>
      <c r="U144" s="130"/>
      <c r="V144" s="130"/>
      <c r="W144" s="130"/>
      <c r="X144" s="130"/>
      <c r="Y144" s="130"/>
      <c r="Z144" s="130"/>
      <c r="AA144" s="130"/>
      <c r="AB144" s="130"/>
      <c r="AC144" s="130"/>
      <c r="AD144" s="130"/>
      <c r="AE144" s="130"/>
      <c r="AF144" s="130"/>
      <c r="AG144" s="130"/>
      <c r="AH144" s="136"/>
      <c r="AI144" s="130"/>
      <c r="AJ144" s="130"/>
      <c r="AK144" s="130"/>
      <c r="AL144" s="130"/>
      <c r="AM144" s="130"/>
      <c r="AN144" s="130"/>
      <c r="AO144" s="130"/>
      <c r="AP144" s="130"/>
      <c r="AQ144" s="130"/>
      <c r="AR144" s="130"/>
      <c r="AS144" s="126"/>
      <c r="AT144" s="126"/>
      <c r="AU144" s="126"/>
      <c r="AV144" s="126"/>
      <c r="AW144" s="126"/>
      <c r="AX144" s="126"/>
      <c r="AY144" s="126"/>
      <c r="AZ144" s="138"/>
      <c r="BA144" s="139"/>
      <c r="BB144" s="139"/>
      <c r="BC144" s="139"/>
      <c r="BD144" s="139"/>
      <c r="BE144" s="130"/>
      <c r="BF144" s="130"/>
      <c r="BG144" s="130"/>
      <c r="BH144" s="130">
        <v>14.4</v>
      </c>
      <c r="BI144" s="130">
        <v>28.8</v>
      </c>
      <c r="BJ144" s="130"/>
      <c r="BK144" s="131">
        <v>32.46354</v>
      </c>
      <c r="BL144" s="131">
        <v>32.46354</v>
      </c>
      <c r="BM144" s="130">
        <v>3.84</v>
      </c>
    </row>
    <row r="145" spans="1:65">
      <c r="A145" s="133">
        <v>142</v>
      </c>
      <c r="B145" s="133" t="s">
        <v>731</v>
      </c>
      <c r="C145" s="134"/>
      <c r="D145" s="134" t="s">
        <v>1182</v>
      </c>
      <c r="E145" s="135" t="s">
        <v>1183</v>
      </c>
      <c r="F145" s="136" t="s">
        <v>1184</v>
      </c>
      <c r="G145" s="135" t="s">
        <v>1185</v>
      </c>
      <c r="H145" s="133">
        <v>1</v>
      </c>
      <c r="I145" s="130"/>
      <c r="J145" s="130"/>
      <c r="K145" s="130"/>
      <c r="L145" s="130">
        <v>1</v>
      </c>
      <c r="M145" s="130"/>
      <c r="N145" s="130"/>
      <c r="O145" s="130"/>
      <c r="P145" s="130"/>
      <c r="Q145" s="130"/>
      <c r="R145" s="130"/>
      <c r="S145" s="133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6"/>
      <c r="AI145" s="130"/>
      <c r="AJ145" s="130"/>
      <c r="AK145" s="130"/>
      <c r="AL145" s="130"/>
      <c r="AM145" s="130"/>
      <c r="AN145" s="130"/>
      <c r="AO145" s="130"/>
      <c r="AP145" s="130"/>
      <c r="AQ145" s="130"/>
      <c r="AR145" s="130"/>
      <c r="AS145" s="126"/>
      <c r="AT145" s="126"/>
      <c r="AU145" s="126"/>
      <c r="AV145" s="126"/>
      <c r="AW145" s="126"/>
      <c r="AX145" s="126"/>
      <c r="AY145" s="126"/>
      <c r="AZ145" s="138"/>
      <c r="BA145" s="139"/>
      <c r="BB145" s="139"/>
      <c r="BC145" s="139"/>
      <c r="BD145" s="139"/>
      <c r="BE145" s="130"/>
      <c r="BF145" s="130"/>
      <c r="BG145" s="130"/>
      <c r="BH145" s="130">
        <v>14.4</v>
      </c>
      <c r="BI145" s="130">
        <v>28.8</v>
      </c>
      <c r="BJ145" s="130"/>
      <c r="BK145" s="131">
        <v>32.46354</v>
      </c>
      <c r="BL145" s="131">
        <v>32.46354</v>
      </c>
      <c r="BM145" s="130">
        <v>3.84</v>
      </c>
    </row>
    <row r="146" spans="1:65">
      <c r="A146" s="133">
        <v>143</v>
      </c>
      <c r="B146" s="133" t="s">
        <v>731</v>
      </c>
      <c r="C146" s="134"/>
      <c r="D146" s="134" t="s">
        <v>1186</v>
      </c>
      <c r="E146" s="135" t="s">
        <v>1187</v>
      </c>
      <c r="F146" s="136" t="s">
        <v>1188</v>
      </c>
      <c r="G146" s="135" t="s">
        <v>1189</v>
      </c>
      <c r="H146" s="133">
        <v>1</v>
      </c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3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6"/>
      <c r="AI146" s="130"/>
      <c r="AJ146" s="130"/>
      <c r="AK146" s="130"/>
      <c r="AL146" s="130"/>
      <c r="AM146" s="130"/>
      <c r="AN146" s="130"/>
      <c r="AO146" s="130"/>
      <c r="AP146" s="130"/>
      <c r="AQ146" s="130"/>
      <c r="AR146" s="130"/>
      <c r="AS146" s="126"/>
      <c r="AT146" s="126"/>
      <c r="AU146" s="126"/>
      <c r="AV146" s="126"/>
      <c r="AW146" s="126"/>
      <c r="AX146" s="126"/>
      <c r="AY146" s="126"/>
      <c r="AZ146" s="138"/>
      <c r="BA146" s="139"/>
      <c r="BB146" s="139"/>
      <c r="BC146" s="139"/>
      <c r="BD146" s="139"/>
      <c r="BE146" s="130"/>
      <c r="BF146" s="130"/>
      <c r="BG146" s="130"/>
      <c r="BH146" s="130">
        <v>14.4</v>
      </c>
      <c r="BI146" s="130">
        <v>28.8</v>
      </c>
      <c r="BJ146" s="130"/>
      <c r="BK146" s="131">
        <v>42.96645</v>
      </c>
      <c r="BL146" s="131">
        <v>42.96645</v>
      </c>
      <c r="BM146" s="130">
        <v>3.84</v>
      </c>
    </row>
    <row r="147" spans="1:65">
      <c r="A147" s="133">
        <v>144</v>
      </c>
      <c r="B147" s="133" t="s">
        <v>731</v>
      </c>
      <c r="C147" s="134"/>
      <c r="D147" s="134" t="s">
        <v>1190</v>
      </c>
      <c r="E147" s="135" t="s">
        <v>1191</v>
      </c>
      <c r="F147" s="136" t="s">
        <v>1192</v>
      </c>
      <c r="G147" s="135" t="s">
        <v>1193</v>
      </c>
      <c r="H147" s="133">
        <v>1</v>
      </c>
      <c r="I147" s="130"/>
      <c r="J147" s="130"/>
      <c r="K147" s="130"/>
      <c r="L147" s="130">
        <v>1</v>
      </c>
      <c r="M147" s="130"/>
      <c r="N147" s="130"/>
      <c r="O147" s="130"/>
      <c r="P147" s="130"/>
      <c r="Q147" s="130"/>
      <c r="R147" s="130"/>
      <c r="S147" s="133"/>
      <c r="T147" s="130"/>
      <c r="U147" s="130"/>
      <c r="V147" s="130"/>
      <c r="W147" s="130"/>
      <c r="X147" s="130"/>
      <c r="Y147" s="130"/>
      <c r="Z147" s="130"/>
      <c r="AA147" s="130"/>
      <c r="AB147" s="130"/>
      <c r="AC147" s="130"/>
      <c r="AD147" s="130"/>
      <c r="AE147" s="130"/>
      <c r="AF147" s="130"/>
      <c r="AG147" s="130"/>
      <c r="AH147" s="136"/>
      <c r="AI147" s="130"/>
      <c r="AJ147" s="130"/>
      <c r="AK147" s="130"/>
      <c r="AL147" s="130"/>
      <c r="AM147" s="130"/>
      <c r="AN147" s="130"/>
      <c r="AO147" s="130"/>
      <c r="AP147" s="130"/>
      <c r="AQ147" s="130"/>
      <c r="AR147" s="130"/>
      <c r="AS147" s="126"/>
      <c r="AT147" s="126"/>
      <c r="AU147" s="126"/>
      <c r="AV147" s="126"/>
      <c r="AW147" s="126"/>
      <c r="AX147" s="126"/>
      <c r="AY147" s="126"/>
      <c r="AZ147" s="138"/>
      <c r="BA147" s="139"/>
      <c r="BB147" s="139"/>
      <c r="BC147" s="139"/>
      <c r="BD147" s="139"/>
      <c r="BE147" s="130"/>
      <c r="BF147" s="130"/>
      <c r="BG147" s="130"/>
      <c r="BH147" s="130">
        <v>14.4</v>
      </c>
      <c r="BI147" s="130">
        <v>28.8</v>
      </c>
      <c r="BJ147" s="130"/>
      <c r="BK147" s="131">
        <v>42.96645</v>
      </c>
      <c r="BL147" s="131">
        <v>42.96645</v>
      </c>
      <c r="BM147" s="130">
        <v>3.84</v>
      </c>
    </row>
    <row r="148" spans="1:65">
      <c r="A148" s="133">
        <v>145</v>
      </c>
      <c r="B148" s="133" t="s">
        <v>731</v>
      </c>
      <c r="C148" s="134"/>
      <c r="D148" s="141" t="s">
        <v>1194</v>
      </c>
      <c r="E148" s="135" t="s">
        <v>1195</v>
      </c>
      <c r="F148" s="136" t="s">
        <v>1196</v>
      </c>
      <c r="G148" s="135" t="s">
        <v>1197</v>
      </c>
      <c r="H148" s="133">
        <v>1</v>
      </c>
      <c r="I148" s="130"/>
      <c r="J148" s="130"/>
      <c r="K148" s="130"/>
      <c r="L148" s="130">
        <v>1</v>
      </c>
      <c r="M148" s="130"/>
      <c r="N148" s="130"/>
      <c r="O148" s="130"/>
      <c r="P148" s="130"/>
      <c r="Q148" s="130"/>
      <c r="R148" s="130"/>
      <c r="S148" s="133"/>
      <c r="T148" s="130"/>
      <c r="U148" s="130"/>
      <c r="V148" s="130"/>
      <c r="W148" s="130"/>
      <c r="X148" s="130"/>
      <c r="Y148" s="130"/>
      <c r="Z148" s="130"/>
      <c r="AA148" s="130"/>
      <c r="AB148" s="130"/>
      <c r="AC148" s="130"/>
      <c r="AD148" s="130"/>
      <c r="AE148" s="130"/>
      <c r="AF148" s="130"/>
      <c r="AG148" s="130"/>
      <c r="AH148" s="136"/>
      <c r="AI148" s="130"/>
      <c r="AJ148" s="130"/>
      <c r="AK148" s="130"/>
      <c r="AL148" s="130"/>
      <c r="AM148" s="130"/>
      <c r="AN148" s="130"/>
      <c r="AO148" s="130"/>
      <c r="AP148" s="130"/>
      <c r="AQ148" s="130"/>
      <c r="AR148" s="130"/>
      <c r="AS148" s="126"/>
      <c r="AT148" s="126"/>
      <c r="AU148" s="126"/>
      <c r="AV148" s="126"/>
      <c r="AW148" s="126"/>
      <c r="AX148" s="126"/>
      <c r="AY148" s="126"/>
      <c r="AZ148" s="138"/>
      <c r="BA148" s="139"/>
      <c r="BB148" s="139"/>
      <c r="BC148" s="139"/>
      <c r="BD148" s="139"/>
      <c r="BE148" s="130"/>
      <c r="BF148" s="130"/>
      <c r="BG148" s="130"/>
      <c r="BH148" s="130">
        <v>14.4</v>
      </c>
      <c r="BI148" s="130">
        <v>28.8</v>
      </c>
      <c r="BJ148" s="130"/>
      <c r="BK148" s="131">
        <v>36.28278</v>
      </c>
      <c r="BL148" s="131">
        <v>36.28278</v>
      </c>
      <c r="BM148" s="130">
        <v>3.84</v>
      </c>
    </row>
    <row r="149" spans="1:65">
      <c r="A149" s="133">
        <v>146</v>
      </c>
      <c r="B149" s="133" t="s">
        <v>731</v>
      </c>
      <c r="C149" s="134"/>
      <c r="D149" s="142"/>
      <c r="E149" s="135" t="s">
        <v>1198</v>
      </c>
      <c r="F149" s="136" t="s">
        <v>1199</v>
      </c>
      <c r="G149" s="135" t="s">
        <v>1200</v>
      </c>
      <c r="H149" s="133">
        <v>1</v>
      </c>
      <c r="I149" s="130"/>
      <c r="J149" s="130"/>
      <c r="K149" s="130"/>
      <c r="L149" s="130">
        <v>1</v>
      </c>
      <c r="M149" s="130"/>
      <c r="N149" s="130"/>
      <c r="O149" s="130"/>
      <c r="P149" s="130"/>
      <c r="Q149" s="130"/>
      <c r="R149" s="130"/>
      <c r="S149" s="133"/>
      <c r="T149" s="130"/>
      <c r="U149" s="130"/>
      <c r="V149" s="130"/>
      <c r="W149" s="130"/>
      <c r="X149" s="130"/>
      <c r="Y149" s="130"/>
      <c r="Z149" s="130"/>
      <c r="AA149" s="130"/>
      <c r="AB149" s="130"/>
      <c r="AC149" s="130"/>
      <c r="AD149" s="130"/>
      <c r="AE149" s="130"/>
      <c r="AF149" s="130"/>
      <c r="AG149" s="130"/>
      <c r="AH149" s="136"/>
      <c r="AI149" s="130"/>
      <c r="AJ149" s="130"/>
      <c r="AK149" s="130"/>
      <c r="AL149" s="130"/>
      <c r="AM149" s="130"/>
      <c r="AN149" s="130"/>
      <c r="AO149" s="130"/>
      <c r="AP149" s="130"/>
      <c r="AQ149" s="130"/>
      <c r="AR149" s="130"/>
      <c r="AS149" s="126"/>
      <c r="AT149" s="126"/>
      <c r="AU149" s="126"/>
      <c r="AV149" s="126"/>
      <c r="AW149" s="126"/>
      <c r="AX149" s="126"/>
      <c r="AY149" s="126"/>
      <c r="AZ149" s="138"/>
      <c r="BA149" s="139"/>
      <c r="BB149" s="139"/>
      <c r="BC149" s="139"/>
      <c r="BD149" s="139"/>
      <c r="BE149" s="130"/>
      <c r="BF149" s="130"/>
      <c r="BG149" s="130"/>
      <c r="BH149" s="130">
        <v>14.4</v>
      </c>
      <c r="BI149" s="130">
        <v>28.8</v>
      </c>
      <c r="BJ149" s="130"/>
      <c r="BK149" s="131">
        <v>36.28278</v>
      </c>
      <c r="BL149" s="131">
        <v>36.28278</v>
      </c>
      <c r="BM149" s="130">
        <v>3.84</v>
      </c>
    </row>
    <row r="150" spans="1:65">
      <c r="A150" s="133">
        <v>147</v>
      </c>
      <c r="B150" s="133" t="s">
        <v>731</v>
      </c>
      <c r="C150" s="143" t="s">
        <v>1201</v>
      </c>
      <c r="D150" s="134" t="s">
        <v>732</v>
      </c>
      <c r="E150" s="135" t="s">
        <v>1202</v>
      </c>
      <c r="F150" s="135" t="s">
        <v>1203</v>
      </c>
      <c r="G150" s="135" t="s">
        <v>1204</v>
      </c>
      <c r="H150" s="133">
        <f t="shared" ref="H150:H154" si="46">SUM(I150:Q150)</f>
        <v>1</v>
      </c>
      <c r="I150" s="130"/>
      <c r="J150" s="130"/>
      <c r="K150" s="130"/>
      <c r="L150" s="130"/>
      <c r="M150" s="130"/>
      <c r="N150" s="130"/>
      <c r="O150" s="130">
        <v>1</v>
      </c>
      <c r="P150" s="130"/>
      <c r="Q150" s="130"/>
      <c r="R150" s="130">
        <f>P150</f>
        <v>0</v>
      </c>
      <c r="S150" s="133"/>
      <c r="T150" s="130"/>
      <c r="U150" s="133">
        <v>1</v>
      </c>
      <c r="V150" s="130"/>
      <c r="W150" s="130"/>
      <c r="X150" s="130"/>
      <c r="Y150" s="130"/>
      <c r="Z150" s="130"/>
      <c r="AA150" s="130"/>
      <c r="AB150" s="130">
        <v>1</v>
      </c>
      <c r="AC150" s="130"/>
      <c r="AD150" s="130"/>
      <c r="AE150" s="130"/>
      <c r="AF150" s="130"/>
      <c r="AG150" s="130"/>
      <c r="AH150" s="130"/>
      <c r="AI150" s="130"/>
      <c r="AJ150" s="133">
        <v>1</v>
      </c>
      <c r="AK150" s="130"/>
      <c r="AL150" s="130"/>
      <c r="AM150" s="130">
        <f>S153</f>
        <v>1</v>
      </c>
      <c r="AN150" s="130"/>
      <c r="AO150" s="130">
        <f>SUM(T150:V150)</f>
        <v>1</v>
      </c>
      <c r="AP150" s="130">
        <f>SUM(W150:Y150)</f>
        <v>0</v>
      </c>
      <c r="AQ150" s="130">
        <f>Z150</f>
        <v>0</v>
      </c>
      <c r="AR150" s="130">
        <v>25</v>
      </c>
      <c r="AS150" s="126">
        <v>1318.5</v>
      </c>
      <c r="AT150" s="126"/>
      <c r="AU150" s="126">
        <f>(SUM(S15:AA15))*0.93</f>
        <v>0</v>
      </c>
      <c r="AV150" s="126">
        <v>278.4</v>
      </c>
      <c r="AW150" s="126">
        <v>149.5</v>
      </c>
      <c r="AX150" s="126"/>
      <c r="AY150" s="126"/>
      <c r="AZ150" s="138">
        <f>12*3+24+16+16</f>
        <v>92</v>
      </c>
      <c r="BA150" s="138">
        <v>6</v>
      </c>
      <c r="BB150" s="138">
        <v>15</v>
      </c>
      <c r="BC150" s="138">
        <v>1</v>
      </c>
      <c r="BD150" s="138">
        <v>1</v>
      </c>
      <c r="BE150" s="130">
        <v>1.92</v>
      </c>
      <c r="BF150" s="130"/>
      <c r="BG150" s="130"/>
      <c r="BH150" s="130">
        <v>19.2</v>
      </c>
      <c r="BI150" s="130">
        <v>76.8</v>
      </c>
      <c r="BJ150" s="130"/>
      <c r="BK150" s="131">
        <v>36.28278</v>
      </c>
      <c r="BL150" s="131">
        <v>36.28278</v>
      </c>
      <c r="BM150" s="130">
        <f>(H15*8)*0.96</f>
        <v>7.68</v>
      </c>
    </row>
    <row r="151" spans="1:65">
      <c r="A151" s="133">
        <v>148</v>
      </c>
      <c r="B151" s="133" t="s">
        <v>731</v>
      </c>
      <c r="C151" s="143"/>
      <c r="D151" s="134"/>
      <c r="E151" s="135"/>
      <c r="F151" s="135" t="s">
        <v>1205</v>
      </c>
      <c r="G151" s="135" t="s">
        <v>1206</v>
      </c>
      <c r="H151" s="133">
        <f t="shared" si="46"/>
        <v>1</v>
      </c>
      <c r="I151" s="130"/>
      <c r="J151" s="130"/>
      <c r="K151" s="130">
        <v>1</v>
      </c>
      <c r="L151" s="130"/>
      <c r="M151" s="130"/>
      <c r="N151" s="130"/>
      <c r="O151" s="130"/>
      <c r="P151" s="130"/>
      <c r="Q151" s="130"/>
      <c r="R151" s="130"/>
      <c r="S151" s="133"/>
      <c r="T151" s="130"/>
      <c r="U151" s="133"/>
      <c r="V151" s="130"/>
      <c r="W151" s="130"/>
      <c r="X151" s="130"/>
      <c r="Y151" s="130"/>
      <c r="Z151" s="130"/>
      <c r="AA151" s="130"/>
      <c r="AB151" s="130">
        <v>1</v>
      </c>
      <c r="AC151" s="130"/>
      <c r="AD151" s="130"/>
      <c r="AE151" s="130"/>
      <c r="AF151" s="130"/>
      <c r="AG151" s="130"/>
      <c r="AH151" s="130"/>
      <c r="AI151" s="130"/>
      <c r="AJ151" s="133"/>
      <c r="AK151" s="130"/>
      <c r="AL151" s="130"/>
      <c r="AM151" s="130"/>
      <c r="AN151" s="130"/>
      <c r="AO151" s="130"/>
      <c r="AP151" s="130"/>
      <c r="AQ151" s="130"/>
      <c r="AR151" s="130"/>
      <c r="AS151" s="126"/>
      <c r="AT151" s="126"/>
      <c r="AU151" s="126"/>
      <c r="AV151" s="126"/>
      <c r="AW151" s="126"/>
      <c r="AX151" s="126"/>
      <c r="AY151" s="126"/>
      <c r="AZ151" s="138"/>
      <c r="BA151" s="138"/>
      <c r="BB151" s="138"/>
      <c r="BC151" s="138"/>
      <c r="BD151" s="138"/>
      <c r="BE151" s="130"/>
      <c r="BF151" s="130"/>
      <c r="BG151" s="130"/>
      <c r="BH151" s="130"/>
      <c r="BI151" s="130"/>
      <c r="BJ151" s="130"/>
      <c r="BK151" s="131">
        <v>6.4449675</v>
      </c>
      <c r="BL151" s="131">
        <v>6.4449675</v>
      </c>
      <c r="BM151" s="130"/>
    </row>
    <row r="152" spans="1:65">
      <c r="A152" s="133">
        <v>149</v>
      </c>
      <c r="B152" s="133" t="s">
        <v>731</v>
      </c>
      <c r="C152" s="143"/>
      <c r="D152" s="134"/>
      <c r="E152" s="135"/>
      <c r="F152" s="135" t="s">
        <v>1207</v>
      </c>
      <c r="G152" s="135" t="s">
        <v>1208</v>
      </c>
      <c r="H152" s="133">
        <f t="shared" si="46"/>
        <v>1</v>
      </c>
      <c r="I152" s="130"/>
      <c r="J152" s="130"/>
      <c r="K152" s="130">
        <v>1</v>
      </c>
      <c r="L152" s="130"/>
      <c r="M152" s="130"/>
      <c r="N152" s="130"/>
      <c r="O152" s="130"/>
      <c r="P152" s="130"/>
      <c r="Q152" s="130"/>
      <c r="R152" s="130"/>
      <c r="S152" s="133"/>
      <c r="T152" s="130"/>
      <c r="U152" s="133"/>
      <c r="V152" s="130"/>
      <c r="W152" s="130"/>
      <c r="X152" s="130"/>
      <c r="Y152" s="130"/>
      <c r="Z152" s="130"/>
      <c r="AA152" s="130"/>
      <c r="AB152" s="130"/>
      <c r="AC152" s="130"/>
      <c r="AD152" s="130"/>
      <c r="AE152" s="130"/>
      <c r="AF152" s="130"/>
      <c r="AG152" s="130"/>
      <c r="AH152" s="130"/>
      <c r="AI152" s="130"/>
      <c r="AJ152" s="133"/>
      <c r="AK152" s="130"/>
      <c r="AL152" s="130"/>
      <c r="AM152" s="130"/>
      <c r="AN152" s="130"/>
      <c r="AO152" s="130"/>
      <c r="AP152" s="130"/>
      <c r="AQ152" s="130"/>
      <c r="AR152" s="130"/>
      <c r="AS152" s="126"/>
      <c r="AT152" s="126"/>
      <c r="AU152" s="126"/>
      <c r="AV152" s="126"/>
      <c r="AW152" s="126"/>
      <c r="AX152" s="126"/>
      <c r="AY152" s="126"/>
      <c r="AZ152" s="138"/>
      <c r="BA152" s="138"/>
      <c r="BB152" s="138"/>
      <c r="BC152" s="138"/>
      <c r="BD152" s="138"/>
      <c r="BE152" s="130"/>
      <c r="BF152" s="130"/>
      <c r="BG152" s="130"/>
      <c r="BH152" s="130"/>
      <c r="BI152" s="130"/>
      <c r="BJ152" s="130"/>
      <c r="BK152" s="131">
        <v>6.4449675</v>
      </c>
      <c r="BL152" s="131">
        <v>6.4449675</v>
      </c>
      <c r="BM152" s="130"/>
    </row>
    <row r="153" spans="1:65">
      <c r="A153" s="133">
        <v>150</v>
      </c>
      <c r="B153" s="133" t="s">
        <v>731</v>
      </c>
      <c r="C153" s="143"/>
      <c r="D153" s="134"/>
      <c r="E153" s="135" t="s">
        <v>1209</v>
      </c>
      <c r="F153" s="135" t="s">
        <v>1210</v>
      </c>
      <c r="G153" s="135" t="s">
        <v>1211</v>
      </c>
      <c r="H153" s="133">
        <f t="shared" si="46"/>
        <v>1</v>
      </c>
      <c r="I153" s="130"/>
      <c r="J153" s="130"/>
      <c r="K153" s="130">
        <v>1</v>
      </c>
      <c r="L153" s="130"/>
      <c r="M153" s="130"/>
      <c r="N153" s="130"/>
      <c r="O153" s="130"/>
      <c r="P153" s="130"/>
      <c r="Q153" s="130"/>
      <c r="R153" s="130"/>
      <c r="S153" s="133">
        <v>1</v>
      </c>
      <c r="T153" s="130"/>
      <c r="U153" s="130"/>
      <c r="V153" s="130"/>
      <c r="W153" s="130"/>
      <c r="X153" s="130"/>
      <c r="Y153" s="130"/>
      <c r="Z153" s="130"/>
      <c r="AA153" s="130"/>
      <c r="AB153" s="130">
        <v>1</v>
      </c>
      <c r="AC153" s="130"/>
      <c r="AD153" s="130"/>
      <c r="AE153" s="130"/>
      <c r="AF153" s="130"/>
      <c r="AG153" s="130"/>
      <c r="AH153" s="130"/>
      <c r="AI153" s="130"/>
      <c r="AJ153" s="133"/>
      <c r="AK153" s="130"/>
      <c r="AL153" s="130"/>
      <c r="AM153" s="130"/>
      <c r="AN153" s="130"/>
      <c r="AO153" s="130"/>
      <c r="AP153" s="130"/>
      <c r="AQ153" s="130"/>
      <c r="AR153" s="130"/>
      <c r="AS153" s="126"/>
      <c r="AT153" s="126"/>
      <c r="AU153" s="126"/>
      <c r="AV153" s="126"/>
      <c r="AW153" s="126"/>
      <c r="AX153" s="126"/>
      <c r="AY153" s="126"/>
      <c r="AZ153" s="138"/>
      <c r="BA153" s="138"/>
      <c r="BB153" s="138"/>
      <c r="BC153" s="138"/>
      <c r="BD153" s="138"/>
      <c r="BE153" s="130"/>
      <c r="BF153" s="130"/>
      <c r="BG153" s="130"/>
      <c r="BH153" s="130"/>
      <c r="BI153" s="130"/>
      <c r="BJ153" s="130"/>
      <c r="BK153" s="131">
        <v>7.63848</v>
      </c>
      <c r="BL153" s="131">
        <v>7.63848</v>
      </c>
      <c r="BM153" s="130">
        <f t="shared" ref="BM153:BM159" si="47">(H153*8)*0.96</f>
        <v>7.68</v>
      </c>
    </row>
    <row r="154" spans="1:65">
      <c r="A154" s="133">
        <v>151</v>
      </c>
      <c r="B154" s="133" t="s">
        <v>731</v>
      </c>
      <c r="C154" s="143"/>
      <c r="D154" s="134"/>
      <c r="E154" s="135"/>
      <c r="F154" s="135" t="s">
        <v>1212</v>
      </c>
      <c r="G154" s="135" t="s">
        <v>1213</v>
      </c>
      <c r="H154" s="133">
        <f t="shared" si="46"/>
        <v>1</v>
      </c>
      <c r="I154" s="130"/>
      <c r="J154" s="130">
        <v>1</v>
      </c>
      <c r="K154" s="130"/>
      <c r="L154" s="130"/>
      <c r="M154" s="130"/>
      <c r="N154" s="130"/>
      <c r="O154" s="130"/>
      <c r="P154" s="130"/>
      <c r="Q154" s="130"/>
      <c r="R154" s="130"/>
      <c r="S154" s="133"/>
      <c r="T154" s="130"/>
      <c r="U154" s="130"/>
      <c r="V154" s="130"/>
      <c r="W154" s="130"/>
      <c r="X154" s="130"/>
      <c r="Y154" s="130"/>
      <c r="Z154" s="130"/>
      <c r="AA154" s="130"/>
      <c r="AB154" s="130"/>
      <c r="AC154" s="130"/>
      <c r="AD154" s="130"/>
      <c r="AE154" s="130"/>
      <c r="AF154" s="130"/>
      <c r="AG154" s="130"/>
      <c r="AH154" s="130"/>
      <c r="AI154" s="130"/>
      <c r="AJ154" s="133"/>
      <c r="AK154" s="130"/>
      <c r="AL154" s="130"/>
      <c r="AM154" s="130"/>
      <c r="AN154" s="130"/>
      <c r="AO154" s="130"/>
      <c r="AP154" s="130"/>
      <c r="AQ154" s="130"/>
      <c r="AR154" s="130"/>
      <c r="AS154" s="126"/>
      <c r="AT154" s="126"/>
      <c r="AU154" s="126"/>
      <c r="AV154" s="126"/>
      <c r="AW154" s="126"/>
      <c r="AX154" s="126"/>
      <c r="AY154" s="126"/>
      <c r="AZ154" s="138"/>
      <c r="BA154" s="138"/>
      <c r="BB154" s="138"/>
      <c r="BC154" s="138"/>
      <c r="BD154" s="138"/>
      <c r="BE154" s="130"/>
      <c r="BF154" s="130"/>
      <c r="BG154" s="130"/>
      <c r="BH154" s="130"/>
      <c r="BI154" s="130"/>
      <c r="BJ154" s="130"/>
      <c r="BK154" s="131">
        <v>7.63848</v>
      </c>
      <c r="BL154" s="131">
        <v>7.63848</v>
      </c>
      <c r="BM154" s="130"/>
    </row>
    <row r="155" spans="1:65">
      <c r="A155" s="133">
        <v>152</v>
      </c>
      <c r="B155" s="133" t="s">
        <v>731</v>
      </c>
      <c r="C155" s="143"/>
      <c r="D155" s="134" t="s">
        <v>736</v>
      </c>
      <c r="E155" s="135" t="s">
        <v>1214</v>
      </c>
      <c r="F155" s="135" t="s">
        <v>1215</v>
      </c>
      <c r="G155" s="135" t="s">
        <v>1216</v>
      </c>
      <c r="H155" s="133">
        <v>1</v>
      </c>
      <c r="I155" s="130"/>
      <c r="J155" s="130"/>
      <c r="K155" s="130">
        <v>1</v>
      </c>
      <c r="L155" s="130"/>
      <c r="M155" s="130"/>
      <c r="N155" s="130"/>
      <c r="O155" s="130"/>
      <c r="P155" s="130"/>
      <c r="Q155" s="130"/>
      <c r="R155" s="130">
        <f t="shared" ref="R155:R159" si="48">P155</f>
        <v>0</v>
      </c>
      <c r="S155" s="133"/>
      <c r="T155" s="130"/>
      <c r="U155" s="130">
        <v>1</v>
      </c>
      <c r="V155" s="130"/>
      <c r="W155" s="130"/>
      <c r="X155" s="130"/>
      <c r="Y155" s="130"/>
      <c r="Z155" s="130"/>
      <c r="AA155" s="130"/>
      <c r="AB155" s="130">
        <v>2</v>
      </c>
      <c r="AC155" s="130"/>
      <c r="AD155" s="130"/>
      <c r="AE155" s="130"/>
      <c r="AF155" s="130"/>
      <c r="AG155" s="130"/>
      <c r="AH155" s="130"/>
      <c r="AI155" s="133"/>
      <c r="AJ155" s="130">
        <v>1</v>
      </c>
      <c r="AK155" s="130"/>
      <c r="AL155" s="130"/>
      <c r="AM155" s="130">
        <f t="shared" ref="AM155:AM159" si="49">S155</f>
        <v>0</v>
      </c>
      <c r="AN155" s="130"/>
      <c r="AO155" s="130">
        <f t="shared" ref="AO155:AO159" si="50">SUM(T155:V155)</f>
        <v>1</v>
      </c>
      <c r="AP155" s="130">
        <f t="shared" ref="AP155:AP159" si="51">SUM(W155:Y155)</f>
        <v>0</v>
      </c>
      <c r="AQ155" s="130">
        <f t="shared" ref="AQ155:AQ159" si="52">Z155</f>
        <v>0</v>
      </c>
      <c r="AR155" s="130"/>
      <c r="AS155" s="126"/>
      <c r="AT155" s="126"/>
      <c r="AU155" s="126">
        <f t="shared" ref="AU155:AU159" si="53">(SUM(S155:AA155))*0.93</f>
        <v>0.93</v>
      </c>
      <c r="AV155" s="126">
        <v>84.4</v>
      </c>
      <c r="AW155" s="126"/>
      <c r="AX155" s="126"/>
      <c r="AY155" s="126"/>
      <c r="AZ155" s="138"/>
      <c r="BA155" s="138"/>
      <c r="BB155" s="138"/>
      <c r="BC155" s="138"/>
      <c r="BD155" s="138"/>
      <c r="BE155" s="130">
        <v>3.84</v>
      </c>
      <c r="BF155" s="130"/>
      <c r="BG155" s="130"/>
      <c r="BH155" s="130">
        <v>98.88</v>
      </c>
      <c r="BI155" s="130">
        <v>57.6</v>
      </c>
      <c r="BJ155" s="130"/>
      <c r="BK155" s="131">
        <v>7.63848</v>
      </c>
      <c r="BL155" s="131">
        <v>7.63848</v>
      </c>
      <c r="BM155" s="130">
        <f t="shared" si="47"/>
        <v>7.68</v>
      </c>
    </row>
    <row r="156" spans="1:65">
      <c r="A156" s="133">
        <v>153</v>
      </c>
      <c r="B156" s="133" t="s">
        <v>731</v>
      </c>
      <c r="C156" s="143"/>
      <c r="D156" s="134"/>
      <c r="E156" s="135"/>
      <c r="F156" s="135" t="s">
        <v>1217</v>
      </c>
      <c r="G156" s="135" t="s">
        <v>1218</v>
      </c>
      <c r="H156" s="133">
        <v>1</v>
      </c>
      <c r="I156" s="130"/>
      <c r="J156" s="130"/>
      <c r="K156" s="130">
        <v>1</v>
      </c>
      <c r="L156" s="130"/>
      <c r="M156" s="130"/>
      <c r="N156" s="130"/>
      <c r="O156" s="130"/>
      <c r="P156" s="130"/>
      <c r="Q156" s="130"/>
      <c r="R156" s="130"/>
      <c r="S156" s="133"/>
      <c r="T156" s="130"/>
      <c r="U156" s="130"/>
      <c r="V156" s="130"/>
      <c r="W156" s="130"/>
      <c r="X156" s="130"/>
      <c r="Y156" s="130"/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3"/>
      <c r="AJ156" s="130"/>
      <c r="AK156" s="130"/>
      <c r="AL156" s="130"/>
      <c r="AM156" s="130"/>
      <c r="AN156" s="130"/>
      <c r="AO156" s="130"/>
      <c r="AP156" s="130"/>
      <c r="AQ156" s="130"/>
      <c r="AR156" s="130"/>
      <c r="AS156" s="126"/>
      <c r="AT156" s="126"/>
      <c r="AU156" s="126"/>
      <c r="AV156" s="126"/>
      <c r="AW156" s="126"/>
      <c r="AX156" s="126"/>
      <c r="AY156" s="126"/>
      <c r="AZ156" s="138"/>
      <c r="BA156" s="138"/>
      <c r="BB156" s="138"/>
      <c r="BC156" s="138"/>
      <c r="BD156" s="138"/>
      <c r="BE156" s="130"/>
      <c r="BF156" s="130"/>
      <c r="BG156" s="130"/>
      <c r="BH156" s="130"/>
      <c r="BI156" s="130"/>
      <c r="BJ156" s="130"/>
      <c r="BK156" s="131">
        <v>11.45772</v>
      </c>
      <c r="BL156" s="131">
        <v>11.45772</v>
      </c>
      <c r="BM156" s="130"/>
    </row>
    <row r="157" spans="1:65">
      <c r="A157" s="133">
        <v>154</v>
      </c>
      <c r="B157" s="133" t="s">
        <v>731</v>
      </c>
      <c r="C157" s="143"/>
      <c r="D157" s="134"/>
      <c r="E157" s="135"/>
      <c r="F157" s="135" t="s">
        <v>1219</v>
      </c>
      <c r="G157" s="135" t="s">
        <v>1220</v>
      </c>
      <c r="H157" s="133">
        <v>1</v>
      </c>
      <c r="I157" s="130"/>
      <c r="J157" s="130"/>
      <c r="K157" s="130"/>
      <c r="L157" s="130"/>
      <c r="M157" s="130"/>
      <c r="N157" s="130"/>
      <c r="O157" s="130">
        <v>1</v>
      </c>
      <c r="P157" s="130"/>
      <c r="Q157" s="130"/>
      <c r="R157" s="130"/>
      <c r="S157" s="133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3"/>
      <c r="AJ157" s="130"/>
      <c r="AK157" s="130"/>
      <c r="AL157" s="130"/>
      <c r="AM157" s="130"/>
      <c r="AN157" s="130"/>
      <c r="AO157" s="130"/>
      <c r="AP157" s="130"/>
      <c r="AQ157" s="130"/>
      <c r="AR157" s="130"/>
      <c r="AS157" s="126"/>
      <c r="AT157" s="126"/>
      <c r="AU157" s="126"/>
      <c r="AV157" s="126"/>
      <c r="AW157" s="126"/>
      <c r="AX157" s="126"/>
      <c r="AY157" s="126"/>
      <c r="AZ157" s="138"/>
      <c r="BA157" s="138"/>
      <c r="BB157" s="138"/>
      <c r="BC157" s="138"/>
      <c r="BD157" s="138"/>
      <c r="BE157" s="130"/>
      <c r="BF157" s="130"/>
      <c r="BG157" s="130"/>
      <c r="BH157" s="130"/>
      <c r="BI157" s="130"/>
      <c r="BJ157" s="130"/>
      <c r="BK157" s="131">
        <v>11.45772</v>
      </c>
      <c r="BL157" s="131">
        <v>11.45772</v>
      </c>
      <c r="BM157" s="130"/>
    </row>
    <row r="158" spans="1:65">
      <c r="A158" s="133">
        <v>155</v>
      </c>
      <c r="B158" s="133" t="s">
        <v>731</v>
      </c>
      <c r="C158" s="143"/>
      <c r="D158" s="134" t="s">
        <v>766</v>
      </c>
      <c r="E158" s="135" t="s">
        <v>1221</v>
      </c>
      <c r="F158" s="135" t="s">
        <v>1222</v>
      </c>
      <c r="G158" s="135" t="s">
        <v>1223</v>
      </c>
      <c r="H158" s="133">
        <f>SUM(I158:Q158)</f>
        <v>1</v>
      </c>
      <c r="I158" s="130"/>
      <c r="J158" s="130"/>
      <c r="K158" s="130"/>
      <c r="L158" s="130"/>
      <c r="M158" s="130"/>
      <c r="N158" s="130"/>
      <c r="O158" s="130">
        <v>1</v>
      </c>
      <c r="P158" s="130"/>
      <c r="Q158" s="130"/>
      <c r="R158" s="130">
        <f t="shared" si="48"/>
        <v>0</v>
      </c>
      <c r="S158" s="133"/>
      <c r="T158" s="130">
        <v>1</v>
      </c>
      <c r="U158" s="130"/>
      <c r="V158" s="130"/>
      <c r="W158" s="130"/>
      <c r="X158" s="130"/>
      <c r="Y158" s="130"/>
      <c r="Z158" s="130"/>
      <c r="AA158" s="130"/>
      <c r="AB158" s="130"/>
      <c r="AC158" s="130"/>
      <c r="AD158" s="130"/>
      <c r="AE158" s="130"/>
      <c r="AF158" s="130"/>
      <c r="AG158" s="130"/>
      <c r="AH158" s="130"/>
      <c r="AI158" s="130">
        <v>1</v>
      </c>
      <c r="AJ158" s="130"/>
      <c r="AK158" s="130"/>
      <c r="AL158" s="130"/>
      <c r="AM158" s="130">
        <f t="shared" si="49"/>
        <v>0</v>
      </c>
      <c r="AN158" s="130"/>
      <c r="AO158" s="130">
        <f t="shared" si="50"/>
        <v>1</v>
      </c>
      <c r="AP158" s="130">
        <f t="shared" si="51"/>
        <v>0</v>
      </c>
      <c r="AQ158" s="130">
        <f t="shared" si="52"/>
        <v>0</v>
      </c>
      <c r="AR158" s="130"/>
      <c r="AS158" s="126"/>
      <c r="AT158" s="126"/>
      <c r="AU158" s="126">
        <f t="shared" si="53"/>
        <v>0.93</v>
      </c>
      <c r="AV158" s="126">
        <v>298.3</v>
      </c>
      <c r="AW158" s="126"/>
      <c r="AX158" s="126">
        <v>74.4</v>
      </c>
      <c r="AY158" s="126"/>
      <c r="AZ158" s="138"/>
      <c r="BA158" s="138"/>
      <c r="BB158" s="138"/>
      <c r="BC158" s="138"/>
      <c r="BD158" s="138"/>
      <c r="BE158" s="130">
        <v>3.84</v>
      </c>
      <c r="BF158" s="130"/>
      <c r="BG158" s="130"/>
      <c r="BH158" s="130">
        <v>28.8</v>
      </c>
      <c r="BI158" s="130">
        <v>28.8</v>
      </c>
      <c r="BJ158" s="130"/>
      <c r="BK158" s="131">
        <v>11.45772</v>
      </c>
      <c r="BL158" s="131">
        <v>11.45772</v>
      </c>
      <c r="BM158" s="130">
        <f t="shared" si="47"/>
        <v>7.68</v>
      </c>
    </row>
    <row r="159" spans="1:65">
      <c r="A159" s="133">
        <v>156</v>
      </c>
      <c r="B159" s="133" t="s">
        <v>731</v>
      </c>
      <c r="C159" s="143"/>
      <c r="D159" s="134" t="s">
        <v>775</v>
      </c>
      <c r="E159" s="135" t="s">
        <v>1224</v>
      </c>
      <c r="F159" s="135" t="s">
        <v>1225</v>
      </c>
      <c r="G159" s="135" t="s">
        <v>1226</v>
      </c>
      <c r="H159" s="133">
        <v>1</v>
      </c>
      <c r="I159" s="130"/>
      <c r="J159" s="130">
        <v>1</v>
      </c>
      <c r="K159" s="130"/>
      <c r="L159" s="130"/>
      <c r="M159" s="130"/>
      <c r="N159" s="130"/>
      <c r="O159" s="130"/>
      <c r="P159" s="130"/>
      <c r="Q159" s="130"/>
      <c r="R159" s="130">
        <f t="shared" si="48"/>
        <v>0</v>
      </c>
      <c r="S159" s="133"/>
      <c r="T159" s="130">
        <v>1</v>
      </c>
      <c r="U159" s="130"/>
      <c r="V159" s="130"/>
      <c r="W159" s="130"/>
      <c r="X159" s="130"/>
      <c r="Y159" s="130"/>
      <c r="Z159" s="130"/>
      <c r="AA159" s="130"/>
      <c r="AB159" s="130"/>
      <c r="AC159" s="130"/>
      <c r="AD159" s="130"/>
      <c r="AE159" s="130"/>
      <c r="AF159" s="130"/>
      <c r="AG159" s="130"/>
      <c r="AH159" s="130"/>
      <c r="AI159" s="130"/>
      <c r="AJ159" s="133">
        <v>1</v>
      </c>
      <c r="AK159" s="130"/>
      <c r="AL159" s="130"/>
      <c r="AM159" s="130">
        <f t="shared" si="49"/>
        <v>0</v>
      </c>
      <c r="AN159" s="130"/>
      <c r="AO159" s="130">
        <f t="shared" si="50"/>
        <v>1</v>
      </c>
      <c r="AP159" s="130">
        <f t="shared" si="51"/>
        <v>0</v>
      </c>
      <c r="AQ159" s="130">
        <f t="shared" si="52"/>
        <v>0</v>
      </c>
      <c r="AR159" s="130"/>
      <c r="AS159" s="126"/>
      <c r="AT159" s="126"/>
      <c r="AU159" s="126">
        <f t="shared" si="53"/>
        <v>0.93</v>
      </c>
      <c r="AV159" s="126">
        <v>139.7</v>
      </c>
      <c r="AW159" s="126"/>
      <c r="AX159" s="126"/>
      <c r="AY159" s="126"/>
      <c r="AZ159" s="138"/>
      <c r="BA159" s="138"/>
      <c r="BB159" s="138"/>
      <c r="BC159" s="138"/>
      <c r="BD159" s="138"/>
      <c r="BE159" s="130">
        <v>1.92</v>
      </c>
      <c r="BF159" s="130"/>
      <c r="BG159" s="130"/>
      <c r="BH159" s="130">
        <v>38.4</v>
      </c>
      <c r="BI159" s="130">
        <v>76.8</v>
      </c>
      <c r="BJ159" s="130"/>
      <c r="BK159" s="131">
        <v>11.45772</v>
      </c>
      <c r="BL159" s="131">
        <v>11.45772</v>
      </c>
      <c r="BM159" s="130">
        <f t="shared" si="47"/>
        <v>7.68</v>
      </c>
    </row>
    <row r="160" spans="1:65">
      <c r="A160" s="133">
        <v>157</v>
      </c>
      <c r="B160" s="133" t="s">
        <v>731</v>
      </c>
      <c r="C160" s="143"/>
      <c r="D160" s="134"/>
      <c r="E160" s="135"/>
      <c r="F160" s="135" t="s">
        <v>1227</v>
      </c>
      <c r="G160" s="135" t="s">
        <v>1228</v>
      </c>
      <c r="H160" s="133">
        <v>1</v>
      </c>
      <c r="I160" s="130"/>
      <c r="J160" s="130">
        <v>1</v>
      </c>
      <c r="K160" s="130"/>
      <c r="L160" s="130"/>
      <c r="M160" s="130"/>
      <c r="N160" s="130"/>
      <c r="O160" s="130"/>
      <c r="P160" s="130"/>
      <c r="Q160" s="130"/>
      <c r="R160" s="130"/>
      <c r="S160" s="133"/>
      <c r="T160" s="130"/>
      <c r="U160" s="130"/>
      <c r="V160" s="130"/>
      <c r="W160" s="130"/>
      <c r="X160" s="130"/>
      <c r="Y160" s="130"/>
      <c r="Z160" s="130"/>
      <c r="AA160" s="130"/>
      <c r="AB160" s="130"/>
      <c r="AC160" s="130"/>
      <c r="AD160" s="130"/>
      <c r="AE160" s="130"/>
      <c r="AF160" s="130"/>
      <c r="AG160" s="130"/>
      <c r="AH160" s="130"/>
      <c r="AI160" s="130"/>
      <c r="AJ160" s="133"/>
      <c r="AK160" s="130"/>
      <c r="AL160" s="130"/>
      <c r="AM160" s="130"/>
      <c r="AN160" s="130"/>
      <c r="AO160" s="130"/>
      <c r="AP160" s="130"/>
      <c r="AQ160" s="130"/>
      <c r="AR160" s="130"/>
      <c r="AS160" s="126"/>
      <c r="AT160" s="126"/>
      <c r="AU160" s="126"/>
      <c r="AV160" s="126"/>
      <c r="AW160" s="126"/>
      <c r="AX160" s="126"/>
      <c r="AY160" s="126"/>
      <c r="AZ160" s="138"/>
      <c r="BA160" s="138"/>
      <c r="BB160" s="138"/>
      <c r="BC160" s="138"/>
      <c r="BD160" s="138"/>
      <c r="BE160" s="130"/>
      <c r="BF160" s="130"/>
      <c r="BG160" s="130"/>
      <c r="BH160" s="130"/>
      <c r="BI160" s="130"/>
      <c r="BJ160" s="130"/>
      <c r="BK160" s="131">
        <v>63.97227</v>
      </c>
      <c r="BL160" s="131">
        <v>63.97227</v>
      </c>
      <c r="BM160" s="130"/>
    </row>
    <row r="161" spans="1:65">
      <c r="A161" s="133">
        <v>158</v>
      </c>
      <c r="B161" s="133" t="s">
        <v>731</v>
      </c>
      <c r="C161" s="143"/>
      <c r="D161" s="134"/>
      <c r="E161" s="135"/>
      <c r="F161" s="135" t="s">
        <v>1229</v>
      </c>
      <c r="G161" s="135" t="s">
        <v>1230</v>
      </c>
      <c r="H161" s="133">
        <v>1</v>
      </c>
      <c r="I161" s="130"/>
      <c r="J161" s="130"/>
      <c r="K161" s="130"/>
      <c r="L161" s="130"/>
      <c r="M161" s="130"/>
      <c r="N161" s="130"/>
      <c r="O161" s="130">
        <v>1</v>
      </c>
      <c r="P161" s="130"/>
      <c r="Q161" s="130"/>
      <c r="R161" s="130"/>
      <c r="S161" s="133"/>
      <c r="T161" s="130"/>
      <c r="U161" s="130"/>
      <c r="V161" s="130"/>
      <c r="W161" s="130"/>
      <c r="X161" s="130"/>
      <c r="Y161" s="130"/>
      <c r="Z161" s="130"/>
      <c r="AA161" s="130"/>
      <c r="AB161" s="130"/>
      <c r="AC161" s="130"/>
      <c r="AD161" s="130"/>
      <c r="AE161" s="130"/>
      <c r="AF161" s="130"/>
      <c r="AG161" s="130"/>
      <c r="AH161" s="130"/>
      <c r="AI161" s="130"/>
      <c r="AJ161" s="133"/>
      <c r="AK161" s="130"/>
      <c r="AL161" s="130"/>
      <c r="AM161" s="130"/>
      <c r="AN161" s="130"/>
      <c r="AO161" s="130"/>
      <c r="AP161" s="130"/>
      <c r="AQ161" s="130"/>
      <c r="AR161" s="130"/>
      <c r="AS161" s="126"/>
      <c r="AT161" s="126"/>
      <c r="AU161" s="126"/>
      <c r="AV161" s="126"/>
      <c r="AW161" s="126"/>
      <c r="AX161" s="126"/>
      <c r="AY161" s="126"/>
      <c r="AZ161" s="138"/>
      <c r="BA161" s="138"/>
      <c r="BB161" s="138"/>
      <c r="BC161" s="138"/>
      <c r="BD161" s="138"/>
      <c r="BE161" s="130"/>
      <c r="BF161" s="130"/>
      <c r="BG161" s="130"/>
      <c r="BH161" s="130"/>
      <c r="BI161" s="130"/>
      <c r="BJ161" s="130"/>
      <c r="BK161" s="131">
        <v>43.92126</v>
      </c>
      <c r="BL161" s="131">
        <v>43.92126</v>
      </c>
      <c r="BM161" s="130"/>
    </row>
    <row r="162" spans="1:65">
      <c r="A162" s="133">
        <v>159</v>
      </c>
      <c r="B162" s="133" t="s">
        <v>731</v>
      </c>
      <c r="C162" s="143"/>
      <c r="D162" s="134"/>
      <c r="E162" s="135" t="s">
        <v>1231</v>
      </c>
      <c r="F162" s="135" t="s">
        <v>1232</v>
      </c>
      <c r="G162" s="135" t="s">
        <v>1233</v>
      </c>
      <c r="H162" s="133">
        <v>1</v>
      </c>
      <c r="I162" s="130"/>
      <c r="J162" s="130"/>
      <c r="K162" s="130"/>
      <c r="L162" s="130"/>
      <c r="M162" s="130"/>
      <c r="N162" s="130"/>
      <c r="O162" s="130"/>
      <c r="P162" s="130">
        <v>1</v>
      </c>
      <c r="Q162" s="130"/>
      <c r="R162" s="130">
        <v>1</v>
      </c>
      <c r="S162" s="133"/>
      <c r="T162" s="130"/>
      <c r="U162" s="130">
        <v>1</v>
      </c>
      <c r="V162" s="130"/>
      <c r="W162" s="130"/>
      <c r="X162" s="130"/>
      <c r="Y162" s="130"/>
      <c r="Z162" s="130"/>
      <c r="AA162" s="130"/>
      <c r="AB162" s="130">
        <v>1</v>
      </c>
      <c r="AC162" s="130"/>
      <c r="AD162" s="130"/>
      <c r="AE162" s="130"/>
      <c r="AF162" s="130"/>
      <c r="AG162" s="130"/>
      <c r="AH162" s="130"/>
      <c r="AI162" s="130"/>
      <c r="AJ162" s="133"/>
      <c r="AK162" s="130"/>
      <c r="AL162" s="130"/>
      <c r="AM162" s="130"/>
      <c r="AN162" s="130"/>
      <c r="AO162" s="130"/>
      <c r="AP162" s="130"/>
      <c r="AQ162" s="130"/>
      <c r="AR162" s="130"/>
      <c r="AS162" s="126"/>
      <c r="AT162" s="126"/>
      <c r="AU162" s="126"/>
      <c r="AV162" s="126"/>
      <c r="AW162" s="126"/>
      <c r="AX162" s="126"/>
      <c r="AY162" s="126"/>
      <c r="AZ162" s="138"/>
      <c r="BA162" s="138"/>
      <c r="BB162" s="138"/>
      <c r="BC162" s="138"/>
      <c r="BD162" s="138"/>
      <c r="BE162" s="130"/>
      <c r="BF162" s="130"/>
      <c r="BG162" s="130"/>
      <c r="BH162" s="130"/>
      <c r="BI162" s="130"/>
      <c r="BJ162" s="130"/>
      <c r="BK162" s="131">
        <v>43.92126</v>
      </c>
      <c r="BL162" s="131">
        <v>43.92126</v>
      </c>
      <c r="BM162" s="130">
        <f t="shared" ref="BM162:BM166" si="54">(H162*8)*0.96</f>
        <v>7.68</v>
      </c>
    </row>
    <row r="163" spans="1:65">
      <c r="A163" s="133">
        <v>160</v>
      </c>
      <c r="B163" s="133" t="s">
        <v>731</v>
      </c>
      <c r="C163" s="143"/>
      <c r="D163" s="134"/>
      <c r="E163" s="135" t="s">
        <v>1234</v>
      </c>
      <c r="F163" s="135" t="s">
        <v>1235</v>
      </c>
      <c r="G163" s="135" t="s">
        <v>1236</v>
      </c>
      <c r="H163" s="133">
        <v>1</v>
      </c>
      <c r="I163" s="130"/>
      <c r="J163" s="130"/>
      <c r="K163" s="130"/>
      <c r="L163" s="130"/>
      <c r="M163" s="130"/>
      <c r="N163" s="130"/>
      <c r="O163" s="130"/>
      <c r="P163" s="130">
        <v>1</v>
      </c>
      <c r="Q163" s="130"/>
      <c r="R163" s="130">
        <v>1</v>
      </c>
      <c r="S163" s="133"/>
      <c r="T163" s="130"/>
      <c r="U163" s="130">
        <v>1</v>
      </c>
      <c r="V163" s="130"/>
      <c r="W163" s="130"/>
      <c r="X163" s="130"/>
      <c r="Y163" s="130"/>
      <c r="Z163" s="130"/>
      <c r="AA163" s="130"/>
      <c r="AB163" s="130">
        <v>1</v>
      </c>
      <c r="AC163" s="130"/>
      <c r="AD163" s="130"/>
      <c r="AE163" s="130"/>
      <c r="AF163" s="130"/>
      <c r="AG163" s="130"/>
      <c r="AH163" s="130"/>
      <c r="AI163" s="130"/>
      <c r="AJ163" s="133"/>
      <c r="AK163" s="130"/>
      <c r="AL163" s="130"/>
      <c r="AM163" s="130"/>
      <c r="AN163" s="130"/>
      <c r="AO163" s="130"/>
      <c r="AP163" s="130"/>
      <c r="AQ163" s="130"/>
      <c r="AR163" s="130"/>
      <c r="AS163" s="126"/>
      <c r="AT163" s="126"/>
      <c r="AU163" s="126"/>
      <c r="AV163" s="126"/>
      <c r="AW163" s="126"/>
      <c r="AX163" s="126"/>
      <c r="AY163" s="126"/>
      <c r="AZ163" s="138"/>
      <c r="BA163" s="138"/>
      <c r="BB163" s="138"/>
      <c r="BC163" s="138"/>
      <c r="BD163" s="138"/>
      <c r="BE163" s="130"/>
      <c r="BF163" s="130"/>
      <c r="BG163" s="130"/>
      <c r="BH163" s="130"/>
      <c r="BI163" s="130"/>
      <c r="BJ163" s="130"/>
      <c r="BK163" s="131">
        <v>11.45772</v>
      </c>
      <c r="BL163" s="131">
        <v>11.45772</v>
      </c>
      <c r="BM163" s="130">
        <f t="shared" si="54"/>
        <v>7.68</v>
      </c>
    </row>
    <row r="164" spans="1:65">
      <c r="A164" s="133">
        <v>161</v>
      </c>
      <c r="B164" s="133" t="s">
        <v>731</v>
      </c>
      <c r="C164" s="143"/>
      <c r="D164" s="134"/>
      <c r="E164" s="135"/>
      <c r="F164" s="135" t="s">
        <v>1237</v>
      </c>
      <c r="G164" s="135" t="s">
        <v>1238</v>
      </c>
      <c r="H164" s="133">
        <v>1</v>
      </c>
      <c r="I164" s="130"/>
      <c r="J164" s="130"/>
      <c r="K164" s="130"/>
      <c r="L164" s="130"/>
      <c r="M164" s="130"/>
      <c r="N164" s="130"/>
      <c r="O164" s="130">
        <v>1</v>
      </c>
      <c r="P164" s="130"/>
      <c r="Q164" s="130"/>
      <c r="R164" s="130"/>
      <c r="S164" s="133"/>
      <c r="T164" s="130"/>
      <c r="U164" s="130"/>
      <c r="V164" s="130"/>
      <c r="W164" s="130"/>
      <c r="X164" s="130"/>
      <c r="Y164" s="130"/>
      <c r="Z164" s="130"/>
      <c r="AA164" s="130"/>
      <c r="AB164" s="130"/>
      <c r="AC164" s="130"/>
      <c r="AD164" s="130"/>
      <c r="AE164" s="130"/>
      <c r="AF164" s="130"/>
      <c r="AG164" s="130"/>
      <c r="AH164" s="130"/>
      <c r="AI164" s="130"/>
      <c r="AJ164" s="133"/>
      <c r="AK164" s="130"/>
      <c r="AL164" s="130"/>
      <c r="AM164" s="130"/>
      <c r="AN164" s="130"/>
      <c r="AO164" s="130"/>
      <c r="AP164" s="130"/>
      <c r="AQ164" s="130"/>
      <c r="AR164" s="130"/>
      <c r="AS164" s="126"/>
      <c r="AT164" s="126"/>
      <c r="AU164" s="126"/>
      <c r="AV164" s="126"/>
      <c r="AW164" s="126"/>
      <c r="AX164" s="126"/>
      <c r="AY164" s="126"/>
      <c r="AZ164" s="138"/>
      <c r="BA164" s="138"/>
      <c r="BB164" s="138"/>
      <c r="BC164" s="138"/>
      <c r="BD164" s="138"/>
      <c r="BE164" s="130"/>
      <c r="BF164" s="130"/>
      <c r="BG164" s="130"/>
      <c r="BH164" s="130"/>
      <c r="BI164" s="130"/>
      <c r="BJ164" s="130"/>
      <c r="BK164" s="131">
        <v>11.45772</v>
      </c>
      <c r="BL164" s="131">
        <v>11.45772</v>
      </c>
      <c r="BM164" s="130"/>
    </row>
    <row r="165" spans="1:65">
      <c r="A165" s="133">
        <v>162</v>
      </c>
      <c r="B165" s="133" t="s">
        <v>731</v>
      </c>
      <c r="C165" s="143"/>
      <c r="D165" s="134" t="s">
        <v>1239</v>
      </c>
      <c r="E165" s="135" t="s">
        <v>1240</v>
      </c>
      <c r="F165" s="135" t="s">
        <v>1241</v>
      </c>
      <c r="G165" s="135" t="s">
        <v>1242</v>
      </c>
      <c r="H165" s="133">
        <f>SUM(I165:Q165)</f>
        <v>1</v>
      </c>
      <c r="I165" s="130"/>
      <c r="J165" s="130"/>
      <c r="K165" s="130"/>
      <c r="L165" s="130"/>
      <c r="M165" s="130"/>
      <c r="N165" s="130"/>
      <c r="O165" s="130">
        <v>1</v>
      </c>
      <c r="P165" s="130"/>
      <c r="Q165" s="130"/>
      <c r="R165" s="130">
        <f>P165</f>
        <v>0</v>
      </c>
      <c r="S165" s="133"/>
      <c r="T165" s="130">
        <v>1</v>
      </c>
      <c r="U165" s="130"/>
      <c r="V165" s="130"/>
      <c r="W165" s="130"/>
      <c r="X165" s="130"/>
      <c r="Y165" s="130"/>
      <c r="Z165" s="130"/>
      <c r="AA165" s="130"/>
      <c r="AB165" s="130"/>
      <c r="AC165" s="130"/>
      <c r="AD165" s="130"/>
      <c r="AE165" s="130"/>
      <c r="AF165" s="130"/>
      <c r="AG165" s="130"/>
      <c r="AH165" s="130"/>
      <c r="AI165" s="130">
        <v>1</v>
      </c>
      <c r="AJ165" s="130"/>
      <c r="AK165" s="130"/>
      <c r="AL165" s="130"/>
      <c r="AM165" s="130">
        <f>S165</f>
        <v>0</v>
      </c>
      <c r="AN165" s="130"/>
      <c r="AO165" s="130">
        <f>SUM(T165:V165)</f>
        <v>1</v>
      </c>
      <c r="AP165" s="130">
        <f>SUM(W165:Y165)</f>
        <v>0</v>
      </c>
      <c r="AQ165" s="130">
        <f>Z165</f>
        <v>0</v>
      </c>
      <c r="AR165" s="130"/>
      <c r="AS165" s="126"/>
      <c r="AT165" s="126"/>
      <c r="AU165" s="126">
        <f>(SUM(S165:AA165))*0.93</f>
        <v>0.93</v>
      </c>
      <c r="AV165" s="126">
        <v>477.4</v>
      </c>
      <c r="AW165" s="126"/>
      <c r="AX165" s="126"/>
      <c r="AY165" s="126"/>
      <c r="AZ165" s="138"/>
      <c r="BA165" s="138"/>
      <c r="BB165" s="138"/>
      <c r="BC165" s="138"/>
      <c r="BD165" s="138"/>
      <c r="BE165" s="130">
        <v>3.84</v>
      </c>
      <c r="BF165" s="130"/>
      <c r="BG165" s="130"/>
      <c r="BH165" s="130">
        <v>19.2</v>
      </c>
      <c r="BI165" s="130">
        <v>19.2</v>
      </c>
      <c r="BJ165" s="130"/>
      <c r="BK165" s="131">
        <v>11.45772</v>
      </c>
      <c r="BL165" s="131">
        <v>11.45772</v>
      </c>
      <c r="BM165" s="130">
        <f t="shared" si="54"/>
        <v>7.68</v>
      </c>
    </row>
    <row r="166" spans="1:65">
      <c r="A166" s="133">
        <v>163</v>
      </c>
      <c r="B166" s="133" t="s">
        <v>731</v>
      </c>
      <c r="C166" s="143"/>
      <c r="D166" s="134" t="s">
        <v>1243</v>
      </c>
      <c r="E166" s="135" t="s">
        <v>1244</v>
      </c>
      <c r="F166" s="135" t="s">
        <v>1245</v>
      </c>
      <c r="G166" s="135" t="s">
        <v>1246</v>
      </c>
      <c r="H166" s="133">
        <v>1</v>
      </c>
      <c r="I166" s="130"/>
      <c r="J166" s="130">
        <v>1</v>
      </c>
      <c r="K166" s="130"/>
      <c r="L166" s="130"/>
      <c r="M166" s="130"/>
      <c r="N166" s="130"/>
      <c r="O166" s="130"/>
      <c r="P166" s="130"/>
      <c r="Q166" s="130"/>
      <c r="R166" s="130">
        <f>P166</f>
        <v>0</v>
      </c>
      <c r="S166" s="133"/>
      <c r="T166" s="130"/>
      <c r="U166" s="130"/>
      <c r="V166" s="130"/>
      <c r="W166" s="130">
        <v>1</v>
      </c>
      <c r="X166" s="130"/>
      <c r="Y166" s="130"/>
      <c r="Z166" s="130"/>
      <c r="AA166" s="130"/>
      <c r="AB166" s="130">
        <v>2</v>
      </c>
      <c r="AC166" s="130"/>
      <c r="AD166" s="130"/>
      <c r="AE166" s="130"/>
      <c r="AF166" s="130"/>
      <c r="AG166" s="130"/>
      <c r="AH166" s="130"/>
      <c r="AI166" s="133">
        <v>1</v>
      </c>
      <c r="AJ166" s="130"/>
      <c r="AK166" s="130"/>
      <c r="AL166" s="130"/>
      <c r="AM166" s="130">
        <f>S166</f>
        <v>0</v>
      </c>
      <c r="AN166" s="130"/>
      <c r="AO166" s="130">
        <f>SUM(T166:V166)</f>
        <v>0</v>
      </c>
      <c r="AP166" s="130">
        <f>SUM(W166:Y166)</f>
        <v>1</v>
      </c>
      <c r="AQ166" s="130">
        <f>Z166</f>
        <v>0</v>
      </c>
      <c r="AR166" s="130"/>
      <c r="AS166" s="126"/>
      <c r="AT166" s="126"/>
      <c r="AU166" s="126">
        <f>(SUM(S166:AA166))*0.93</f>
        <v>0.93</v>
      </c>
      <c r="AV166" s="126">
        <v>226.3</v>
      </c>
      <c r="AW166" s="126"/>
      <c r="AX166" s="126"/>
      <c r="AY166" s="126"/>
      <c r="AZ166" s="138"/>
      <c r="BA166" s="138"/>
      <c r="BB166" s="138"/>
      <c r="BC166" s="138"/>
      <c r="BD166" s="138"/>
      <c r="BE166" s="130">
        <v>3.84</v>
      </c>
      <c r="BF166" s="130"/>
      <c r="BG166" s="130"/>
      <c r="BH166" s="130">
        <v>48</v>
      </c>
      <c r="BI166" s="130">
        <v>48</v>
      </c>
      <c r="BJ166" s="130"/>
      <c r="BK166" s="131">
        <v>11.45772</v>
      </c>
      <c r="BL166" s="131">
        <v>11.45772</v>
      </c>
      <c r="BM166" s="130">
        <f t="shared" si="54"/>
        <v>7.68</v>
      </c>
    </row>
    <row r="167" spans="1:65">
      <c r="A167" s="133">
        <v>164</v>
      </c>
      <c r="B167" s="133" t="s">
        <v>731</v>
      </c>
      <c r="C167" s="143"/>
      <c r="D167" s="134"/>
      <c r="E167" s="135"/>
      <c r="F167" s="135" t="s">
        <v>1247</v>
      </c>
      <c r="G167" s="135" t="s">
        <v>1248</v>
      </c>
      <c r="H167" s="133">
        <v>1</v>
      </c>
      <c r="I167" s="130"/>
      <c r="J167" s="130"/>
      <c r="K167" s="130"/>
      <c r="L167" s="130"/>
      <c r="M167" s="130"/>
      <c r="N167" s="130"/>
      <c r="O167" s="130">
        <v>1</v>
      </c>
      <c r="P167" s="130"/>
      <c r="Q167" s="130"/>
      <c r="R167" s="130"/>
      <c r="S167" s="133"/>
      <c r="T167" s="130"/>
      <c r="U167" s="130"/>
      <c r="V167" s="130"/>
      <c r="W167" s="130"/>
      <c r="X167" s="130"/>
      <c r="Y167" s="130"/>
      <c r="Z167" s="130"/>
      <c r="AA167" s="130"/>
      <c r="AB167" s="130"/>
      <c r="AC167" s="130"/>
      <c r="AD167" s="130"/>
      <c r="AE167" s="130"/>
      <c r="AF167" s="130"/>
      <c r="AG167" s="130"/>
      <c r="AH167" s="130"/>
      <c r="AI167" s="133"/>
      <c r="AJ167" s="130"/>
      <c r="AK167" s="130"/>
      <c r="AL167" s="130"/>
      <c r="AM167" s="130"/>
      <c r="AN167" s="130"/>
      <c r="AO167" s="130"/>
      <c r="AP167" s="130"/>
      <c r="AQ167" s="130"/>
      <c r="AR167" s="130"/>
      <c r="AS167" s="126"/>
      <c r="AT167" s="126"/>
      <c r="AU167" s="126"/>
      <c r="AV167" s="126"/>
      <c r="AW167" s="126"/>
      <c r="AX167" s="126"/>
      <c r="AY167" s="126"/>
      <c r="AZ167" s="138"/>
      <c r="BA167" s="138"/>
      <c r="BB167" s="138"/>
      <c r="BC167" s="138"/>
      <c r="BD167" s="138"/>
      <c r="BE167" s="130"/>
      <c r="BF167" s="130"/>
      <c r="BG167" s="130"/>
      <c r="BH167" s="130"/>
      <c r="BI167" s="130"/>
      <c r="BJ167" s="130"/>
      <c r="BK167" s="131">
        <v>11.45772</v>
      </c>
      <c r="BL167" s="131">
        <v>11.45772</v>
      </c>
      <c r="BM167" s="130"/>
    </row>
    <row r="168" spans="1:65">
      <c r="A168" s="133">
        <v>165</v>
      </c>
      <c r="B168" s="133" t="s">
        <v>731</v>
      </c>
      <c r="C168" s="143"/>
      <c r="D168" s="134"/>
      <c r="E168" s="135"/>
      <c r="F168" s="135" t="s">
        <v>1249</v>
      </c>
      <c r="G168" s="135" t="s">
        <v>1250</v>
      </c>
      <c r="H168" s="133">
        <v>1</v>
      </c>
      <c r="I168" s="130"/>
      <c r="J168" s="130"/>
      <c r="K168" s="130"/>
      <c r="L168" s="130"/>
      <c r="M168" s="130"/>
      <c r="N168" s="130"/>
      <c r="O168" s="130"/>
      <c r="P168" s="130">
        <v>1</v>
      </c>
      <c r="Q168" s="130"/>
      <c r="R168" s="130">
        <v>1</v>
      </c>
      <c r="S168" s="133"/>
      <c r="T168" s="130"/>
      <c r="U168" s="130"/>
      <c r="V168" s="130"/>
      <c r="W168" s="130"/>
      <c r="X168" s="130"/>
      <c r="Y168" s="130"/>
      <c r="Z168" s="130"/>
      <c r="AA168" s="130"/>
      <c r="AB168" s="130"/>
      <c r="AC168" s="130"/>
      <c r="AD168" s="130"/>
      <c r="AE168" s="130"/>
      <c r="AF168" s="130"/>
      <c r="AG168" s="130"/>
      <c r="AH168" s="130"/>
      <c r="AI168" s="133"/>
      <c r="AJ168" s="130"/>
      <c r="AK168" s="130"/>
      <c r="AL168" s="130"/>
      <c r="AM168" s="130"/>
      <c r="AN168" s="130"/>
      <c r="AO168" s="130"/>
      <c r="AP168" s="130"/>
      <c r="AQ168" s="130"/>
      <c r="AR168" s="130"/>
      <c r="AS168" s="126"/>
      <c r="AT168" s="126"/>
      <c r="AU168" s="126"/>
      <c r="AV168" s="126"/>
      <c r="AW168" s="126"/>
      <c r="AX168" s="126"/>
      <c r="AY168" s="126"/>
      <c r="AZ168" s="138"/>
      <c r="BA168" s="138"/>
      <c r="BB168" s="138"/>
      <c r="BC168" s="138"/>
      <c r="BD168" s="138"/>
      <c r="BE168" s="130"/>
      <c r="BF168" s="130"/>
      <c r="BG168" s="130"/>
      <c r="BH168" s="130"/>
      <c r="BI168" s="130"/>
      <c r="BJ168" s="130"/>
      <c r="BK168" s="131">
        <v>7.63848</v>
      </c>
      <c r="BL168" s="131">
        <v>7.63848</v>
      </c>
      <c r="BM168" s="130"/>
    </row>
    <row r="169" spans="1:65">
      <c r="A169" s="133">
        <v>166</v>
      </c>
      <c r="B169" s="133" t="s">
        <v>731</v>
      </c>
      <c r="C169" s="143"/>
      <c r="D169" s="134"/>
      <c r="E169" s="135"/>
      <c r="F169" s="135" t="s">
        <v>1251</v>
      </c>
      <c r="G169" s="135" t="s">
        <v>1252</v>
      </c>
      <c r="H169" s="133">
        <v>1</v>
      </c>
      <c r="I169" s="130"/>
      <c r="J169" s="130"/>
      <c r="K169" s="130"/>
      <c r="L169" s="130"/>
      <c r="M169" s="130"/>
      <c r="N169" s="130"/>
      <c r="O169" s="130"/>
      <c r="P169" s="130">
        <v>1</v>
      </c>
      <c r="Q169" s="130"/>
      <c r="R169" s="130">
        <v>1</v>
      </c>
      <c r="S169" s="133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3"/>
      <c r="AJ169" s="130"/>
      <c r="AK169" s="130"/>
      <c r="AL169" s="130"/>
      <c r="AM169" s="130"/>
      <c r="AN169" s="130"/>
      <c r="AO169" s="130"/>
      <c r="AP169" s="130"/>
      <c r="AQ169" s="130"/>
      <c r="AR169" s="130"/>
      <c r="AS169" s="126"/>
      <c r="AT169" s="126"/>
      <c r="AU169" s="126"/>
      <c r="AV169" s="126"/>
      <c r="AW169" s="126"/>
      <c r="AX169" s="126"/>
      <c r="AY169" s="126"/>
      <c r="AZ169" s="138"/>
      <c r="BA169" s="138"/>
      <c r="BB169" s="138"/>
      <c r="BC169" s="138"/>
      <c r="BD169" s="138"/>
      <c r="BE169" s="130"/>
      <c r="BF169" s="130"/>
      <c r="BG169" s="130"/>
      <c r="BH169" s="130"/>
      <c r="BI169" s="130"/>
      <c r="BJ169" s="130"/>
      <c r="BK169" s="131">
        <v>6.68367</v>
      </c>
      <c r="BL169" s="131">
        <v>6.68367</v>
      </c>
      <c r="BM169" s="130"/>
    </row>
    <row r="170" spans="1:65">
      <c r="A170" s="133">
        <v>167</v>
      </c>
      <c r="B170" s="133" t="s">
        <v>731</v>
      </c>
      <c r="C170" s="143"/>
      <c r="D170" s="134"/>
      <c r="E170" s="135" t="s">
        <v>1253</v>
      </c>
      <c r="F170" s="135" t="s">
        <v>1254</v>
      </c>
      <c r="G170" s="135" t="s">
        <v>1255</v>
      </c>
      <c r="H170" s="133">
        <v>1</v>
      </c>
      <c r="I170" s="130"/>
      <c r="J170" s="130"/>
      <c r="K170" s="130">
        <v>1</v>
      </c>
      <c r="L170" s="130"/>
      <c r="M170" s="130"/>
      <c r="N170" s="130"/>
      <c r="O170" s="130"/>
      <c r="P170" s="130"/>
      <c r="Q170" s="130"/>
      <c r="R170" s="130"/>
      <c r="S170" s="133"/>
      <c r="T170" s="130"/>
      <c r="U170" s="130"/>
      <c r="V170" s="130"/>
      <c r="W170" s="130"/>
      <c r="X170" s="130"/>
      <c r="Y170" s="130"/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3"/>
      <c r="AJ170" s="130"/>
      <c r="AK170" s="130"/>
      <c r="AL170" s="130"/>
      <c r="AM170" s="130"/>
      <c r="AN170" s="130"/>
      <c r="AO170" s="130"/>
      <c r="AP170" s="130"/>
      <c r="AQ170" s="130"/>
      <c r="AR170" s="130"/>
      <c r="AS170" s="126"/>
      <c r="AT170" s="126"/>
      <c r="AU170" s="126"/>
      <c r="AV170" s="126"/>
      <c r="AW170" s="126"/>
      <c r="AX170" s="126"/>
      <c r="AY170" s="126"/>
      <c r="AZ170" s="138"/>
      <c r="BA170" s="138"/>
      <c r="BB170" s="138"/>
      <c r="BC170" s="138"/>
      <c r="BD170" s="138"/>
      <c r="BE170" s="130"/>
      <c r="BF170" s="130"/>
      <c r="BG170" s="130"/>
      <c r="BH170" s="130">
        <v>9.6</v>
      </c>
      <c r="BI170" s="130">
        <v>9.6</v>
      </c>
      <c r="BJ170" s="130"/>
      <c r="BK170" s="131">
        <v>6.68367</v>
      </c>
      <c r="BL170" s="131">
        <v>6.68367</v>
      </c>
      <c r="BM170" s="130">
        <f>(H17*8)*0.96</f>
        <v>7.68</v>
      </c>
    </row>
    <row r="171" spans="1:65">
      <c r="A171" s="133">
        <v>168</v>
      </c>
      <c r="B171" s="133" t="s">
        <v>731</v>
      </c>
      <c r="C171" s="143" t="s">
        <v>1256</v>
      </c>
      <c r="D171" s="134" t="s">
        <v>732</v>
      </c>
      <c r="E171" s="135" t="s">
        <v>1257</v>
      </c>
      <c r="F171" s="135" t="s">
        <v>1258</v>
      </c>
      <c r="G171" s="135" t="s">
        <v>1259</v>
      </c>
      <c r="H171" s="133">
        <v>1</v>
      </c>
      <c r="I171" s="130"/>
      <c r="J171" s="130"/>
      <c r="K171" s="130">
        <v>1</v>
      </c>
      <c r="L171" s="130"/>
      <c r="M171" s="130"/>
      <c r="N171" s="130"/>
      <c r="O171" s="130"/>
      <c r="P171" s="130"/>
      <c r="Q171" s="130"/>
      <c r="R171" s="130">
        <f>P171</f>
        <v>0</v>
      </c>
      <c r="S171" s="133"/>
      <c r="T171" s="133">
        <v>1</v>
      </c>
      <c r="U171" s="130"/>
      <c r="V171" s="130"/>
      <c r="W171" s="130"/>
      <c r="X171" s="130"/>
      <c r="Y171" s="130"/>
      <c r="Z171" s="130"/>
      <c r="AA171" s="130"/>
      <c r="AB171" s="130">
        <v>2</v>
      </c>
      <c r="AC171" s="130"/>
      <c r="AD171" s="130"/>
      <c r="AE171" s="130"/>
      <c r="AF171" s="130"/>
      <c r="AG171" s="130"/>
      <c r="AH171" s="130"/>
      <c r="AI171" s="133">
        <v>1</v>
      </c>
      <c r="AJ171" s="130"/>
      <c r="AK171" s="130"/>
      <c r="AL171" s="130"/>
      <c r="AM171" s="130">
        <f>S171</f>
        <v>0</v>
      </c>
      <c r="AN171" s="130"/>
      <c r="AO171" s="130">
        <f>SUM(T171:V171)</f>
        <v>1</v>
      </c>
      <c r="AP171" s="130">
        <f>SUM(W171:Y171)</f>
        <v>0</v>
      </c>
      <c r="AQ171" s="130">
        <f>Z171</f>
        <v>0</v>
      </c>
      <c r="AR171" s="130">
        <v>18</v>
      </c>
      <c r="AS171" s="126">
        <v>289</v>
      </c>
      <c r="AT171" s="126"/>
      <c r="AU171" s="126">
        <f>(SUM(S171:AA171))*0.93</f>
        <v>0.93</v>
      </c>
      <c r="AV171" s="126">
        <v>186.7</v>
      </c>
      <c r="AW171" s="126"/>
      <c r="AX171" s="126"/>
      <c r="AY171" s="126"/>
      <c r="AZ171" s="138">
        <f>24+8+8</f>
        <v>40</v>
      </c>
      <c r="BA171" s="140">
        <v>1</v>
      </c>
      <c r="BB171" s="138">
        <v>4</v>
      </c>
      <c r="BC171" s="138">
        <v>1</v>
      </c>
      <c r="BD171" s="138">
        <v>1</v>
      </c>
      <c r="BE171" s="130">
        <v>3.84</v>
      </c>
      <c r="BF171" s="130"/>
      <c r="BG171" s="130"/>
      <c r="BH171" s="130">
        <v>74.88</v>
      </c>
      <c r="BI171" s="130">
        <v>43.2</v>
      </c>
      <c r="BJ171" s="130"/>
      <c r="BK171" s="131">
        <v>6.68367</v>
      </c>
      <c r="BL171" s="131">
        <v>6.68367</v>
      </c>
      <c r="BM171" s="130">
        <f>(H171*8)*0.96</f>
        <v>7.68</v>
      </c>
    </row>
    <row r="172" spans="1:65">
      <c r="A172" s="133">
        <v>169</v>
      </c>
      <c r="B172" s="133" t="s">
        <v>731</v>
      </c>
      <c r="C172" s="143"/>
      <c r="D172" s="134"/>
      <c r="E172" s="135"/>
      <c r="F172" s="135" t="s">
        <v>1260</v>
      </c>
      <c r="G172" s="135" t="s">
        <v>1261</v>
      </c>
      <c r="H172" s="133">
        <v>1</v>
      </c>
      <c r="I172" s="130"/>
      <c r="J172" s="130"/>
      <c r="K172" s="130">
        <v>1</v>
      </c>
      <c r="L172" s="130"/>
      <c r="M172" s="130"/>
      <c r="N172" s="130"/>
      <c r="O172" s="130"/>
      <c r="P172" s="130"/>
      <c r="Q172" s="130"/>
      <c r="R172" s="130"/>
      <c r="S172" s="133"/>
      <c r="T172" s="133"/>
      <c r="U172" s="130"/>
      <c r="V172" s="130"/>
      <c r="W172" s="130"/>
      <c r="X172" s="130"/>
      <c r="Y172" s="130"/>
      <c r="Z172" s="130"/>
      <c r="AA172" s="130"/>
      <c r="AB172" s="130"/>
      <c r="AC172" s="130"/>
      <c r="AD172" s="130"/>
      <c r="AE172" s="130"/>
      <c r="AF172" s="130"/>
      <c r="AG172" s="130"/>
      <c r="AH172" s="130"/>
      <c r="AI172" s="133"/>
      <c r="AJ172" s="130"/>
      <c r="AK172" s="130"/>
      <c r="AL172" s="130"/>
      <c r="AM172" s="130"/>
      <c r="AN172" s="130"/>
      <c r="AO172" s="130"/>
      <c r="AP172" s="130"/>
      <c r="AQ172" s="130"/>
      <c r="AR172" s="130"/>
      <c r="AS172" s="126"/>
      <c r="AT172" s="126"/>
      <c r="AU172" s="126"/>
      <c r="AV172" s="126"/>
      <c r="AW172" s="126"/>
      <c r="AX172" s="126"/>
      <c r="AY172" s="126"/>
      <c r="AZ172" s="138"/>
      <c r="BA172" s="140"/>
      <c r="BB172" s="138"/>
      <c r="BC172" s="138"/>
      <c r="BD172" s="138"/>
      <c r="BE172" s="130"/>
      <c r="BF172" s="130"/>
      <c r="BG172" s="130"/>
      <c r="BH172" s="130"/>
      <c r="BI172" s="130"/>
      <c r="BJ172" s="130"/>
      <c r="BK172" s="131">
        <v>6.68367</v>
      </c>
      <c r="BL172" s="131">
        <v>6.68367</v>
      </c>
      <c r="BM172" s="130"/>
    </row>
    <row r="173" spans="1:65">
      <c r="A173" s="133">
        <v>170</v>
      </c>
      <c r="B173" s="133" t="s">
        <v>731</v>
      </c>
      <c r="C173" s="143"/>
      <c r="D173" s="134"/>
      <c r="E173" s="135"/>
      <c r="F173" s="135" t="s">
        <v>1262</v>
      </c>
      <c r="G173" s="135" t="s">
        <v>1263</v>
      </c>
      <c r="H173" s="133">
        <v>1</v>
      </c>
      <c r="I173" s="130"/>
      <c r="J173" s="130"/>
      <c r="K173" s="130"/>
      <c r="L173" s="130"/>
      <c r="M173" s="130"/>
      <c r="N173" s="130"/>
      <c r="O173" s="130">
        <v>1</v>
      </c>
      <c r="P173" s="130"/>
      <c r="Q173" s="130"/>
      <c r="R173" s="130"/>
      <c r="S173" s="133"/>
      <c r="T173" s="133"/>
      <c r="U173" s="130"/>
      <c r="V173" s="130"/>
      <c r="W173" s="130"/>
      <c r="X173" s="130"/>
      <c r="Y173" s="130"/>
      <c r="Z173" s="130"/>
      <c r="AA173" s="130"/>
      <c r="AB173" s="130"/>
      <c r="AC173" s="130"/>
      <c r="AD173" s="130"/>
      <c r="AE173" s="130"/>
      <c r="AF173" s="130"/>
      <c r="AG173" s="130"/>
      <c r="AH173" s="130"/>
      <c r="AI173" s="133"/>
      <c r="AJ173" s="130"/>
      <c r="AK173" s="130"/>
      <c r="AL173" s="130"/>
      <c r="AM173" s="130"/>
      <c r="AN173" s="130"/>
      <c r="AO173" s="130"/>
      <c r="AP173" s="130"/>
      <c r="AQ173" s="130"/>
      <c r="AR173" s="130"/>
      <c r="AS173" s="126"/>
      <c r="AT173" s="126"/>
      <c r="AU173" s="126"/>
      <c r="AV173" s="126"/>
      <c r="AW173" s="126"/>
      <c r="AX173" s="126"/>
      <c r="AY173" s="126"/>
      <c r="AZ173" s="138"/>
      <c r="BA173" s="140"/>
      <c r="BB173" s="138"/>
      <c r="BC173" s="138"/>
      <c r="BD173" s="138"/>
      <c r="BE173" s="130"/>
      <c r="BF173" s="130"/>
      <c r="BG173" s="130"/>
      <c r="BH173" s="130"/>
      <c r="BI173" s="130"/>
      <c r="BJ173" s="130"/>
      <c r="BK173" s="131">
        <v>6.68367</v>
      </c>
      <c r="BL173" s="131">
        <v>6.68367</v>
      </c>
      <c r="BM173" s="130"/>
    </row>
    <row r="174" spans="1:65">
      <c r="A174" s="133">
        <v>171</v>
      </c>
      <c r="B174" s="133" t="s">
        <v>731</v>
      </c>
      <c r="C174" s="143"/>
      <c r="D174" s="134" t="s">
        <v>736</v>
      </c>
      <c r="E174" s="135" t="s">
        <v>1264</v>
      </c>
      <c r="F174" s="135" t="s">
        <v>1265</v>
      </c>
      <c r="G174" s="135" t="s">
        <v>1266</v>
      </c>
      <c r="H174" s="133">
        <v>1</v>
      </c>
      <c r="I174" s="130"/>
      <c r="J174" s="130"/>
      <c r="K174" s="130">
        <v>2</v>
      </c>
      <c r="L174" s="130"/>
      <c r="M174" s="130"/>
      <c r="N174" s="130"/>
      <c r="O174" s="130">
        <v>1</v>
      </c>
      <c r="P174" s="130"/>
      <c r="Q174" s="130"/>
      <c r="R174" s="130">
        <f t="shared" ref="R174:R178" si="55">P174</f>
        <v>0</v>
      </c>
      <c r="S174" s="133"/>
      <c r="T174" s="133">
        <v>1</v>
      </c>
      <c r="U174" s="130"/>
      <c r="V174" s="130"/>
      <c r="W174" s="130"/>
      <c r="X174" s="130"/>
      <c r="Y174" s="130"/>
      <c r="Z174" s="130"/>
      <c r="AA174" s="130"/>
      <c r="AB174" s="130">
        <v>2</v>
      </c>
      <c r="AC174" s="130"/>
      <c r="AD174" s="130"/>
      <c r="AE174" s="130"/>
      <c r="AF174" s="130"/>
      <c r="AG174" s="130"/>
      <c r="AH174" s="130"/>
      <c r="AI174" s="133">
        <v>1</v>
      </c>
      <c r="AJ174" s="130"/>
      <c r="AK174" s="130"/>
      <c r="AL174" s="130"/>
      <c r="AM174" s="130">
        <f t="shared" ref="AM174:AM178" si="56">S174</f>
        <v>0</v>
      </c>
      <c r="AN174" s="130"/>
      <c r="AO174" s="130">
        <f t="shared" ref="AO174:AO178" si="57">SUM(T174:V174)</f>
        <v>1</v>
      </c>
      <c r="AP174" s="130">
        <f t="shared" ref="AP174:AP178" si="58">SUM(W174:Y174)</f>
        <v>0</v>
      </c>
      <c r="AQ174" s="130">
        <f t="shared" ref="AQ174:AQ178" si="59">Z174</f>
        <v>0</v>
      </c>
      <c r="AR174" s="130"/>
      <c r="AS174" s="126"/>
      <c r="AT174" s="126"/>
      <c r="AU174" s="126">
        <f t="shared" ref="AU174:AU178" si="60">(SUM(S174:AA174))*0.93</f>
        <v>0.93</v>
      </c>
      <c r="AV174" s="126">
        <v>69.75</v>
      </c>
      <c r="AW174" s="126"/>
      <c r="AX174" s="126"/>
      <c r="AY174" s="126"/>
      <c r="AZ174" s="138"/>
      <c r="BA174" s="140">
        <v>1</v>
      </c>
      <c r="BB174" s="140">
        <v>2</v>
      </c>
      <c r="BC174" s="138"/>
      <c r="BD174" s="138"/>
      <c r="BE174" s="130">
        <v>3.84</v>
      </c>
      <c r="BF174" s="130"/>
      <c r="BG174" s="130"/>
      <c r="BH174" s="130">
        <v>156.48</v>
      </c>
      <c r="BI174" s="130">
        <v>76.8</v>
      </c>
      <c r="BJ174" s="130"/>
      <c r="BK174" s="131">
        <v>6.68367</v>
      </c>
      <c r="BL174" s="131">
        <v>6.68367</v>
      </c>
      <c r="BM174" s="130">
        <f t="shared" ref="BM174:BM178" si="61">(H174*8)*0.96</f>
        <v>7.68</v>
      </c>
    </row>
    <row r="175" spans="1:65">
      <c r="A175" s="133">
        <v>172</v>
      </c>
      <c r="B175" s="133" t="s">
        <v>731</v>
      </c>
      <c r="C175" s="143"/>
      <c r="D175" s="134"/>
      <c r="E175" s="135"/>
      <c r="F175" s="135" t="s">
        <v>1267</v>
      </c>
      <c r="G175" s="135" t="s">
        <v>1268</v>
      </c>
      <c r="H175" s="133">
        <v>1</v>
      </c>
      <c r="I175" s="130"/>
      <c r="J175" s="130"/>
      <c r="K175" s="130"/>
      <c r="L175" s="130"/>
      <c r="M175" s="130"/>
      <c r="N175" s="130"/>
      <c r="O175" s="130"/>
      <c r="P175" s="130"/>
      <c r="Q175" s="130"/>
      <c r="R175" s="130"/>
      <c r="S175" s="133"/>
      <c r="T175" s="133"/>
      <c r="U175" s="130"/>
      <c r="V175" s="130"/>
      <c r="W175" s="130"/>
      <c r="X175" s="130"/>
      <c r="Y175" s="130"/>
      <c r="Z175" s="130"/>
      <c r="AA175" s="130"/>
      <c r="AB175" s="130"/>
      <c r="AC175" s="130"/>
      <c r="AD175" s="130"/>
      <c r="AE175" s="130"/>
      <c r="AF175" s="130"/>
      <c r="AG175" s="130"/>
      <c r="AH175" s="130"/>
      <c r="AI175" s="133"/>
      <c r="AJ175" s="130"/>
      <c r="AK175" s="130"/>
      <c r="AL175" s="130"/>
      <c r="AM175" s="130"/>
      <c r="AN175" s="130"/>
      <c r="AO175" s="130"/>
      <c r="AP175" s="130"/>
      <c r="AQ175" s="130"/>
      <c r="AR175" s="130"/>
      <c r="AS175" s="126"/>
      <c r="AT175" s="126"/>
      <c r="AU175" s="126"/>
      <c r="AV175" s="126"/>
      <c r="AW175" s="126"/>
      <c r="AX175" s="126"/>
      <c r="AY175" s="126"/>
      <c r="AZ175" s="138"/>
      <c r="BA175" s="140"/>
      <c r="BB175" s="140"/>
      <c r="BC175" s="138"/>
      <c r="BD175" s="138"/>
      <c r="BE175" s="130"/>
      <c r="BF175" s="130"/>
      <c r="BG175" s="130"/>
      <c r="BH175" s="130"/>
      <c r="BI175" s="130"/>
      <c r="BJ175" s="130"/>
      <c r="BK175" s="131">
        <v>3.81924</v>
      </c>
      <c r="BL175" s="131">
        <v>3.81924</v>
      </c>
      <c r="BM175" s="130"/>
    </row>
    <row r="176" spans="1:65">
      <c r="A176" s="133">
        <v>173</v>
      </c>
      <c r="B176" s="133" t="s">
        <v>731</v>
      </c>
      <c r="C176" s="143"/>
      <c r="D176" s="134"/>
      <c r="E176" s="135"/>
      <c r="F176" s="135" t="s">
        <v>1269</v>
      </c>
      <c r="G176" s="135" t="s">
        <v>1270</v>
      </c>
      <c r="H176" s="133">
        <v>1</v>
      </c>
      <c r="I176" s="130"/>
      <c r="J176" s="130"/>
      <c r="K176" s="130"/>
      <c r="L176" s="130"/>
      <c r="M176" s="130"/>
      <c r="N176" s="130"/>
      <c r="O176" s="130"/>
      <c r="P176" s="130"/>
      <c r="Q176" s="130"/>
      <c r="R176" s="130"/>
      <c r="S176" s="133"/>
      <c r="T176" s="133"/>
      <c r="U176" s="130"/>
      <c r="V176" s="130"/>
      <c r="W176" s="130"/>
      <c r="X176" s="130"/>
      <c r="Y176" s="130"/>
      <c r="Z176" s="130"/>
      <c r="AA176" s="130"/>
      <c r="AB176" s="130"/>
      <c r="AC176" s="130"/>
      <c r="AD176" s="130"/>
      <c r="AE176" s="130"/>
      <c r="AF176" s="130"/>
      <c r="AG176" s="130"/>
      <c r="AH176" s="130"/>
      <c r="AI176" s="133"/>
      <c r="AJ176" s="130"/>
      <c r="AK176" s="130"/>
      <c r="AL176" s="130"/>
      <c r="AM176" s="130"/>
      <c r="AN176" s="130"/>
      <c r="AO176" s="130"/>
      <c r="AP176" s="130"/>
      <c r="AQ176" s="130"/>
      <c r="AR176" s="130"/>
      <c r="AS176" s="126"/>
      <c r="AT176" s="126"/>
      <c r="AU176" s="126"/>
      <c r="AV176" s="126"/>
      <c r="AW176" s="126"/>
      <c r="AX176" s="126"/>
      <c r="AY176" s="126"/>
      <c r="AZ176" s="138"/>
      <c r="BA176" s="140"/>
      <c r="BB176" s="140"/>
      <c r="BC176" s="138"/>
      <c r="BD176" s="138"/>
      <c r="BE176" s="130"/>
      <c r="BF176" s="130"/>
      <c r="BG176" s="130"/>
      <c r="BH176" s="130"/>
      <c r="BI176" s="130"/>
      <c r="BJ176" s="130"/>
      <c r="BK176" s="131">
        <v>6.68367</v>
      </c>
      <c r="BL176" s="131">
        <v>6.68367</v>
      </c>
      <c r="BM176" s="130"/>
    </row>
    <row r="177" spans="1:65">
      <c r="A177" s="133">
        <v>174</v>
      </c>
      <c r="B177" s="133" t="s">
        <v>731</v>
      </c>
      <c r="C177" s="143"/>
      <c r="D177" s="134" t="s">
        <v>766</v>
      </c>
      <c r="E177" s="135" t="s">
        <v>1271</v>
      </c>
      <c r="F177" s="135" t="s">
        <v>1272</v>
      </c>
      <c r="G177" s="135" t="s">
        <v>1273</v>
      </c>
      <c r="H177" s="133">
        <v>1</v>
      </c>
      <c r="I177" s="130"/>
      <c r="J177" s="130"/>
      <c r="K177" s="130"/>
      <c r="L177" s="130"/>
      <c r="M177" s="130"/>
      <c r="N177" s="130">
        <v>1</v>
      </c>
      <c r="O177" s="130"/>
      <c r="P177" s="130"/>
      <c r="Q177" s="130"/>
      <c r="R177" s="130">
        <f t="shared" si="55"/>
        <v>0</v>
      </c>
      <c r="S177" s="133"/>
      <c r="T177" s="130">
        <v>1</v>
      </c>
      <c r="U177" s="130"/>
      <c r="V177" s="130"/>
      <c r="W177" s="130"/>
      <c r="X177" s="130"/>
      <c r="Y177" s="130"/>
      <c r="Z177" s="130"/>
      <c r="AA177" s="130"/>
      <c r="AB177" s="130"/>
      <c r="AC177" s="130"/>
      <c r="AD177" s="130"/>
      <c r="AE177" s="130"/>
      <c r="AF177" s="130"/>
      <c r="AG177" s="130"/>
      <c r="AH177" s="130"/>
      <c r="AI177" s="130">
        <v>1</v>
      </c>
      <c r="AJ177" s="130"/>
      <c r="AK177" s="130"/>
      <c r="AL177" s="130"/>
      <c r="AM177" s="130">
        <f t="shared" si="56"/>
        <v>0</v>
      </c>
      <c r="AN177" s="130"/>
      <c r="AO177" s="130">
        <f t="shared" si="57"/>
        <v>1</v>
      </c>
      <c r="AP177" s="130">
        <f t="shared" si="58"/>
        <v>0</v>
      </c>
      <c r="AQ177" s="130">
        <f t="shared" si="59"/>
        <v>0</v>
      </c>
      <c r="AR177" s="130"/>
      <c r="AS177" s="126"/>
      <c r="AT177" s="126"/>
      <c r="AU177" s="126">
        <f t="shared" si="60"/>
        <v>0.93</v>
      </c>
      <c r="AV177" s="126">
        <v>9.3</v>
      </c>
      <c r="AW177" s="126">
        <v>176.7</v>
      </c>
      <c r="AX177" s="126"/>
      <c r="AY177" s="126"/>
      <c r="AZ177" s="138"/>
      <c r="BA177" s="140">
        <v>1</v>
      </c>
      <c r="BB177" s="140">
        <v>2</v>
      </c>
      <c r="BC177" s="138"/>
      <c r="BD177" s="138"/>
      <c r="BE177" s="130">
        <v>3.84</v>
      </c>
      <c r="BF177" s="130"/>
      <c r="BG177" s="130"/>
      <c r="BH177" s="130">
        <v>28.8</v>
      </c>
      <c r="BI177" s="130">
        <v>24</v>
      </c>
      <c r="BJ177" s="130"/>
      <c r="BK177" s="131">
        <v>6.68367</v>
      </c>
      <c r="BL177" s="131">
        <v>6.68367</v>
      </c>
      <c r="BM177" s="130">
        <f t="shared" si="61"/>
        <v>7.68</v>
      </c>
    </row>
    <row r="178" spans="1:65">
      <c r="A178" s="133">
        <v>175</v>
      </c>
      <c r="B178" s="133" t="s">
        <v>731</v>
      </c>
      <c r="C178" s="143"/>
      <c r="D178" s="134" t="s">
        <v>775</v>
      </c>
      <c r="E178" s="135" t="s">
        <v>1274</v>
      </c>
      <c r="F178" s="135" t="s">
        <v>1275</v>
      </c>
      <c r="G178" s="135" t="s">
        <v>1276</v>
      </c>
      <c r="H178" s="133">
        <v>1</v>
      </c>
      <c r="I178" s="130"/>
      <c r="J178" s="130"/>
      <c r="K178" s="130">
        <v>2</v>
      </c>
      <c r="L178" s="130"/>
      <c r="M178" s="130"/>
      <c r="N178" s="130"/>
      <c r="O178" s="130">
        <v>1</v>
      </c>
      <c r="P178" s="130"/>
      <c r="Q178" s="130"/>
      <c r="R178" s="130">
        <f t="shared" si="55"/>
        <v>0</v>
      </c>
      <c r="S178" s="133"/>
      <c r="T178" s="133">
        <v>1</v>
      </c>
      <c r="U178" s="130"/>
      <c r="V178" s="130"/>
      <c r="W178" s="130"/>
      <c r="X178" s="130"/>
      <c r="Y178" s="130"/>
      <c r="Z178" s="130"/>
      <c r="AA178" s="130"/>
      <c r="AB178" s="130">
        <v>2</v>
      </c>
      <c r="AC178" s="130"/>
      <c r="AD178" s="130"/>
      <c r="AE178" s="130"/>
      <c r="AF178" s="130"/>
      <c r="AG178" s="130"/>
      <c r="AH178" s="130"/>
      <c r="AI178" s="133">
        <v>1</v>
      </c>
      <c r="AJ178" s="130"/>
      <c r="AK178" s="130"/>
      <c r="AL178" s="130"/>
      <c r="AM178" s="130">
        <f t="shared" si="56"/>
        <v>0</v>
      </c>
      <c r="AN178" s="130"/>
      <c r="AO178" s="130">
        <f t="shared" si="57"/>
        <v>1</v>
      </c>
      <c r="AP178" s="130">
        <f t="shared" si="58"/>
        <v>0</v>
      </c>
      <c r="AQ178" s="130">
        <f t="shared" si="59"/>
        <v>0</v>
      </c>
      <c r="AR178" s="130"/>
      <c r="AS178" s="126"/>
      <c r="AT178" s="126"/>
      <c r="AU178" s="126">
        <f t="shared" si="60"/>
        <v>0.93</v>
      </c>
      <c r="AV178" s="126">
        <v>121.6</v>
      </c>
      <c r="AW178" s="126"/>
      <c r="AX178" s="126"/>
      <c r="AY178" s="126"/>
      <c r="AZ178" s="138"/>
      <c r="BA178" s="140">
        <v>1</v>
      </c>
      <c r="BB178" s="138">
        <v>2</v>
      </c>
      <c r="BC178" s="138"/>
      <c r="BD178" s="138"/>
      <c r="BE178" s="130">
        <v>3.84</v>
      </c>
      <c r="BF178" s="130"/>
      <c r="BG178" s="130"/>
      <c r="BH178" s="130">
        <v>33.6</v>
      </c>
      <c r="BI178" s="130">
        <v>28.8</v>
      </c>
      <c r="BJ178" s="130"/>
      <c r="BK178" s="131">
        <v>6.68367</v>
      </c>
      <c r="BL178" s="131">
        <v>6.68367</v>
      </c>
      <c r="BM178" s="130">
        <f t="shared" si="61"/>
        <v>7.68</v>
      </c>
    </row>
    <row r="179" spans="1:65">
      <c r="A179" s="133">
        <v>176</v>
      </c>
      <c r="B179" s="133" t="s">
        <v>731</v>
      </c>
      <c r="C179" s="143"/>
      <c r="D179" s="134"/>
      <c r="E179" s="135"/>
      <c r="F179" s="135" t="s">
        <v>1277</v>
      </c>
      <c r="G179" s="135" t="s">
        <v>1278</v>
      </c>
      <c r="H179" s="133">
        <v>1</v>
      </c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S179" s="133"/>
      <c r="T179" s="133"/>
      <c r="U179" s="130"/>
      <c r="V179" s="130"/>
      <c r="W179" s="130"/>
      <c r="X179" s="130"/>
      <c r="Y179" s="130"/>
      <c r="Z179" s="130"/>
      <c r="AA179" s="130"/>
      <c r="AB179" s="130"/>
      <c r="AC179" s="130"/>
      <c r="AD179" s="130"/>
      <c r="AE179" s="130"/>
      <c r="AF179" s="130"/>
      <c r="AG179" s="130"/>
      <c r="AH179" s="130"/>
      <c r="AI179" s="133"/>
      <c r="AJ179" s="130"/>
      <c r="AK179" s="130"/>
      <c r="AL179" s="130"/>
      <c r="AM179" s="130"/>
      <c r="AN179" s="130"/>
      <c r="AO179" s="130"/>
      <c r="AP179" s="130"/>
      <c r="AQ179" s="130"/>
      <c r="AR179" s="130"/>
      <c r="AS179" s="126"/>
      <c r="AT179" s="126"/>
      <c r="AU179" s="126"/>
      <c r="AV179" s="126"/>
      <c r="AW179" s="126"/>
      <c r="AX179" s="126"/>
      <c r="AY179" s="126"/>
      <c r="AZ179" s="138"/>
      <c r="BA179" s="140"/>
      <c r="BB179" s="138"/>
      <c r="BC179" s="138"/>
      <c r="BD179" s="138"/>
      <c r="BE179" s="130"/>
      <c r="BF179" s="130"/>
      <c r="BG179" s="130"/>
      <c r="BH179" s="130"/>
      <c r="BI179" s="130"/>
      <c r="BJ179" s="130"/>
      <c r="BK179" s="131">
        <v>3.81924</v>
      </c>
      <c r="BL179" s="131">
        <v>3.81924</v>
      </c>
      <c r="BM179" s="130"/>
    </row>
    <row r="180" spans="1:65">
      <c r="A180" s="133">
        <v>177</v>
      </c>
      <c r="B180" s="133" t="s">
        <v>731</v>
      </c>
      <c r="C180" s="143"/>
      <c r="D180" s="134"/>
      <c r="E180" s="135"/>
      <c r="F180" s="135" t="s">
        <v>1279</v>
      </c>
      <c r="G180" s="135" t="s">
        <v>1280</v>
      </c>
      <c r="H180" s="133">
        <v>1</v>
      </c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S180" s="133"/>
      <c r="T180" s="133"/>
      <c r="U180" s="130"/>
      <c r="V180" s="130"/>
      <c r="W180" s="130"/>
      <c r="X180" s="130"/>
      <c r="Y180" s="130"/>
      <c r="Z180" s="130"/>
      <c r="AA180" s="130"/>
      <c r="AB180" s="130"/>
      <c r="AC180" s="130"/>
      <c r="AD180" s="130"/>
      <c r="AE180" s="130"/>
      <c r="AF180" s="130"/>
      <c r="AG180" s="130"/>
      <c r="AH180" s="130"/>
      <c r="AI180" s="133"/>
      <c r="AJ180" s="130"/>
      <c r="AK180" s="130"/>
      <c r="AL180" s="130"/>
      <c r="AM180" s="130"/>
      <c r="AN180" s="130"/>
      <c r="AO180" s="130"/>
      <c r="AP180" s="130"/>
      <c r="AQ180" s="130"/>
      <c r="AR180" s="130"/>
      <c r="AS180" s="126"/>
      <c r="AT180" s="126"/>
      <c r="AU180" s="126"/>
      <c r="AV180" s="126"/>
      <c r="AW180" s="126"/>
      <c r="AX180" s="126"/>
      <c r="AY180" s="126"/>
      <c r="AZ180" s="138"/>
      <c r="BA180" s="140"/>
      <c r="BB180" s="138"/>
      <c r="BC180" s="138"/>
      <c r="BD180" s="138"/>
      <c r="BE180" s="130"/>
      <c r="BF180" s="130"/>
      <c r="BG180" s="130"/>
      <c r="BH180" s="130"/>
      <c r="BI180" s="130"/>
      <c r="BJ180" s="130"/>
      <c r="BK180" s="131">
        <v>3.81924</v>
      </c>
      <c r="BL180" s="131">
        <v>3.81924</v>
      </c>
      <c r="BM180" s="130"/>
    </row>
    <row r="181" spans="1:65">
      <c r="A181" s="133">
        <v>178</v>
      </c>
      <c r="B181" s="133" t="s">
        <v>731</v>
      </c>
      <c r="C181" s="143"/>
      <c r="D181" s="134" t="s">
        <v>1239</v>
      </c>
      <c r="E181" s="135" t="s">
        <v>1281</v>
      </c>
      <c r="F181" s="135" t="s">
        <v>1282</v>
      </c>
      <c r="G181" s="135" t="s">
        <v>1283</v>
      </c>
      <c r="H181" s="133">
        <v>1</v>
      </c>
      <c r="I181" s="130"/>
      <c r="J181" s="130"/>
      <c r="K181" s="130">
        <v>2</v>
      </c>
      <c r="L181" s="130"/>
      <c r="M181" s="130"/>
      <c r="N181" s="130"/>
      <c r="O181" s="130"/>
      <c r="P181" s="130"/>
      <c r="Q181" s="130"/>
      <c r="R181" s="130">
        <f>P181</f>
        <v>0</v>
      </c>
      <c r="S181" s="133"/>
      <c r="T181" s="133">
        <v>1</v>
      </c>
      <c r="U181" s="130"/>
      <c r="V181" s="130"/>
      <c r="W181" s="130"/>
      <c r="X181" s="130"/>
      <c r="Y181" s="130"/>
      <c r="Z181" s="130"/>
      <c r="AA181" s="130"/>
      <c r="AB181" s="130">
        <v>2</v>
      </c>
      <c r="AC181" s="130"/>
      <c r="AD181" s="130"/>
      <c r="AE181" s="130"/>
      <c r="AF181" s="130"/>
      <c r="AG181" s="130"/>
      <c r="AH181" s="130"/>
      <c r="AI181" s="133">
        <v>1</v>
      </c>
      <c r="AJ181" s="130"/>
      <c r="AK181" s="130"/>
      <c r="AL181" s="130"/>
      <c r="AM181" s="130">
        <f>S181</f>
        <v>0</v>
      </c>
      <c r="AN181" s="130"/>
      <c r="AO181" s="130">
        <f>SUM(T181:V181)</f>
        <v>1</v>
      </c>
      <c r="AP181" s="130">
        <f>SUM(W181:Y181)</f>
        <v>0</v>
      </c>
      <c r="AQ181" s="130">
        <f>Z181</f>
        <v>0</v>
      </c>
      <c r="AR181" s="130"/>
      <c r="AS181" s="126"/>
      <c r="AT181" s="126"/>
      <c r="AU181" s="126">
        <f>(SUM(S181:AA181))*0.93</f>
        <v>0.93</v>
      </c>
      <c r="AV181" s="126">
        <v>178.1</v>
      </c>
      <c r="AW181" s="126"/>
      <c r="AX181" s="126"/>
      <c r="AY181" s="126"/>
      <c r="AZ181" s="138"/>
      <c r="BA181" s="140">
        <v>1</v>
      </c>
      <c r="BB181" s="138">
        <v>2</v>
      </c>
      <c r="BC181" s="138"/>
      <c r="BD181" s="138"/>
      <c r="BE181" s="130">
        <v>3.84</v>
      </c>
      <c r="BF181" s="130"/>
      <c r="BG181" s="130"/>
      <c r="BH181" s="130">
        <v>48</v>
      </c>
      <c r="BI181" s="130">
        <v>28.8</v>
      </c>
      <c r="BJ181" s="130"/>
      <c r="BK181" s="131">
        <v>71.61075</v>
      </c>
      <c r="BL181" s="131">
        <v>71.61075</v>
      </c>
      <c r="BM181" s="130">
        <v>3.84</v>
      </c>
    </row>
    <row r="182" spans="1:65">
      <c r="A182" s="133">
        <v>179</v>
      </c>
      <c r="B182" s="133" t="s">
        <v>731</v>
      </c>
      <c r="C182" s="143"/>
      <c r="D182" s="134"/>
      <c r="E182" s="135"/>
      <c r="F182" s="135" t="s">
        <v>1284</v>
      </c>
      <c r="G182" s="135" t="s">
        <v>1285</v>
      </c>
      <c r="H182" s="133">
        <v>1</v>
      </c>
      <c r="I182" s="130"/>
      <c r="J182" s="130"/>
      <c r="K182" s="130"/>
      <c r="L182" s="130"/>
      <c r="M182" s="130"/>
      <c r="N182" s="130"/>
      <c r="O182" s="130"/>
      <c r="P182" s="130"/>
      <c r="Q182" s="130"/>
      <c r="R182" s="130"/>
      <c r="S182" s="133"/>
      <c r="T182" s="133"/>
      <c r="U182" s="130"/>
      <c r="V182" s="130"/>
      <c r="W182" s="130"/>
      <c r="X182" s="130"/>
      <c r="Y182" s="130"/>
      <c r="Z182" s="130"/>
      <c r="AA182" s="130"/>
      <c r="AB182" s="130"/>
      <c r="AC182" s="130"/>
      <c r="AD182" s="130"/>
      <c r="AE182" s="130"/>
      <c r="AF182" s="130"/>
      <c r="AG182" s="130"/>
      <c r="AH182" s="130"/>
      <c r="AI182" s="133"/>
      <c r="AJ182" s="130"/>
      <c r="AK182" s="130"/>
      <c r="AL182" s="130"/>
      <c r="AM182" s="130"/>
      <c r="AN182" s="130"/>
      <c r="AO182" s="130"/>
      <c r="AP182" s="130"/>
      <c r="AQ182" s="130"/>
      <c r="AR182" s="130"/>
      <c r="AS182" s="126"/>
      <c r="AT182" s="126"/>
      <c r="AU182" s="126"/>
      <c r="AV182" s="126"/>
      <c r="AW182" s="126"/>
      <c r="AX182" s="126"/>
      <c r="AY182" s="126"/>
      <c r="AZ182" s="138"/>
      <c r="BA182" s="140"/>
      <c r="BB182" s="138"/>
      <c r="BC182" s="138"/>
      <c r="BD182" s="138"/>
      <c r="BE182" s="130"/>
      <c r="BF182" s="130"/>
      <c r="BG182" s="130"/>
      <c r="BH182" s="130"/>
      <c r="BI182" s="130"/>
      <c r="BJ182" s="130"/>
      <c r="BK182" s="131">
        <v>71.61075</v>
      </c>
      <c r="BL182" s="131">
        <v>71.61075</v>
      </c>
      <c r="BM182" s="130"/>
    </row>
    <row r="183" spans="1:65">
      <c r="A183" s="133">
        <v>180</v>
      </c>
      <c r="B183" s="133" t="s">
        <v>731</v>
      </c>
      <c r="C183" s="134" t="s">
        <v>1286</v>
      </c>
      <c r="D183" s="134" t="s">
        <v>1287</v>
      </c>
      <c r="E183" s="135" t="s">
        <v>1288</v>
      </c>
      <c r="F183" s="135" t="s">
        <v>1289</v>
      </c>
      <c r="G183" s="135" t="s">
        <v>1290</v>
      </c>
      <c r="H183" s="133">
        <v>1</v>
      </c>
      <c r="I183" s="130"/>
      <c r="J183" s="130">
        <v>1</v>
      </c>
      <c r="K183" s="130"/>
      <c r="L183" s="130"/>
      <c r="M183" s="130"/>
      <c r="N183" s="130"/>
      <c r="O183" s="130"/>
      <c r="P183" s="130"/>
      <c r="Q183" s="130"/>
      <c r="R183" s="130">
        <f>P183</f>
        <v>0</v>
      </c>
      <c r="S183" s="133">
        <v>1</v>
      </c>
      <c r="T183" s="130">
        <v>1</v>
      </c>
      <c r="U183" s="130"/>
      <c r="V183" s="130"/>
      <c r="W183" s="130"/>
      <c r="X183" s="130"/>
      <c r="Y183" s="130"/>
      <c r="Z183" s="130"/>
      <c r="AA183" s="130"/>
      <c r="AB183" s="130">
        <v>1</v>
      </c>
      <c r="AC183" s="130"/>
      <c r="AD183" s="130"/>
      <c r="AE183" s="130"/>
      <c r="AF183" s="130"/>
      <c r="AG183" s="130"/>
      <c r="AH183" s="130"/>
      <c r="AI183" s="130"/>
      <c r="AJ183" s="133">
        <v>1</v>
      </c>
      <c r="AK183" s="130"/>
      <c r="AL183" s="130"/>
      <c r="AM183" s="130">
        <f>S183</f>
        <v>1</v>
      </c>
      <c r="AN183" s="130"/>
      <c r="AO183" s="130">
        <f>SUM(T183:V183)</f>
        <v>1</v>
      </c>
      <c r="AP183" s="130">
        <f>SUM(W183:Y183)</f>
        <v>0</v>
      </c>
      <c r="AQ183" s="130">
        <f>Z183</f>
        <v>0</v>
      </c>
      <c r="AR183" s="130">
        <v>25</v>
      </c>
      <c r="AS183" s="126">
        <v>678</v>
      </c>
      <c r="AT183" s="126"/>
      <c r="AU183" s="126">
        <f>(SUM(S183:AA183))*0.93</f>
        <v>1.86</v>
      </c>
      <c r="AV183" s="126">
        <v>223.9</v>
      </c>
      <c r="AW183" s="126">
        <v>167.4</v>
      </c>
      <c r="AX183" s="126"/>
      <c r="AY183" s="126"/>
      <c r="AZ183" s="138">
        <f>48+20+8+12</f>
        <v>88</v>
      </c>
      <c r="BA183" s="138">
        <v>5</v>
      </c>
      <c r="BB183" s="138">
        <v>10</v>
      </c>
      <c r="BC183" s="138">
        <v>1</v>
      </c>
      <c r="BD183" s="138">
        <v>1</v>
      </c>
      <c r="BE183" s="130">
        <v>1.92</v>
      </c>
      <c r="BF183" s="130"/>
      <c r="BG183" s="130"/>
      <c r="BH183" s="130">
        <v>31.68</v>
      </c>
      <c r="BI183" s="130">
        <v>96</v>
      </c>
      <c r="BJ183" s="130"/>
      <c r="BK183" s="131">
        <v>4.77405</v>
      </c>
      <c r="BL183" s="131">
        <v>4.77405</v>
      </c>
      <c r="BM183" s="130">
        <v>3.84</v>
      </c>
    </row>
    <row r="184" spans="1:65">
      <c r="A184" s="133">
        <v>181</v>
      </c>
      <c r="B184" s="133" t="s">
        <v>731</v>
      </c>
      <c r="C184" s="134"/>
      <c r="D184" s="134"/>
      <c r="E184" s="135"/>
      <c r="F184" s="135" t="s">
        <v>1291</v>
      </c>
      <c r="G184" s="135" t="s">
        <v>1292</v>
      </c>
      <c r="H184" s="133">
        <v>1</v>
      </c>
      <c r="I184" s="130"/>
      <c r="J184" s="130">
        <v>1</v>
      </c>
      <c r="K184" s="130"/>
      <c r="L184" s="130"/>
      <c r="M184" s="130"/>
      <c r="N184" s="130"/>
      <c r="O184" s="130"/>
      <c r="P184" s="130"/>
      <c r="Q184" s="130"/>
      <c r="R184" s="130"/>
      <c r="S184" s="133"/>
      <c r="T184" s="130"/>
      <c r="U184" s="130"/>
      <c r="V184" s="130"/>
      <c r="W184" s="130"/>
      <c r="X184" s="130"/>
      <c r="Y184" s="130"/>
      <c r="Z184" s="130"/>
      <c r="AA184" s="130"/>
      <c r="AB184" s="130"/>
      <c r="AC184" s="130"/>
      <c r="AD184" s="130"/>
      <c r="AE184" s="130"/>
      <c r="AF184" s="130"/>
      <c r="AG184" s="130"/>
      <c r="AH184" s="130"/>
      <c r="AI184" s="130"/>
      <c r="AJ184" s="133"/>
      <c r="AK184" s="130"/>
      <c r="AL184" s="130"/>
      <c r="AM184" s="130"/>
      <c r="AN184" s="130"/>
      <c r="AO184" s="130"/>
      <c r="AP184" s="130"/>
      <c r="AQ184" s="130"/>
      <c r="AR184" s="130"/>
      <c r="AS184" s="126"/>
      <c r="AT184" s="126"/>
      <c r="AU184" s="126"/>
      <c r="AV184" s="126"/>
      <c r="AW184" s="126"/>
      <c r="AX184" s="126"/>
      <c r="AY184" s="126"/>
      <c r="AZ184" s="138"/>
      <c r="BA184" s="138"/>
      <c r="BB184" s="138"/>
      <c r="BC184" s="138"/>
      <c r="BD184" s="138"/>
      <c r="BE184" s="130"/>
      <c r="BF184" s="130"/>
      <c r="BG184" s="130"/>
      <c r="BH184" s="130"/>
      <c r="BI184" s="130"/>
      <c r="BJ184" s="130"/>
      <c r="BK184" s="131">
        <v>4.77405</v>
      </c>
      <c r="BL184" s="131">
        <v>4.77405</v>
      </c>
      <c r="BM184" s="130"/>
    </row>
    <row r="185" spans="1:65">
      <c r="A185" s="133">
        <v>182</v>
      </c>
      <c r="B185" s="133" t="s">
        <v>731</v>
      </c>
      <c r="C185" s="134"/>
      <c r="D185" s="134"/>
      <c r="E185" s="135" t="s">
        <v>1293</v>
      </c>
      <c r="F185" s="135" t="s">
        <v>1294</v>
      </c>
      <c r="G185" s="135" t="s">
        <v>1295</v>
      </c>
      <c r="H185" s="133">
        <v>1</v>
      </c>
      <c r="I185" s="130"/>
      <c r="J185" s="130"/>
      <c r="K185" s="130">
        <v>1</v>
      </c>
      <c r="L185" s="130"/>
      <c r="M185" s="130"/>
      <c r="N185" s="130"/>
      <c r="O185" s="130"/>
      <c r="P185" s="130"/>
      <c r="Q185" s="130"/>
      <c r="R185" s="130"/>
      <c r="S185" s="133"/>
      <c r="T185" s="130"/>
      <c r="U185" s="130"/>
      <c r="V185" s="130"/>
      <c r="W185" s="130"/>
      <c r="X185" s="130"/>
      <c r="Y185" s="130"/>
      <c r="Z185" s="130"/>
      <c r="AA185" s="130"/>
      <c r="AB185" s="130">
        <v>1</v>
      </c>
      <c r="AC185" s="130"/>
      <c r="AD185" s="130"/>
      <c r="AE185" s="130"/>
      <c r="AF185" s="130"/>
      <c r="AG185" s="130"/>
      <c r="AH185" s="130"/>
      <c r="AI185" s="130"/>
      <c r="AJ185" s="133"/>
      <c r="AK185" s="130"/>
      <c r="AL185" s="130"/>
      <c r="AM185" s="130"/>
      <c r="AN185" s="130"/>
      <c r="AO185" s="130"/>
      <c r="AP185" s="130"/>
      <c r="AQ185" s="130"/>
      <c r="AR185" s="130"/>
      <c r="AS185" s="126"/>
      <c r="AT185" s="126"/>
      <c r="AU185" s="126"/>
      <c r="AV185" s="126"/>
      <c r="AW185" s="126"/>
      <c r="AX185" s="126"/>
      <c r="AY185" s="126"/>
      <c r="AZ185" s="138"/>
      <c r="BA185" s="138"/>
      <c r="BB185" s="138"/>
      <c r="BC185" s="138"/>
      <c r="BD185" s="138"/>
      <c r="BE185" s="130"/>
      <c r="BF185" s="130"/>
      <c r="BG185" s="130"/>
      <c r="BH185" s="130"/>
      <c r="BI185" s="130"/>
      <c r="BJ185" s="130"/>
      <c r="BK185" s="131">
        <v>81.15885</v>
      </c>
      <c r="BL185" s="131">
        <v>81.15885</v>
      </c>
      <c r="BM185" s="130">
        <v>3.84</v>
      </c>
    </row>
    <row r="186" spans="1:65">
      <c r="A186" s="133">
        <v>183</v>
      </c>
      <c r="B186" s="133" t="s">
        <v>731</v>
      </c>
      <c r="C186" s="134"/>
      <c r="D186" s="134"/>
      <c r="E186" s="135"/>
      <c r="F186" s="135" t="s">
        <v>1296</v>
      </c>
      <c r="G186" s="135" t="s">
        <v>1297</v>
      </c>
      <c r="H186" s="133">
        <v>1</v>
      </c>
      <c r="I186" s="130"/>
      <c r="J186" s="130"/>
      <c r="K186" s="130">
        <v>1</v>
      </c>
      <c r="L186" s="130"/>
      <c r="M186" s="130"/>
      <c r="N186" s="130"/>
      <c r="O186" s="130"/>
      <c r="P186" s="130"/>
      <c r="Q186" s="130"/>
      <c r="R186" s="130"/>
      <c r="S186" s="133"/>
      <c r="T186" s="130">
        <v>1</v>
      </c>
      <c r="U186" s="130"/>
      <c r="V186" s="130"/>
      <c r="W186" s="130"/>
      <c r="X186" s="130"/>
      <c r="Y186" s="130"/>
      <c r="Z186" s="130"/>
      <c r="AA186" s="130"/>
      <c r="AB186" s="130"/>
      <c r="AC186" s="130"/>
      <c r="AD186" s="130"/>
      <c r="AE186" s="130"/>
      <c r="AF186" s="130"/>
      <c r="AG186" s="130"/>
      <c r="AH186" s="130"/>
      <c r="AI186" s="130"/>
      <c r="AJ186" s="133"/>
      <c r="AK186" s="130"/>
      <c r="AL186" s="130"/>
      <c r="AM186" s="130"/>
      <c r="AN186" s="130"/>
      <c r="AO186" s="130"/>
      <c r="AP186" s="130"/>
      <c r="AQ186" s="130"/>
      <c r="AR186" s="130"/>
      <c r="AS186" s="126"/>
      <c r="AT186" s="126"/>
      <c r="AU186" s="126"/>
      <c r="AV186" s="126"/>
      <c r="AW186" s="126"/>
      <c r="AX186" s="126"/>
      <c r="AY186" s="126"/>
      <c r="AZ186" s="138"/>
      <c r="BA186" s="138"/>
      <c r="BB186" s="138"/>
      <c r="BC186" s="138"/>
      <c r="BD186" s="138"/>
      <c r="BE186" s="130"/>
      <c r="BF186" s="130"/>
      <c r="BG186" s="130"/>
      <c r="BH186" s="130"/>
      <c r="BI186" s="130"/>
      <c r="BJ186" s="130"/>
      <c r="BK186" s="131">
        <v>81.15885</v>
      </c>
      <c r="BL186" s="131">
        <v>81.15885</v>
      </c>
      <c r="BM186" s="130"/>
    </row>
    <row r="187" spans="1:65">
      <c r="A187" s="133">
        <v>184</v>
      </c>
      <c r="B187" s="133" t="s">
        <v>731</v>
      </c>
      <c r="C187" s="134"/>
      <c r="D187" s="134"/>
      <c r="E187" s="135" t="s">
        <v>1298</v>
      </c>
      <c r="F187" s="135" t="s">
        <v>1299</v>
      </c>
      <c r="G187" s="135" t="s">
        <v>1300</v>
      </c>
      <c r="H187" s="133">
        <v>1</v>
      </c>
      <c r="I187" s="130"/>
      <c r="J187" s="130"/>
      <c r="K187" s="130">
        <v>1</v>
      </c>
      <c r="L187" s="130"/>
      <c r="M187" s="130"/>
      <c r="N187" s="130"/>
      <c r="O187" s="130"/>
      <c r="P187" s="130"/>
      <c r="Q187" s="130"/>
      <c r="R187" s="130"/>
      <c r="S187" s="133"/>
      <c r="T187" s="130"/>
      <c r="U187" s="130"/>
      <c r="V187" s="130"/>
      <c r="W187" s="130"/>
      <c r="X187" s="130"/>
      <c r="Y187" s="130"/>
      <c r="Z187" s="130"/>
      <c r="AA187" s="130"/>
      <c r="AB187" s="130">
        <v>1</v>
      </c>
      <c r="AC187" s="130"/>
      <c r="AD187" s="130"/>
      <c r="AE187" s="130"/>
      <c r="AF187" s="130"/>
      <c r="AG187" s="130"/>
      <c r="AH187" s="130"/>
      <c r="AI187" s="130"/>
      <c r="AJ187" s="133"/>
      <c r="AK187" s="130"/>
      <c r="AL187" s="130"/>
      <c r="AM187" s="130"/>
      <c r="AN187" s="130"/>
      <c r="AO187" s="130"/>
      <c r="AP187" s="130"/>
      <c r="AQ187" s="130"/>
      <c r="AR187" s="130"/>
      <c r="AS187" s="126"/>
      <c r="AT187" s="126"/>
      <c r="AU187" s="126"/>
      <c r="AV187" s="126"/>
      <c r="AW187" s="126"/>
      <c r="AX187" s="126"/>
      <c r="AY187" s="126"/>
      <c r="AZ187" s="138"/>
      <c r="BA187" s="138"/>
      <c r="BB187" s="138"/>
      <c r="BC187" s="138"/>
      <c r="BD187" s="138"/>
      <c r="BE187" s="130"/>
      <c r="BF187" s="130"/>
      <c r="BG187" s="130"/>
      <c r="BH187" s="130"/>
      <c r="BI187" s="130"/>
      <c r="BJ187" s="130"/>
      <c r="BK187" s="131">
        <v>81.15885</v>
      </c>
      <c r="BL187" s="131">
        <v>81.15885</v>
      </c>
      <c r="BM187" s="130">
        <f>(H187*8)*0.96</f>
        <v>7.68</v>
      </c>
    </row>
    <row r="188" spans="1:65">
      <c r="A188" s="133">
        <v>185</v>
      </c>
      <c r="B188" s="133" t="s">
        <v>731</v>
      </c>
      <c r="C188" s="134"/>
      <c r="D188" s="134"/>
      <c r="E188" s="135"/>
      <c r="F188" s="135" t="s">
        <v>1301</v>
      </c>
      <c r="G188" s="135" t="s">
        <v>1302</v>
      </c>
      <c r="H188" s="133">
        <v>1</v>
      </c>
      <c r="I188" s="130"/>
      <c r="J188" s="130"/>
      <c r="K188" s="130">
        <v>1</v>
      </c>
      <c r="L188" s="130"/>
      <c r="M188" s="130"/>
      <c r="N188" s="130"/>
      <c r="O188" s="130"/>
      <c r="P188" s="130"/>
      <c r="Q188" s="130"/>
      <c r="R188" s="130"/>
      <c r="S188" s="133"/>
      <c r="T188" s="130"/>
      <c r="U188" s="130"/>
      <c r="V188" s="130"/>
      <c r="W188" s="130"/>
      <c r="X188" s="130"/>
      <c r="Y188" s="130"/>
      <c r="Z188" s="130"/>
      <c r="AA188" s="130"/>
      <c r="AB188" s="130"/>
      <c r="AC188" s="130"/>
      <c r="AD188" s="130"/>
      <c r="AE188" s="130"/>
      <c r="AF188" s="130"/>
      <c r="AG188" s="130"/>
      <c r="AH188" s="130"/>
      <c r="AI188" s="130"/>
      <c r="AJ188" s="133"/>
      <c r="AK188" s="130"/>
      <c r="AL188" s="130"/>
      <c r="AM188" s="130"/>
      <c r="AN188" s="130"/>
      <c r="AO188" s="130"/>
      <c r="AP188" s="130"/>
      <c r="AQ188" s="130"/>
      <c r="AR188" s="130"/>
      <c r="AS188" s="126"/>
      <c r="AT188" s="126"/>
      <c r="AU188" s="126"/>
      <c r="AV188" s="126"/>
      <c r="AW188" s="126"/>
      <c r="AX188" s="126"/>
      <c r="AY188" s="126"/>
      <c r="AZ188" s="138"/>
      <c r="BA188" s="138"/>
      <c r="BB188" s="138"/>
      <c r="BC188" s="138"/>
      <c r="BD188" s="138"/>
      <c r="BE188" s="130"/>
      <c r="BF188" s="130"/>
      <c r="BG188" s="130"/>
      <c r="BH188" s="130"/>
      <c r="BI188" s="130"/>
      <c r="BJ188" s="130"/>
      <c r="BK188" s="131">
        <v>52.51455</v>
      </c>
      <c r="BL188" s="131">
        <v>52.51455</v>
      </c>
      <c r="BM188" s="130"/>
    </row>
    <row r="189" spans="1:65">
      <c r="A189" s="133">
        <v>186</v>
      </c>
      <c r="B189" s="133" t="s">
        <v>731</v>
      </c>
      <c r="C189" s="134"/>
      <c r="D189" s="134"/>
      <c r="E189" s="135"/>
      <c r="F189" s="135" t="s">
        <v>1303</v>
      </c>
      <c r="G189" s="135" t="s">
        <v>1304</v>
      </c>
      <c r="H189" s="133">
        <v>1</v>
      </c>
      <c r="I189" s="130"/>
      <c r="J189" s="130"/>
      <c r="K189" s="130"/>
      <c r="L189" s="130"/>
      <c r="M189" s="130"/>
      <c r="N189" s="130"/>
      <c r="O189" s="130">
        <v>1</v>
      </c>
      <c r="P189" s="130"/>
      <c r="Q189" s="130"/>
      <c r="R189" s="130"/>
      <c r="S189" s="133"/>
      <c r="T189" s="130"/>
      <c r="U189" s="130"/>
      <c r="V189" s="130"/>
      <c r="W189" s="130"/>
      <c r="X189" s="130"/>
      <c r="Y189" s="130"/>
      <c r="Z189" s="130"/>
      <c r="AA189" s="130"/>
      <c r="AB189" s="130">
        <v>1</v>
      </c>
      <c r="AC189" s="130"/>
      <c r="AD189" s="130"/>
      <c r="AE189" s="130"/>
      <c r="AF189" s="130"/>
      <c r="AG189" s="130"/>
      <c r="AH189" s="130"/>
      <c r="AI189" s="130"/>
      <c r="AJ189" s="133"/>
      <c r="AK189" s="130"/>
      <c r="AL189" s="130"/>
      <c r="AM189" s="130"/>
      <c r="AN189" s="130"/>
      <c r="AO189" s="130"/>
      <c r="AP189" s="130"/>
      <c r="AQ189" s="130"/>
      <c r="AR189" s="130"/>
      <c r="AS189" s="126"/>
      <c r="AT189" s="126"/>
      <c r="AU189" s="126"/>
      <c r="AV189" s="126"/>
      <c r="AW189" s="126"/>
      <c r="AX189" s="126"/>
      <c r="AY189" s="126"/>
      <c r="AZ189" s="138"/>
      <c r="BA189" s="138"/>
      <c r="BB189" s="138"/>
      <c r="BC189" s="138"/>
      <c r="BD189" s="138"/>
      <c r="BE189" s="130"/>
      <c r="BF189" s="130"/>
      <c r="BG189" s="130"/>
      <c r="BH189" s="130"/>
      <c r="BI189" s="130"/>
      <c r="BJ189" s="130"/>
      <c r="BK189" s="131">
        <v>53.46936</v>
      </c>
      <c r="BL189" s="131">
        <v>53.46936</v>
      </c>
      <c r="BM189" s="130"/>
    </row>
    <row r="190" spans="1:65">
      <c r="A190" s="133">
        <v>187</v>
      </c>
      <c r="B190" s="133" t="s">
        <v>731</v>
      </c>
      <c r="C190" s="134"/>
      <c r="D190" s="134" t="s">
        <v>1305</v>
      </c>
      <c r="E190" s="135" t="s">
        <v>1306</v>
      </c>
      <c r="F190" s="135" t="s">
        <v>1307</v>
      </c>
      <c r="G190" s="135" t="s">
        <v>1308</v>
      </c>
      <c r="H190" s="133">
        <v>1</v>
      </c>
      <c r="I190" s="130"/>
      <c r="J190" s="130">
        <v>1</v>
      </c>
      <c r="K190" s="130"/>
      <c r="L190" s="130"/>
      <c r="M190" s="130"/>
      <c r="N190" s="130"/>
      <c r="O190" s="130"/>
      <c r="P190" s="130"/>
      <c r="Q190" s="130"/>
      <c r="R190" s="130">
        <f>P190</f>
        <v>0</v>
      </c>
      <c r="S190" s="133">
        <v>1</v>
      </c>
      <c r="T190" s="130"/>
      <c r="U190" s="130"/>
      <c r="V190" s="130"/>
      <c r="W190" s="130"/>
      <c r="X190" s="130"/>
      <c r="Y190" s="130"/>
      <c r="Z190" s="130"/>
      <c r="AA190" s="130"/>
      <c r="AB190" s="130">
        <v>1</v>
      </c>
      <c r="AC190" s="130"/>
      <c r="AD190" s="130"/>
      <c r="AE190" s="130"/>
      <c r="AF190" s="130"/>
      <c r="AG190" s="130"/>
      <c r="AH190" s="130"/>
      <c r="AI190" s="130"/>
      <c r="AJ190" s="133">
        <v>1</v>
      </c>
      <c r="AK190" s="130"/>
      <c r="AL190" s="130"/>
      <c r="AM190" s="130">
        <f>S190</f>
        <v>1</v>
      </c>
      <c r="AN190" s="130"/>
      <c r="AO190" s="130">
        <f>SUM(T190:V190)</f>
        <v>0</v>
      </c>
      <c r="AP190" s="130">
        <f>SUM(W190:Y190)</f>
        <v>0</v>
      </c>
      <c r="AQ190" s="130">
        <f>Z190</f>
        <v>0</v>
      </c>
      <c r="AR190" s="130"/>
      <c r="AS190" s="126"/>
      <c r="AT190" s="126"/>
      <c r="AU190" s="126">
        <f>(SUM(S19:AA19))*0.93</f>
        <v>0.93</v>
      </c>
      <c r="AV190" s="126">
        <v>81.4</v>
      </c>
      <c r="AW190" s="126"/>
      <c r="AX190" s="126"/>
      <c r="AY190" s="126"/>
      <c r="AZ190" s="138"/>
      <c r="BA190" s="138"/>
      <c r="BB190" s="138"/>
      <c r="BC190" s="138"/>
      <c r="BD190" s="138"/>
      <c r="BE190" s="130">
        <v>1.92</v>
      </c>
      <c r="BF190" s="130"/>
      <c r="BG190" s="130"/>
      <c r="BH190" s="130">
        <v>43.2</v>
      </c>
      <c r="BI190" s="130">
        <v>76.8</v>
      </c>
      <c r="BJ190" s="130"/>
      <c r="BK190" s="131">
        <v>52.51455</v>
      </c>
      <c r="BL190" s="131">
        <v>52.51455</v>
      </c>
      <c r="BM190" s="130">
        <v>3.84</v>
      </c>
    </row>
    <row r="191" spans="1:65">
      <c r="A191" s="133">
        <v>188</v>
      </c>
      <c r="B191" s="133" t="s">
        <v>731</v>
      </c>
      <c r="C191" s="134"/>
      <c r="D191" s="134"/>
      <c r="E191" s="135"/>
      <c r="F191" s="135" t="s">
        <v>1309</v>
      </c>
      <c r="G191" s="135" t="s">
        <v>1310</v>
      </c>
      <c r="H191" s="133">
        <v>1</v>
      </c>
      <c r="I191" s="130"/>
      <c r="J191" s="130">
        <v>1</v>
      </c>
      <c r="K191" s="130"/>
      <c r="L191" s="130"/>
      <c r="M191" s="130"/>
      <c r="N191" s="130"/>
      <c r="O191" s="130"/>
      <c r="P191" s="130"/>
      <c r="Q191" s="130"/>
      <c r="R191" s="130"/>
      <c r="S191" s="133"/>
      <c r="T191" s="130"/>
      <c r="U191" s="130"/>
      <c r="V191" s="130"/>
      <c r="W191" s="130"/>
      <c r="X191" s="130"/>
      <c r="Y191" s="130"/>
      <c r="Z191" s="130"/>
      <c r="AA191" s="130"/>
      <c r="AB191" s="130"/>
      <c r="AC191" s="130"/>
      <c r="AD191" s="130"/>
      <c r="AE191" s="130"/>
      <c r="AF191" s="130"/>
      <c r="AG191" s="130"/>
      <c r="AH191" s="130"/>
      <c r="AI191" s="130"/>
      <c r="AJ191" s="133"/>
      <c r="AK191" s="130"/>
      <c r="AL191" s="130"/>
      <c r="AM191" s="130"/>
      <c r="AN191" s="130"/>
      <c r="AO191" s="130"/>
      <c r="AP191" s="130"/>
      <c r="AQ191" s="130"/>
      <c r="AR191" s="130"/>
      <c r="AS191" s="126"/>
      <c r="AT191" s="126"/>
      <c r="AU191" s="126"/>
      <c r="AV191" s="126"/>
      <c r="AW191" s="126"/>
      <c r="AX191" s="126"/>
      <c r="AY191" s="126"/>
      <c r="AZ191" s="138"/>
      <c r="BA191" s="138"/>
      <c r="BB191" s="138"/>
      <c r="BC191" s="138"/>
      <c r="BD191" s="138"/>
      <c r="BE191" s="130"/>
      <c r="BF191" s="130"/>
      <c r="BG191" s="130"/>
      <c r="BH191" s="130"/>
      <c r="BI191" s="130"/>
      <c r="BJ191" s="130"/>
      <c r="BK191" s="131">
        <v>4.77405</v>
      </c>
      <c r="BL191" s="131">
        <v>4.77405</v>
      </c>
      <c r="BM191" s="130"/>
    </row>
    <row r="192" spans="1:65">
      <c r="A192" s="133">
        <v>189</v>
      </c>
      <c r="B192" s="133" t="s">
        <v>731</v>
      </c>
      <c r="C192" s="134"/>
      <c r="D192" s="134"/>
      <c r="E192" s="135"/>
      <c r="F192" s="135" t="s">
        <v>1311</v>
      </c>
      <c r="G192" s="135" t="s">
        <v>1312</v>
      </c>
      <c r="H192" s="133">
        <v>1</v>
      </c>
      <c r="I192" s="130"/>
      <c r="J192" s="130">
        <v>1</v>
      </c>
      <c r="K192" s="130"/>
      <c r="L192" s="130"/>
      <c r="M192" s="130"/>
      <c r="N192" s="130"/>
      <c r="O192" s="130"/>
      <c r="P192" s="130"/>
      <c r="Q192" s="130"/>
      <c r="R192" s="130"/>
      <c r="S192" s="133">
        <v>1</v>
      </c>
      <c r="T192" s="130"/>
      <c r="U192" s="130"/>
      <c r="V192" s="130"/>
      <c r="W192" s="130"/>
      <c r="X192" s="130"/>
      <c r="Y192" s="130"/>
      <c r="Z192" s="130"/>
      <c r="AA192" s="130"/>
      <c r="AB192" s="130"/>
      <c r="AC192" s="130"/>
      <c r="AD192" s="130"/>
      <c r="AE192" s="130"/>
      <c r="AF192" s="130"/>
      <c r="AG192" s="130"/>
      <c r="AH192" s="130"/>
      <c r="AI192" s="130"/>
      <c r="AJ192" s="133"/>
      <c r="AK192" s="130"/>
      <c r="AL192" s="130"/>
      <c r="AM192" s="130"/>
      <c r="AN192" s="130"/>
      <c r="AO192" s="130"/>
      <c r="AP192" s="130"/>
      <c r="AQ192" s="130"/>
      <c r="AR192" s="130"/>
      <c r="AS192" s="126"/>
      <c r="AT192" s="126"/>
      <c r="AU192" s="126"/>
      <c r="AV192" s="126"/>
      <c r="AW192" s="126"/>
      <c r="AX192" s="126"/>
      <c r="AY192" s="126"/>
      <c r="AZ192" s="138"/>
      <c r="BA192" s="138"/>
      <c r="BB192" s="138"/>
      <c r="BC192" s="138"/>
      <c r="BD192" s="138"/>
      <c r="BE192" s="130"/>
      <c r="BF192" s="130"/>
      <c r="BG192" s="130"/>
      <c r="BH192" s="130"/>
      <c r="BI192" s="130"/>
      <c r="BJ192" s="130"/>
      <c r="BK192" s="131">
        <v>4.77405</v>
      </c>
      <c r="BL192" s="131">
        <v>4.77405</v>
      </c>
      <c r="BM192" s="130"/>
    </row>
    <row r="193" spans="1:65">
      <c r="A193" s="133">
        <v>190</v>
      </c>
      <c r="B193" s="133" t="s">
        <v>731</v>
      </c>
      <c r="C193" s="134"/>
      <c r="D193" s="134"/>
      <c r="E193" s="135" t="s">
        <v>1313</v>
      </c>
      <c r="F193" s="135" t="s">
        <v>1314</v>
      </c>
      <c r="G193" s="135" t="s">
        <v>1315</v>
      </c>
      <c r="H193" s="133">
        <v>1</v>
      </c>
      <c r="I193" s="130"/>
      <c r="J193" s="130">
        <v>1</v>
      </c>
      <c r="K193" s="130"/>
      <c r="L193" s="130"/>
      <c r="M193" s="130"/>
      <c r="N193" s="130"/>
      <c r="O193" s="130"/>
      <c r="P193" s="130"/>
      <c r="Q193" s="130"/>
      <c r="R193" s="130"/>
      <c r="S193" s="133"/>
      <c r="T193" s="130"/>
      <c r="U193" s="130"/>
      <c r="V193" s="130"/>
      <c r="W193" s="130"/>
      <c r="X193" s="130"/>
      <c r="Y193" s="130"/>
      <c r="Z193" s="130"/>
      <c r="AA193" s="130"/>
      <c r="AB193" s="130">
        <v>1</v>
      </c>
      <c r="AC193" s="130"/>
      <c r="AD193" s="130"/>
      <c r="AE193" s="130"/>
      <c r="AF193" s="130"/>
      <c r="AG193" s="130"/>
      <c r="AH193" s="130"/>
      <c r="AI193" s="130"/>
      <c r="AJ193" s="133"/>
      <c r="AK193" s="130"/>
      <c r="AL193" s="130"/>
      <c r="AM193" s="130"/>
      <c r="AN193" s="130"/>
      <c r="AO193" s="130"/>
      <c r="AP193" s="130"/>
      <c r="AQ193" s="130"/>
      <c r="AR193" s="130"/>
      <c r="AS193" s="126"/>
      <c r="AT193" s="126"/>
      <c r="AU193" s="126"/>
      <c r="AV193" s="126"/>
      <c r="AW193" s="126"/>
      <c r="AX193" s="126"/>
      <c r="AY193" s="126"/>
      <c r="AZ193" s="138"/>
      <c r="BA193" s="138"/>
      <c r="BB193" s="138"/>
      <c r="BC193" s="138"/>
      <c r="BD193" s="138"/>
      <c r="BE193" s="130"/>
      <c r="BF193" s="130"/>
      <c r="BG193" s="130"/>
      <c r="BH193" s="130"/>
      <c r="BI193" s="130"/>
      <c r="BJ193" s="130"/>
      <c r="BK193" s="131">
        <v>34.37316</v>
      </c>
      <c r="BL193" s="131">
        <v>34.37316</v>
      </c>
      <c r="BM193" s="130">
        <v>3.84</v>
      </c>
    </row>
    <row r="194" spans="1:65">
      <c r="A194" s="133">
        <v>191</v>
      </c>
      <c r="B194" s="133" t="s">
        <v>731</v>
      </c>
      <c r="C194" s="134"/>
      <c r="D194" s="134"/>
      <c r="E194" s="135"/>
      <c r="F194" s="135" t="s">
        <v>1316</v>
      </c>
      <c r="G194" s="135" t="s">
        <v>1317</v>
      </c>
      <c r="H194" s="133">
        <v>1</v>
      </c>
      <c r="I194" s="130"/>
      <c r="J194" s="130">
        <v>1</v>
      </c>
      <c r="K194" s="130"/>
      <c r="L194" s="130"/>
      <c r="M194" s="130"/>
      <c r="N194" s="130"/>
      <c r="O194" s="130"/>
      <c r="P194" s="130"/>
      <c r="Q194" s="130"/>
      <c r="R194" s="130"/>
      <c r="S194" s="133"/>
      <c r="T194" s="130"/>
      <c r="U194" s="130"/>
      <c r="V194" s="130"/>
      <c r="W194" s="130"/>
      <c r="X194" s="130"/>
      <c r="Y194" s="130"/>
      <c r="Z194" s="130"/>
      <c r="AA194" s="130"/>
      <c r="AB194" s="130"/>
      <c r="AC194" s="130"/>
      <c r="AD194" s="130"/>
      <c r="AE194" s="130"/>
      <c r="AF194" s="130"/>
      <c r="AG194" s="130"/>
      <c r="AH194" s="130"/>
      <c r="AI194" s="130"/>
      <c r="AJ194" s="133"/>
      <c r="AK194" s="130"/>
      <c r="AL194" s="130"/>
      <c r="AM194" s="130"/>
      <c r="AN194" s="130"/>
      <c r="AO194" s="130"/>
      <c r="AP194" s="130"/>
      <c r="AQ194" s="130"/>
      <c r="AR194" s="130"/>
      <c r="AS194" s="126"/>
      <c r="AT194" s="126"/>
      <c r="AU194" s="126"/>
      <c r="AV194" s="126"/>
      <c r="AW194" s="126"/>
      <c r="AX194" s="126"/>
      <c r="AY194" s="126"/>
      <c r="AZ194" s="138"/>
      <c r="BA194" s="138"/>
      <c r="BB194" s="138"/>
      <c r="BC194" s="138"/>
      <c r="BD194" s="138"/>
      <c r="BE194" s="130"/>
      <c r="BF194" s="130"/>
      <c r="BG194" s="130"/>
      <c r="BH194" s="130"/>
      <c r="BI194" s="130"/>
      <c r="BJ194" s="130"/>
      <c r="BK194" s="131">
        <v>54.42417</v>
      </c>
      <c r="BL194" s="131">
        <v>54.42417</v>
      </c>
      <c r="BM194" s="130"/>
    </row>
    <row r="195" spans="1:65">
      <c r="A195" s="133">
        <v>192</v>
      </c>
      <c r="B195" s="133" t="s">
        <v>731</v>
      </c>
      <c r="C195" s="134"/>
      <c r="D195" s="134"/>
      <c r="E195" s="135" t="s">
        <v>1318</v>
      </c>
      <c r="F195" s="135" t="s">
        <v>1319</v>
      </c>
      <c r="G195" s="135" t="s">
        <v>1320</v>
      </c>
      <c r="H195" s="133">
        <v>1</v>
      </c>
      <c r="I195" s="130"/>
      <c r="J195" s="130">
        <v>1</v>
      </c>
      <c r="K195" s="130"/>
      <c r="L195" s="130"/>
      <c r="M195" s="130"/>
      <c r="N195" s="130"/>
      <c r="O195" s="130"/>
      <c r="P195" s="130"/>
      <c r="Q195" s="130"/>
      <c r="R195" s="130"/>
      <c r="S195" s="133"/>
      <c r="T195" s="130"/>
      <c r="U195" s="130"/>
      <c r="V195" s="130"/>
      <c r="W195" s="130"/>
      <c r="X195" s="130"/>
      <c r="Y195" s="130"/>
      <c r="Z195" s="130"/>
      <c r="AA195" s="130"/>
      <c r="AB195" s="130">
        <v>1</v>
      </c>
      <c r="AC195" s="130"/>
      <c r="AD195" s="130"/>
      <c r="AE195" s="130"/>
      <c r="AF195" s="130"/>
      <c r="AG195" s="130"/>
      <c r="AH195" s="130"/>
      <c r="AI195" s="130"/>
      <c r="AJ195" s="133"/>
      <c r="AK195" s="130"/>
      <c r="AL195" s="130"/>
      <c r="AM195" s="130"/>
      <c r="AN195" s="130"/>
      <c r="AO195" s="130"/>
      <c r="AP195" s="130"/>
      <c r="AQ195" s="130"/>
      <c r="AR195" s="130"/>
      <c r="AS195" s="126"/>
      <c r="AT195" s="126"/>
      <c r="AU195" s="126"/>
      <c r="AV195" s="126"/>
      <c r="AW195" s="126"/>
      <c r="AX195" s="126"/>
      <c r="AY195" s="126"/>
      <c r="AZ195" s="138"/>
      <c r="BA195" s="138"/>
      <c r="BB195" s="138"/>
      <c r="BC195" s="138"/>
      <c r="BD195" s="138"/>
      <c r="BE195" s="130"/>
      <c r="BF195" s="130"/>
      <c r="BG195" s="130"/>
      <c r="BH195" s="130"/>
      <c r="BI195" s="130"/>
      <c r="BJ195" s="130"/>
      <c r="BK195" s="131">
        <v>4.77405</v>
      </c>
      <c r="BL195" s="131">
        <v>4.77405</v>
      </c>
      <c r="BM195" s="130">
        <v>3.84</v>
      </c>
    </row>
    <row r="196" spans="1:65">
      <c r="A196" s="133">
        <v>193</v>
      </c>
      <c r="B196" s="133" t="s">
        <v>731</v>
      </c>
      <c r="C196" s="134"/>
      <c r="D196" s="134" t="s">
        <v>1321</v>
      </c>
      <c r="E196" s="135" t="s">
        <v>1322</v>
      </c>
      <c r="F196" s="135" t="s">
        <v>1323</v>
      </c>
      <c r="G196" s="135" t="s">
        <v>1324</v>
      </c>
      <c r="H196" s="133">
        <v>1</v>
      </c>
      <c r="I196" s="130"/>
      <c r="J196" s="130"/>
      <c r="K196" s="130">
        <v>1</v>
      </c>
      <c r="L196" s="130"/>
      <c r="M196" s="130"/>
      <c r="N196" s="130"/>
      <c r="O196" s="130"/>
      <c r="P196" s="130"/>
      <c r="Q196" s="130"/>
      <c r="R196" s="130">
        <f>P196</f>
        <v>0</v>
      </c>
      <c r="S196" s="133">
        <v>1</v>
      </c>
      <c r="T196" s="130"/>
      <c r="U196" s="130"/>
      <c r="V196" s="130"/>
      <c r="W196" s="130"/>
      <c r="X196" s="130"/>
      <c r="Y196" s="130"/>
      <c r="Z196" s="130"/>
      <c r="AA196" s="130"/>
      <c r="AB196" s="130">
        <v>1</v>
      </c>
      <c r="AC196" s="130"/>
      <c r="AD196" s="130"/>
      <c r="AE196" s="130"/>
      <c r="AF196" s="130"/>
      <c r="AG196" s="130"/>
      <c r="AH196" s="130"/>
      <c r="AI196" s="130"/>
      <c r="AJ196" s="133">
        <v>1</v>
      </c>
      <c r="AK196" s="130"/>
      <c r="AL196" s="130"/>
      <c r="AM196" s="130">
        <f>S196</f>
        <v>1</v>
      </c>
      <c r="AN196" s="130"/>
      <c r="AO196" s="130">
        <f>SUM(T196:V196)</f>
        <v>0</v>
      </c>
      <c r="AP196" s="130">
        <f>SUM(W196:Y196)</f>
        <v>0</v>
      </c>
      <c r="AQ196" s="130">
        <f>Z196</f>
        <v>0</v>
      </c>
      <c r="AR196" s="130"/>
      <c r="AS196" s="126"/>
      <c r="AT196" s="126"/>
      <c r="AU196" s="126">
        <f>(SUM(S196:AA196))*0.93</f>
        <v>0.93</v>
      </c>
      <c r="AV196" s="126">
        <v>79.4</v>
      </c>
      <c r="AW196" s="126"/>
      <c r="AX196" s="126"/>
      <c r="AY196" s="126"/>
      <c r="AZ196" s="138"/>
      <c r="BA196" s="138"/>
      <c r="BB196" s="138"/>
      <c r="BC196" s="138"/>
      <c r="BD196" s="138"/>
      <c r="BE196" s="130">
        <v>1.92</v>
      </c>
      <c r="BF196" s="130"/>
      <c r="BG196" s="130"/>
      <c r="BH196" s="130">
        <v>39.36</v>
      </c>
      <c r="BI196" s="130">
        <v>67.2</v>
      </c>
      <c r="BJ196" s="130"/>
      <c r="BK196" s="131">
        <v>64.92708</v>
      </c>
      <c r="BL196" s="131">
        <v>64.92708</v>
      </c>
      <c r="BM196" s="130">
        <v>3.84</v>
      </c>
    </row>
    <row r="197" spans="1:65">
      <c r="A197" s="133">
        <v>194</v>
      </c>
      <c r="B197" s="133" t="s">
        <v>731</v>
      </c>
      <c r="C197" s="134"/>
      <c r="D197" s="134"/>
      <c r="E197" s="135" t="s">
        <v>1325</v>
      </c>
      <c r="F197" s="135" t="s">
        <v>1326</v>
      </c>
      <c r="G197" s="135" t="s">
        <v>1327</v>
      </c>
      <c r="H197" s="133">
        <v>1</v>
      </c>
      <c r="I197" s="130"/>
      <c r="J197" s="130"/>
      <c r="K197" s="130">
        <v>1</v>
      </c>
      <c r="L197" s="130"/>
      <c r="M197" s="130"/>
      <c r="N197" s="130"/>
      <c r="O197" s="130">
        <v>1</v>
      </c>
      <c r="P197" s="130"/>
      <c r="Q197" s="130"/>
      <c r="R197" s="130"/>
      <c r="S197" s="133"/>
      <c r="T197" s="130">
        <v>1</v>
      </c>
      <c r="U197" s="130"/>
      <c r="V197" s="130"/>
      <c r="W197" s="130"/>
      <c r="X197" s="130"/>
      <c r="Y197" s="130"/>
      <c r="Z197" s="130"/>
      <c r="AA197" s="130"/>
      <c r="AB197" s="130"/>
      <c r="AC197" s="130"/>
      <c r="AD197" s="130"/>
      <c r="AE197" s="130"/>
      <c r="AF197" s="130"/>
      <c r="AG197" s="130"/>
      <c r="AH197" s="130"/>
      <c r="AI197" s="130"/>
      <c r="AJ197" s="133"/>
      <c r="AK197" s="130"/>
      <c r="AL197" s="130"/>
      <c r="AM197" s="130"/>
      <c r="AN197" s="130"/>
      <c r="AO197" s="130"/>
      <c r="AP197" s="130"/>
      <c r="AQ197" s="130"/>
      <c r="AR197" s="130"/>
      <c r="AS197" s="126"/>
      <c r="AT197" s="126"/>
      <c r="AU197" s="126"/>
      <c r="AV197" s="126"/>
      <c r="AW197" s="126"/>
      <c r="AX197" s="126"/>
      <c r="AY197" s="126"/>
      <c r="AZ197" s="138"/>
      <c r="BA197" s="138"/>
      <c r="BB197" s="138"/>
      <c r="BC197" s="138"/>
      <c r="BD197" s="138"/>
      <c r="BE197" s="130"/>
      <c r="BF197" s="130"/>
      <c r="BG197" s="130"/>
      <c r="BH197" s="130"/>
      <c r="BI197" s="130"/>
      <c r="BJ197" s="130"/>
      <c r="BK197" s="131">
        <v>64.92708</v>
      </c>
      <c r="BL197" s="131">
        <v>64.92708</v>
      </c>
      <c r="BM197" s="130">
        <v>3.84</v>
      </c>
    </row>
    <row r="198" spans="1:65">
      <c r="A198" s="133">
        <v>195</v>
      </c>
      <c r="B198" s="133" t="s">
        <v>731</v>
      </c>
      <c r="C198" s="134"/>
      <c r="D198" s="134"/>
      <c r="E198" s="135" t="s">
        <v>1328</v>
      </c>
      <c r="F198" s="135" t="s">
        <v>1329</v>
      </c>
      <c r="G198" s="135" t="s">
        <v>1330</v>
      </c>
      <c r="H198" s="133">
        <v>1</v>
      </c>
      <c r="I198" s="130"/>
      <c r="J198" s="130"/>
      <c r="K198" s="130">
        <v>1</v>
      </c>
      <c r="L198" s="130"/>
      <c r="M198" s="130"/>
      <c r="N198" s="130"/>
      <c r="O198" s="130"/>
      <c r="P198" s="130"/>
      <c r="Q198" s="130"/>
      <c r="R198" s="130"/>
      <c r="S198" s="133">
        <v>1</v>
      </c>
      <c r="T198" s="130"/>
      <c r="U198" s="130"/>
      <c r="V198" s="130"/>
      <c r="W198" s="130"/>
      <c r="X198" s="130"/>
      <c r="Y198" s="130"/>
      <c r="Z198" s="130"/>
      <c r="AA198" s="130"/>
      <c r="AB198" s="130">
        <v>1</v>
      </c>
      <c r="AC198" s="130"/>
      <c r="AD198" s="130"/>
      <c r="AE198" s="130"/>
      <c r="AF198" s="130"/>
      <c r="AG198" s="130"/>
      <c r="AH198" s="130"/>
      <c r="AI198" s="130"/>
      <c r="AJ198" s="133"/>
      <c r="AK198" s="130"/>
      <c r="AL198" s="130"/>
      <c r="AM198" s="130"/>
      <c r="AN198" s="130"/>
      <c r="AO198" s="130"/>
      <c r="AP198" s="130"/>
      <c r="AQ198" s="130"/>
      <c r="AR198" s="130"/>
      <c r="AS198" s="126"/>
      <c r="AT198" s="126"/>
      <c r="AU198" s="126"/>
      <c r="AV198" s="126"/>
      <c r="AW198" s="126"/>
      <c r="AX198" s="126"/>
      <c r="AY198" s="126"/>
      <c r="AZ198" s="138"/>
      <c r="BA198" s="138"/>
      <c r="BB198" s="138"/>
      <c r="BC198" s="138"/>
      <c r="BD198" s="138"/>
      <c r="BE198" s="130"/>
      <c r="BF198" s="130"/>
      <c r="BG198" s="130"/>
      <c r="BH198" s="130"/>
      <c r="BI198" s="130"/>
      <c r="BJ198" s="130"/>
      <c r="BK198" s="131">
        <v>35.32797</v>
      </c>
      <c r="BL198" s="131">
        <v>35.32797</v>
      </c>
      <c r="BM198" s="130">
        <f>(H198*8)*0.96</f>
        <v>7.68</v>
      </c>
    </row>
    <row r="199" spans="1:65">
      <c r="A199" s="133">
        <v>196</v>
      </c>
      <c r="B199" s="133" t="s">
        <v>731</v>
      </c>
      <c r="C199" s="134"/>
      <c r="D199" s="134"/>
      <c r="E199" s="135"/>
      <c r="F199" s="135" t="s">
        <v>1331</v>
      </c>
      <c r="G199" s="135" t="s">
        <v>1332</v>
      </c>
      <c r="H199" s="133">
        <v>1</v>
      </c>
      <c r="I199" s="130"/>
      <c r="J199" s="130"/>
      <c r="K199" s="130">
        <v>1</v>
      </c>
      <c r="L199" s="130"/>
      <c r="M199" s="130"/>
      <c r="N199" s="130"/>
      <c r="O199" s="130"/>
      <c r="P199" s="130"/>
      <c r="Q199" s="130"/>
      <c r="R199" s="130"/>
      <c r="S199" s="133">
        <v>1</v>
      </c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0"/>
      <c r="AD199" s="130"/>
      <c r="AE199" s="130"/>
      <c r="AF199" s="130"/>
      <c r="AG199" s="130"/>
      <c r="AH199" s="130"/>
      <c r="AI199" s="130"/>
      <c r="AJ199" s="133"/>
      <c r="AK199" s="130"/>
      <c r="AL199" s="130"/>
      <c r="AM199" s="130"/>
      <c r="AN199" s="130"/>
      <c r="AO199" s="130"/>
      <c r="AP199" s="130"/>
      <c r="AQ199" s="130"/>
      <c r="AR199" s="130"/>
      <c r="AS199" s="126"/>
      <c r="AT199" s="126"/>
      <c r="AU199" s="126"/>
      <c r="AV199" s="126"/>
      <c r="AW199" s="126"/>
      <c r="AX199" s="126"/>
      <c r="AY199" s="126"/>
      <c r="AZ199" s="138"/>
      <c r="BA199" s="138"/>
      <c r="BB199" s="138"/>
      <c r="BC199" s="138"/>
      <c r="BD199" s="138"/>
      <c r="BE199" s="130"/>
      <c r="BF199" s="130"/>
      <c r="BG199" s="130"/>
      <c r="BH199" s="130"/>
      <c r="BI199" s="130"/>
      <c r="BJ199" s="130"/>
      <c r="BK199" s="131">
        <v>35.32797</v>
      </c>
      <c r="BL199" s="131">
        <v>35.32797</v>
      </c>
      <c r="BM199" s="130"/>
    </row>
    <row r="200" spans="1:65">
      <c r="A200" s="133">
        <v>197</v>
      </c>
      <c r="B200" s="133" t="s">
        <v>731</v>
      </c>
      <c r="C200" s="134"/>
      <c r="D200" s="134" t="s">
        <v>1333</v>
      </c>
      <c r="E200" s="135" t="s">
        <v>1334</v>
      </c>
      <c r="F200" s="135" t="s">
        <v>1335</v>
      </c>
      <c r="G200" s="135" t="s">
        <v>1336</v>
      </c>
      <c r="H200" s="133">
        <f t="shared" ref="H200:H205" si="62">SUM(I200:Q200)</f>
        <v>1</v>
      </c>
      <c r="I200" s="130"/>
      <c r="J200" s="130"/>
      <c r="K200" s="130">
        <v>1</v>
      </c>
      <c r="L200" s="130"/>
      <c r="M200" s="130"/>
      <c r="N200" s="130"/>
      <c r="O200" s="130"/>
      <c r="P200" s="130"/>
      <c r="Q200" s="130"/>
      <c r="R200" s="130">
        <f>P200</f>
        <v>0</v>
      </c>
      <c r="S200" s="133">
        <v>1</v>
      </c>
      <c r="T200" s="130"/>
      <c r="U200" s="130"/>
      <c r="V200" s="130"/>
      <c r="W200" s="130"/>
      <c r="X200" s="130"/>
      <c r="Y200" s="130"/>
      <c r="Z200" s="130"/>
      <c r="AA200" s="130"/>
      <c r="AB200" s="130">
        <v>1</v>
      </c>
      <c r="AC200" s="130"/>
      <c r="AD200" s="130"/>
      <c r="AE200" s="130"/>
      <c r="AF200" s="130"/>
      <c r="AG200" s="130"/>
      <c r="AH200" s="130"/>
      <c r="AI200" s="130"/>
      <c r="AJ200" s="133">
        <v>1</v>
      </c>
      <c r="AK200" s="130"/>
      <c r="AL200" s="130"/>
      <c r="AM200" s="130">
        <f>S200</f>
        <v>1</v>
      </c>
      <c r="AN200" s="130"/>
      <c r="AO200" s="130">
        <f>SUM(T200:V200)</f>
        <v>0</v>
      </c>
      <c r="AP200" s="130">
        <f>SUM(W200:Y200)</f>
        <v>0</v>
      </c>
      <c r="AQ200" s="130">
        <f>Z200</f>
        <v>0</v>
      </c>
      <c r="AR200" s="130"/>
      <c r="AS200" s="126"/>
      <c r="AT200" s="126"/>
      <c r="AU200" s="126">
        <f>(SUM(S2:AA2))*0.93</f>
        <v>0</v>
      </c>
      <c r="AV200" s="126">
        <v>195</v>
      </c>
      <c r="AW200" s="126">
        <v>176.7</v>
      </c>
      <c r="AX200" s="126"/>
      <c r="AY200" s="126"/>
      <c r="AZ200" s="138"/>
      <c r="BA200" s="138"/>
      <c r="BB200" s="138"/>
      <c r="BC200" s="138"/>
      <c r="BD200" s="138"/>
      <c r="BE200" s="130">
        <v>1.92</v>
      </c>
      <c r="BF200" s="130"/>
      <c r="BG200" s="130"/>
      <c r="BH200" s="130">
        <v>4.32</v>
      </c>
      <c r="BI200" s="130">
        <v>72</v>
      </c>
      <c r="BJ200" s="130"/>
      <c r="BK200" s="131">
        <v>75.42999</v>
      </c>
      <c r="BL200" s="131">
        <v>75.42999</v>
      </c>
      <c r="BM200" s="130">
        <v>3.84</v>
      </c>
    </row>
    <row r="201" spans="1:65">
      <c r="A201" s="133">
        <v>198</v>
      </c>
      <c r="B201" s="133" t="s">
        <v>731</v>
      </c>
      <c r="C201" s="134"/>
      <c r="D201" s="134"/>
      <c r="E201" s="135"/>
      <c r="F201" s="135" t="s">
        <v>1337</v>
      </c>
      <c r="G201" s="135" t="s">
        <v>1338</v>
      </c>
      <c r="H201" s="133">
        <f t="shared" si="62"/>
        <v>1</v>
      </c>
      <c r="I201" s="130"/>
      <c r="J201" s="130"/>
      <c r="K201" s="130">
        <v>1</v>
      </c>
      <c r="L201" s="130"/>
      <c r="M201" s="130"/>
      <c r="N201" s="130"/>
      <c r="O201" s="130"/>
      <c r="P201" s="130"/>
      <c r="Q201" s="130"/>
      <c r="R201" s="130"/>
      <c r="S201" s="133"/>
      <c r="T201" s="130"/>
      <c r="U201" s="130"/>
      <c r="V201" s="130"/>
      <c r="W201" s="130"/>
      <c r="X201" s="130"/>
      <c r="Y201" s="130"/>
      <c r="Z201" s="130"/>
      <c r="AA201" s="130"/>
      <c r="AB201" s="130"/>
      <c r="AC201" s="130"/>
      <c r="AD201" s="130"/>
      <c r="AE201" s="130"/>
      <c r="AF201" s="130"/>
      <c r="AG201" s="130"/>
      <c r="AH201" s="130"/>
      <c r="AI201" s="130"/>
      <c r="AJ201" s="133"/>
      <c r="AK201" s="130"/>
      <c r="AL201" s="130"/>
      <c r="AM201" s="130"/>
      <c r="AN201" s="130"/>
      <c r="AO201" s="130"/>
      <c r="AP201" s="130"/>
      <c r="AQ201" s="130"/>
      <c r="AR201" s="130"/>
      <c r="AS201" s="126"/>
      <c r="AT201" s="126"/>
      <c r="AU201" s="126"/>
      <c r="AV201" s="126"/>
      <c r="AW201" s="126"/>
      <c r="AX201" s="126"/>
      <c r="AY201" s="126"/>
      <c r="AZ201" s="138"/>
      <c r="BA201" s="138"/>
      <c r="BB201" s="138"/>
      <c r="BC201" s="138"/>
      <c r="BD201" s="138"/>
      <c r="BE201" s="130"/>
      <c r="BF201" s="130"/>
      <c r="BG201" s="130"/>
      <c r="BH201" s="130"/>
      <c r="BI201" s="130"/>
      <c r="BJ201" s="130"/>
      <c r="BK201" s="131">
        <v>42.01164</v>
      </c>
      <c r="BL201" s="131">
        <v>42.01164</v>
      </c>
      <c r="BM201" s="130"/>
    </row>
    <row r="202" spans="1:65">
      <c r="A202" s="133">
        <v>199</v>
      </c>
      <c r="B202" s="133" t="s">
        <v>731</v>
      </c>
      <c r="C202" s="134"/>
      <c r="D202" s="134"/>
      <c r="E202" s="135" t="s">
        <v>1339</v>
      </c>
      <c r="F202" s="135" t="s">
        <v>1340</v>
      </c>
      <c r="G202" s="135" t="s">
        <v>1341</v>
      </c>
      <c r="H202" s="133">
        <f t="shared" si="62"/>
        <v>1</v>
      </c>
      <c r="I202" s="130"/>
      <c r="J202" s="130"/>
      <c r="K202" s="130">
        <v>1</v>
      </c>
      <c r="L202" s="130"/>
      <c r="M202" s="130"/>
      <c r="N202" s="130"/>
      <c r="O202" s="130"/>
      <c r="P202" s="130"/>
      <c r="Q202" s="130"/>
      <c r="R202" s="130"/>
      <c r="S202" s="133"/>
      <c r="T202" s="130"/>
      <c r="U202" s="130"/>
      <c r="V202" s="130"/>
      <c r="W202" s="130"/>
      <c r="X202" s="130"/>
      <c r="Y202" s="130"/>
      <c r="Z202" s="130"/>
      <c r="AA202" s="130"/>
      <c r="AB202" s="130"/>
      <c r="AC202" s="130"/>
      <c r="AD202" s="130"/>
      <c r="AE202" s="130"/>
      <c r="AF202" s="130"/>
      <c r="AG202" s="130"/>
      <c r="AH202" s="130"/>
      <c r="AI202" s="130"/>
      <c r="AJ202" s="133"/>
      <c r="AK202" s="130"/>
      <c r="AL202" s="130"/>
      <c r="AM202" s="130"/>
      <c r="AN202" s="130"/>
      <c r="AO202" s="130"/>
      <c r="AP202" s="130"/>
      <c r="AQ202" s="130"/>
      <c r="AR202" s="130"/>
      <c r="AS202" s="126"/>
      <c r="AT202" s="126"/>
      <c r="AU202" s="126"/>
      <c r="AV202" s="126"/>
      <c r="AW202" s="126"/>
      <c r="AX202" s="126"/>
      <c r="AY202" s="126"/>
      <c r="AZ202" s="138"/>
      <c r="BA202" s="138"/>
      <c r="BB202" s="138"/>
      <c r="BC202" s="138"/>
      <c r="BD202" s="138"/>
      <c r="BE202" s="130"/>
      <c r="BF202" s="130"/>
      <c r="BG202" s="130"/>
      <c r="BH202" s="130"/>
      <c r="BI202" s="130"/>
      <c r="BJ202" s="130"/>
      <c r="BK202" s="131">
        <v>42.01164</v>
      </c>
      <c r="BL202" s="131">
        <v>42.01164</v>
      </c>
      <c r="BM202" s="130">
        <v>3.84</v>
      </c>
    </row>
    <row r="203" spans="1:65">
      <c r="A203" s="133">
        <v>200</v>
      </c>
      <c r="B203" s="133" t="s">
        <v>731</v>
      </c>
      <c r="C203" s="134"/>
      <c r="D203" s="134"/>
      <c r="E203" s="135" t="s">
        <v>1342</v>
      </c>
      <c r="F203" s="135" t="s">
        <v>1343</v>
      </c>
      <c r="G203" s="135" t="s">
        <v>1344</v>
      </c>
      <c r="H203" s="133">
        <f t="shared" si="62"/>
        <v>1</v>
      </c>
      <c r="I203" s="130"/>
      <c r="J203" s="130">
        <v>1</v>
      </c>
      <c r="K203" s="130"/>
      <c r="L203" s="130"/>
      <c r="M203" s="130"/>
      <c r="N203" s="130"/>
      <c r="O203" s="130"/>
      <c r="P203" s="130"/>
      <c r="Q203" s="130"/>
      <c r="R203" s="130"/>
      <c r="S203" s="133">
        <v>1</v>
      </c>
      <c r="T203" s="130"/>
      <c r="U203" s="130"/>
      <c r="V203" s="130"/>
      <c r="W203" s="130"/>
      <c r="X203" s="130"/>
      <c r="Y203" s="130"/>
      <c r="Z203" s="130"/>
      <c r="AA203" s="130"/>
      <c r="AB203" s="130">
        <v>1</v>
      </c>
      <c r="AC203" s="130"/>
      <c r="AD203" s="130"/>
      <c r="AE203" s="130"/>
      <c r="AF203" s="130"/>
      <c r="AG203" s="130"/>
      <c r="AH203" s="130"/>
      <c r="AI203" s="130"/>
      <c r="AJ203" s="133"/>
      <c r="AK203" s="130"/>
      <c r="AL203" s="130"/>
      <c r="AM203" s="130"/>
      <c r="AN203" s="130"/>
      <c r="AO203" s="130"/>
      <c r="AP203" s="130"/>
      <c r="AQ203" s="130"/>
      <c r="AR203" s="130"/>
      <c r="AS203" s="126"/>
      <c r="AT203" s="126"/>
      <c r="AU203" s="126"/>
      <c r="AV203" s="126"/>
      <c r="AW203" s="126"/>
      <c r="AX203" s="126"/>
      <c r="AY203" s="126"/>
      <c r="AZ203" s="138"/>
      <c r="BA203" s="138"/>
      <c r="BB203" s="138"/>
      <c r="BC203" s="138"/>
      <c r="BD203" s="138"/>
      <c r="BE203" s="130"/>
      <c r="BF203" s="130"/>
      <c r="BG203" s="130"/>
      <c r="BH203" s="130"/>
      <c r="BI203" s="130"/>
      <c r="BJ203" s="130"/>
      <c r="BK203" s="131">
        <v>54.42417</v>
      </c>
      <c r="BL203" s="131">
        <v>54.42417</v>
      </c>
      <c r="BM203" s="130">
        <v>17.28</v>
      </c>
    </row>
    <row r="204" spans="1:65">
      <c r="A204" s="133">
        <v>201</v>
      </c>
      <c r="B204" s="133" t="s">
        <v>731</v>
      </c>
      <c r="C204" s="134"/>
      <c r="D204" s="134"/>
      <c r="E204" s="135"/>
      <c r="F204" s="135" t="s">
        <v>1345</v>
      </c>
      <c r="G204" s="135" t="s">
        <v>1346</v>
      </c>
      <c r="H204" s="133">
        <f t="shared" si="62"/>
        <v>1</v>
      </c>
      <c r="I204" s="130"/>
      <c r="J204" s="130">
        <v>1</v>
      </c>
      <c r="K204" s="130"/>
      <c r="L204" s="130"/>
      <c r="M204" s="130"/>
      <c r="N204" s="130"/>
      <c r="O204" s="130"/>
      <c r="P204" s="130"/>
      <c r="Q204" s="130"/>
      <c r="R204" s="130"/>
      <c r="S204" s="133"/>
      <c r="T204" s="130"/>
      <c r="U204" s="130"/>
      <c r="V204" s="130"/>
      <c r="W204" s="130"/>
      <c r="X204" s="130"/>
      <c r="Y204" s="130"/>
      <c r="Z204" s="130"/>
      <c r="AA204" s="130"/>
      <c r="AB204" s="130"/>
      <c r="AC204" s="130"/>
      <c r="AD204" s="130"/>
      <c r="AE204" s="130"/>
      <c r="AF204" s="130"/>
      <c r="AG204" s="130"/>
      <c r="AH204" s="130"/>
      <c r="AI204" s="130"/>
      <c r="AJ204" s="133"/>
      <c r="AK204" s="130"/>
      <c r="AL204" s="130"/>
      <c r="AM204" s="130"/>
      <c r="AN204" s="130"/>
      <c r="AO204" s="130"/>
      <c r="AP204" s="130"/>
      <c r="AQ204" s="130"/>
      <c r="AR204" s="130"/>
      <c r="AS204" s="126"/>
      <c r="AT204" s="126"/>
      <c r="AU204" s="126"/>
      <c r="AV204" s="126"/>
      <c r="AW204" s="126"/>
      <c r="AX204" s="126"/>
      <c r="AY204" s="126"/>
      <c r="AZ204" s="138"/>
      <c r="BA204" s="138"/>
      <c r="BB204" s="138"/>
      <c r="BC204" s="138"/>
      <c r="BD204" s="138"/>
      <c r="BE204" s="130"/>
      <c r="BF204" s="130"/>
      <c r="BG204" s="130"/>
      <c r="BH204" s="130"/>
      <c r="BI204" s="130"/>
      <c r="BJ204" s="130"/>
      <c r="BK204" s="131">
        <v>41.05683</v>
      </c>
      <c r="BL204" s="131">
        <v>41.05683</v>
      </c>
      <c r="BM204" s="130"/>
    </row>
    <row r="205" spans="1:65">
      <c r="A205" s="133">
        <v>202</v>
      </c>
      <c r="B205" s="133" t="s">
        <v>731</v>
      </c>
      <c r="C205" s="134"/>
      <c r="D205" s="134"/>
      <c r="E205" s="135"/>
      <c r="F205" s="135" t="s">
        <v>1347</v>
      </c>
      <c r="G205" s="135" t="s">
        <v>1348</v>
      </c>
      <c r="H205" s="133">
        <f t="shared" si="62"/>
        <v>1</v>
      </c>
      <c r="I205" s="130"/>
      <c r="J205" s="130"/>
      <c r="K205" s="130"/>
      <c r="L205" s="130"/>
      <c r="M205" s="130"/>
      <c r="N205" s="130"/>
      <c r="O205" s="130">
        <v>1</v>
      </c>
      <c r="P205" s="130"/>
      <c r="Q205" s="130"/>
      <c r="R205" s="130"/>
      <c r="S205" s="133"/>
      <c r="T205" s="130"/>
      <c r="U205" s="130"/>
      <c r="V205" s="130"/>
      <c r="W205" s="130"/>
      <c r="X205" s="130"/>
      <c r="Y205" s="130"/>
      <c r="Z205" s="130">
        <v>1</v>
      </c>
      <c r="AA205" s="130"/>
      <c r="AB205" s="130"/>
      <c r="AC205" s="130"/>
      <c r="AD205" s="130"/>
      <c r="AE205" s="130"/>
      <c r="AF205" s="130"/>
      <c r="AG205" s="130"/>
      <c r="AH205" s="130"/>
      <c r="AI205" s="130"/>
      <c r="AJ205" s="133"/>
      <c r="AK205" s="130"/>
      <c r="AL205" s="130"/>
      <c r="AM205" s="130"/>
      <c r="AN205" s="130"/>
      <c r="AO205" s="130"/>
      <c r="AP205" s="130"/>
      <c r="AQ205" s="130"/>
      <c r="AR205" s="130"/>
      <c r="AS205" s="126"/>
      <c r="AT205" s="126"/>
      <c r="AU205" s="126"/>
      <c r="AV205" s="126"/>
      <c r="AW205" s="126"/>
      <c r="AX205" s="126"/>
      <c r="AY205" s="126"/>
      <c r="AZ205" s="138"/>
      <c r="BA205" s="138"/>
      <c r="BB205" s="138"/>
      <c r="BC205" s="138"/>
      <c r="BD205" s="138"/>
      <c r="BE205" s="130"/>
      <c r="BF205" s="130"/>
      <c r="BG205" s="130"/>
      <c r="BH205" s="130"/>
      <c r="BI205" s="130"/>
      <c r="BJ205" s="130"/>
      <c r="BK205" s="131">
        <v>41.05683</v>
      </c>
      <c r="BL205" s="131">
        <v>41.05683</v>
      </c>
      <c r="BM205" s="130"/>
    </row>
    <row r="206" spans="1:65">
      <c r="A206" s="133">
        <v>203</v>
      </c>
      <c r="B206" s="133" t="s">
        <v>731</v>
      </c>
      <c r="C206" s="134"/>
      <c r="D206" s="134" t="s">
        <v>1349</v>
      </c>
      <c r="E206" s="135" t="s">
        <v>1350</v>
      </c>
      <c r="F206" s="135" t="s">
        <v>1351</v>
      </c>
      <c r="G206" s="135" t="s">
        <v>1352</v>
      </c>
      <c r="H206" s="133">
        <v>1</v>
      </c>
      <c r="I206" s="130"/>
      <c r="J206" s="130"/>
      <c r="K206" s="130"/>
      <c r="L206" s="130"/>
      <c r="M206" s="130"/>
      <c r="N206" s="130"/>
      <c r="O206" s="130"/>
      <c r="P206" s="130">
        <v>1</v>
      </c>
      <c r="Q206" s="130"/>
      <c r="R206" s="130">
        <f>P206</f>
        <v>1</v>
      </c>
      <c r="S206" s="133"/>
      <c r="T206" s="130"/>
      <c r="U206" s="130"/>
      <c r="V206" s="130"/>
      <c r="W206" s="130">
        <v>1</v>
      </c>
      <c r="X206" s="130"/>
      <c r="Y206" s="130"/>
      <c r="Z206" s="130"/>
      <c r="AA206" s="130">
        <v>2</v>
      </c>
      <c r="AB206" s="130"/>
      <c r="AC206" s="130"/>
      <c r="AD206" s="130"/>
      <c r="AE206" s="130">
        <v>1</v>
      </c>
      <c r="AF206" s="130"/>
      <c r="AG206" s="130"/>
      <c r="AH206" s="130"/>
      <c r="AI206" s="133">
        <v>1</v>
      </c>
      <c r="AJ206" s="130"/>
      <c r="AK206" s="130"/>
      <c r="AL206" s="130"/>
      <c r="AM206" s="130">
        <f>S206</f>
        <v>0</v>
      </c>
      <c r="AN206" s="130"/>
      <c r="AO206" s="130">
        <f>SUM(T206:V206)</f>
        <v>0</v>
      </c>
      <c r="AP206" s="130">
        <f>SUM(W206:Y206)</f>
        <v>1</v>
      </c>
      <c r="AQ206" s="130">
        <f>Z206</f>
        <v>0</v>
      </c>
      <c r="AR206" s="130"/>
      <c r="AS206" s="126"/>
      <c r="AT206" s="126"/>
      <c r="AU206" s="126">
        <f>(SUM(S26:AA26))*0.93</f>
        <v>0.93</v>
      </c>
      <c r="AV206" s="126">
        <v>79.4</v>
      </c>
      <c r="AW206" s="126"/>
      <c r="AX206" s="126"/>
      <c r="AY206" s="126"/>
      <c r="AZ206" s="138"/>
      <c r="BA206" s="138"/>
      <c r="BB206" s="138"/>
      <c r="BC206" s="138"/>
      <c r="BD206" s="138"/>
      <c r="BE206" s="130">
        <v>3.84</v>
      </c>
      <c r="BF206" s="130"/>
      <c r="BG206" s="130"/>
      <c r="BH206" s="130">
        <v>44.16</v>
      </c>
      <c r="BI206" s="130">
        <v>96</v>
      </c>
      <c r="BJ206" s="130"/>
      <c r="BK206" s="131">
        <v>4.77405</v>
      </c>
      <c r="BL206" s="131">
        <v>4.77405</v>
      </c>
      <c r="BM206" s="130">
        <v>7.68</v>
      </c>
    </row>
    <row r="207" spans="1:65">
      <c r="A207" s="133">
        <v>204</v>
      </c>
      <c r="B207" s="133" t="s">
        <v>731</v>
      </c>
      <c r="C207" s="134"/>
      <c r="D207" s="134"/>
      <c r="E207" s="135"/>
      <c r="F207" s="135" t="s">
        <v>1353</v>
      </c>
      <c r="G207" s="135" t="s">
        <v>1354</v>
      </c>
      <c r="H207" s="133">
        <v>1</v>
      </c>
      <c r="I207" s="130"/>
      <c r="J207" s="130"/>
      <c r="K207" s="130"/>
      <c r="L207" s="130"/>
      <c r="M207" s="130"/>
      <c r="N207" s="130"/>
      <c r="O207" s="130"/>
      <c r="P207" s="130">
        <v>1</v>
      </c>
      <c r="Q207" s="130"/>
      <c r="R207" s="130">
        <v>1</v>
      </c>
      <c r="S207" s="133"/>
      <c r="T207" s="130"/>
      <c r="U207" s="130"/>
      <c r="V207" s="130"/>
      <c r="W207" s="130"/>
      <c r="X207" s="130"/>
      <c r="Y207" s="130"/>
      <c r="Z207" s="130"/>
      <c r="AA207" s="130"/>
      <c r="AB207" s="130"/>
      <c r="AC207" s="130"/>
      <c r="AD207" s="130"/>
      <c r="AE207" s="130"/>
      <c r="AF207" s="130"/>
      <c r="AG207" s="130"/>
      <c r="AH207" s="130"/>
      <c r="AI207" s="133"/>
      <c r="AJ207" s="130"/>
      <c r="AK207" s="130"/>
      <c r="AL207" s="130"/>
      <c r="AM207" s="130"/>
      <c r="AN207" s="130"/>
      <c r="AO207" s="130"/>
      <c r="AP207" s="130"/>
      <c r="AQ207" s="130"/>
      <c r="AR207" s="130"/>
      <c r="AS207" s="126"/>
      <c r="AT207" s="126"/>
      <c r="AU207" s="126"/>
      <c r="AV207" s="126"/>
      <c r="AW207" s="126"/>
      <c r="AX207" s="126"/>
      <c r="AY207" s="126"/>
      <c r="AZ207" s="138"/>
      <c r="BA207" s="138"/>
      <c r="BB207" s="138"/>
      <c r="BC207" s="138"/>
      <c r="BD207" s="138"/>
      <c r="BE207" s="130"/>
      <c r="BF207" s="130"/>
      <c r="BG207" s="130"/>
      <c r="BH207" s="130"/>
      <c r="BI207" s="130"/>
      <c r="BJ207" s="130"/>
      <c r="BK207" s="131">
        <v>4.77405</v>
      </c>
      <c r="BL207" s="131">
        <v>4.77405</v>
      </c>
      <c r="BM207" s="130"/>
    </row>
    <row r="208" spans="1:65">
      <c r="A208" s="133">
        <v>205</v>
      </c>
      <c r="B208" s="133" t="s">
        <v>731</v>
      </c>
      <c r="C208" s="134"/>
      <c r="D208" s="134"/>
      <c r="E208" s="135" t="s">
        <v>1355</v>
      </c>
      <c r="F208" s="135" t="s">
        <v>1356</v>
      </c>
      <c r="G208" s="135" t="s">
        <v>1357</v>
      </c>
      <c r="H208" s="133">
        <v>1</v>
      </c>
      <c r="I208" s="130"/>
      <c r="J208" s="130"/>
      <c r="K208" s="130"/>
      <c r="L208" s="130"/>
      <c r="M208" s="130"/>
      <c r="N208" s="130"/>
      <c r="O208" s="130"/>
      <c r="P208" s="130">
        <v>1</v>
      </c>
      <c r="Q208" s="130"/>
      <c r="R208" s="130">
        <v>1</v>
      </c>
      <c r="S208" s="133"/>
      <c r="T208" s="130"/>
      <c r="U208" s="130">
        <v>1</v>
      </c>
      <c r="V208" s="130"/>
      <c r="W208" s="130"/>
      <c r="X208" s="130"/>
      <c r="Y208" s="130"/>
      <c r="Z208" s="130"/>
      <c r="AA208" s="130"/>
      <c r="AB208" s="130"/>
      <c r="AC208" s="130"/>
      <c r="AD208" s="130"/>
      <c r="AE208" s="130"/>
      <c r="AF208" s="130"/>
      <c r="AG208" s="130"/>
      <c r="AH208" s="130"/>
      <c r="AI208" s="133"/>
      <c r="AJ208" s="130"/>
      <c r="AK208" s="130"/>
      <c r="AL208" s="130"/>
      <c r="AM208" s="130"/>
      <c r="AN208" s="130"/>
      <c r="AO208" s="130"/>
      <c r="AP208" s="130"/>
      <c r="AQ208" s="130"/>
      <c r="AR208" s="130"/>
      <c r="AS208" s="126"/>
      <c r="AT208" s="126"/>
      <c r="AU208" s="126"/>
      <c r="AV208" s="126"/>
      <c r="AW208" s="126"/>
      <c r="AX208" s="126"/>
      <c r="AY208" s="126"/>
      <c r="AZ208" s="138"/>
      <c r="BA208" s="138"/>
      <c r="BB208" s="138"/>
      <c r="BC208" s="138"/>
      <c r="BD208" s="138"/>
      <c r="BE208" s="130"/>
      <c r="BF208" s="130"/>
      <c r="BG208" s="130"/>
      <c r="BH208" s="130"/>
      <c r="BI208" s="130"/>
      <c r="BJ208" s="130"/>
      <c r="BK208" s="131">
        <v>28.6443</v>
      </c>
      <c r="BL208" s="131">
        <v>28.6443</v>
      </c>
      <c r="BM208" s="130">
        <f>(H28*8)*0.96</f>
        <v>7.68</v>
      </c>
    </row>
    <row r="209" spans="1:65">
      <c r="A209" s="133">
        <v>206</v>
      </c>
      <c r="B209" s="133" t="s">
        <v>731</v>
      </c>
      <c r="C209" s="134"/>
      <c r="D209" s="134"/>
      <c r="E209" s="135"/>
      <c r="F209" s="135" t="s">
        <v>1358</v>
      </c>
      <c r="G209" s="135" t="s">
        <v>1359</v>
      </c>
      <c r="H209" s="133">
        <v>1</v>
      </c>
      <c r="I209" s="130"/>
      <c r="J209" s="130"/>
      <c r="K209" s="130"/>
      <c r="L209" s="130"/>
      <c r="M209" s="130"/>
      <c r="N209" s="130"/>
      <c r="O209" s="130"/>
      <c r="P209" s="130">
        <v>1</v>
      </c>
      <c r="Q209" s="130"/>
      <c r="R209" s="130">
        <v>1</v>
      </c>
      <c r="S209" s="133"/>
      <c r="T209" s="130"/>
      <c r="U209" s="130"/>
      <c r="V209" s="130"/>
      <c r="W209" s="130"/>
      <c r="X209" s="130"/>
      <c r="Y209" s="130"/>
      <c r="Z209" s="130"/>
      <c r="AA209" s="130"/>
      <c r="AB209" s="130"/>
      <c r="AC209" s="130"/>
      <c r="AD209" s="130"/>
      <c r="AE209" s="130"/>
      <c r="AF209" s="130"/>
      <c r="AG209" s="130"/>
      <c r="AH209" s="130"/>
      <c r="AI209" s="133"/>
      <c r="AJ209" s="130"/>
      <c r="AK209" s="130"/>
      <c r="AL209" s="130"/>
      <c r="AM209" s="130"/>
      <c r="AN209" s="130"/>
      <c r="AO209" s="130"/>
      <c r="AP209" s="130"/>
      <c r="AQ209" s="130"/>
      <c r="AR209" s="130"/>
      <c r="AS209" s="126"/>
      <c r="AT209" s="126"/>
      <c r="AU209" s="126"/>
      <c r="AV209" s="126"/>
      <c r="AW209" s="126"/>
      <c r="AX209" s="126"/>
      <c r="AY209" s="126"/>
      <c r="AZ209" s="138"/>
      <c r="BA209" s="138"/>
      <c r="BB209" s="138"/>
      <c r="BC209" s="138"/>
      <c r="BD209" s="138"/>
      <c r="BE209" s="130"/>
      <c r="BF209" s="130"/>
      <c r="BG209" s="130"/>
      <c r="BH209" s="130"/>
      <c r="BI209" s="130"/>
      <c r="BJ209" s="130"/>
      <c r="BK209" s="131">
        <v>28.6443</v>
      </c>
      <c r="BL209" s="131">
        <v>28.6443</v>
      </c>
      <c r="BM209" s="130"/>
    </row>
    <row r="210" spans="1:65">
      <c r="A210" s="133">
        <v>207</v>
      </c>
      <c r="B210" s="133" t="s">
        <v>731</v>
      </c>
      <c r="C210" s="134"/>
      <c r="D210" s="134"/>
      <c r="E210" s="135" t="s">
        <v>1360</v>
      </c>
      <c r="F210" s="135" t="s">
        <v>1361</v>
      </c>
      <c r="G210" s="135" t="s">
        <v>1362</v>
      </c>
      <c r="H210" s="133">
        <v>1</v>
      </c>
      <c r="I210" s="130">
        <v>1</v>
      </c>
      <c r="J210" s="130"/>
      <c r="K210" s="130"/>
      <c r="L210" s="130"/>
      <c r="M210" s="130"/>
      <c r="N210" s="130"/>
      <c r="O210" s="130"/>
      <c r="P210" s="130"/>
      <c r="Q210" s="130"/>
      <c r="R210" s="130"/>
      <c r="S210" s="133"/>
      <c r="T210" s="130"/>
      <c r="U210" s="130"/>
      <c r="V210" s="130"/>
      <c r="W210" s="130"/>
      <c r="X210" s="130"/>
      <c r="Y210" s="130"/>
      <c r="Z210" s="130"/>
      <c r="AA210" s="130"/>
      <c r="AB210" s="130"/>
      <c r="AC210" s="130"/>
      <c r="AD210" s="130"/>
      <c r="AE210" s="130"/>
      <c r="AF210" s="130"/>
      <c r="AG210" s="130"/>
      <c r="AH210" s="130"/>
      <c r="AI210" s="133"/>
      <c r="AJ210" s="130"/>
      <c r="AK210" s="130"/>
      <c r="AL210" s="130"/>
      <c r="AM210" s="130"/>
      <c r="AN210" s="130"/>
      <c r="AO210" s="130"/>
      <c r="AP210" s="130"/>
      <c r="AQ210" s="130"/>
      <c r="AR210" s="130"/>
      <c r="AS210" s="126"/>
      <c r="AT210" s="126"/>
      <c r="AU210" s="126"/>
      <c r="AV210" s="126"/>
      <c r="AW210" s="126"/>
      <c r="AX210" s="126"/>
      <c r="AY210" s="126"/>
      <c r="AZ210" s="138"/>
      <c r="BA210" s="138"/>
      <c r="BB210" s="138"/>
      <c r="BC210" s="138"/>
      <c r="BD210" s="138"/>
      <c r="BE210" s="130"/>
      <c r="BF210" s="130"/>
      <c r="BG210" s="130"/>
      <c r="BH210" s="130"/>
      <c r="BI210" s="130"/>
      <c r="BJ210" s="130"/>
      <c r="BK210" s="131">
        <v>71.61075</v>
      </c>
      <c r="BL210" s="131">
        <v>71.61075</v>
      </c>
      <c r="BM210" s="130">
        <v>3.84</v>
      </c>
    </row>
    <row r="211" spans="1:65">
      <c r="A211" s="133">
        <v>208</v>
      </c>
      <c r="B211" s="133" t="s">
        <v>731</v>
      </c>
      <c r="C211" s="134"/>
      <c r="D211" s="134"/>
      <c r="E211" s="135" t="s">
        <v>1363</v>
      </c>
      <c r="F211" s="135" t="s">
        <v>1364</v>
      </c>
      <c r="G211" s="135" t="s">
        <v>1365</v>
      </c>
      <c r="H211" s="133">
        <v>1</v>
      </c>
      <c r="I211" s="130">
        <v>1</v>
      </c>
      <c r="J211" s="130"/>
      <c r="K211" s="130"/>
      <c r="L211" s="130"/>
      <c r="M211" s="130"/>
      <c r="N211" s="130"/>
      <c r="O211" s="130"/>
      <c r="P211" s="130"/>
      <c r="Q211" s="130"/>
      <c r="R211" s="130"/>
      <c r="S211" s="133"/>
      <c r="T211" s="130"/>
      <c r="U211" s="130"/>
      <c r="V211" s="130"/>
      <c r="W211" s="130"/>
      <c r="X211" s="130"/>
      <c r="Y211" s="130"/>
      <c r="Z211" s="130"/>
      <c r="AA211" s="130"/>
      <c r="AB211" s="130"/>
      <c r="AC211" s="130"/>
      <c r="AD211" s="130"/>
      <c r="AE211" s="130"/>
      <c r="AF211" s="130"/>
      <c r="AG211" s="130"/>
      <c r="AH211" s="130"/>
      <c r="AI211" s="133"/>
      <c r="AJ211" s="130"/>
      <c r="AK211" s="130"/>
      <c r="AL211" s="130"/>
      <c r="AM211" s="130"/>
      <c r="AN211" s="130"/>
      <c r="AO211" s="130"/>
      <c r="AP211" s="130"/>
      <c r="AQ211" s="130"/>
      <c r="AR211" s="130"/>
      <c r="AS211" s="126"/>
      <c r="AT211" s="126"/>
      <c r="AU211" s="126"/>
      <c r="AV211" s="126"/>
      <c r="AW211" s="126"/>
      <c r="AX211" s="126"/>
      <c r="AY211" s="126"/>
      <c r="AZ211" s="138"/>
      <c r="BA211" s="138"/>
      <c r="BB211" s="138"/>
      <c r="BC211" s="138"/>
      <c r="BD211" s="138"/>
      <c r="BE211" s="130"/>
      <c r="BF211" s="130"/>
      <c r="BG211" s="130"/>
      <c r="BH211" s="130"/>
      <c r="BI211" s="130"/>
      <c r="BJ211" s="130"/>
      <c r="BK211" s="131">
        <v>71.61075</v>
      </c>
      <c r="BL211" s="131">
        <v>71.61075</v>
      </c>
      <c r="BM211" s="130">
        <v>3.84</v>
      </c>
    </row>
    <row r="212" spans="1:65">
      <c r="A212" s="133">
        <v>209</v>
      </c>
      <c r="B212" s="133" t="s">
        <v>731</v>
      </c>
      <c r="C212" s="134"/>
      <c r="D212" s="134"/>
      <c r="E212" s="135" t="s">
        <v>1366</v>
      </c>
      <c r="F212" s="135" t="s">
        <v>1367</v>
      </c>
      <c r="G212" s="135" t="s">
        <v>1368</v>
      </c>
      <c r="H212" s="133">
        <v>1</v>
      </c>
      <c r="I212" s="130"/>
      <c r="J212" s="130"/>
      <c r="K212" s="130"/>
      <c r="L212" s="130"/>
      <c r="M212" s="130"/>
      <c r="N212" s="130"/>
      <c r="O212" s="130"/>
      <c r="P212" s="130">
        <v>1</v>
      </c>
      <c r="Q212" s="130"/>
      <c r="R212" s="130">
        <v>1</v>
      </c>
      <c r="S212" s="133"/>
      <c r="T212" s="130"/>
      <c r="U212" s="130"/>
      <c r="V212" s="130"/>
      <c r="W212" s="130">
        <v>1</v>
      </c>
      <c r="X212" s="130"/>
      <c r="Y212" s="130"/>
      <c r="Z212" s="130"/>
      <c r="AA212" s="130"/>
      <c r="AB212" s="130"/>
      <c r="AC212" s="130"/>
      <c r="AD212" s="130"/>
      <c r="AE212" s="130"/>
      <c r="AF212" s="130"/>
      <c r="AG212" s="130"/>
      <c r="AH212" s="130"/>
      <c r="AI212" s="133"/>
      <c r="AJ212" s="130"/>
      <c r="AK212" s="130"/>
      <c r="AL212" s="130"/>
      <c r="AM212" s="130"/>
      <c r="AN212" s="130"/>
      <c r="AO212" s="130"/>
      <c r="AP212" s="130"/>
      <c r="AQ212" s="130"/>
      <c r="AR212" s="130"/>
      <c r="AS212" s="126"/>
      <c r="AT212" s="126"/>
      <c r="AU212" s="126"/>
      <c r="AV212" s="126"/>
      <c r="AW212" s="126"/>
      <c r="AX212" s="126"/>
      <c r="AY212" s="126"/>
      <c r="AZ212" s="138"/>
      <c r="BA212" s="138"/>
      <c r="BB212" s="138"/>
      <c r="BC212" s="138"/>
      <c r="BD212" s="138"/>
      <c r="BE212" s="130"/>
      <c r="BF212" s="130"/>
      <c r="BG212" s="130"/>
      <c r="BH212" s="130"/>
      <c r="BI212" s="130"/>
      <c r="BJ212" s="130"/>
      <c r="BK212" s="131">
        <v>42.96645</v>
      </c>
      <c r="BL212" s="131">
        <v>42.96645</v>
      </c>
      <c r="BM212" s="130">
        <v>7.68</v>
      </c>
    </row>
    <row r="213" spans="1:65">
      <c r="A213" s="133">
        <v>210</v>
      </c>
      <c r="B213" s="133" t="s">
        <v>731</v>
      </c>
      <c r="C213" s="134"/>
      <c r="D213" s="134"/>
      <c r="E213" s="135"/>
      <c r="F213" s="135" t="s">
        <v>1369</v>
      </c>
      <c r="G213" s="135" t="s">
        <v>1370</v>
      </c>
      <c r="H213" s="133">
        <v>1</v>
      </c>
      <c r="I213" s="130"/>
      <c r="J213" s="130"/>
      <c r="K213" s="130"/>
      <c r="L213" s="130"/>
      <c r="M213" s="130"/>
      <c r="N213" s="130"/>
      <c r="O213" s="130"/>
      <c r="P213" s="130">
        <v>1</v>
      </c>
      <c r="Q213" s="130"/>
      <c r="R213" s="130">
        <v>1</v>
      </c>
      <c r="S213" s="133"/>
      <c r="T213" s="130"/>
      <c r="U213" s="130"/>
      <c r="V213" s="130"/>
      <c r="W213" s="130"/>
      <c r="X213" s="130"/>
      <c r="Y213" s="130"/>
      <c r="Z213" s="130"/>
      <c r="AA213" s="130"/>
      <c r="AB213" s="130"/>
      <c r="AC213" s="130"/>
      <c r="AD213" s="130"/>
      <c r="AE213" s="130"/>
      <c r="AF213" s="130"/>
      <c r="AG213" s="130"/>
      <c r="AH213" s="130"/>
      <c r="AI213" s="133"/>
      <c r="AJ213" s="130"/>
      <c r="AK213" s="130"/>
      <c r="AL213" s="130"/>
      <c r="AM213" s="130"/>
      <c r="AN213" s="130"/>
      <c r="AO213" s="130"/>
      <c r="AP213" s="130"/>
      <c r="AQ213" s="130"/>
      <c r="AR213" s="130"/>
      <c r="AS213" s="126"/>
      <c r="AT213" s="126"/>
      <c r="AU213" s="126"/>
      <c r="AV213" s="126"/>
      <c r="AW213" s="126"/>
      <c r="AX213" s="126"/>
      <c r="AY213" s="126"/>
      <c r="AZ213" s="138"/>
      <c r="BA213" s="138"/>
      <c r="BB213" s="138"/>
      <c r="BC213" s="138"/>
      <c r="BD213" s="138"/>
      <c r="BE213" s="130"/>
      <c r="BF213" s="130"/>
      <c r="BG213" s="130"/>
      <c r="BH213" s="130"/>
      <c r="BI213" s="130"/>
      <c r="BJ213" s="130"/>
      <c r="BK213" s="131">
        <v>42.96645</v>
      </c>
      <c r="BL213" s="131">
        <v>42.96645</v>
      </c>
      <c r="BM213" s="130"/>
    </row>
    <row r="214" spans="1:65">
      <c r="A214" s="133">
        <v>211</v>
      </c>
      <c r="B214" s="133" t="s">
        <v>731</v>
      </c>
      <c r="C214" s="134"/>
      <c r="D214" s="134" t="s">
        <v>1371</v>
      </c>
      <c r="E214" s="135" t="s">
        <v>1372</v>
      </c>
      <c r="F214" s="135" t="s">
        <v>1373</v>
      </c>
      <c r="G214" s="135" t="s">
        <v>1374</v>
      </c>
      <c r="H214" s="133">
        <v>1</v>
      </c>
      <c r="I214" s="130"/>
      <c r="J214" s="130"/>
      <c r="K214" s="130">
        <v>1</v>
      </c>
      <c r="L214" s="130"/>
      <c r="M214" s="130"/>
      <c r="N214" s="130"/>
      <c r="O214" s="130"/>
      <c r="P214" s="130"/>
      <c r="Q214" s="130"/>
      <c r="R214" s="130">
        <f>P214</f>
        <v>0</v>
      </c>
      <c r="S214" s="133">
        <v>1</v>
      </c>
      <c r="T214" s="130"/>
      <c r="U214" s="130"/>
      <c r="V214" s="130"/>
      <c r="W214" s="130"/>
      <c r="X214" s="130"/>
      <c r="Y214" s="130"/>
      <c r="Z214" s="130"/>
      <c r="AA214" s="130">
        <v>1</v>
      </c>
      <c r="AB214" s="130">
        <v>1</v>
      </c>
      <c r="AC214" s="130"/>
      <c r="AD214" s="130"/>
      <c r="AE214" s="130"/>
      <c r="AF214" s="130"/>
      <c r="AG214" s="130"/>
      <c r="AH214" s="130"/>
      <c r="AI214" s="130"/>
      <c r="AJ214" s="133">
        <v>1</v>
      </c>
      <c r="AK214" s="130"/>
      <c r="AL214" s="130"/>
      <c r="AM214" s="130">
        <f>S214</f>
        <v>1</v>
      </c>
      <c r="AN214" s="130"/>
      <c r="AO214" s="130">
        <f>SUM(T214:V214)</f>
        <v>0</v>
      </c>
      <c r="AP214" s="130">
        <f>SUM(W214:Y214)</f>
        <v>0</v>
      </c>
      <c r="AQ214" s="130">
        <f>Z214</f>
        <v>0</v>
      </c>
      <c r="AR214" s="130"/>
      <c r="AS214" s="126"/>
      <c r="AT214" s="126"/>
      <c r="AU214" s="126">
        <f>(SUM(S214:AA214))*0.93</f>
        <v>1.86</v>
      </c>
      <c r="AV214" s="126"/>
      <c r="AW214" s="126"/>
      <c r="AX214" s="126"/>
      <c r="AY214" s="126"/>
      <c r="AZ214" s="138"/>
      <c r="BA214" s="138"/>
      <c r="BB214" s="138"/>
      <c r="BC214" s="138"/>
      <c r="BD214" s="138"/>
      <c r="BE214" s="130">
        <v>1.92</v>
      </c>
      <c r="BF214" s="130"/>
      <c r="BG214" s="130"/>
      <c r="BH214" s="130">
        <v>4.8</v>
      </c>
      <c r="BI214" s="130">
        <v>76.8</v>
      </c>
      <c r="BJ214" s="130"/>
      <c r="BK214" s="131">
        <v>71.01399375</v>
      </c>
      <c r="BL214" s="131">
        <v>71.01399375</v>
      </c>
      <c r="BM214" s="130">
        <v>3.84</v>
      </c>
    </row>
    <row r="215" spans="1:65">
      <c r="A215" s="133">
        <v>212</v>
      </c>
      <c r="B215" s="133" t="s">
        <v>731</v>
      </c>
      <c r="C215" s="134"/>
      <c r="D215" s="134"/>
      <c r="E215" s="135"/>
      <c r="F215" s="135" t="s">
        <v>1375</v>
      </c>
      <c r="G215" s="135" t="s">
        <v>1376</v>
      </c>
      <c r="H215" s="133">
        <v>1</v>
      </c>
      <c r="I215" s="130"/>
      <c r="J215" s="130"/>
      <c r="K215" s="130"/>
      <c r="L215" s="130"/>
      <c r="M215" s="130"/>
      <c r="N215" s="130"/>
      <c r="O215" s="130">
        <v>1</v>
      </c>
      <c r="P215" s="130"/>
      <c r="Q215" s="130"/>
      <c r="R215" s="130"/>
      <c r="S215" s="133"/>
      <c r="T215" s="130"/>
      <c r="U215" s="130"/>
      <c r="V215" s="130"/>
      <c r="W215" s="130"/>
      <c r="X215" s="130"/>
      <c r="Y215" s="130"/>
      <c r="Z215" s="130"/>
      <c r="AA215" s="130"/>
      <c r="AB215" s="130"/>
      <c r="AC215" s="130"/>
      <c r="AD215" s="130"/>
      <c r="AE215" s="130"/>
      <c r="AF215" s="130"/>
      <c r="AG215" s="130"/>
      <c r="AH215" s="130"/>
      <c r="AI215" s="130"/>
      <c r="AJ215" s="133"/>
      <c r="AK215" s="130"/>
      <c r="AL215" s="130"/>
      <c r="AM215" s="130"/>
      <c r="AN215" s="130"/>
      <c r="AO215" s="130"/>
      <c r="AP215" s="130"/>
      <c r="AQ215" s="130"/>
      <c r="AR215" s="130"/>
      <c r="AS215" s="126"/>
      <c r="AT215" s="126"/>
      <c r="AU215" s="126"/>
      <c r="AV215" s="126"/>
      <c r="AW215" s="126"/>
      <c r="AX215" s="126"/>
      <c r="AY215" s="126"/>
      <c r="AZ215" s="138"/>
      <c r="BA215" s="138"/>
      <c r="BB215" s="138"/>
      <c r="BC215" s="138"/>
      <c r="BD215" s="138"/>
      <c r="BE215" s="130"/>
      <c r="BF215" s="130"/>
      <c r="BG215" s="130"/>
      <c r="BH215" s="130"/>
      <c r="BI215" s="130"/>
      <c r="BJ215" s="130"/>
      <c r="BK215" s="131">
        <v>71.01399375</v>
      </c>
      <c r="BL215" s="131">
        <v>71.01399375</v>
      </c>
      <c r="BM215" s="130"/>
    </row>
    <row r="216" spans="1:65">
      <c r="A216" s="133">
        <v>213</v>
      </c>
      <c r="B216" s="133" t="s">
        <v>731</v>
      </c>
      <c r="C216" s="134"/>
      <c r="D216" s="134"/>
      <c r="E216" s="135" t="s">
        <v>1377</v>
      </c>
      <c r="F216" s="135" t="s">
        <v>1378</v>
      </c>
      <c r="G216" s="135" t="s">
        <v>1379</v>
      </c>
      <c r="H216" s="133">
        <v>1</v>
      </c>
      <c r="I216" s="130"/>
      <c r="J216" s="130">
        <v>1</v>
      </c>
      <c r="K216" s="130"/>
      <c r="L216" s="130"/>
      <c r="M216" s="130"/>
      <c r="N216" s="130"/>
      <c r="O216" s="130"/>
      <c r="P216" s="130"/>
      <c r="Q216" s="130"/>
      <c r="R216" s="130"/>
      <c r="S216" s="133"/>
      <c r="T216" s="130"/>
      <c r="U216" s="130"/>
      <c r="V216" s="130"/>
      <c r="W216" s="130"/>
      <c r="X216" s="130"/>
      <c r="Y216" s="130"/>
      <c r="Z216" s="130"/>
      <c r="AA216" s="130"/>
      <c r="AB216" s="130"/>
      <c r="AC216" s="130"/>
      <c r="AD216" s="130"/>
      <c r="AE216" s="130"/>
      <c r="AF216" s="130"/>
      <c r="AG216" s="130"/>
      <c r="AH216" s="130"/>
      <c r="AI216" s="130"/>
      <c r="AJ216" s="133"/>
      <c r="AK216" s="130"/>
      <c r="AL216" s="130"/>
      <c r="AM216" s="130"/>
      <c r="AN216" s="130"/>
      <c r="AO216" s="130"/>
      <c r="AP216" s="130"/>
      <c r="AQ216" s="130"/>
      <c r="AR216" s="130"/>
      <c r="AS216" s="126"/>
      <c r="AT216" s="126"/>
      <c r="AU216" s="126"/>
      <c r="AV216" s="126"/>
      <c r="AW216" s="126"/>
      <c r="AX216" s="126"/>
      <c r="AY216" s="126"/>
      <c r="AZ216" s="138"/>
      <c r="BA216" s="138"/>
      <c r="BB216" s="138"/>
      <c r="BC216" s="138"/>
      <c r="BD216" s="138"/>
      <c r="BE216" s="130"/>
      <c r="BF216" s="130"/>
      <c r="BG216" s="130"/>
      <c r="BH216" s="130"/>
      <c r="BI216" s="130"/>
      <c r="BJ216" s="130"/>
      <c r="BK216" s="131">
        <v>71.01399375</v>
      </c>
      <c r="BL216" s="131">
        <v>71.01399375</v>
      </c>
      <c r="BM216" s="130">
        <v>3.84</v>
      </c>
    </row>
    <row r="217" spans="1:65">
      <c r="A217" s="133">
        <v>214</v>
      </c>
      <c r="B217" s="133" t="s">
        <v>731</v>
      </c>
      <c r="C217" s="134"/>
      <c r="D217" s="134"/>
      <c r="E217" s="135"/>
      <c r="F217" s="135" t="s">
        <v>1380</v>
      </c>
      <c r="G217" s="135" t="s">
        <v>1381</v>
      </c>
      <c r="H217" s="133">
        <v>1</v>
      </c>
      <c r="I217" s="130"/>
      <c r="J217" s="130">
        <v>1</v>
      </c>
      <c r="K217" s="130"/>
      <c r="L217" s="130"/>
      <c r="M217" s="130"/>
      <c r="N217" s="130"/>
      <c r="O217" s="130"/>
      <c r="P217" s="130"/>
      <c r="Q217" s="130"/>
      <c r="R217" s="130"/>
      <c r="S217" s="133"/>
      <c r="T217" s="130"/>
      <c r="U217" s="130">
        <v>1</v>
      </c>
      <c r="V217" s="130"/>
      <c r="W217" s="130"/>
      <c r="X217" s="130"/>
      <c r="Y217" s="130"/>
      <c r="Z217" s="130"/>
      <c r="AA217" s="130"/>
      <c r="AB217" s="130"/>
      <c r="AC217" s="130"/>
      <c r="AD217" s="130"/>
      <c r="AE217" s="130"/>
      <c r="AF217" s="130"/>
      <c r="AG217" s="130"/>
      <c r="AH217" s="130"/>
      <c r="AI217" s="130"/>
      <c r="AJ217" s="133"/>
      <c r="AK217" s="130"/>
      <c r="AL217" s="130"/>
      <c r="AM217" s="130"/>
      <c r="AN217" s="130"/>
      <c r="AO217" s="130"/>
      <c r="AP217" s="130"/>
      <c r="AQ217" s="130"/>
      <c r="AR217" s="130"/>
      <c r="AS217" s="126"/>
      <c r="AT217" s="126"/>
      <c r="AU217" s="126"/>
      <c r="AV217" s="126"/>
      <c r="AW217" s="126"/>
      <c r="AX217" s="126"/>
      <c r="AY217" s="126"/>
      <c r="AZ217" s="138"/>
      <c r="BA217" s="138"/>
      <c r="BB217" s="138"/>
      <c r="BC217" s="138"/>
      <c r="BD217" s="138"/>
      <c r="BE217" s="130"/>
      <c r="BF217" s="130"/>
      <c r="BG217" s="130"/>
      <c r="BH217" s="130"/>
      <c r="BI217" s="130"/>
      <c r="BJ217" s="130"/>
      <c r="BK217" s="131">
        <v>4.77405</v>
      </c>
      <c r="BL217" s="131">
        <v>4.77405</v>
      </c>
      <c r="BM217" s="130"/>
    </row>
    <row r="218" spans="1:65">
      <c r="A218" s="133">
        <v>215</v>
      </c>
      <c r="B218" s="133" t="s">
        <v>731</v>
      </c>
      <c r="C218" s="134"/>
      <c r="D218" s="134"/>
      <c r="E218" s="135"/>
      <c r="F218" s="135" t="s">
        <v>1382</v>
      </c>
      <c r="G218" s="135" t="s">
        <v>1383</v>
      </c>
      <c r="H218" s="133">
        <v>1</v>
      </c>
      <c r="I218" s="130"/>
      <c r="J218" s="130">
        <v>1</v>
      </c>
      <c r="K218" s="130"/>
      <c r="L218" s="130"/>
      <c r="M218" s="130"/>
      <c r="N218" s="130"/>
      <c r="O218" s="130"/>
      <c r="P218" s="130"/>
      <c r="Q218" s="130"/>
      <c r="R218" s="130"/>
      <c r="S218" s="133"/>
      <c r="T218" s="130"/>
      <c r="U218" s="130"/>
      <c r="V218" s="130"/>
      <c r="W218" s="130"/>
      <c r="X218" s="130"/>
      <c r="Y218" s="130"/>
      <c r="Z218" s="130"/>
      <c r="AA218" s="130"/>
      <c r="AB218" s="130"/>
      <c r="AC218" s="130"/>
      <c r="AD218" s="130"/>
      <c r="AE218" s="130"/>
      <c r="AF218" s="130"/>
      <c r="AG218" s="130"/>
      <c r="AH218" s="130"/>
      <c r="AI218" s="130"/>
      <c r="AJ218" s="133"/>
      <c r="AK218" s="130"/>
      <c r="AL218" s="130"/>
      <c r="AM218" s="130"/>
      <c r="AN218" s="130"/>
      <c r="AO218" s="130"/>
      <c r="AP218" s="130"/>
      <c r="AQ218" s="130"/>
      <c r="AR218" s="130"/>
      <c r="AS218" s="126"/>
      <c r="AT218" s="126"/>
      <c r="AU218" s="126"/>
      <c r="AV218" s="126"/>
      <c r="AW218" s="126"/>
      <c r="AX218" s="126"/>
      <c r="AY218" s="126"/>
      <c r="AZ218" s="138"/>
      <c r="BA218" s="138"/>
      <c r="BB218" s="138"/>
      <c r="BC218" s="138"/>
      <c r="BD218" s="138"/>
      <c r="BE218" s="130"/>
      <c r="BF218" s="130"/>
      <c r="BG218" s="130"/>
      <c r="BH218" s="130"/>
      <c r="BI218" s="130"/>
      <c r="BJ218" s="130"/>
      <c r="BK218" s="131">
        <v>4.77405</v>
      </c>
      <c r="BL218" s="131">
        <v>4.77405</v>
      </c>
      <c r="BM218" s="130"/>
    </row>
    <row r="219" spans="1:65">
      <c r="A219" s="133">
        <v>216</v>
      </c>
      <c r="B219" s="133" t="s">
        <v>731</v>
      </c>
      <c r="C219" s="144" t="s">
        <v>1384</v>
      </c>
      <c r="D219" s="134" t="s">
        <v>1385</v>
      </c>
      <c r="E219" s="135" t="s">
        <v>1386</v>
      </c>
      <c r="F219" s="136" t="s">
        <v>1387</v>
      </c>
      <c r="G219" s="135" t="s">
        <v>1388</v>
      </c>
      <c r="H219" s="133">
        <f>SUM(I219:Q219)</f>
        <v>5</v>
      </c>
      <c r="I219" s="130"/>
      <c r="J219" s="130"/>
      <c r="K219" s="130">
        <v>4</v>
      </c>
      <c r="L219" s="130"/>
      <c r="M219" s="130"/>
      <c r="N219" s="130"/>
      <c r="O219" s="130">
        <v>1</v>
      </c>
      <c r="P219" s="130"/>
      <c r="Q219" s="130"/>
      <c r="R219" s="130">
        <f>P219</f>
        <v>0</v>
      </c>
      <c r="S219" s="133">
        <v>2</v>
      </c>
      <c r="T219" s="130">
        <v>1</v>
      </c>
      <c r="U219" s="130"/>
      <c r="V219" s="130"/>
      <c r="W219" s="130"/>
      <c r="X219" s="130"/>
      <c r="Y219" s="130"/>
      <c r="Z219" s="130"/>
      <c r="AA219" s="130"/>
      <c r="AB219" s="130">
        <v>2</v>
      </c>
      <c r="AC219" s="130"/>
      <c r="AD219" s="130"/>
      <c r="AE219" s="130"/>
      <c r="AF219" s="130"/>
      <c r="AG219" s="130"/>
      <c r="AH219" s="130"/>
      <c r="AI219" s="130"/>
      <c r="AJ219" s="130">
        <v>1</v>
      </c>
      <c r="AK219" s="130"/>
      <c r="AL219" s="130"/>
      <c r="AM219" s="130">
        <f>S219</f>
        <v>2</v>
      </c>
      <c r="AN219" s="130"/>
      <c r="AO219" s="130">
        <f>SUM(T219:V219)</f>
        <v>1</v>
      </c>
      <c r="AP219" s="130">
        <f>SUM(W219:Y219)</f>
        <v>0</v>
      </c>
      <c r="AQ219" s="130">
        <f>Z219</f>
        <v>0</v>
      </c>
      <c r="AR219" s="130">
        <v>63</v>
      </c>
      <c r="AS219" s="126">
        <v>2518</v>
      </c>
      <c r="AT219" s="126"/>
      <c r="AU219" s="126">
        <f>(SUM(S219:AA219))*0.93</f>
        <v>2.79</v>
      </c>
      <c r="AV219" s="126">
        <v>230.6</v>
      </c>
      <c r="AW219" s="126">
        <v>36.9</v>
      </c>
      <c r="AX219" s="126"/>
      <c r="AY219" s="126"/>
      <c r="AZ219" s="138">
        <f>17*4+96+3*12+8+16+20+24+36</f>
        <v>304</v>
      </c>
      <c r="BA219" s="140">
        <v>18</v>
      </c>
      <c r="BB219" s="140">
        <f>BA219*2+4</f>
        <v>40</v>
      </c>
      <c r="BC219" s="140">
        <v>2</v>
      </c>
      <c r="BD219" s="140">
        <v>1</v>
      </c>
      <c r="BE219" s="130">
        <v>1.92</v>
      </c>
      <c r="BF219" s="130"/>
      <c r="BG219" s="130"/>
      <c r="BH219" s="130">
        <v>24</v>
      </c>
      <c r="BI219" s="130">
        <v>124.8</v>
      </c>
      <c r="BJ219" s="130"/>
      <c r="BK219" s="131">
        <v>95.481</v>
      </c>
      <c r="BL219" s="131">
        <v>95.481</v>
      </c>
      <c r="BM219" s="130">
        <v>3.84</v>
      </c>
    </row>
    <row r="220" spans="1:65">
      <c r="A220" s="133">
        <v>217</v>
      </c>
      <c r="B220" s="133" t="s">
        <v>731</v>
      </c>
      <c r="C220" s="144"/>
      <c r="D220" s="134"/>
      <c r="E220" s="135" t="s">
        <v>1389</v>
      </c>
      <c r="F220" s="136" t="s">
        <v>1390</v>
      </c>
      <c r="G220" s="135" t="s">
        <v>1391</v>
      </c>
      <c r="H220" s="133"/>
      <c r="I220" s="130"/>
      <c r="J220" s="130"/>
      <c r="K220" s="130"/>
      <c r="L220" s="130"/>
      <c r="M220" s="130"/>
      <c r="N220" s="130"/>
      <c r="O220" s="130"/>
      <c r="P220" s="130"/>
      <c r="Q220" s="130"/>
      <c r="R220" s="130"/>
      <c r="S220" s="133"/>
      <c r="T220" s="130"/>
      <c r="U220" s="130"/>
      <c r="V220" s="130"/>
      <c r="W220" s="130"/>
      <c r="X220" s="130"/>
      <c r="Y220" s="130"/>
      <c r="Z220" s="130"/>
      <c r="AA220" s="130"/>
      <c r="AB220" s="130"/>
      <c r="AC220" s="130"/>
      <c r="AD220" s="130"/>
      <c r="AE220" s="130"/>
      <c r="AF220" s="130"/>
      <c r="AG220" s="130"/>
      <c r="AH220" s="130"/>
      <c r="AI220" s="130"/>
      <c r="AJ220" s="130"/>
      <c r="AK220" s="130"/>
      <c r="AL220" s="130"/>
      <c r="AM220" s="130"/>
      <c r="AN220" s="130"/>
      <c r="AO220" s="130"/>
      <c r="AP220" s="130"/>
      <c r="AQ220" s="130"/>
      <c r="AR220" s="130"/>
      <c r="AS220" s="126"/>
      <c r="AT220" s="126"/>
      <c r="AU220" s="126"/>
      <c r="AV220" s="126"/>
      <c r="AW220" s="126"/>
      <c r="AX220" s="126"/>
      <c r="AY220" s="126"/>
      <c r="AZ220" s="138"/>
      <c r="BA220" s="140"/>
      <c r="BB220" s="140"/>
      <c r="BC220" s="140"/>
      <c r="BD220" s="140"/>
      <c r="BE220" s="130"/>
      <c r="BF220" s="130"/>
      <c r="BG220" s="130"/>
      <c r="BH220" s="130"/>
      <c r="BI220" s="130"/>
      <c r="BJ220" s="130"/>
      <c r="BK220" s="131">
        <v>95.481</v>
      </c>
      <c r="BL220" s="131">
        <v>95.481</v>
      </c>
      <c r="BM220" s="130">
        <v>3.84</v>
      </c>
    </row>
    <row r="221" spans="1:65">
      <c r="A221" s="133">
        <v>218</v>
      </c>
      <c r="B221" s="133" t="s">
        <v>731</v>
      </c>
      <c r="C221" s="144"/>
      <c r="D221" s="134"/>
      <c r="E221" s="135" t="s">
        <v>1392</v>
      </c>
      <c r="F221" s="136" t="s">
        <v>1393</v>
      </c>
      <c r="G221" s="135" t="s">
        <v>1394</v>
      </c>
      <c r="H221" s="133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3"/>
      <c r="T221" s="130"/>
      <c r="U221" s="130"/>
      <c r="V221" s="130"/>
      <c r="W221" s="130"/>
      <c r="X221" s="130"/>
      <c r="Y221" s="130"/>
      <c r="Z221" s="130"/>
      <c r="AA221" s="130"/>
      <c r="AB221" s="130"/>
      <c r="AC221" s="130"/>
      <c r="AD221" s="130"/>
      <c r="AE221" s="130"/>
      <c r="AF221" s="130"/>
      <c r="AG221" s="130"/>
      <c r="AH221" s="130"/>
      <c r="AI221" s="130"/>
      <c r="AJ221" s="130"/>
      <c r="AK221" s="130"/>
      <c r="AL221" s="130"/>
      <c r="AM221" s="130"/>
      <c r="AN221" s="130"/>
      <c r="AO221" s="130"/>
      <c r="AP221" s="130"/>
      <c r="AQ221" s="130"/>
      <c r="AR221" s="130"/>
      <c r="AS221" s="126"/>
      <c r="AT221" s="126"/>
      <c r="AU221" s="126"/>
      <c r="AV221" s="126"/>
      <c r="AW221" s="126"/>
      <c r="AX221" s="126"/>
      <c r="AY221" s="126"/>
      <c r="AZ221" s="138"/>
      <c r="BA221" s="140"/>
      <c r="BB221" s="140"/>
      <c r="BC221" s="140"/>
      <c r="BD221" s="140"/>
      <c r="BE221" s="130"/>
      <c r="BF221" s="130"/>
      <c r="BG221" s="130"/>
      <c r="BH221" s="130"/>
      <c r="BI221" s="130"/>
      <c r="BJ221" s="130"/>
      <c r="BK221" s="131">
        <v>95.481</v>
      </c>
      <c r="BL221" s="131">
        <v>95.481</v>
      </c>
      <c r="BM221" s="130">
        <v>3.84</v>
      </c>
    </row>
    <row r="222" spans="1:65">
      <c r="A222" s="133">
        <v>219</v>
      </c>
      <c r="B222" s="133" t="s">
        <v>731</v>
      </c>
      <c r="C222" s="144"/>
      <c r="D222" s="134"/>
      <c r="E222" s="135"/>
      <c r="F222" s="136" t="s">
        <v>1395</v>
      </c>
      <c r="G222" s="135" t="s">
        <v>1396</v>
      </c>
      <c r="H222" s="133"/>
      <c r="I222" s="130"/>
      <c r="J222" s="130"/>
      <c r="K222" s="130"/>
      <c r="L222" s="130"/>
      <c r="M222" s="130"/>
      <c r="N222" s="130"/>
      <c r="O222" s="130"/>
      <c r="P222" s="130"/>
      <c r="Q222" s="130"/>
      <c r="R222" s="130"/>
      <c r="S222" s="133"/>
      <c r="T222" s="130"/>
      <c r="U222" s="130"/>
      <c r="V222" s="130"/>
      <c r="W222" s="130"/>
      <c r="X222" s="130"/>
      <c r="Y222" s="130"/>
      <c r="Z222" s="130"/>
      <c r="AA222" s="130"/>
      <c r="AB222" s="130"/>
      <c r="AC222" s="130"/>
      <c r="AD222" s="130"/>
      <c r="AE222" s="130"/>
      <c r="AF222" s="130"/>
      <c r="AG222" s="130"/>
      <c r="AH222" s="130"/>
      <c r="AI222" s="130"/>
      <c r="AJ222" s="130"/>
      <c r="AK222" s="130"/>
      <c r="AL222" s="130"/>
      <c r="AM222" s="130"/>
      <c r="AN222" s="130"/>
      <c r="AO222" s="130"/>
      <c r="AP222" s="130"/>
      <c r="AQ222" s="130"/>
      <c r="AR222" s="130"/>
      <c r="AS222" s="126"/>
      <c r="AT222" s="126"/>
      <c r="AU222" s="126"/>
      <c r="AV222" s="126"/>
      <c r="AW222" s="126"/>
      <c r="AX222" s="126"/>
      <c r="AY222" s="126"/>
      <c r="AZ222" s="138"/>
      <c r="BA222" s="140"/>
      <c r="BB222" s="140"/>
      <c r="BC222" s="140"/>
      <c r="BD222" s="140"/>
      <c r="BE222" s="130"/>
      <c r="BF222" s="130"/>
      <c r="BG222" s="130"/>
      <c r="BH222" s="130"/>
      <c r="BI222" s="130"/>
      <c r="BJ222" s="130"/>
      <c r="BK222" s="131">
        <v>47.7405</v>
      </c>
      <c r="BL222" s="131">
        <v>47.7405</v>
      </c>
      <c r="BM222" s="130"/>
    </row>
    <row r="223" spans="1:65">
      <c r="A223" s="133">
        <v>220</v>
      </c>
      <c r="B223" s="133" t="s">
        <v>731</v>
      </c>
      <c r="C223" s="144"/>
      <c r="D223" s="134"/>
      <c r="E223" s="135"/>
      <c r="F223" s="136" t="s">
        <v>1397</v>
      </c>
      <c r="G223" s="135" t="s">
        <v>1398</v>
      </c>
      <c r="H223" s="133"/>
      <c r="I223" s="130"/>
      <c r="J223" s="130"/>
      <c r="K223" s="130"/>
      <c r="L223" s="130"/>
      <c r="M223" s="130"/>
      <c r="N223" s="130"/>
      <c r="O223" s="130"/>
      <c r="P223" s="130"/>
      <c r="Q223" s="130"/>
      <c r="R223" s="130"/>
      <c r="S223" s="133"/>
      <c r="T223" s="130"/>
      <c r="U223" s="130"/>
      <c r="V223" s="130"/>
      <c r="W223" s="130"/>
      <c r="X223" s="130"/>
      <c r="Y223" s="130"/>
      <c r="Z223" s="130"/>
      <c r="AA223" s="130"/>
      <c r="AB223" s="130"/>
      <c r="AC223" s="130"/>
      <c r="AD223" s="130"/>
      <c r="AE223" s="130"/>
      <c r="AF223" s="130"/>
      <c r="AG223" s="130"/>
      <c r="AH223" s="130"/>
      <c r="AI223" s="130"/>
      <c r="AJ223" s="130"/>
      <c r="AK223" s="130"/>
      <c r="AL223" s="130"/>
      <c r="AM223" s="130"/>
      <c r="AN223" s="130"/>
      <c r="AO223" s="130"/>
      <c r="AP223" s="130"/>
      <c r="AQ223" s="130"/>
      <c r="AR223" s="130"/>
      <c r="AS223" s="126"/>
      <c r="AT223" s="126"/>
      <c r="AU223" s="126"/>
      <c r="AV223" s="126"/>
      <c r="AW223" s="126"/>
      <c r="AX223" s="126"/>
      <c r="AY223" s="126"/>
      <c r="AZ223" s="138"/>
      <c r="BA223" s="140"/>
      <c r="BB223" s="140"/>
      <c r="BC223" s="140"/>
      <c r="BD223" s="140"/>
      <c r="BE223" s="130"/>
      <c r="BF223" s="130"/>
      <c r="BG223" s="130"/>
      <c r="BH223" s="130"/>
      <c r="BI223" s="130"/>
      <c r="BJ223" s="130"/>
      <c r="BK223" s="131">
        <v>47.7405</v>
      </c>
      <c r="BL223" s="131">
        <v>47.7405</v>
      </c>
      <c r="BM223" s="130"/>
    </row>
    <row r="224" spans="1:65">
      <c r="A224" s="133">
        <v>221</v>
      </c>
      <c r="B224" s="133" t="s">
        <v>731</v>
      </c>
      <c r="C224" s="144"/>
      <c r="D224" s="134" t="s">
        <v>1399</v>
      </c>
      <c r="E224" s="135" t="s">
        <v>1400</v>
      </c>
      <c r="F224" s="136" t="s">
        <v>1401</v>
      </c>
      <c r="G224" s="135" t="s">
        <v>1402</v>
      </c>
      <c r="H224" s="133">
        <f>SUM(I224:Q224)</f>
        <v>6</v>
      </c>
      <c r="I224" s="130"/>
      <c r="J224" s="130">
        <v>6</v>
      </c>
      <c r="K224" s="130"/>
      <c r="L224" s="130"/>
      <c r="M224" s="130"/>
      <c r="N224" s="130"/>
      <c r="O224" s="130"/>
      <c r="P224" s="130"/>
      <c r="Q224" s="130"/>
      <c r="R224" s="130">
        <f>P224</f>
        <v>0</v>
      </c>
      <c r="S224" s="133">
        <v>6</v>
      </c>
      <c r="T224" s="130"/>
      <c r="U224" s="130"/>
      <c r="V224" s="130"/>
      <c r="W224" s="130"/>
      <c r="X224" s="130"/>
      <c r="Y224" s="130"/>
      <c r="Z224" s="130"/>
      <c r="AA224" s="130"/>
      <c r="AB224" s="130"/>
      <c r="AC224" s="130"/>
      <c r="AD224" s="130"/>
      <c r="AE224" s="130"/>
      <c r="AF224" s="130"/>
      <c r="AG224" s="130"/>
      <c r="AH224" s="130"/>
      <c r="AI224" s="130"/>
      <c r="AJ224" s="130">
        <v>1</v>
      </c>
      <c r="AK224" s="130"/>
      <c r="AL224" s="130"/>
      <c r="AM224" s="130">
        <f>S224</f>
        <v>6</v>
      </c>
      <c r="AN224" s="130"/>
      <c r="AO224" s="130">
        <f>SUM(T224:V224)</f>
        <v>0</v>
      </c>
      <c r="AP224" s="130">
        <f>SUM(W224:Y224)</f>
        <v>0</v>
      </c>
      <c r="AQ224" s="130">
        <f>Z224</f>
        <v>0</v>
      </c>
      <c r="AR224" s="130"/>
      <c r="AS224" s="126"/>
      <c r="AT224" s="126"/>
      <c r="AU224" s="126">
        <f>(SUM(S224:AA224))*0.93</f>
        <v>5.58</v>
      </c>
      <c r="AV224" s="126">
        <v>9.3</v>
      </c>
      <c r="AW224" s="126"/>
      <c r="AX224" s="126"/>
      <c r="AY224" s="126"/>
      <c r="AZ224" s="138"/>
      <c r="BA224" s="140"/>
      <c r="BB224" s="140"/>
      <c r="BC224" s="140"/>
      <c r="BD224" s="140"/>
      <c r="BE224" s="130">
        <v>1.92</v>
      </c>
      <c r="BF224" s="130"/>
      <c r="BG224" s="130"/>
      <c r="BH224" s="130">
        <v>9.6</v>
      </c>
      <c r="BI224" s="130">
        <v>76.8</v>
      </c>
      <c r="BJ224" s="130"/>
      <c r="BK224" s="131">
        <v>4.77405</v>
      </c>
      <c r="BL224" s="131">
        <v>4.77405</v>
      </c>
      <c r="BM224" s="130">
        <v>3.84</v>
      </c>
    </row>
    <row r="225" spans="1:65">
      <c r="A225" s="133">
        <v>222</v>
      </c>
      <c r="B225" s="133" t="s">
        <v>731</v>
      </c>
      <c r="C225" s="144"/>
      <c r="D225" s="134"/>
      <c r="E225" s="135" t="s">
        <v>1403</v>
      </c>
      <c r="F225" s="136" t="s">
        <v>1404</v>
      </c>
      <c r="G225" s="135" t="s">
        <v>1405</v>
      </c>
      <c r="H225" s="133"/>
      <c r="I225" s="130"/>
      <c r="J225" s="130"/>
      <c r="K225" s="130"/>
      <c r="L225" s="130"/>
      <c r="M225" s="130"/>
      <c r="N225" s="130"/>
      <c r="O225" s="130"/>
      <c r="P225" s="130"/>
      <c r="Q225" s="130"/>
      <c r="R225" s="130"/>
      <c r="S225" s="133"/>
      <c r="T225" s="130"/>
      <c r="U225" s="130"/>
      <c r="V225" s="130"/>
      <c r="W225" s="130"/>
      <c r="X225" s="130"/>
      <c r="Y225" s="130"/>
      <c r="Z225" s="130"/>
      <c r="AA225" s="130"/>
      <c r="AB225" s="130"/>
      <c r="AC225" s="130"/>
      <c r="AD225" s="130"/>
      <c r="AE225" s="130"/>
      <c r="AF225" s="130"/>
      <c r="AG225" s="130"/>
      <c r="AH225" s="130"/>
      <c r="AI225" s="130"/>
      <c r="AJ225" s="130"/>
      <c r="AK225" s="130"/>
      <c r="AL225" s="130"/>
      <c r="AM225" s="130"/>
      <c r="AN225" s="130"/>
      <c r="AO225" s="130"/>
      <c r="AP225" s="130"/>
      <c r="AQ225" s="130"/>
      <c r="AR225" s="130"/>
      <c r="AS225" s="126"/>
      <c r="AT225" s="126"/>
      <c r="AU225" s="126"/>
      <c r="AV225" s="126"/>
      <c r="AW225" s="126"/>
      <c r="AX225" s="126"/>
      <c r="AY225" s="126"/>
      <c r="AZ225" s="138"/>
      <c r="BA225" s="140"/>
      <c r="BB225" s="140"/>
      <c r="BC225" s="140"/>
      <c r="BD225" s="140"/>
      <c r="BE225" s="130"/>
      <c r="BF225" s="130"/>
      <c r="BG225" s="130"/>
      <c r="BH225" s="130"/>
      <c r="BI225" s="130"/>
      <c r="BJ225" s="130"/>
      <c r="BK225" s="131">
        <v>4.77405</v>
      </c>
      <c r="BL225" s="131">
        <v>4.77405</v>
      </c>
      <c r="BM225" s="130">
        <v>3.84</v>
      </c>
    </row>
    <row r="226" spans="1:65">
      <c r="A226" s="133">
        <v>223</v>
      </c>
      <c r="B226" s="133" t="s">
        <v>731</v>
      </c>
      <c r="C226" s="144"/>
      <c r="D226" s="134"/>
      <c r="E226" s="135" t="s">
        <v>1406</v>
      </c>
      <c r="F226" s="136" t="s">
        <v>1407</v>
      </c>
      <c r="G226" s="135" t="s">
        <v>1408</v>
      </c>
      <c r="H226" s="133"/>
      <c r="I226" s="130"/>
      <c r="J226" s="130"/>
      <c r="K226" s="130"/>
      <c r="L226" s="130"/>
      <c r="M226" s="130"/>
      <c r="N226" s="130"/>
      <c r="O226" s="130"/>
      <c r="P226" s="130"/>
      <c r="Q226" s="130"/>
      <c r="R226" s="130"/>
      <c r="S226" s="133"/>
      <c r="T226" s="130"/>
      <c r="U226" s="130"/>
      <c r="V226" s="130"/>
      <c r="W226" s="130"/>
      <c r="X226" s="130"/>
      <c r="Y226" s="130"/>
      <c r="Z226" s="130"/>
      <c r="AA226" s="130"/>
      <c r="AB226" s="130"/>
      <c r="AC226" s="130"/>
      <c r="AD226" s="130"/>
      <c r="AE226" s="130"/>
      <c r="AF226" s="130"/>
      <c r="AG226" s="130"/>
      <c r="AH226" s="130"/>
      <c r="AI226" s="130"/>
      <c r="AJ226" s="130"/>
      <c r="AK226" s="130"/>
      <c r="AL226" s="130"/>
      <c r="AM226" s="130"/>
      <c r="AN226" s="130"/>
      <c r="AO226" s="130"/>
      <c r="AP226" s="130"/>
      <c r="AQ226" s="130"/>
      <c r="AR226" s="130"/>
      <c r="AS226" s="126"/>
      <c r="AT226" s="126"/>
      <c r="AU226" s="126"/>
      <c r="AV226" s="126"/>
      <c r="AW226" s="126"/>
      <c r="AX226" s="126"/>
      <c r="AY226" s="126"/>
      <c r="AZ226" s="138"/>
      <c r="BA226" s="140"/>
      <c r="BB226" s="140"/>
      <c r="BC226" s="140"/>
      <c r="BD226" s="140"/>
      <c r="BE226" s="130"/>
      <c r="BF226" s="130"/>
      <c r="BG226" s="130"/>
      <c r="BH226" s="130"/>
      <c r="BI226" s="130"/>
      <c r="BJ226" s="130"/>
      <c r="BK226" s="131">
        <v>42.96645</v>
      </c>
      <c r="BL226" s="131">
        <v>42.96645</v>
      </c>
      <c r="BM226" s="130">
        <v>3.84</v>
      </c>
    </row>
    <row r="227" spans="1:65">
      <c r="A227" s="133">
        <v>224</v>
      </c>
      <c r="B227" s="133" t="s">
        <v>731</v>
      </c>
      <c r="C227" s="144"/>
      <c r="D227" s="134"/>
      <c r="E227" s="135" t="s">
        <v>1409</v>
      </c>
      <c r="F227" s="136" t="s">
        <v>1410</v>
      </c>
      <c r="G227" s="135" t="s">
        <v>1411</v>
      </c>
      <c r="H227" s="133"/>
      <c r="I227" s="130"/>
      <c r="J227" s="130"/>
      <c r="K227" s="130"/>
      <c r="L227" s="130"/>
      <c r="M227" s="130"/>
      <c r="N227" s="130"/>
      <c r="O227" s="130"/>
      <c r="P227" s="130"/>
      <c r="Q227" s="130"/>
      <c r="R227" s="130"/>
      <c r="S227" s="133"/>
      <c r="T227" s="130"/>
      <c r="U227" s="130"/>
      <c r="V227" s="130"/>
      <c r="W227" s="130"/>
      <c r="X227" s="130"/>
      <c r="Y227" s="130"/>
      <c r="Z227" s="130"/>
      <c r="AA227" s="130"/>
      <c r="AB227" s="130"/>
      <c r="AC227" s="130"/>
      <c r="AD227" s="130"/>
      <c r="AE227" s="130"/>
      <c r="AF227" s="130"/>
      <c r="AG227" s="130"/>
      <c r="AH227" s="130"/>
      <c r="AI227" s="130"/>
      <c r="AJ227" s="130"/>
      <c r="AK227" s="130"/>
      <c r="AL227" s="130"/>
      <c r="AM227" s="130"/>
      <c r="AN227" s="130"/>
      <c r="AO227" s="130"/>
      <c r="AP227" s="130"/>
      <c r="AQ227" s="130"/>
      <c r="AR227" s="130"/>
      <c r="AS227" s="126"/>
      <c r="AT227" s="126"/>
      <c r="AU227" s="126"/>
      <c r="AV227" s="126"/>
      <c r="AW227" s="126"/>
      <c r="AX227" s="126"/>
      <c r="AY227" s="126"/>
      <c r="AZ227" s="138"/>
      <c r="BA227" s="140"/>
      <c r="BB227" s="140"/>
      <c r="BC227" s="140"/>
      <c r="BD227" s="140"/>
      <c r="BE227" s="130"/>
      <c r="BF227" s="130"/>
      <c r="BG227" s="130"/>
      <c r="BH227" s="130"/>
      <c r="BI227" s="130"/>
      <c r="BJ227" s="130"/>
      <c r="BK227" s="131">
        <v>42.96645</v>
      </c>
      <c r="BL227" s="131">
        <v>42.96645</v>
      </c>
      <c r="BM227" s="130">
        <v>3.84</v>
      </c>
    </row>
    <row r="228" spans="1:65">
      <c r="A228" s="133">
        <v>225</v>
      </c>
      <c r="B228" s="133" t="s">
        <v>731</v>
      </c>
      <c r="C228" s="144"/>
      <c r="D228" s="134"/>
      <c r="E228" s="135" t="s">
        <v>1412</v>
      </c>
      <c r="F228" s="136" t="s">
        <v>1413</v>
      </c>
      <c r="G228" s="135" t="s">
        <v>1414</v>
      </c>
      <c r="H228" s="133"/>
      <c r="I228" s="130"/>
      <c r="J228" s="130"/>
      <c r="K228" s="130"/>
      <c r="L228" s="130"/>
      <c r="M228" s="130"/>
      <c r="N228" s="130"/>
      <c r="O228" s="130"/>
      <c r="P228" s="130"/>
      <c r="Q228" s="130"/>
      <c r="R228" s="130"/>
      <c r="S228" s="133"/>
      <c r="T228" s="130"/>
      <c r="U228" s="130"/>
      <c r="V228" s="130"/>
      <c r="W228" s="130"/>
      <c r="X228" s="130"/>
      <c r="Y228" s="130"/>
      <c r="Z228" s="130"/>
      <c r="AA228" s="130"/>
      <c r="AB228" s="130"/>
      <c r="AC228" s="130"/>
      <c r="AD228" s="130"/>
      <c r="AE228" s="130"/>
      <c r="AF228" s="130"/>
      <c r="AG228" s="130"/>
      <c r="AH228" s="130"/>
      <c r="AI228" s="130"/>
      <c r="AJ228" s="130"/>
      <c r="AK228" s="130"/>
      <c r="AL228" s="130"/>
      <c r="AM228" s="130"/>
      <c r="AN228" s="130"/>
      <c r="AO228" s="130"/>
      <c r="AP228" s="130"/>
      <c r="AQ228" s="130"/>
      <c r="AR228" s="130"/>
      <c r="AS228" s="126"/>
      <c r="AT228" s="126"/>
      <c r="AU228" s="126"/>
      <c r="AV228" s="126"/>
      <c r="AW228" s="126"/>
      <c r="AX228" s="126"/>
      <c r="AY228" s="126"/>
      <c r="AZ228" s="138"/>
      <c r="BA228" s="140"/>
      <c r="BB228" s="140"/>
      <c r="BC228" s="140"/>
      <c r="BD228" s="140"/>
      <c r="BE228" s="130"/>
      <c r="BF228" s="130"/>
      <c r="BG228" s="130"/>
      <c r="BH228" s="130"/>
      <c r="BI228" s="130"/>
      <c r="BJ228" s="130"/>
      <c r="BK228" s="131">
        <v>9.5481</v>
      </c>
      <c r="BL228" s="131">
        <v>9.5481</v>
      </c>
      <c r="BM228" s="130">
        <v>3.84</v>
      </c>
    </row>
    <row r="229" spans="1:65">
      <c r="A229" s="133">
        <v>226</v>
      </c>
      <c r="B229" s="133" t="s">
        <v>731</v>
      </c>
      <c r="C229" s="144"/>
      <c r="D229" s="134"/>
      <c r="E229" s="135" t="s">
        <v>1415</v>
      </c>
      <c r="F229" s="136" t="s">
        <v>1416</v>
      </c>
      <c r="G229" s="135" t="s">
        <v>1417</v>
      </c>
      <c r="H229" s="133"/>
      <c r="I229" s="130"/>
      <c r="J229" s="130"/>
      <c r="K229" s="130"/>
      <c r="L229" s="130"/>
      <c r="M229" s="130"/>
      <c r="N229" s="130"/>
      <c r="O229" s="130"/>
      <c r="P229" s="130"/>
      <c r="Q229" s="130"/>
      <c r="R229" s="130"/>
      <c r="S229" s="133"/>
      <c r="T229" s="130"/>
      <c r="U229" s="130"/>
      <c r="V229" s="130"/>
      <c r="W229" s="130"/>
      <c r="X229" s="130"/>
      <c r="Y229" s="130"/>
      <c r="Z229" s="130"/>
      <c r="AA229" s="130"/>
      <c r="AB229" s="130"/>
      <c r="AC229" s="130"/>
      <c r="AD229" s="130"/>
      <c r="AE229" s="130"/>
      <c r="AF229" s="130"/>
      <c r="AG229" s="130"/>
      <c r="AH229" s="130"/>
      <c r="AI229" s="130"/>
      <c r="AJ229" s="130"/>
      <c r="AK229" s="130"/>
      <c r="AL229" s="130"/>
      <c r="AM229" s="130"/>
      <c r="AN229" s="130"/>
      <c r="AO229" s="130"/>
      <c r="AP229" s="130"/>
      <c r="AQ229" s="130"/>
      <c r="AR229" s="130"/>
      <c r="AS229" s="126"/>
      <c r="AT229" s="126"/>
      <c r="AU229" s="126"/>
      <c r="AV229" s="126"/>
      <c r="AW229" s="126"/>
      <c r="AX229" s="126"/>
      <c r="AY229" s="126"/>
      <c r="AZ229" s="138"/>
      <c r="BA229" s="140"/>
      <c r="BB229" s="140"/>
      <c r="BC229" s="140"/>
      <c r="BD229" s="140"/>
      <c r="BE229" s="130"/>
      <c r="BF229" s="130"/>
      <c r="BG229" s="130"/>
      <c r="BH229" s="130"/>
      <c r="BI229" s="130"/>
      <c r="BJ229" s="130"/>
      <c r="BK229" s="131">
        <v>4.77405</v>
      </c>
      <c r="BL229" s="131">
        <v>4.77405</v>
      </c>
      <c r="BM229" s="130">
        <v>3.84</v>
      </c>
    </row>
    <row r="230" spans="1:65">
      <c r="A230" s="133">
        <v>227</v>
      </c>
      <c r="B230" s="133" t="s">
        <v>731</v>
      </c>
      <c r="C230" s="144"/>
      <c r="D230" s="134" t="s">
        <v>1418</v>
      </c>
      <c r="E230" s="135" t="s">
        <v>1419</v>
      </c>
      <c r="F230" s="136" t="s">
        <v>1420</v>
      </c>
      <c r="G230" s="135" t="s">
        <v>1421</v>
      </c>
      <c r="H230" s="133">
        <f>SUM(I230:Q230)</f>
        <v>2</v>
      </c>
      <c r="I230" s="130"/>
      <c r="J230" s="130"/>
      <c r="K230" s="130"/>
      <c r="L230" s="130"/>
      <c r="M230" s="130"/>
      <c r="N230" s="130"/>
      <c r="O230" s="130">
        <v>2</v>
      </c>
      <c r="P230" s="130"/>
      <c r="Q230" s="130"/>
      <c r="R230" s="130">
        <f>P230</f>
        <v>0</v>
      </c>
      <c r="S230" s="133">
        <v>1</v>
      </c>
      <c r="T230" s="130"/>
      <c r="U230" s="130"/>
      <c r="V230" s="130"/>
      <c r="W230" s="130"/>
      <c r="X230" s="130"/>
      <c r="Y230" s="130"/>
      <c r="Z230" s="130"/>
      <c r="AA230" s="130">
        <v>1</v>
      </c>
      <c r="AB230" s="130"/>
      <c r="AC230" s="130"/>
      <c r="AD230" s="130"/>
      <c r="AE230" s="130"/>
      <c r="AF230" s="130"/>
      <c r="AG230" s="130"/>
      <c r="AH230" s="130"/>
      <c r="AI230" s="130"/>
      <c r="AJ230" s="130">
        <v>1</v>
      </c>
      <c r="AK230" s="130"/>
      <c r="AL230" s="130"/>
      <c r="AM230" s="130">
        <f>S230</f>
        <v>1</v>
      </c>
      <c r="AN230" s="130"/>
      <c r="AO230" s="130">
        <f>SUM(T230:V230)</f>
        <v>0</v>
      </c>
      <c r="AP230" s="130">
        <f>SUM(W230:Y230)</f>
        <v>0</v>
      </c>
      <c r="AQ230" s="130">
        <f>Z230</f>
        <v>0</v>
      </c>
      <c r="AR230" s="130"/>
      <c r="AS230" s="126"/>
      <c r="AT230" s="126"/>
      <c r="AU230" s="126">
        <f>(SUM(S23:AA23))*0.93</f>
        <v>0</v>
      </c>
      <c r="AV230" s="126">
        <v>13.95</v>
      </c>
      <c r="AW230" s="126">
        <v>12.9</v>
      </c>
      <c r="AX230" s="126"/>
      <c r="AY230" s="126"/>
      <c r="AZ230" s="138"/>
      <c r="BA230" s="140"/>
      <c r="BB230" s="140"/>
      <c r="BC230" s="140"/>
      <c r="BD230" s="140"/>
      <c r="BE230" s="130">
        <f>(AH23*5+AI23*4+AJ23*2)*0.96</f>
        <v>4.8</v>
      </c>
      <c r="BF230" s="130"/>
      <c r="BG230" s="130"/>
      <c r="BH230" s="130">
        <v>9.6</v>
      </c>
      <c r="BI230" s="130">
        <v>4.8</v>
      </c>
      <c r="BJ230" s="130"/>
      <c r="BK230" s="131">
        <v>44.87607</v>
      </c>
      <c r="BL230" s="131">
        <v>44.87607</v>
      </c>
      <c r="BM230" s="130">
        <v>3.84</v>
      </c>
    </row>
    <row r="231" spans="1:65">
      <c r="A231" s="133">
        <v>228</v>
      </c>
      <c r="B231" s="133" t="s">
        <v>731</v>
      </c>
      <c r="C231" s="144"/>
      <c r="D231" s="134"/>
      <c r="E231" s="135" t="s">
        <v>1422</v>
      </c>
      <c r="F231" s="136" t="s">
        <v>1423</v>
      </c>
      <c r="G231" s="135" t="s">
        <v>1424</v>
      </c>
      <c r="H231" s="133"/>
      <c r="I231" s="130"/>
      <c r="J231" s="130"/>
      <c r="K231" s="130"/>
      <c r="L231" s="130"/>
      <c r="M231" s="130"/>
      <c r="N231" s="130"/>
      <c r="O231" s="130"/>
      <c r="P231" s="130"/>
      <c r="Q231" s="130"/>
      <c r="R231" s="130"/>
      <c r="S231" s="133"/>
      <c r="T231" s="130"/>
      <c r="U231" s="130"/>
      <c r="V231" s="130"/>
      <c r="W231" s="130"/>
      <c r="X231" s="130"/>
      <c r="Y231" s="130"/>
      <c r="Z231" s="130"/>
      <c r="AA231" s="130"/>
      <c r="AB231" s="130"/>
      <c r="AC231" s="130"/>
      <c r="AD231" s="130"/>
      <c r="AE231" s="130"/>
      <c r="AF231" s="130"/>
      <c r="AG231" s="130"/>
      <c r="AH231" s="130"/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26"/>
      <c r="AT231" s="126"/>
      <c r="AU231" s="126"/>
      <c r="AV231" s="126"/>
      <c r="AW231" s="126"/>
      <c r="AX231" s="126"/>
      <c r="AY231" s="126"/>
      <c r="AZ231" s="138"/>
      <c r="BA231" s="140"/>
      <c r="BB231" s="140"/>
      <c r="BC231" s="140"/>
      <c r="BD231" s="140"/>
      <c r="BE231" s="130"/>
      <c r="BF231" s="130"/>
      <c r="BG231" s="130"/>
      <c r="BH231" s="130"/>
      <c r="BI231" s="130"/>
      <c r="BJ231" s="130"/>
      <c r="BK231" s="131">
        <v>44.87607</v>
      </c>
      <c r="BL231" s="131">
        <v>44.87607</v>
      </c>
      <c r="BM231" s="130">
        <v>3.84</v>
      </c>
    </row>
    <row r="232" spans="1:65">
      <c r="A232" s="133">
        <v>229</v>
      </c>
      <c r="B232" s="133" t="s">
        <v>731</v>
      </c>
      <c r="C232" s="144"/>
      <c r="D232" s="134" t="s">
        <v>1425</v>
      </c>
      <c r="E232" s="135" t="s">
        <v>1426</v>
      </c>
      <c r="F232" s="136" t="s">
        <v>1427</v>
      </c>
      <c r="G232" s="135" t="s">
        <v>1428</v>
      </c>
      <c r="H232" s="133">
        <f>SUM(I232:Q232)</f>
        <v>5</v>
      </c>
      <c r="I232" s="130"/>
      <c r="J232" s="130">
        <v>2</v>
      </c>
      <c r="K232" s="130">
        <v>2</v>
      </c>
      <c r="L232" s="130"/>
      <c r="M232" s="130"/>
      <c r="N232" s="130"/>
      <c r="O232" s="130">
        <v>1</v>
      </c>
      <c r="P232" s="130"/>
      <c r="Q232" s="130"/>
      <c r="R232" s="130">
        <f>P232</f>
        <v>0</v>
      </c>
      <c r="S232" s="133">
        <v>2</v>
      </c>
      <c r="T232" s="130">
        <v>1</v>
      </c>
      <c r="U232" s="130"/>
      <c r="V232" s="130"/>
      <c r="W232" s="130"/>
      <c r="X232" s="130"/>
      <c r="Y232" s="130"/>
      <c r="Z232" s="130"/>
      <c r="AA232" s="130"/>
      <c r="AB232" s="130">
        <v>4</v>
      </c>
      <c r="AC232" s="130"/>
      <c r="AD232" s="130"/>
      <c r="AE232" s="130"/>
      <c r="AF232" s="130"/>
      <c r="AG232" s="130"/>
      <c r="AH232" s="130"/>
      <c r="AI232" s="130"/>
      <c r="AJ232" s="130">
        <v>1</v>
      </c>
      <c r="AK232" s="130"/>
      <c r="AL232" s="130"/>
      <c r="AM232" s="130">
        <f>S232</f>
        <v>2</v>
      </c>
      <c r="AN232" s="130"/>
      <c r="AO232" s="130">
        <f>SUM(T232:V232)</f>
        <v>1</v>
      </c>
      <c r="AP232" s="130">
        <f>SUM(W232:Y232)</f>
        <v>0</v>
      </c>
      <c r="AQ232" s="130">
        <f>Z232</f>
        <v>0</v>
      </c>
      <c r="AR232" s="130"/>
      <c r="AS232" s="126"/>
      <c r="AT232" s="126"/>
      <c r="AU232" s="126">
        <f>(SUM(S232:AA232))*0.93</f>
        <v>2.79</v>
      </c>
      <c r="AV232" s="126">
        <v>74.4</v>
      </c>
      <c r="AW232" s="126"/>
      <c r="AX232" s="126"/>
      <c r="AY232" s="126"/>
      <c r="AZ232" s="138"/>
      <c r="BA232" s="140"/>
      <c r="BB232" s="140"/>
      <c r="BC232" s="140"/>
      <c r="BD232" s="140"/>
      <c r="BE232" s="130">
        <f>(AH232*5+AI232*4+AJ232*2)*0.96</f>
        <v>1.92</v>
      </c>
      <c r="BF232" s="130"/>
      <c r="BG232" s="130"/>
      <c r="BH232" s="130">
        <v>115.2</v>
      </c>
      <c r="BI232" s="130">
        <v>192</v>
      </c>
      <c r="BJ232" s="130"/>
      <c r="BK232" s="131">
        <v>64.92708</v>
      </c>
      <c r="BL232" s="131">
        <v>64.92708</v>
      </c>
      <c r="BM232" s="130">
        <v>3.84</v>
      </c>
    </row>
    <row r="233" spans="1:65">
      <c r="A233" s="133">
        <v>230</v>
      </c>
      <c r="B233" s="133" t="s">
        <v>731</v>
      </c>
      <c r="C233" s="144"/>
      <c r="D233" s="134"/>
      <c r="E233" s="135"/>
      <c r="F233" s="136" t="s">
        <v>1429</v>
      </c>
      <c r="G233" s="135" t="s">
        <v>1430</v>
      </c>
      <c r="H233" s="133"/>
      <c r="I233" s="130"/>
      <c r="J233" s="130"/>
      <c r="K233" s="130"/>
      <c r="L233" s="130"/>
      <c r="M233" s="130"/>
      <c r="N233" s="130"/>
      <c r="O233" s="130"/>
      <c r="P233" s="130"/>
      <c r="Q233" s="130"/>
      <c r="R233" s="130"/>
      <c r="S233" s="133"/>
      <c r="T233" s="130"/>
      <c r="U233" s="130"/>
      <c r="V233" s="130"/>
      <c r="W233" s="130"/>
      <c r="X233" s="130"/>
      <c r="Y233" s="130"/>
      <c r="Z233" s="130"/>
      <c r="AA233" s="130"/>
      <c r="AB233" s="130"/>
      <c r="AC233" s="130"/>
      <c r="AD233" s="130"/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130"/>
      <c r="AP233" s="130"/>
      <c r="AQ233" s="130"/>
      <c r="AR233" s="130"/>
      <c r="AS233" s="126"/>
      <c r="AT233" s="126"/>
      <c r="AU233" s="126"/>
      <c r="AV233" s="126"/>
      <c r="AW233" s="126"/>
      <c r="AX233" s="126"/>
      <c r="AY233" s="126"/>
      <c r="AZ233" s="138"/>
      <c r="BA233" s="140"/>
      <c r="BB233" s="140"/>
      <c r="BC233" s="140"/>
      <c r="BD233" s="140"/>
      <c r="BE233" s="130"/>
      <c r="BF233" s="130"/>
      <c r="BG233" s="130"/>
      <c r="BH233" s="130"/>
      <c r="BI233" s="130"/>
      <c r="BJ233" s="130"/>
      <c r="BK233" s="131">
        <v>64.92708</v>
      </c>
      <c r="BL233" s="131">
        <v>64.92708</v>
      </c>
      <c r="BM233" s="130"/>
    </row>
    <row r="234" spans="1:65">
      <c r="A234" s="133">
        <v>231</v>
      </c>
      <c r="B234" s="133" t="s">
        <v>731</v>
      </c>
      <c r="C234" s="144"/>
      <c r="D234" s="134"/>
      <c r="E234" s="135" t="s">
        <v>1431</v>
      </c>
      <c r="F234" s="136" t="s">
        <v>1432</v>
      </c>
      <c r="G234" s="135" t="s">
        <v>1433</v>
      </c>
      <c r="H234" s="133"/>
      <c r="I234" s="130"/>
      <c r="J234" s="130"/>
      <c r="K234" s="130"/>
      <c r="L234" s="130"/>
      <c r="M234" s="130"/>
      <c r="N234" s="130"/>
      <c r="O234" s="130"/>
      <c r="P234" s="130"/>
      <c r="Q234" s="130"/>
      <c r="R234" s="130"/>
      <c r="S234" s="133"/>
      <c r="T234" s="130"/>
      <c r="U234" s="130"/>
      <c r="V234" s="130"/>
      <c r="W234" s="130"/>
      <c r="X234" s="130"/>
      <c r="Y234" s="130"/>
      <c r="Z234" s="130"/>
      <c r="AA234" s="130"/>
      <c r="AB234" s="130"/>
      <c r="AC234" s="130"/>
      <c r="AD234" s="130"/>
      <c r="AE234" s="130"/>
      <c r="AF234" s="130"/>
      <c r="AG234" s="130"/>
      <c r="AH234" s="130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26"/>
      <c r="AT234" s="126"/>
      <c r="AU234" s="126"/>
      <c r="AV234" s="126"/>
      <c r="AW234" s="126"/>
      <c r="AX234" s="126"/>
      <c r="AY234" s="126"/>
      <c r="AZ234" s="138"/>
      <c r="BA234" s="140"/>
      <c r="BB234" s="140"/>
      <c r="BC234" s="140"/>
      <c r="BD234" s="140"/>
      <c r="BE234" s="130"/>
      <c r="BF234" s="130"/>
      <c r="BG234" s="130"/>
      <c r="BH234" s="130"/>
      <c r="BI234" s="130"/>
      <c r="BJ234" s="130"/>
      <c r="BK234" s="131">
        <v>64.92708</v>
      </c>
      <c r="BL234" s="131">
        <v>64.92708</v>
      </c>
      <c r="BM234" s="130">
        <v>7.68</v>
      </c>
    </row>
    <row r="235" spans="1:65">
      <c r="A235" s="133">
        <v>232</v>
      </c>
      <c r="B235" s="133" t="s">
        <v>731</v>
      </c>
      <c r="C235" s="144"/>
      <c r="D235" s="134"/>
      <c r="E235" s="135"/>
      <c r="F235" s="136" t="s">
        <v>1434</v>
      </c>
      <c r="G235" s="135" t="s">
        <v>1435</v>
      </c>
      <c r="H235" s="133"/>
      <c r="I235" s="130"/>
      <c r="J235" s="130"/>
      <c r="K235" s="130"/>
      <c r="L235" s="130"/>
      <c r="M235" s="130"/>
      <c r="N235" s="130"/>
      <c r="O235" s="130"/>
      <c r="P235" s="130"/>
      <c r="Q235" s="130"/>
      <c r="R235" s="130"/>
      <c r="S235" s="133"/>
      <c r="T235" s="130"/>
      <c r="U235" s="130"/>
      <c r="V235" s="130"/>
      <c r="W235" s="130"/>
      <c r="X235" s="130"/>
      <c r="Y235" s="130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26"/>
      <c r="AT235" s="126"/>
      <c r="AU235" s="126"/>
      <c r="AV235" s="126"/>
      <c r="AW235" s="126"/>
      <c r="AX235" s="126"/>
      <c r="AY235" s="126"/>
      <c r="AZ235" s="138"/>
      <c r="BA235" s="140"/>
      <c r="BB235" s="140"/>
      <c r="BC235" s="140"/>
      <c r="BD235" s="140"/>
      <c r="BE235" s="130"/>
      <c r="BF235" s="130"/>
      <c r="BG235" s="130"/>
      <c r="BH235" s="130"/>
      <c r="BI235" s="130"/>
      <c r="BJ235" s="130"/>
      <c r="BK235" s="131">
        <v>4.77405</v>
      </c>
      <c r="BL235" s="131">
        <v>4.77405</v>
      </c>
      <c r="BM235" s="130"/>
    </row>
    <row r="236" spans="1:65">
      <c r="A236" s="133">
        <v>233</v>
      </c>
      <c r="B236" s="133" t="s">
        <v>731</v>
      </c>
      <c r="C236" s="144"/>
      <c r="D236" s="134"/>
      <c r="E236" s="135"/>
      <c r="F236" s="136" t="s">
        <v>1436</v>
      </c>
      <c r="G236" s="135" t="s">
        <v>1437</v>
      </c>
      <c r="H236" s="133"/>
      <c r="I236" s="130"/>
      <c r="J236" s="130"/>
      <c r="K236" s="130"/>
      <c r="L236" s="130"/>
      <c r="M236" s="130"/>
      <c r="N236" s="130"/>
      <c r="O236" s="130"/>
      <c r="P236" s="130"/>
      <c r="Q236" s="130"/>
      <c r="R236" s="130"/>
      <c r="S236" s="133"/>
      <c r="T236" s="130"/>
      <c r="U236" s="130"/>
      <c r="V236" s="130"/>
      <c r="W236" s="130"/>
      <c r="X236" s="130"/>
      <c r="Y236" s="130"/>
      <c r="Z236" s="130"/>
      <c r="AA236" s="130"/>
      <c r="AB236" s="130"/>
      <c r="AC236" s="130"/>
      <c r="AD236" s="130"/>
      <c r="AE236" s="130"/>
      <c r="AF236" s="130"/>
      <c r="AG236" s="130"/>
      <c r="AH236" s="130"/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26"/>
      <c r="AT236" s="126"/>
      <c r="AU236" s="126"/>
      <c r="AV236" s="126"/>
      <c r="AW236" s="126"/>
      <c r="AX236" s="126"/>
      <c r="AY236" s="126"/>
      <c r="AZ236" s="138"/>
      <c r="BA236" s="140"/>
      <c r="BB236" s="140"/>
      <c r="BC236" s="140"/>
      <c r="BD236" s="140"/>
      <c r="BE236" s="130"/>
      <c r="BF236" s="130"/>
      <c r="BG236" s="130"/>
      <c r="BH236" s="130"/>
      <c r="BI236" s="130"/>
      <c r="BJ236" s="130"/>
      <c r="BK236" s="131">
        <v>4.77405</v>
      </c>
      <c r="BL236" s="131">
        <v>4.77405</v>
      </c>
      <c r="BM236" s="130"/>
    </row>
    <row r="237" spans="1:65">
      <c r="A237" s="133">
        <v>234</v>
      </c>
      <c r="B237" s="133" t="s">
        <v>731</v>
      </c>
      <c r="C237" s="144"/>
      <c r="D237" s="134" t="s">
        <v>1438</v>
      </c>
      <c r="E237" s="135" t="s">
        <v>1439</v>
      </c>
      <c r="F237" s="136" t="s">
        <v>1440</v>
      </c>
      <c r="G237" s="135" t="s">
        <v>1441</v>
      </c>
      <c r="H237" s="133">
        <f>SUM(I237:Q237)</f>
        <v>8</v>
      </c>
      <c r="I237" s="130"/>
      <c r="J237" s="130">
        <v>6</v>
      </c>
      <c r="K237" s="130"/>
      <c r="L237" s="130"/>
      <c r="M237" s="130"/>
      <c r="N237" s="130"/>
      <c r="O237" s="130"/>
      <c r="P237" s="130">
        <v>2</v>
      </c>
      <c r="Q237" s="130"/>
      <c r="R237" s="130">
        <f>P237</f>
        <v>2</v>
      </c>
      <c r="S237" s="133">
        <v>3</v>
      </c>
      <c r="T237" s="130"/>
      <c r="U237" s="130"/>
      <c r="V237" s="130"/>
      <c r="W237" s="130"/>
      <c r="X237" s="130"/>
      <c r="Y237" s="130"/>
      <c r="Z237" s="130"/>
      <c r="AA237" s="130">
        <v>2</v>
      </c>
      <c r="AB237" s="130">
        <v>3</v>
      </c>
      <c r="AC237" s="130"/>
      <c r="AD237" s="130"/>
      <c r="AE237" s="130"/>
      <c r="AF237" s="130"/>
      <c r="AG237" s="130"/>
      <c r="AH237" s="130"/>
      <c r="AI237" s="130"/>
      <c r="AJ237" s="130">
        <v>1</v>
      </c>
      <c r="AK237" s="130"/>
      <c r="AL237" s="130"/>
      <c r="AM237" s="130">
        <f>S237</f>
        <v>3</v>
      </c>
      <c r="AN237" s="130"/>
      <c r="AO237" s="130">
        <f>SUM(T237:V237)</f>
        <v>0</v>
      </c>
      <c r="AP237" s="130">
        <f>SUM(W237:Y237)</f>
        <v>0</v>
      </c>
      <c r="AQ237" s="130">
        <f>Z237</f>
        <v>0</v>
      </c>
      <c r="AR237" s="130"/>
      <c r="AS237" s="126"/>
      <c r="AT237" s="126"/>
      <c r="AU237" s="126">
        <f>(SUM(S237:AA237))*0.93</f>
        <v>4.65</v>
      </c>
      <c r="AV237" s="126">
        <v>82.4</v>
      </c>
      <c r="AW237" s="126"/>
      <c r="AX237" s="126"/>
      <c r="AY237" s="126">
        <v>139.5</v>
      </c>
      <c r="AZ237" s="138"/>
      <c r="BA237" s="140"/>
      <c r="BB237" s="140"/>
      <c r="BC237" s="140"/>
      <c r="BD237" s="140"/>
      <c r="BE237" s="130">
        <f>(AH237*5+AI237*4+AJ237*2)*0.96</f>
        <v>1.92</v>
      </c>
      <c r="BF237" s="130"/>
      <c r="BG237" s="130"/>
      <c r="BH237" s="130">
        <v>14.4</v>
      </c>
      <c r="BI237" s="130">
        <v>144</v>
      </c>
      <c r="BJ237" s="130"/>
      <c r="BK237" s="131">
        <v>56.33379</v>
      </c>
      <c r="BL237" s="131">
        <v>56.33379</v>
      </c>
      <c r="BM237" s="130">
        <v>3.84</v>
      </c>
    </row>
    <row r="238" spans="1:65">
      <c r="A238" s="133">
        <v>235</v>
      </c>
      <c r="B238" s="133" t="s">
        <v>731</v>
      </c>
      <c r="C238" s="144"/>
      <c r="D238" s="134"/>
      <c r="E238" s="135"/>
      <c r="F238" s="136" t="s">
        <v>1442</v>
      </c>
      <c r="G238" s="135" t="s">
        <v>1443</v>
      </c>
      <c r="H238" s="133"/>
      <c r="I238" s="130"/>
      <c r="J238" s="130"/>
      <c r="K238" s="130"/>
      <c r="L238" s="130"/>
      <c r="M238" s="130"/>
      <c r="N238" s="130"/>
      <c r="O238" s="130"/>
      <c r="P238" s="130"/>
      <c r="Q238" s="130"/>
      <c r="R238" s="130"/>
      <c r="S238" s="133"/>
      <c r="T238" s="130"/>
      <c r="U238" s="130"/>
      <c r="V238" s="130"/>
      <c r="W238" s="130"/>
      <c r="X238" s="130"/>
      <c r="Y238" s="130"/>
      <c r="Z238" s="130"/>
      <c r="AA238" s="130"/>
      <c r="AB238" s="130"/>
      <c r="AC238" s="130"/>
      <c r="AD238" s="130"/>
      <c r="AE238" s="130"/>
      <c r="AF238" s="130"/>
      <c r="AG238" s="130"/>
      <c r="AH238" s="130"/>
      <c r="AI238" s="130"/>
      <c r="AJ238" s="130"/>
      <c r="AK238" s="130"/>
      <c r="AL238" s="130"/>
      <c r="AM238" s="130"/>
      <c r="AN238" s="130"/>
      <c r="AO238" s="130"/>
      <c r="AP238" s="130"/>
      <c r="AQ238" s="130"/>
      <c r="AR238" s="130"/>
      <c r="AS238" s="126"/>
      <c r="AT238" s="126"/>
      <c r="AU238" s="126"/>
      <c r="AV238" s="126"/>
      <c r="AW238" s="126"/>
      <c r="AX238" s="126"/>
      <c r="AY238" s="126"/>
      <c r="AZ238" s="138"/>
      <c r="BA238" s="140"/>
      <c r="BB238" s="140"/>
      <c r="BC238" s="140"/>
      <c r="BD238" s="140"/>
      <c r="BE238" s="130"/>
      <c r="BF238" s="130"/>
      <c r="BG238" s="130"/>
      <c r="BH238" s="130"/>
      <c r="BI238" s="130"/>
      <c r="BJ238" s="130"/>
      <c r="BK238" s="131">
        <v>56.33379</v>
      </c>
      <c r="BL238" s="131">
        <v>56.33379</v>
      </c>
      <c r="BM238" s="130"/>
    </row>
    <row r="239" spans="1:65">
      <c r="A239" s="133">
        <v>236</v>
      </c>
      <c r="B239" s="133" t="s">
        <v>731</v>
      </c>
      <c r="C239" s="144"/>
      <c r="D239" s="134"/>
      <c r="E239" s="135" t="s">
        <v>1444</v>
      </c>
      <c r="F239" s="136" t="s">
        <v>1445</v>
      </c>
      <c r="G239" s="135" t="s">
        <v>1446</v>
      </c>
      <c r="H239" s="133"/>
      <c r="I239" s="130"/>
      <c r="J239" s="130"/>
      <c r="K239" s="130"/>
      <c r="L239" s="130"/>
      <c r="M239" s="130"/>
      <c r="N239" s="130"/>
      <c r="O239" s="130"/>
      <c r="P239" s="130"/>
      <c r="Q239" s="130"/>
      <c r="R239" s="130"/>
      <c r="S239" s="133"/>
      <c r="T239" s="130"/>
      <c r="U239" s="130"/>
      <c r="V239" s="130"/>
      <c r="W239" s="130"/>
      <c r="X239" s="130"/>
      <c r="Y239" s="130"/>
      <c r="Z239" s="130"/>
      <c r="AA239" s="130"/>
      <c r="AB239" s="130"/>
      <c r="AC239" s="130"/>
      <c r="AD239" s="130"/>
      <c r="AE239" s="130"/>
      <c r="AF239" s="130"/>
      <c r="AG239" s="130"/>
      <c r="AH239" s="130"/>
      <c r="AI239" s="130"/>
      <c r="AJ239" s="130"/>
      <c r="AK239" s="130"/>
      <c r="AL239" s="130"/>
      <c r="AM239" s="130"/>
      <c r="AN239" s="130"/>
      <c r="AO239" s="130"/>
      <c r="AP239" s="130"/>
      <c r="AQ239" s="130"/>
      <c r="AR239" s="130"/>
      <c r="AS239" s="126"/>
      <c r="AT239" s="126"/>
      <c r="AU239" s="126"/>
      <c r="AV239" s="126"/>
      <c r="AW239" s="126"/>
      <c r="AX239" s="126"/>
      <c r="AY239" s="126"/>
      <c r="AZ239" s="138"/>
      <c r="BA239" s="140"/>
      <c r="BB239" s="140"/>
      <c r="BC239" s="140"/>
      <c r="BD239" s="140"/>
      <c r="BE239" s="130"/>
      <c r="BF239" s="130"/>
      <c r="BG239" s="130"/>
      <c r="BH239" s="130"/>
      <c r="BI239" s="130"/>
      <c r="BJ239" s="130"/>
      <c r="BK239" s="131">
        <v>42.01164</v>
      </c>
      <c r="BL239" s="131">
        <v>42.01164</v>
      </c>
      <c r="BM239" s="130">
        <v>3.84</v>
      </c>
    </row>
    <row r="240" spans="1:65">
      <c r="A240" s="133">
        <v>237</v>
      </c>
      <c r="B240" s="133" t="s">
        <v>731</v>
      </c>
      <c r="C240" s="144"/>
      <c r="D240" s="134"/>
      <c r="E240" s="135"/>
      <c r="F240" s="136" t="s">
        <v>1447</v>
      </c>
      <c r="G240" s="135" t="s">
        <v>1448</v>
      </c>
      <c r="H240" s="133"/>
      <c r="I240" s="130"/>
      <c r="J240" s="130"/>
      <c r="K240" s="130"/>
      <c r="L240" s="130"/>
      <c r="M240" s="130"/>
      <c r="N240" s="130"/>
      <c r="O240" s="130"/>
      <c r="P240" s="130"/>
      <c r="Q240" s="130"/>
      <c r="R240" s="130"/>
      <c r="S240" s="133"/>
      <c r="T240" s="130"/>
      <c r="U240" s="130"/>
      <c r="V240" s="130"/>
      <c r="W240" s="130"/>
      <c r="X240" s="130"/>
      <c r="Y240" s="130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26"/>
      <c r="AT240" s="126"/>
      <c r="AU240" s="126"/>
      <c r="AV240" s="126"/>
      <c r="AW240" s="126"/>
      <c r="AX240" s="126"/>
      <c r="AY240" s="126"/>
      <c r="AZ240" s="138"/>
      <c r="BA240" s="140"/>
      <c r="BB240" s="140"/>
      <c r="BC240" s="140"/>
      <c r="BD240" s="140"/>
      <c r="BE240" s="130"/>
      <c r="BF240" s="130"/>
      <c r="BG240" s="130"/>
      <c r="BH240" s="130"/>
      <c r="BI240" s="130"/>
      <c r="BJ240" s="130"/>
      <c r="BK240" s="131">
        <v>42.01164</v>
      </c>
      <c r="BL240" s="131">
        <v>42.01164</v>
      </c>
      <c r="BM240" s="130"/>
    </row>
    <row r="241" spans="1:65">
      <c r="A241" s="133">
        <v>238</v>
      </c>
      <c r="B241" s="133" t="s">
        <v>731</v>
      </c>
      <c r="C241" s="144"/>
      <c r="D241" s="134"/>
      <c r="E241" s="135" t="s">
        <v>1449</v>
      </c>
      <c r="F241" s="136" t="s">
        <v>1450</v>
      </c>
      <c r="G241" s="135" t="s">
        <v>1451</v>
      </c>
      <c r="H241" s="133"/>
      <c r="I241" s="130"/>
      <c r="J241" s="130"/>
      <c r="K241" s="130"/>
      <c r="L241" s="130"/>
      <c r="M241" s="130"/>
      <c r="N241" s="130"/>
      <c r="O241" s="130"/>
      <c r="P241" s="130"/>
      <c r="Q241" s="130"/>
      <c r="R241" s="130"/>
      <c r="S241" s="133"/>
      <c r="T241" s="130"/>
      <c r="U241" s="130"/>
      <c r="V241" s="130"/>
      <c r="W241" s="130"/>
      <c r="X241" s="130"/>
      <c r="Y241" s="130"/>
      <c r="Z241" s="130"/>
      <c r="AA241" s="130"/>
      <c r="AB241" s="130"/>
      <c r="AC241" s="130"/>
      <c r="AD241" s="130"/>
      <c r="AE241" s="130"/>
      <c r="AF241" s="130"/>
      <c r="AG241" s="130"/>
      <c r="AH241" s="130"/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26"/>
      <c r="AT241" s="126"/>
      <c r="AU241" s="126"/>
      <c r="AV241" s="126"/>
      <c r="AW241" s="126"/>
      <c r="AX241" s="126"/>
      <c r="AY241" s="126"/>
      <c r="AZ241" s="138"/>
      <c r="BA241" s="140"/>
      <c r="BB241" s="140"/>
      <c r="BC241" s="140"/>
      <c r="BD241" s="140"/>
      <c r="BE241" s="130"/>
      <c r="BF241" s="130"/>
      <c r="BG241" s="130"/>
      <c r="BH241" s="130"/>
      <c r="BI241" s="130"/>
      <c r="BJ241" s="130"/>
      <c r="BK241" s="131">
        <v>79.24923</v>
      </c>
      <c r="BL241" s="131">
        <v>79.24923</v>
      </c>
      <c r="BM241" s="130">
        <v>3.84</v>
      </c>
    </row>
    <row r="242" spans="1:65">
      <c r="A242" s="133">
        <v>239</v>
      </c>
      <c r="B242" s="133" t="s">
        <v>731</v>
      </c>
      <c r="C242" s="144"/>
      <c r="D242" s="134"/>
      <c r="E242" s="135"/>
      <c r="F242" s="136" t="s">
        <v>1452</v>
      </c>
      <c r="G242" s="135" t="s">
        <v>1453</v>
      </c>
      <c r="H242" s="133"/>
      <c r="I242" s="130"/>
      <c r="J242" s="130"/>
      <c r="K242" s="130"/>
      <c r="L242" s="130"/>
      <c r="M242" s="130"/>
      <c r="N242" s="130"/>
      <c r="O242" s="130"/>
      <c r="P242" s="130"/>
      <c r="Q242" s="130"/>
      <c r="R242" s="130"/>
      <c r="S242" s="133"/>
      <c r="T242" s="130"/>
      <c r="U242" s="130"/>
      <c r="V242" s="130"/>
      <c r="W242" s="130"/>
      <c r="X242" s="130"/>
      <c r="Y242" s="130"/>
      <c r="Z242" s="130"/>
      <c r="AA242" s="130"/>
      <c r="AB242" s="130"/>
      <c r="AC242" s="130"/>
      <c r="AD242" s="130"/>
      <c r="AE242" s="130"/>
      <c r="AF242" s="130"/>
      <c r="AG242" s="130"/>
      <c r="AH242" s="130"/>
      <c r="AI242" s="130"/>
      <c r="AJ242" s="130"/>
      <c r="AK242" s="130"/>
      <c r="AL242" s="130"/>
      <c r="AM242" s="130"/>
      <c r="AN242" s="130"/>
      <c r="AO242" s="130"/>
      <c r="AP242" s="130"/>
      <c r="AQ242" s="130"/>
      <c r="AR242" s="130"/>
      <c r="AS242" s="126"/>
      <c r="AT242" s="126"/>
      <c r="AU242" s="126"/>
      <c r="AV242" s="126"/>
      <c r="AW242" s="126"/>
      <c r="AX242" s="126"/>
      <c r="AY242" s="126"/>
      <c r="AZ242" s="138"/>
      <c r="BA242" s="140"/>
      <c r="BB242" s="140"/>
      <c r="BC242" s="140"/>
      <c r="BD242" s="140"/>
      <c r="BE242" s="130"/>
      <c r="BF242" s="130"/>
      <c r="BG242" s="130"/>
      <c r="BH242" s="130"/>
      <c r="BI242" s="130"/>
      <c r="BJ242" s="130"/>
      <c r="BK242" s="131">
        <v>79.24923</v>
      </c>
      <c r="BL242" s="131">
        <v>79.24923</v>
      </c>
      <c r="BM242" s="130"/>
    </row>
    <row r="243" spans="1:65">
      <c r="A243" s="133">
        <v>240</v>
      </c>
      <c r="B243" s="133" t="s">
        <v>731</v>
      </c>
      <c r="C243" s="144"/>
      <c r="D243" s="134"/>
      <c r="E243" s="135" t="s">
        <v>1454</v>
      </c>
      <c r="F243" s="136" t="s">
        <v>1455</v>
      </c>
      <c r="G243" s="135" t="s">
        <v>1456</v>
      </c>
      <c r="H243" s="133"/>
      <c r="I243" s="130"/>
      <c r="J243" s="130"/>
      <c r="K243" s="130"/>
      <c r="L243" s="130"/>
      <c r="M243" s="130"/>
      <c r="N243" s="130"/>
      <c r="O243" s="130"/>
      <c r="P243" s="130"/>
      <c r="Q243" s="130"/>
      <c r="R243" s="130"/>
      <c r="S243" s="133"/>
      <c r="T243" s="130"/>
      <c r="U243" s="130"/>
      <c r="V243" s="130"/>
      <c r="W243" s="130"/>
      <c r="X243" s="130"/>
      <c r="Y243" s="130"/>
      <c r="Z243" s="130"/>
      <c r="AA243" s="130"/>
      <c r="AB243" s="130"/>
      <c r="AC243" s="130"/>
      <c r="AD243" s="130"/>
      <c r="AE243" s="130"/>
      <c r="AF243" s="130"/>
      <c r="AG243" s="130"/>
      <c r="AH243" s="130"/>
      <c r="AI243" s="130"/>
      <c r="AJ243" s="130"/>
      <c r="AK243" s="130"/>
      <c r="AL243" s="130"/>
      <c r="AM243" s="130"/>
      <c r="AN243" s="130"/>
      <c r="AO243" s="130"/>
      <c r="AP243" s="130"/>
      <c r="AQ243" s="130"/>
      <c r="AR243" s="130"/>
      <c r="AS243" s="126"/>
      <c r="AT243" s="126"/>
      <c r="AU243" s="126"/>
      <c r="AV243" s="126"/>
      <c r="AW243" s="126"/>
      <c r="AX243" s="126"/>
      <c r="AY243" s="126"/>
      <c r="AZ243" s="138"/>
      <c r="BA243" s="140"/>
      <c r="BB243" s="140"/>
      <c r="BC243" s="140"/>
      <c r="BD243" s="140"/>
      <c r="BE243" s="130"/>
      <c r="BF243" s="130"/>
      <c r="BG243" s="130"/>
      <c r="BH243" s="130"/>
      <c r="BI243" s="130"/>
      <c r="BJ243" s="130"/>
      <c r="BK243" s="131">
        <v>7.63848</v>
      </c>
      <c r="BL243" s="131">
        <v>7.63848</v>
      </c>
      <c r="BM243" s="130">
        <v>3.84</v>
      </c>
    </row>
    <row r="244" spans="1:65">
      <c r="A244" s="133">
        <v>241</v>
      </c>
      <c r="B244" s="133" t="s">
        <v>731</v>
      </c>
      <c r="C244" s="144"/>
      <c r="D244" s="134"/>
      <c r="E244" s="135"/>
      <c r="F244" s="136" t="s">
        <v>1457</v>
      </c>
      <c r="G244" s="135" t="s">
        <v>1458</v>
      </c>
      <c r="H244" s="133"/>
      <c r="I244" s="130"/>
      <c r="J244" s="130"/>
      <c r="K244" s="130"/>
      <c r="L244" s="130"/>
      <c r="M244" s="130"/>
      <c r="N244" s="130"/>
      <c r="O244" s="130"/>
      <c r="P244" s="130"/>
      <c r="Q244" s="130"/>
      <c r="R244" s="130"/>
      <c r="S244" s="133"/>
      <c r="T244" s="130"/>
      <c r="U244" s="130"/>
      <c r="V244" s="130"/>
      <c r="W244" s="130"/>
      <c r="X244" s="130"/>
      <c r="Y244" s="130"/>
      <c r="Z244" s="130"/>
      <c r="AA244" s="130"/>
      <c r="AB244" s="130"/>
      <c r="AC244" s="130"/>
      <c r="AD244" s="130"/>
      <c r="AE244" s="130"/>
      <c r="AF244" s="130"/>
      <c r="AG244" s="130"/>
      <c r="AH244" s="130"/>
      <c r="AI244" s="130"/>
      <c r="AJ244" s="130"/>
      <c r="AK244" s="130"/>
      <c r="AL244" s="130"/>
      <c r="AM244" s="130"/>
      <c r="AN244" s="130"/>
      <c r="AO244" s="130"/>
      <c r="AP244" s="130"/>
      <c r="AQ244" s="130"/>
      <c r="AR244" s="130"/>
      <c r="AS244" s="126"/>
      <c r="AT244" s="126"/>
      <c r="AU244" s="126"/>
      <c r="AV244" s="126"/>
      <c r="AW244" s="126"/>
      <c r="AX244" s="126"/>
      <c r="AY244" s="126"/>
      <c r="AZ244" s="138"/>
      <c r="BA244" s="140"/>
      <c r="BB244" s="140"/>
      <c r="BC244" s="140"/>
      <c r="BD244" s="140"/>
      <c r="BE244" s="130"/>
      <c r="BF244" s="130"/>
      <c r="BG244" s="130"/>
      <c r="BH244" s="130"/>
      <c r="BI244" s="130"/>
      <c r="BJ244" s="130"/>
      <c r="BK244" s="131">
        <v>7.63848</v>
      </c>
      <c r="BL244" s="131">
        <v>7.63848</v>
      </c>
      <c r="BM244" s="130"/>
    </row>
    <row r="245" spans="1:65">
      <c r="A245" s="133">
        <v>242</v>
      </c>
      <c r="B245" s="133" t="s">
        <v>731</v>
      </c>
      <c r="C245" s="144"/>
      <c r="D245" s="134" t="s">
        <v>1459</v>
      </c>
      <c r="E245" s="135" t="s">
        <v>1460</v>
      </c>
      <c r="F245" s="136" t="s">
        <v>1461</v>
      </c>
      <c r="G245" s="135" t="s">
        <v>1462</v>
      </c>
      <c r="H245" s="133">
        <f t="shared" ref="H245:H249" si="63">SUM(I245:Q245)</f>
        <v>2</v>
      </c>
      <c r="I245" s="130">
        <v>2</v>
      </c>
      <c r="J245" s="130"/>
      <c r="K245" s="130"/>
      <c r="L245" s="130"/>
      <c r="M245" s="130"/>
      <c r="N245" s="130"/>
      <c r="O245" s="130"/>
      <c r="P245" s="130"/>
      <c r="Q245" s="130"/>
      <c r="R245" s="130">
        <f t="shared" ref="R245:R249" si="64">P245</f>
        <v>0</v>
      </c>
      <c r="S245" s="133"/>
      <c r="T245" s="130"/>
      <c r="U245" s="130"/>
      <c r="V245" s="130"/>
      <c r="W245" s="130"/>
      <c r="X245" s="130"/>
      <c r="Y245" s="130"/>
      <c r="Z245" s="130"/>
      <c r="AA245" s="130">
        <v>2</v>
      </c>
      <c r="AB245" s="130"/>
      <c r="AC245" s="130"/>
      <c r="AD245" s="130"/>
      <c r="AE245" s="130"/>
      <c r="AF245" s="130"/>
      <c r="AG245" s="130"/>
      <c r="AH245" s="130"/>
      <c r="AI245" s="130"/>
      <c r="AJ245" s="130">
        <v>1</v>
      </c>
      <c r="AK245" s="130"/>
      <c r="AL245" s="130"/>
      <c r="AM245" s="130">
        <f t="shared" ref="AM245:AM249" si="65">S245</f>
        <v>0</v>
      </c>
      <c r="AN245" s="130"/>
      <c r="AO245" s="130">
        <f t="shared" ref="AO245:AO249" si="66">SUM(T245:V245)</f>
        <v>0</v>
      </c>
      <c r="AP245" s="130">
        <f t="shared" ref="AP245:AP249" si="67">SUM(W245:Y245)</f>
        <v>0</v>
      </c>
      <c r="AQ245" s="130">
        <f t="shared" ref="AQ245:AQ249" si="68">Z245</f>
        <v>0</v>
      </c>
      <c r="AR245" s="130"/>
      <c r="AS245" s="126"/>
      <c r="AT245" s="126"/>
      <c r="AU245" s="126">
        <f t="shared" ref="AU245:AU249" si="69">(SUM(S245:AA245))*0.93</f>
        <v>1.86</v>
      </c>
      <c r="AV245" s="126">
        <v>77.9</v>
      </c>
      <c r="AW245" s="126"/>
      <c r="AX245" s="126"/>
      <c r="AY245" s="126"/>
      <c r="AZ245" s="138"/>
      <c r="BA245" s="140"/>
      <c r="BB245" s="140"/>
      <c r="BC245" s="140"/>
      <c r="BD245" s="140"/>
      <c r="BE245" s="130">
        <f t="shared" ref="BE245:BE249" si="70">(AH245*5+AI245*4+AJ245*2)*0.96</f>
        <v>1.92</v>
      </c>
      <c r="BF245" s="130"/>
      <c r="BG245" s="130"/>
      <c r="BH245" s="130">
        <v>4.8</v>
      </c>
      <c r="BI245" s="130">
        <v>2.88</v>
      </c>
      <c r="BJ245" s="130"/>
      <c r="BK245" s="131">
        <v>9.5481</v>
      </c>
      <c r="BL245" s="131">
        <v>9.5481</v>
      </c>
      <c r="BM245" s="130">
        <v>3.84</v>
      </c>
    </row>
    <row r="246" spans="1:65">
      <c r="A246" s="133">
        <v>243</v>
      </c>
      <c r="B246" s="133" t="s">
        <v>731</v>
      </c>
      <c r="C246" s="144"/>
      <c r="D246" s="134"/>
      <c r="E246" s="135"/>
      <c r="F246" s="136" t="s">
        <v>1463</v>
      </c>
      <c r="G246" s="135" t="s">
        <v>1464</v>
      </c>
      <c r="H246" s="133"/>
      <c r="I246" s="130"/>
      <c r="J246" s="130"/>
      <c r="K246" s="130"/>
      <c r="L246" s="130"/>
      <c r="M246" s="130"/>
      <c r="N246" s="130"/>
      <c r="O246" s="130"/>
      <c r="P246" s="130"/>
      <c r="Q246" s="130"/>
      <c r="R246" s="130"/>
      <c r="S246" s="133"/>
      <c r="T246" s="130"/>
      <c r="U246" s="130"/>
      <c r="V246" s="130"/>
      <c r="W246" s="130"/>
      <c r="X246" s="130"/>
      <c r="Y246" s="130"/>
      <c r="Z246" s="130"/>
      <c r="AA246" s="130"/>
      <c r="AB246" s="130"/>
      <c r="AC246" s="130"/>
      <c r="AD246" s="130"/>
      <c r="AE246" s="130"/>
      <c r="AF246" s="130"/>
      <c r="AG246" s="130"/>
      <c r="AH246" s="130"/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26"/>
      <c r="AT246" s="126"/>
      <c r="AU246" s="126"/>
      <c r="AV246" s="126"/>
      <c r="AW246" s="126"/>
      <c r="AX246" s="126"/>
      <c r="AY246" s="126"/>
      <c r="AZ246" s="138"/>
      <c r="BA246" s="140"/>
      <c r="BB246" s="140"/>
      <c r="BC246" s="140"/>
      <c r="BD246" s="140"/>
      <c r="BE246" s="130"/>
      <c r="BF246" s="130"/>
      <c r="BG246" s="130"/>
      <c r="BH246" s="130"/>
      <c r="BI246" s="130"/>
      <c r="BJ246" s="130"/>
      <c r="BK246" s="131">
        <v>9.5481</v>
      </c>
      <c r="BL246" s="131">
        <v>9.5481</v>
      </c>
      <c r="BM246" s="130"/>
    </row>
    <row r="247" spans="1:65">
      <c r="A247" s="133">
        <v>244</v>
      </c>
      <c r="B247" s="133" t="s">
        <v>731</v>
      </c>
      <c r="C247" s="144"/>
      <c r="D247" s="134" t="s">
        <v>1465</v>
      </c>
      <c r="E247" s="135" t="s">
        <v>1466</v>
      </c>
      <c r="F247" s="136" t="s">
        <v>1467</v>
      </c>
      <c r="G247" s="135" t="s">
        <v>1468</v>
      </c>
      <c r="H247" s="133">
        <f t="shared" si="63"/>
        <v>2</v>
      </c>
      <c r="I247" s="130"/>
      <c r="J247" s="130"/>
      <c r="K247" s="130"/>
      <c r="L247" s="130"/>
      <c r="M247" s="130"/>
      <c r="N247" s="130"/>
      <c r="O247" s="130"/>
      <c r="P247" s="130">
        <v>2</v>
      </c>
      <c r="Q247" s="130"/>
      <c r="R247" s="130">
        <f t="shared" si="64"/>
        <v>2</v>
      </c>
      <c r="S247" s="133"/>
      <c r="T247" s="130"/>
      <c r="U247" s="130"/>
      <c r="V247" s="130"/>
      <c r="W247" s="130"/>
      <c r="X247" s="130">
        <v>1</v>
      </c>
      <c r="Y247" s="130"/>
      <c r="Z247" s="130"/>
      <c r="AA247" s="130"/>
      <c r="AB247" s="130"/>
      <c r="AC247" s="130"/>
      <c r="AD247" s="130"/>
      <c r="AE247" s="130"/>
      <c r="AF247" s="130"/>
      <c r="AG247" s="130"/>
      <c r="AH247" s="130"/>
      <c r="AI247" s="130">
        <v>1</v>
      </c>
      <c r="AJ247" s="130"/>
      <c r="AK247" s="130"/>
      <c r="AL247" s="130"/>
      <c r="AM247" s="130">
        <f t="shared" si="65"/>
        <v>0</v>
      </c>
      <c r="AN247" s="130"/>
      <c r="AO247" s="130">
        <f t="shared" si="66"/>
        <v>0</v>
      </c>
      <c r="AP247" s="130">
        <f t="shared" si="67"/>
        <v>1</v>
      </c>
      <c r="AQ247" s="130">
        <f t="shared" si="68"/>
        <v>0</v>
      </c>
      <c r="AR247" s="130"/>
      <c r="AS247" s="126"/>
      <c r="AT247" s="126"/>
      <c r="AU247" s="126">
        <f t="shared" si="69"/>
        <v>0.93</v>
      </c>
      <c r="AV247" s="126">
        <v>74.6</v>
      </c>
      <c r="AW247" s="126"/>
      <c r="AX247" s="126"/>
      <c r="AY247" s="126"/>
      <c r="AZ247" s="138"/>
      <c r="BA247" s="140"/>
      <c r="BB247" s="140"/>
      <c r="BC247" s="140"/>
      <c r="BD247" s="140"/>
      <c r="BE247" s="130">
        <f t="shared" si="70"/>
        <v>3.84</v>
      </c>
      <c r="BF247" s="130"/>
      <c r="BG247" s="130"/>
      <c r="BH247" s="130">
        <v>19.2</v>
      </c>
      <c r="BI247" s="130">
        <v>19.2</v>
      </c>
      <c r="BJ247" s="130"/>
      <c r="BK247" s="131">
        <v>68.74632</v>
      </c>
      <c r="BL247" s="131">
        <v>68.74632</v>
      </c>
      <c r="BM247" s="130">
        <v>3.84</v>
      </c>
    </row>
    <row r="248" spans="1:65">
      <c r="A248" s="133">
        <v>245</v>
      </c>
      <c r="B248" s="133" t="s">
        <v>731</v>
      </c>
      <c r="C248" s="144"/>
      <c r="D248" s="134"/>
      <c r="E248" s="135"/>
      <c r="F248" s="136" t="s">
        <v>1469</v>
      </c>
      <c r="G248" s="135" t="s">
        <v>1470</v>
      </c>
      <c r="H248" s="133"/>
      <c r="I248" s="130"/>
      <c r="J248" s="130"/>
      <c r="K248" s="130"/>
      <c r="L248" s="130"/>
      <c r="M248" s="130"/>
      <c r="N248" s="130"/>
      <c r="O248" s="130"/>
      <c r="P248" s="130"/>
      <c r="Q248" s="130"/>
      <c r="R248" s="130"/>
      <c r="S248" s="133"/>
      <c r="T248" s="130"/>
      <c r="U248" s="130"/>
      <c r="V248" s="130"/>
      <c r="W248" s="130"/>
      <c r="X248" s="130"/>
      <c r="Y248" s="130"/>
      <c r="Z248" s="130"/>
      <c r="AA248" s="130"/>
      <c r="AB248" s="130"/>
      <c r="AC248" s="130"/>
      <c r="AD248" s="130"/>
      <c r="AE248" s="130"/>
      <c r="AF248" s="130"/>
      <c r="AG248" s="130"/>
      <c r="AH248" s="130"/>
      <c r="AI248" s="130"/>
      <c r="AJ248" s="130"/>
      <c r="AK248" s="130"/>
      <c r="AL248" s="130"/>
      <c r="AM248" s="130"/>
      <c r="AN248" s="130"/>
      <c r="AO248" s="130"/>
      <c r="AP248" s="130"/>
      <c r="AQ248" s="130"/>
      <c r="AR248" s="130"/>
      <c r="AS248" s="126"/>
      <c r="AT248" s="126"/>
      <c r="AU248" s="126"/>
      <c r="AV248" s="126"/>
      <c r="AW248" s="126"/>
      <c r="AX248" s="126"/>
      <c r="AY248" s="126"/>
      <c r="AZ248" s="138"/>
      <c r="BA248" s="140"/>
      <c r="BB248" s="140"/>
      <c r="BC248" s="140"/>
      <c r="BD248" s="140"/>
      <c r="BE248" s="130"/>
      <c r="BF248" s="130"/>
      <c r="BG248" s="130"/>
      <c r="BH248" s="130"/>
      <c r="BI248" s="130"/>
      <c r="BJ248" s="130"/>
      <c r="BK248" s="131">
        <v>43.92126</v>
      </c>
      <c r="BL248" s="131">
        <v>43.92126</v>
      </c>
      <c r="BM248" s="130"/>
    </row>
    <row r="249" spans="1:65">
      <c r="A249" s="133">
        <v>246</v>
      </c>
      <c r="B249" s="133" t="s">
        <v>731</v>
      </c>
      <c r="C249" s="144"/>
      <c r="D249" s="134" t="s">
        <v>1471</v>
      </c>
      <c r="E249" s="135" t="s">
        <v>1472</v>
      </c>
      <c r="F249" s="136" t="s">
        <v>1473</v>
      </c>
      <c r="G249" s="135" t="s">
        <v>1474</v>
      </c>
      <c r="H249" s="133">
        <f t="shared" si="63"/>
        <v>4</v>
      </c>
      <c r="I249" s="130"/>
      <c r="J249" s="130">
        <v>2</v>
      </c>
      <c r="K249" s="130"/>
      <c r="L249" s="130"/>
      <c r="M249" s="130"/>
      <c r="N249" s="130"/>
      <c r="O249" s="130">
        <v>2</v>
      </c>
      <c r="P249" s="130"/>
      <c r="Q249" s="130"/>
      <c r="R249" s="130">
        <f t="shared" si="64"/>
        <v>0</v>
      </c>
      <c r="S249" s="133">
        <v>3</v>
      </c>
      <c r="T249" s="130"/>
      <c r="U249" s="130"/>
      <c r="V249" s="130"/>
      <c r="W249" s="130"/>
      <c r="X249" s="130"/>
      <c r="Y249" s="130"/>
      <c r="Z249" s="130"/>
      <c r="AA249" s="130"/>
      <c r="AB249" s="130"/>
      <c r="AC249" s="130"/>
      <c r="AD249" s="130"/>
      <c r="AE249" s="130"/>
      <c r="AF249" s="130"/>
      <c r="AG249" s="130"/>
      <c r="AH249" s="130"/>
      <c r="AI249" s="130"/>
      <c r="AJ249" s="130">
        <v>1</v>
      </c>
      <c r="AK249" s="130"/>
      <c r="AL249" s="130"/>
      <c r="AM249" s="130">
        <f t="shared" si="65"/>
        <v>3</v>
      </c>
      <c r="AN249" s="130"/>
      <c r="AO249" s="130">
        <f t="shared" si="66"/>
        <v>0</v>
      </c>
      <c r="AP249" s="130">
        <f t="shared" si="67"/>
        <v>0</v>
      </c>
      <c r="AQ249" s="130">
        <f t="shared" si="68"/>
        <v>0</v>
      </c>
      <c r="AR249" s="130"/>
      <c r="AS249" s="126"/>
      <c r="AT249" s="126"/>
      <c r="AU249" s="126">
        <f t="shared" si="69"/>
        <v>2.79</v>
      </c>
      <c r="AV249" s="126">
        <v>168.1</v>
      </c>
      <c r="AW249" s="126"/>
      <c r="AX249" s="126"/>
      <c r="AY249" s="126"/>
      <c r="AZ249" s="138"/>
      <c r="BA249" s="140"/>
      <c r="BB249" s="140"/>
      <c r="BC249" s="140"/>
      <c r="BD249" s="140"/>
      <c r="BE249" s="130">
        <f t="shared" si="70"/>
        <v>1.92</v>
      </c>
      <c r="BF249" s="130"/>
      <c r="BG249" s="130"/>
      <c r="BH249" s="130">
        <v>9.6</v>
      </c>
      <c r="BI249" s="130">
        <v>43.2</v>
      </c>
      <c r="BJ249" s="130"/>
      <c r="BK249" s="131">
        <v>43.92126</v>
      </c>
      <c r="BL249" s="131">
        <v>43.92126</v>
      </c>
      <c r="BM249" s="130">
        <v>3.84</v>
      </c>
    </row>
    <row r="250" spans="1:65">
      <c r="A250" s="133">
        <v>247</v>
      </c>
      <c r="B250" s="133" t="s">
        <v>731</v>
      </c>
      <c r="C250" s="144"/>
      <c r="D250" s="134"/>
      <c r="E250" s="135" t="s">
        <v>1475</v>
      </c>
      <c r="F250" s="136" t="s">
        <v>1476</v>
      </c>
      <c r="G250" s="135" t="s">
        <v>1477</v>
      </c>
      <c r="H250" s="133"/>
      <c r="I250" s="130"/>
      <c r="J250" s="130"/>
      <c r="K250" s="130"/>
      <c r="L250" s="130"/>
      <c r="M250" s="130"/>
      <c r="N250" s="130"/>
      <c r="O250" s="130"/>
      <c r="P250" s="130"/>
      <c r="Q250" s="130"/>
      <c r="R250" s="130"/>
      <c r="S250" s="133"/>
      <c r="T250" s="130"/>
      <c r="U250" s="130"/>
      <c r="V250" s="130"/>
      <c r="W250" s="130"/>
      <c r="X250" s="130"/>
      <c r="Y250" s="130"/>
      <c r="Z250" s="130"/>
      <c r="AA250" s="130"/>
      <c r="AB250" s="130"/>
      <c r="AC250" s="130"/>
      <c r="AD250" s="130"/>
      <c r="AE250" s="130"/>
      <c r="AF250" s="130"/>
      <c r="AG250" s="130"/>
      <c r="AH250" s="130"/>
      <c r="AI250" s="130"/>
      <c r="AJ250" s="130"/>
      <c r="AK250" s="130"/>
      <c r="AL250" s="130"/>
      <c r="AM250" s="130"/>
      <c r="AN250" s="130"/>
      <c r="AO250" s="130"/>
      <c r="AP250" s="130"/>
      <c r="AQ250" s="130"/>
      <c r="AR250" s="130"/>
      <c r="AS250" s="126"/>
      <c r="AT250" s="126"/>
      <c r="AU250" s="126"/>
      <c r="AV250" s="126"/>
      <c r="AW250" s="126"/>
      <c r="AX250" s="126"/>
      <c r="AY250" s="126"/>
      <c r="AZ250" s="138"/>
      <c r="BA250" s="140"/>
      <c r="BB250" s="140"/>
      <c r="BC250" s="140"/>
      <c r="BD250" s="140"/>
      <c r="BE250" s="130"/>
      <c r="BF250" s="130"/>
      <c r="BG250" s="130"/>
      <c r="BH250" s="130"/>
      <c r="BI250" s="130"/>
      <c r="BJ250" s="130"/>
      <c r="BK250" s="131">
        <v>44.87607</v>
      </c>
      <c r="BL250" s="131">
        <v>44.87607</v>
      </c>
      <c r="BM250" s="130">
        <v>3.84</v>
      </c>
    </row>
    <row r="251" spans="1:65">
      <c r="A251" s="133">
        <v>248</v>
      </c>
      <c r="B251" s="133" t="s">
        <v>731</v>
      </c>
      <c r="C251" s="144"/>
      <c r="D251" s="134"/>
      <c r="E251" s="135" t="s">
        <v>1478</v>
      </c>
      <c r="F251" s="136" t="s">
        <v>1479</v>
      </c>
      <c r="G251" s="135" t="s">
        <v>1480</v>
      </c>
      <c r="H251" s="133"/>
      <c r="I251" s="130"/>
      <c r="J251" s="130"/>
      <c r="K251" s="130"/>
      <c r="L251" s="130"/>
      <c r="M251" s="130"/>
      <c r="N251" s="130"/>
      <c r="O251" s="130"/>
      <c r="P251" s="130"/>
      <c r="Q251" s="130"/>
      <c r="R251" s="130"/>
      <c r="S251" s="133"/>
      <c r="T251" s="130"/>
      <c r="U251" s="130"/>
      <c r="V251" s="130"/>
      <c r="W251" s="130"/>
      <c r="X251" s="130"/>
      <c r="Y251" s="130"/>
      <c r="Z251" s="130"/>
      <c r="AA251" s="130"/>
      <c r="AB251" s="130"/>
      <c r="AC251" s="130"/>
      <c r="AD251" s="130"/>
      <c r="AE251" s="130"/>
      <c r="AF251" s="130"/>
      <c r="AG251" s="130"/>
      <c r="AH251" s="130"/>
      <c r="AI251" s="130"/>
      <c r="AJ251" s="130"/>
      <c r="AK251" s="130"/>
      <c r="AL251" s="130"/>
      <c r="AM251" s="130"/>
      <c r="AN251" s="130"/>
      <c r="AO251" s="130"/>
      <c r="AP251" s="130"/>
      <c r="AQ251" s="130"/>
      <c r="AR251" s="130"/>
      <c r="AS251" s="126"/>
      <c r="AT251" s="126"/>
      <c r="AU251" s="126"/>
      <c r="AV251" s="126"/>
      <c r="AW251" s="126"/>
      <c r="AX251" s="126"/>
      <c r="AY251" s="126"/>
      <c r="AZ251" s="138"/>
      <c r="BA251" s="140"/>
      <c r="BB251" s="140"/>
      <c r="BC251" s="140"/>
      <c r="BD251" s="140"/>
      <c r="BE251" s="130"/>
      <c r="BF251" s="130"/>
      <c r="BG251" s="130"/>
      <c r="BH251" s="130"/>
      <c r="BI251" s="130"/>
      <c r="BJ251" s="130"/>
      <c r="BK251" s="131">
        <v>44.87607</v>
      </c>
      <c r="BL251" s="131">
        <v>44.87607</v>
      </c>
      <c r="BM251" s="130">
        <v>3.84</v>
      </c>
    </row>
    <row r="252" spans="1:65">
      <c r="A252" s="133">
        <v>249</v>
      </c>
      <c r="B252" s="133" t="s">
        <v>731</v>
      </c>
      <c r="C252" s="144"/>
      <c r="D252" s="134" t="s">
        <v>1481</v>
      </c>
      <c r="E252" s="135" t="s">
        <v>1482</v>
      </c>
      <c r="F252" s="136" t="s">
        <v>1483</v>
      </c>
      <c r="G252" s="135" t="s">
        <v>1484</v>
      </c>
      <c r="H252" s="133">
        <f>SUM(I252:Q252)</f>
        <v>7</v>
      </c>
      <c r="I252" s="130"/>
      <c r="J252" s="130">
        <v>2</v>
      </c>
      <c r="K252" s="130">
        <v>4</v>
      </c>
      <c r="L252" s="130"/>
      <c r="M252" s="130"/>
      <c r="N252" s="130"/>
      <c r="O252" s="130">
        <v>1</v>
      </c>
      <c r="P252" s="130"/>
      <c r="Q252" s="130"/>
      <c r="R252" s="130">
        <f>P252</f>
        <v>0</v>
      </c>
      <c r="S252" s="133">
        <v>2</v>
      </c>
      <c r="T252" s="130"/>
      <c r="U252" s="130">
        <v>1</v>
      </c>
      <c r="V252" s="130"/>
      <c r="W252" s="130"/>
      <c r="X252" s="130"/>
      <c r="Y252" s="130"/>
      <c r="Z252" s="130"/>
      <c r="AA252" s="130"/>
      <c r="AB252" s="130">
        <v>3</v>
      </c>
      <c r="AC252" s="130"/>
      <c r="AD252" s="130"/>
      <c r="AE252" s="130"/>
      <c r="AF252" s="130"/>
      <c r="AG252" s="130"/>
      <c r="AH252" s="130"/>
      <c r="AI252" s="130"/>
      <c r="AJ252" s="130">
        <v>1</v>
      </c>
      <c r="AK252" s="130"/>
      <c r="AL252" s="130"/>
      <c r="AM252" s="130">
        <f>S252</f>
        <v>2</v>
      </c>
      <c r="AN252" s="130"/>
      <c r="AO252" s="130">
        <f>SUM(T252:V252)</f>
        <v>1</v>
      </c>
      <c r="AP252" s="130">
        <f>SUM(W252:Y252)</f>
        <v>0</v>
      </c>
      <c r="AQ252" s="130">
        <f>Z252</f>
        <v>0</v>
      </c>
      <c r="AR252" s="130"/>
      <c r="AS252" s="126"/>
      <c r="AT252" s="126"/>
      <c r="AU252" s="126">
        <f>(SUM(S252:AA252))*0.93</f>
        <v>2.79</v>
      </c>
      <c r="AV252" s="126">
        <v>238.6</v>
      </c>
      <c r="AW252" s="126">
        <v>176.7</v>
      </c>
      <c r="AX252" s="126">
        <v>139.5</v>
      </c>
      <c r="AY252" s="126"/>
      <c r="AZ252" s="138"/>
      <c r="BA252" s="140"/>
      <c r="BB252" s="140"/>
      <c r="BC252" s="140"/>
      <c r="BD252" s="140"/>
      <c r="BE252" s="130">
        <f>(AH252*5+AI252*4+AJ252*2)*0.96</f>
        <v>1.92</v>
      </c>
      <c r="BF252" s="130"/>
      <c r="BG252" s="130"/>
      <c r="BH252" s="130">
        <v>14.4</v>
      </c>
      <c r="BI252" s="130">
        <v>144</v>
      </c>
      <c r="BJ252" s="130"/>
      <c r="BK252" s="131">
        <v>83.06847</v>
      </c>
      <c r="BL252" s="131">
        <v>83.06847</v>
      </c>
      <c r="BM252" s="130">
        <v>3.84</v>
      </c>
    </row>
    <row r="253" spans="1:65">
      <c r="A253" s="133">
        <v>250</v>
      </c>
      <c r="B253" s="133" t="s">
        <v>731</v>
      </c>
      <c r="C253" s="144"/>
      <c r="D253" s="134"/>
      <c r="E253" s="135"/>
      <c r="F253" s="136" t="s">
        <v>1485</v>
      </c>
      <c r="G253" s="135" t="s">
        <v>1486</v>
      </c>
      <c r="H253" s="133"/>
      <c r="I253" s="130"/>
      <c r="J253" s="130"/>
      <c r="K253" s="130"/>
      <c r="L253" s="130"/>
      <c r="M253" s="130"/>
      <c r="N253" s="130"/>
      <c r="O253" s="130"/>
      <c r="P253" s="130"/>
      <c r="Q253" s="130"/>
      <c r="R253" s="130"/>
      <c r="S253" s="133"/>
      <c r="T253" s="130"/>
      <c r="U253" s="130"/>
      <c r="V253" s="130"/>
      <c r="W253" s="130"/>
      <c r="X253" s="130"/>
      <c r="Y253" s="130"/>
      <c r="Z253" s="130"/>
      <c r="AA253" s="130"/>
      <c r="AB253" s="130"/>
      <c r="AC253" s="130"/>
      <c r="AD253" s="130"/>
      <c r="AE253" s="130"/>
      <c r="AF253" s="130"/>
      <c r="AG253" s="130"/>
      <c r="AH253" s="130"/>
      <c r="AI253" s="130"/>
      <c r="AJ253" s="130"/>
      <c r="AK253" s="130"/>
      <c r="AL253" s="130"/>
      <c r="AM253" s="130"/>
      <c r="AN253" s="130"/>
      <c r="AO253" s="130"/>
      <c r="AP253" s="130"/>
      <c r="AQ253" s="130"/>
      <c r="AR253" s="130"/>
      <c r="AS253" s="126"/>
      <c r="AT253" s="126"/>
      <c r="AU253" s="126"/>
      <c r="AV253" s="126"/>
      <c r="AW253" s="126"/>
      <c r="AX253" s="126"/>
      <c r="AY253" s="126"/>
      <c r="AZ253" s="138"/>
      <c r="BA253" s="140"/>
      <c r="BB253" s="140"/>
      <c r="BC253" s="140"/>
      <c r="BD253" s="140"/>
      <c r="BE253" s="130"/>
      <c r="BF253" s="130"/>
      <c r="BG253" s="130"/>
      <c r="BH253" s="130"/>
      <c r="BI253" s="130"/>
      <c r="BJ253" s="130"/>
      <c r="BK253" s="131">
        <v>83.06847</v>
      </c>
      <c r="BL253" s="131">
        <v>83.06847</v>
      </c>
      <c r="BM253" s="130"/>
    </row>
    <row r="254" spans="1:65">
      <c r="A254" s="133">
        <v>251</v>
      </c>
      <c r="B254" s="133" t="s">
        <v>731</v>
      </c>
      <c r="C254" s="144"/>
      <c r="D254" s="134"/>
      <c r="E254" s="135" t="s">
        <v>1487</v>
      </c>
      <c r="F254" s="136" t="s">
        <v>1488</v>
      </c>
      <c r="G254" s="135" t="s">
        <v>1489</v>
      </c>
      <c r="H254" s="133"/>
      <c r="I254" s="130"/>
      <c r="J254" s="130"/>
      <c r="K254" s="130"/>
      <c r="L254" s="130"/>
      <c r="M254" s="130"/>
      <c r="N254" s="130"/>
      <c r="O254" s="130"/>
      <c r="P254" s="130"/>
      <c r="Q254" s="130"/>
      <c r="R254" s="130"/>
      <c r="S254" s="133"/>
      <c r="T254" s="130"/>
      <c r="U254" s="130"/>
      <c r="V254" s="130"/>
      <c r="W254" s="130"/>
      <c r="X254" s="130"/>
      <c r="Y254" s="130"/>
      <c r="Z254" s="130"/>
      <c r="AA254" s="130"/>
      <c r="AB254" s="130"/>
      <c r="AC254" s="130"/>
      <c r="AD254" s="130"/>
      <c r="AE254" s="130"/>
      <c r="AF254" s="130"/>
      <c r="AG254" s="130"/>
      <c r="AH254" s="130"/>
      <c r="AI254" s="130"/>
      <c r="AJ254" s="130"/>
      <c r="AK254" s="130"/>
      <c r="AL254" s="130"/>
      <c r="AM254" s="130"/>
      <c r="AN254" s="130"/>
      <c r="AO254" s="130"/>
      <c r="AP254" s="130"/>
      <c r="AQ254" s="130"/>
      <c r="AR254" s="130"/>
      <c r="AS254" s="126"/>
      <c r="AT254" s="126"/>
      <c r="AU254" s="126"/>
      <c r="AV254" s="126"/>
      <c r="AW254" s="126"/>
      <c r="AX254" s="126"/>
      <c r="AY254" s="126"/>
      <c r="AZ254" s="138"/>
      <c r="BA254" s="140"/>
      <c r="BB254" s="140"/>
      <c r="BC254" s="140"/>
      <c r="BD254" s="140"/>
      <c r="BE254" s="130"/>
      <c r="BF254" s="130"/>
      <c r="BG254" s="130"/>
      <c r="BH254" s="130"/>
      <c r="BI254" s="130"/>
      <c r="BJ254" s="130"/>
      <c r="BK254" s="131">
        <v>81.15885</v>
      </c>
      <c r="BL254" s="131">
        <v>81.15885</v>
      </c>
      <c r="BM254" s="130">
        <v>3.84</v>
      </c>
    </row>
    <row r="255" spans="1:65">
      <c r="A255" s="133">
        <v>252</v>
      </c>
      <c r="B255" s="133" t="s">
        <v>731</v>
      </c>
      <c r="C255" s="144"/>
      <c r="D255" s="134"/>
      <c r="E255" s="135"/>
      <c r="F255" s="136" t="s">
        <v>1490</v>
      </c>
      <c r="G255" s="135" t="s">
        <v>1491</v>
      </c>
      <c r="H255" s="133"/>
      <c r="I255" s="130"/>
      <c r="J255" s="130"/>
      <c r="K255" s="130"/>
      <c r="L255" s="130"/>
      <c r="M255" s="130"/>
      <c r="N255" s="130"/>
      <c r="O255" s="130"/>
      <c r="P255" s="130"/>
      <c r="Q255" s="130"/>
      <c r="R255" s="130"/>
      <c r="S255" s="133"/>
      <c r="T255" s="130"/>
      <c r="U255" s="130"/>
      <c r="V255" s="130"/>
      <c r="W255" s="130"/>
      <c r="X255" s="130"/>
      <c r="Y255" s="130"/>
      <c r="Z255" s="130"/>
      <c r="AA255" s="130"/>
      <c r="AB255" s="130"/>
      <c r="AC255" s="130"/>
      <c r="AD255" s="130"/>
      <c r="AE255" s="130"/>
      <c r="AF255" s="130"/>
      <c r="AG255" s="130"/>
      <c r="AH255" s="130"/>
      <c r="AI255" s="130"/>
      <c r="AJ255" s="130"/>
      <c r="AK255" s="130"/>
      <c r="AL255" s="130"/>
      <c r="AM255" s="130"/>
      <c r="AN255" s="130"/>
      <c r="AO255" s="130"/>
      <c r="AP255" s="130"/>
      <c r="AQ255" s="130"/>
      <c r="AR255" s="130"/>
      <c r="AS255" s="126"/>
      <c r="AT255" s="126"/>
      <c r="AU255" s="126"/>
      <c r="AV255" s="126"/>
      <c r="AW255" s="126"/>
      <c r="AX255" s="126"/>
      <c r="AY255" s="126"/>
      <c r="AZ255" s="138"/>
      <c r="BA255" s="140"/>
      <c r="BB255" s="140"/>
      <c r="BC255" s="140"/>
      <c r="BD255" s="140"/>
      <c r="BE255" s="130"/>
      <c r="BF255" s="130"/>
      <c r="BG255" s="130"/>
      <c r="BH255" s="130"/>
      <c r="BI255" s="130"/>
      <c r="BJ255" s="130"/>
      <c r="BK255" s="131">
        <v>81.15885</v>
      </c>
      <c r="BL255" s="131">
        <v>81.15885</v>
      </c>
      <c r="BM255" s="130"/>
    </row>
    <row r="256" spans="1:65">
      <c r="A256" s="133">
        <v>253</v>
      </c>
      <c r="B256" s="133" t="s">
        <v>731</v>
      </c>
      <c r="C256" s="144"/>
      <c r="D256" s="134"/>
      <c r="E256" s="135" t="s">
        <v>1492</v>
      </c>
      <c r="F256" s="136" t="s">
        <v>1493</v>
      </c>
      <c r="G256" s="135" t="s">
        <v>1494</v>
      </c>
      <c r="H256" s="133"/>
      <c r="I256" s="130"/>
      <c r="J256" s="130"/>
      <c r="K256" s="130"/>
      <c r="L256" s="130"/>
      <c r="M256" s="130"/>
      <c r="N256" s="130"/>
      <c r="O256" s="130"/>
      <c r="P256" s="130"/>
      <c r="Q256" s="130"/>
      <c r="R256" s="130"/>
      <c r="S256" s="133"/>
      <c r="T256" s="130"/>
      <c r="U256" s="130"/>
      <c r="V256" s="130"/>
      <c r="W256" s="130"/>
      <c r="X256" s="130"/>
      <c r="Y256" s="130"/>
      <c r="Z256" s="130"/>
      <c r="AA256" s="130"/>
      <c r="AB256" s="130"/>
      <c r="AC256" s="130"/>
      <c r="AD256" s="130"/>
      <c r="AE256" s="130"/>
      <c r="AF256" s="130"/>
      <c r="AG256" s="130"/>
      <c r="AH256" s="130"/>
      <c r="AI256" s="130"/>
      <c r="AJ256" s="130"/>
      <c r="AK256" s="130"/>
      <c r="AL256" s="130"/>
      <c r="AM256" s="130"/>
      <c r="AN256" s="130"/>
      <c r="AO256" s="130"/>
      <c r="AP256" s="130"/>
      <c r="AQ256" s="130"/>
      <c r="AR256" s="130"/>
      <c r="AS256" s="126"/>
      <c r="AT256" s="126"/>
      <c r="AU256" s="126"/>
      <c r="AV256" s="126"/>
      <c r="AW256" s="126"/>
      <c r="AX256" s="126"/>
      <c r="AY256" s="126"/>
      <c r="AZ256" s="138"/>
      <c r="BA256" s="140"/>
      <c r="BB256" s="140"/>
      <c r="BC256" s="140"/>
      <c r="BD256" s="140"/>
      <c r="BE256" s="130"/>
      <c r="BF256" s="130"/>
      <c r="BG256" s="130"/>
      <c r="BH256" s="130"/>
      <c r="BI256" s="130"/>
      <c r="BJ256" s="130"/>
      <c r="BK256" s="131">
        <v>81.15885</v>
      </c>
      <c r="BL256" s="131">
        <v>81.15885</v>
      </c>
      <c r="BM256" s="130">
        <v>7.68</v>
      </c>
    </row>
    <row r="257" spans="1:65">
      <c r="A257" s="133">
        <v>254</v>
      </c>
      <c r="B257" s="133" t="s">
        <v>731</v>
      </c>
      <c r="C257" s="144"/>
      <c r="D257" s="134"/>
      <c r="E257" s="135"/>
      <c r="F257" s="136" t="s">
        <v>1495</v>
      </c>
      <c r="G257" s="135" t="s">
        <v>1496</v>
      </c>
      <c r="H257" s="133"/>
      <c r="I257" s="130"/>
      <c r="J257" s="130"/>
      <c r="K257" s="130"/>
      <c r="L257" s="130"/>
      <c r="M257" s="130"/>
      <c r="N257" s="130"/>
      <c r="O257" s="130"/>
      <c r="P257" s="130"/>
      <c r="Q257" s="130"/>
      <c r="R257" s="130"/>
      <c r="S257" s="133"/>
      <c r="T257" s="130"/>
      <c r="U257" s="130"/>
      <c r="V257" s="130"/>
      <c r="W257" s="130"/>
      <c r="X257" s="130"/>
      <c r="Y257" s="130"/>
      <c r="Z257" s="130"/>
      <c r="AA257" s="130"/>
      <c r="AB257" s="130"/>
      <c r="AC257" s="130"/>
      <c r="AD257" s="130"/>
      <c r="AE257" s="130"/>
      <c r="AF257" s="130"/>
      <c r="AG257" s="130"/>
      <c r="AH257" s="130"/>
      <c r="AI257" s="130"/>
      <c r="AJ257" s="130"/>
      <c r="AK257" s="130"/>
      <c r="AL257" s="130"/>
      <c r="AM257" s="130"/>
      <c r="AN257" s="130"/>
      <c r="AO257" s="130"/>
      <c r="AP257" s="130"/>
      <c r="AQ257" s="130"/>
      <c r="AR257" s="130"/>
      <c r="AS257" s="126"/>
      <c r="AT257" s="126"/>
      <c r="AU257" s="126"/>
      <c r="AV257" s="126"/>
      <c r="AW257" s="126"/>
      <c r="AX257" s="126"/>
      <c r="AY257" s="126"/>
      <c r="AZ257" s="138"/>
      <c r="BA257" s="140"/>
      <c r="BB257" s="140"/>
      <c r="BC257" s="140"/>
      <c r="BD257" s="140"/>
      <c r="BE257" s="130"/>
      <c r="BF257" s="130"/>
      <c r="BG257" s="130"/>
      <c r="BH257" s="130"/>
      <c r="BI257" s="130"/>
      <c r="BJ257" s="130"/>
      <c r="BK257" s="131">
        <v>34.37316</v>
      </c>
      <c r="BL257" s="131">
        <v>34.37316</v>
      </c>
      <c r="BM257" s="130"/>
    </row>
    <row r="258" spans="1:65">
      <c r="A258" s="133">
        <v>255</v>
      </c>
      <c r="B258" s="133" t="s">
        <v>731</v>
      </c>
      <c r="C258" s="144"/>
      <c r="D258" s="134"/>
      <c r="E258" s="135"/>
      <c r="F258" s="136" t="s">
        <v>1497</v>
      </c>
      <c r="G258" s="135" t="s">
        <v>1498</v>
      </c>
      <c r="H258" s="133"/>
      <c r="I258" s="130"/>
      <c r="J258" s="130"/>
      <c r="K258" s="130"/>
      <c r="L258" s="130"/>
      <c r="M258" s="130"/>
      <c r="N258" s="130"/>
      <c r="O258" s="130"/>
      <c r="P258" s="130"/>
      <c r="Q258" s="130"/>
      <c r="R258" s="130"/>
      <c r="S258" s="133"/>
      <c r="T258" s="130"/>
      <c r="U258" s="130"/>
      <c r="V258" s="130"/>
      <c r="W258" s="130"/>
      <c r="X258" s="130"/>
      <c r="Y258" s="130"/>
      <c r="Z258" s="130"/>
      <c r="AA258" s="130"/>
      <c r="AB258" s="130"/>
      <c r="AC258" s="130"/>
      <c r="AD258" s="130"/>
      <c r="AE258" s="130"/>
      <c r="AF258" s="130"/>
      <c r="AG258" s="130"/>
      <c r="AH258" s="130"/>
      <c r="AI258" s="130"/>
      <c r="AJ258" s="130"/>
      <c r="AK258" s="130"/>
      <c r="AL258" s="130"/>
      <c r="AM258" s="130"/>
      <c r="AN258" s="130"/>
      <c r="AO258" s="130"/>
      <c r="AP258" s="130"/>
      <c r="AQ258" s="130"/>
      <c r="AR258" s="130"/>
      <c r="AS258" s="126"/>
      <c r="AT258" s="126"/>
      <c r="AU258" s="126"/>
      <c r="AV258" s="126"/>
      <c r="AW258" s="126"/>
      <c r="AX258" s="126"/>
      <c r="AY258" s="126"/>
      <c r="AZ258" s="138"/>
      <c r="BA258" s="140"/>
      <c r="BB258" s="140"/>
      <c r="BC258" s="140"/>
      <c r="BD258" s="140"/>
      <c r="BE258" s="130"/>
      <c r="BF258" s="130"/>
      <c r="BG258" s="130"/>
      <c r="BH258" s="130"/>
      <c r="BI258" s="130"/>
      <c r="BJ258" s="130"/>
      <c r="BK258" s="131">
        <v>34.37316</v>
      </c>
      <c r="BL258" s="131">
        <v>34.37316</v>
      </c>
      <c r="BM258" s="130"/>
    </row>
    <row r="259" spans="1:65">
      <c r="A259" s="133">
        <v>256</v>
      </c>
      <c r="B259" s="133" t="s">
        <v>731</v>
      </c>
      <c r="C259" s="144"/>
      <c r="D259" s="134" t="s">
        <v>1499</v>
      </c>
      <c r="E259" s="135" t="s">
        <v>1500</v>
      </c>
      <c r="F259" s="136" t="s">
        <v>1501</v>
      </c>
      <c r="G259" s="135" t="s">
        <v>1502</v>
      </c>
      <c r="H259" s="133">
        <f>SUM(I259:Q259)</f>
        <v>4</v>
      </c>
      <c r="I259" s="130"/>
      <c r="J259" s="130">
        <v>4</v>
      </c>
      <c r="K259" s="130"/>
      <c r="L259" s="130"/>
      <c r="M259" s="130"/>
      <c r="N259" s="130"/>
      <c r="O259" s="130"/>
      <c r="P259" s="130"/>
      <c r="Q259" s="130"/>
      <c r="R259" s="130">
        <f>P259</f>
        <v>0</v>
      </c>
      <c r="S259" s="133">
        <v>2</v>
      </c>
      <c r="T259" s="130"/>
      <c r="U259" s="130"/>
      <c r="V259" s="130"/>
      <c r="W259" s="130"/>
      <c r="X259" s="130"/>
      <c r="Y259" s="130"/>
      <c r="Z259" s="130"/>
      <c r="AA259" s="130"/>
      <c r="AB259" s="130">
        <v>2</v>
      </c>
      <c r="AC259" s="130"/>
      <c r="AD259" s="130"/>
      <c r="AE259" s="130"/>
      <c r="AF259" s="130"/>
      <c r="AG259" s="130"/>
      <c r="AH259" s="130"/>
      <c r="AI259" s="130"/>
      <c r="AJ259" s="130">
        <v>1</v>
      </c>
      <c r="AK259" s="130"/>
      <c r="AL259" s="130"/>
      <c r="AM259" s="130">
        <f>S259</f>
        <v>2</v>
      </c>
      <c r="AN259" s="130"/>
      <c r="AO259" s="130">
        <f>SUM(T259:V259)</f>
        <v>0</v>
      </c>
      <c r="AP259" s="130">
        <f>SUM(W259:Y259)</f>
        <v>0</v>
      </c>
      <c r="AQ259" s="130">
        <f>Z259</f>
        <v>0</v>
      </c>
      <c r="AR259" s="130"/>
      <c r="AS259" s="126"/>
      <c r="AT259" s="126"/>
      <c r="AU259" s="126">
        <f>(SUM(S259:AA259))*0.93</f>
        <v>1.86</v>
      </c>
      <c r="AV259" s="126">
        <v>80.1</v>
      </c>
      <c r="AW259" s="126"/>
      <c r="AX259" s="126"/>
      <c r="AY259" s="126"/>
      <c r="AZ259" s="138"/>
      <c r="BA259" s="140"/>
      <c r="BB259" s="140"/>
      <c r="BC259" s="140"/>
      <c r="BD259" s="140"/>
      <c r="BE259" s="130">
        <f>(AH259*5+AI259*4+AJ259*2)*0.96</f>
        <v>1.92</v>
      </c>
      <c r="BF259" s="130"/>
      <c r="BG259" s="130"/>
      <c r="BH259" s="130">
        <v>14.4</v>
      </c>
      <c r="BI259" s="130">
        <v>43.2</v>
      </c>
      <c r="BJ259" s="130"/>
      <c r="BK259" s="131">
        <v>5.72886</v>
      </c>
      <c r="BL259" s="131">
        <v>5.72886</v>
      </c>
      <c r="BM259" s="130">
        <v>3.84</v>
      </c>
    </row>
    <row r="260" spans="1:65">
      <c r="A260" s="133">
        <v>257</v>
      </c>
      <c r="B260" s="133" t="s">
        <v>731</v>
      </c>
      <c r="C260" s="144"/>
      <c r="D260" s="134"/>
      <c r="E260" s="135"/>
      <c r="F260" s="136" t="s">
        <v>1503</v>
      </c>
      <c r="G260" s="135" t="s">
        <v>1504</v>
      </c>
      <c r="H260" s="133"/>
      <c r="I260" s="130"/>
      <c r="J260" s="130"/>
      <c r="K260" s="130"/>
      <c r="L260" s="130"/>
      <c r="M260" s="130"/>
      <c r="N260" s="130"/>
      <c r="O260" s="130"/>
      <c r="P260" s="130"/>
      <c r="Q260" s="130"/>
      <c r="R260" s="130"/>
      <c r="S260" s="133"/>
      <c r="T260" s="130"/>
      <c r="U260" s="130"/>
      <c r="V260" s="130"/>
      <c r="W260" s="130"/>
      <c r="X260" s="130"/>
      <c r="Y260" s="130"/>
      <c r="Z260" s="130"/>
      <c r="AA260" s="130"/>
      <c r="AB260" s="130"/>
      <c r="AC260" s="130"/>
      <c r="AD260" s="130"/>
      <c r="AE260" s="130"/>
      <c r="AF260" s="130"/>
      <c r="AG260" s="130"/>
      <c r="AH260" s="130"/>
      <c r="AI260" s="130"/>
      <c r="AJ260" s="130"/>
      <c r="AK260" s="130"/>
      <c r="AL260" s="130"/>
      <c r="AM260" s="130"/>
      <c r="AN260" s="130"/>
      <c r="AO260" s="130"/>
      <c r="AP260" s="130"/>
      <c r="AQ260" s="130"/>
      <c r="AR260" s="130"/>
      <c r="AS260" s="126"/>
      <c r="AT260" s="126"/>
      <c r="AU260" s="126"/>
      <c r="AV260" s="126"/>
      <c r="AW260" s="126"/>
      <c r="AX260" s="126"/>
      <c r="AY260" s="126"/>
      <c r="AZ260" s="138"/>
      <c r="BA260" s="140"/>
      <c r="BB260" s="140"/>
      <c r="BC260" s="140"/>
      <c r="BD260" s="140"/>
      <c r="BE260" s="130"/>
      <c r="BF260" s="130"/>
      <c r="BG260" s="130"/>
      <c r="BH260" s="130"/>
      <c r="BI260" s="130"/>
      <c r="BJ260" s="130"/>
      <c r="BK260" s="131">
        <v>5.72886</v>
      </c>
      <c r="BL260" s="131">
        <v>5.72886</v>
      </c>
      <c r="BM260" s="130"/>
    </row>
    <row r="261" spans="1:65">
      <c r="A261" s="133">
        <v>258</v>
      </c>
      <c r="B261" s="133" t="s">
        <v>731</v>
      </c>
      <c r="C261" s="144"/>
      <c r="D261" s="134"/>
      <c r="E261" s="135" t="s">
        <v>1505</v>
      </c>
      <c r="F261" s="136" t="s">
        <v>1506</v>
      </c>
      <c r="G261" s="135" t="s">
        <v>1507</v>
      </c>
      <c r="H261" s="133"/>
      <c r="I261" s="130"/>
      <c r="J261" s="130"/>
      <c r="K261" s="130"/>
      <c r="L261" s="130"/>
      <c r="M261" s="130"/>
      <c r="N261" s="130"/>
      <c r="O261" s="130"/>
      <c r="P261" s="130"/>
      <c r="Q261" s="130"/>
      <c r="R261" s="130"/>
      <c r="S261" s="133"/>
      <c r="T261" s="130"/>
      <c r="U261" s="130"/>
      <c r="V261" s="130"/>
      <c r="W261" s="130"/>
      <c r="X261" s="130"/>
      <c r="Y261" s="130"/>
      <c r="Z261" s="130"/>
      <c r="AA261" s="130"/>
      <c r="AB261" s="130"/>
      <c r="AC261" s="130"/>
      <c r="AD261" s="130"/>
      <c r="AE261" s="130"/>
      <c r="AF261" s="130"/>
      <c r="AG261" s="130"/>
      <c r="AH261" s="130"/>
      <c r="AI261" s="130"/>
      <c r="AJ261" s="130"/>
      <c r="AK261" s="130"/>
      <c r="AL261" s="130"/>
      <c r="AM261" s="130"/>
      <c r="AN261" s="130"/>
      <c r="AO261" s="130"/>
      <c r="AP261" s="130"/>
      <c r="AQ261" s="130"/>
      <c r="AR261" s="130"/>
      <c r="AS261" s="126"/>
      <c r="AT261" s="126"/>
      <c r="AU261" s="126"/>
      <c r="AV261" s="126"/>
      <c r="AW261" s="126"/>
      <c r="AX261" s="126"/>
      <c r="AY261" s="126"/>
      <c r="AZ261" s="138"/>
      <c r="BA261" s="140"/>
      <c r="BB261" s="140"/>
      <c r="BC261" s="140"/>
      <c r="BD261" s="140"/>
      <c r="BE261" s="130"/>
      <c r="BF261" s="130"/>
      <c r="BG261" s="130"/>
      <c r="BH261" s="130"/>
      <c r="BI261" s="130"/>
      <c r="BJ261" s="130"/>
      <c r="BK261" s="131">
        <v>5.72886</v>
      </c>
      <c r="BL261" s="131">
        <v>5.72886</v>
      </c>
      <c r="BM261" s="130">
        <v>3.84</v>
      </c>
    </row>
    <row r="262" spans="1:65">
      <c r="A262" s="133">
        <v>259</v>
      </c>
      <c r="B262" s="133" t="s">
        <v>731</v>
      </c>
      <c r="C262" s="144"/>
      <c r="D262" s="134"/>
      <c r="E262" s="135"/>
      <c r="F262" s="136" t="s">
        <v>1508</v>
      </c>
      <c r="G262" s="135" t="s">
        <v>1509</v>
      </c>
      <c r="H262" s="133"/>
      <c r="I262" s="130"/>
      <c r="J262" s="130"/>
      <c r="K262" s="130"/>
      <c r="L262" s="130"/>
      <c r="M262" s="130"/>
      <c r="N262" s="130"/>
      <c r="O262" s="130"/>
      <c r="P262" s="130"/>
      <c r="Q262" s="130"/>
      <c r="R262" s="130"/>
      <c r="S262" s="133"/>
      <c r="T262" s="130"/>
      <c r="U262" s="130"/>
      <c r="V262" s="130"/>
      <c r="W262" s="130"/>
      <c r="X262" s="130"/>
      <c r="Y262" s="130"/>
      <c r="Z262" s="130"/>
      <c r="AA262" s="130"/>
      <c r="AB262" s="130"/>
      <c r="AC262" s="130"/>
      <c r="AD262" s="130"/>
      <c r="AE262" s="130"/>
      <c r="AF262" s="130"/>
      <c r="AG262" s="130"/>
      <c r="AH262" s="130"/>
      <c r="AI262" s="130"/>
      <c r="AJ262" s="130"/>
      <c r="AK262" s="130"/>
      <c r="AL262" s="130"/>
      <c r="AM262" s="130"/>
      <c r="AN262" s="130"/>
      <c r="AO262" s="130"/>
      <c r="AP262" s="130"/>
      <c r="AQ262" s="130"/>
      <c r="AR262" s="130"/>
      <c r="AS262" s="126"/>
      <c r="AT262" s="126"/>
      <c r="AU262" s="126"/>
      <c r="AV262" s="126"/>
      <c r="AW262" s="126"/>
      <c r="AX262" s="126"/>
      <c r="AY262" s="126"/>
      <c r="AZ262" s="138"/>
      <c r="BA262" s="140"/>
      <c r="BB262" s="140"/>
      <c r="BC262" s="140"/>
      <c r="BD262" s="140"/>
      <c r="BE262" s="130"/>
      <c r="BF262" s="130"/>
      <c r="BG262" s="130"/>
      <c r="BH262" s="130"/>
      <c r="BI262" s="130"/>
      <c r="BJ262" s="130"/>
      <c r="BK262" s="131">
        <v>5.72886</v>
      </c>
      <c r="BL262" s="131">
        <v>5.72886</v>
      </c>
      <c r="BM262" s="130"/>
    </row>
    <row r="263" spans="1:65">
      <c r="A263" s="133">
        <v>260</v>
      </c>
      <c r="B263" s="133" t="s">
        <v>731</v>
      </c>
      <c r="C263" s="144"/>
      <c r="D263" s="134" t="s">
        <v>1510</v>
      </c>
      <c r="E263" s="135" t="s">
        <v>1511</v>
      </c>
      <c r="F263" s="136" t="s">
        <v>1512</v>
      </c>
      <c r="G263" s="135" t="s">
        <v>1513</v>
      </c>
      <c r="H263" s="133">
        <f>SUM(I263:Q263)</f>
        <v>2</v>
      </c>
      <c r="I263" s="130"/>
      <c r="J263" s="130">
        <v>2</v>
      </c>
      <c r="K263" s="130"/>
      <c r="L263" s="130"/>
      <c r="M263" s="130"/>
      <c r="N263" s="130"/>
      <c r="O263" s="130"/>
      <c r="P263" s="130"/>
      <c r="Q263" s="130"/>
      <c r="R263" s="130">
        <f>P263</f>
        <v>0</v>
      </c>
      <c r="S263" s="133">
        <v>1</v>
      </c>
      <c r="T263" s="130"/>
      <c r="U263" s="130"/>
      <c r="V263" s="130"/>
      <c r="W263" s="130"/>
      <c r="X263" s="130"/>
      <c r="Y263" s="130"/>
      <c r="Z263" s="130"/>
      <c r="AA263" s="130"/>
      <c r="AB263" s="130">
        <v>1</v>
      </c>
      <c r="AC263" s="130"/>
      <c r="AD263" s="130"/>
      <c r="AE263" s="130"/>
      <c r="AF263" s="130"/>
      <c r="AG263" s="130"/>
      <c r="AH263" s="130"/>
      <c r="AI263" s="130"/>
      <c r="AJ263" s="130">
        <v>1</v>
      </c>
      <c r="AK263" s="130"/>
      <c r="AL263" s="130"/>
      <c r="AM263" s="130">
        <f>S263</f>
        <v>1</v>
      </c>
      <c r="AN263" s="130"/>
      <c r="AO263" s="130">
        <f>SUM(T263:V263)</f>
        <v>0</v>
      </c>
      <c r="AP263" s="130">
        <f>SUM(W263:Y263)</f>
        <v>0</v>
      </c>
      <c r="AQ263" s="130">
        <f>Z263</f>
        <v>0</v>
      </c>
      <c r="AR263" s="130"/>
      <c r="AS263" s="126"/>
      <c r="AT263" s="126"/>
      <c r="AU263" s="126">
        <f>(SUM(S263:AA263))*0.93</f>
        <v>0.93</v>
      </c>
      <c r="AV263" s="126">
        <v>79.2</v>
      </c>
      <c r="AW263" s="126"/>
      <c r="AX263" s="126"/>
      <c r="AY263" s="126"/>
      <c r="AZ263" s="138"/>
      <c r="BA263" s="140"/>
      <c r="BB263" s="140"/>
      <c r="BC263" s="140"/>
      <c r="BD263" s="140"/>
      <c r="BE263" s="130">
        <f>(AH263*5+AI263*4+AJ263*2)*0.96</f>
        <v>1.92</v>
      </c>
      <c r="BF263" s="130"/>
      <c r="BG263" s="130"/>
      <c r="BH263" s="130">
        <v>9.6</v>
      </c>
      <c r="BI263" s="130">
        <v>7.68</v>
      </c>
      <c r="BJ263" s="130"/>
      <c r="BK263" s="131">
        <v>9.5481</v>
      </c>
      <c r="BL263" s="131">
        <v>9.5481</v>
      </c>
      <c r="BM263" s="130">
        <v>3.84</v>
      </c>
    </row>
    <row r="264" spans="1:65">
      <c r="A264" s="133">
        <v>261</v>
      </c>
      <c r="B264" s="133" t="s">
        <v>731</v>
      </c>
      <c r="C264" s="144"/>
      <c r="D264" s="134"/>
      <c r="E264" s="135"/>
      <c r="F264" s="136" t="s">
        <v>1514</v>
      </c>
      <c r="G264" s="135" t="s">
        <v>1515</v>
      </c>
      <c r="H264" s="133"/>
      <c r="I264" s="130"/>
      <c r="J264" s="130"/>
      <c r="K264" s="130"/>
      <c r="L264" s="130"/>
      <c r="M264" s="130"/>
      <c r="N264" s="130"/>
      <c r="O264" s="130"/>
      <c r="P264" s="130"/>
      <c r="Q264" s="130"/>
      <c r="R264" s="130"/>
      <c r="S264" s="133"/>
      <c r="T264" s="130"/>
      <c r="U264" s="130"/>
      <c r="V264" s="130"/>
      <c r="W264" s="130"/>
      <c r="X264" s="130"/>
      <c r="Y264" s="130"/>
      <c r="Z264" s="130"/>
      <c r="AA264" s="130"/>
      <c r="AB264" s="130"/>
      <c r="AC264" s="130"/>
      <c r="AD264" s="130"/>
      <c r="AE264" s="130"/>
      <c r="AF264" s="130"/>
      <c r="AG264" s="130"/>
      <c r="AH264" s="130"/>
      <c r="AI264" s="130"/>
      <c r="AJ264" s="130"/>
      <c r="AK264" s="130"/>
      <c r="AL264" s="130"/>
      <c r="AM264" s="130"/>
      <c r="AN264" s="130"/>
      <c r="AO264" s="130"/>
      <c r="AP264" s="130"/>
      <c r="AQ264" s="130"/>
      <c r="AR264" s="130"/>
      <c r="AS264" s="126"/>
      <c r="AT264" s="126"/>
      <c r="AU264" s="126"/>
      <c r="AV264" s="126"/>
      <c r="AW264" s="126"/>
      <c r="AX264" s="126"/>
      <c r="AY264" s="126"/>
      <c r="AZ264" s="138"/>
      <c r="BA264" s="140"/>
      <c r="BB264" s="140"/>
      <c r="BC264" s="140"/>
      <c r="BD264" s="140"/>
      <c r="BE264" s="130"/>
      <c r="BF264" s="130"/>
      <c r="BG264" s="130"/>
      <c r="BH264" s="130"/>
      <c r="BI264" s="130"/>
      <c r="BJ264" s="130"/>
      <c r="BK264" s="131">
        <v>9.5481</v>
      </c>
      <c r="BL264" s="131">
        <v>9.5481</v>
      </c>
      <c r="BM264" s="130"/>
    </row>
    <row r="265" spans="1:65">
      <c r="A265" s="133">
        <v>262</v>
      </c>
      <c r="B265" s="133" t="s">
        <v>731</v>
      </c>
      <c r="C265" s="144"/>
      <c r="D265" s="134" t="s">
        <v>1516</v>
      </c>
      <c r="E265" s="135" t="s">
        <v>1517</v>
      </c>
      <c r="F265" s="136" t="s">
        <v>1518</v>
      </c>
      <c r="G265" s="135" t="s">
        <v>1519</v>
      </c>
      <c r="H265" s="133"/>
      <c r="I265" s="130"/>
      <c r="J265" s="130"/>
      <c r="K265" s="130"/>
      <c r="L265" s="130"/>
      <c r="M265" s="130"/>
      <c r="N265" s="130"/>
      <c r="O265" s="130"/>
      <c r="P265" s="130"/>
      <c r="Q265" s="130"/>
      <c r="R265" s="130"/>
      <c r="S265" s="133"/>
      <c r="T265" s="130"/>
      <c r="U265" s="130"/>
      <c r="V265" s="130"/>
      <c r="W265" s="130"/>
      <c r="X265" s="130"/>
      <c r="Y265" s="130"/>
      <c r="Z265" s="130"/>
      <c r="AA265" s="130"/>
      <c r="AB265" s="130"/>
      <c r="AC265" s="130"/>
      <c r="AD265" s="130"/>
      <c r="AE265" s="130"/>
      <c r="AF265" s="130"/>
      <c r="AG265" s="130"/>
      <c r="AH265" s="130"/>
      <c r="AI265" s="130"/>
      <c r="AJ265" s="130"/>
      <c r="AK265" s="130"/>
      <c r="AL265" s="130"/>
      <c r="AM265" s="130"/>
      <c r="AN265" s="130"/>
      <c r="AO265" s="130"/>
      <c r="AP265" s="130"/>
      <c r="AQ265" s="130"/>
      <c r="AR265" s="130"/>
      <c r="AS265" s="126"/>
      <c r="AT265" s="126"/>
      <c r="AU265" s="126"/>
      <c r="AV265" s="126"/>
      <c r="AW265" s="126"/>
      <c r="AX265" s="126"/>
      <c r="AY265" s="126"/>
      <c r="AZ265" s="138"/>
      <c r="BA265" s="140"/>
      <c r="BB265" s="140"/>
      <c r="BC265" s="140"/>
      <c r="BD265" s="140"/>
      <c r="BE265" s="130"/>
      <c r="BF265" s="130"/>
      <c r="BG265" s="130"/>
      <c r="BH265" s="130">
        <v>9.6</v>
      </c>
      <c r="BI265" s="130">
        <v>14.4</v>
      </c>
      <c r="BJ265" s="130"/>
      <c r="BK265" s="131">
        <v>9.5481</v>
      </c>
      <c r="BL265" s="131">
        <v>9.5481</v>
      </c>
      <c r="BM265" s="130">
        <v>3.84</v>
      </c>
    </row>
    <row r="266" spans="1:65">
      <c r="A266" s="133">
        <v>263</v>
      </c>
      <c r="B266" s="133" t="s">
        <v>731</v>
      </c>
      <c r="C266" s="144"/>
      <c r="D266" s="134"/>
      <c r="E266" s="135" t="s">
        <v>1520</v>
      </c>
      <c r="F266" s="136" t="s">
        <v>1521</v>
      </c>
      <c r="G266" s="135" t="s">
        <v>1522</v>
      </c>
      <c r="H266" s="133">
        <f>SUM(I266:Q266)</f>
        <v>5</v>
      </c>
      <c r="I266" s="130"/>
      <c r="J266" s="130">
        <v>2</v>
      </c>
      <c r="K266" s="130"/>
      <c r="L266" s="130"/>
      <c r="M266" s="130"/>
      <c r="N266" s="130"/>
      <c r="O266" s="130">
        <v>1</v>
      </c>
      <c r="P266" s="130">
        <v>2</v>
      </c>
      <c r="Q266" s="130"/>
      <c r="R266" s="130">
        <f>P266</f>
        <v>2</v>
      </c>
      <c r="S266" s="133">
        <v>4</v>
      </c>
      <c r="T266" s="130"/>
      <c r="U266" s="130">
        <v>1</v>
      </c>
      <c r="V266" s="130"/>
      <c r="W266" s="130"/>
      <c r="X266" s="130"/>
      <c r="Y266" s="130"/>
      <c r="Z266" s="130"/>
      <c r="AA266" s="130"/>
      <c r="AB266" s="130">
        <v>1</v>
      </c>
      <c r="AC266" s="130"/>
      <c r="AD266" s="130"/>
      <c r="AE266" s="130"/>
      <c r="AF266" s="130"/>
      <c r="AG266" s="130">
        <v>1</v>
      </c>
      <c r="AH266" s="130"/>
      <c r="AI266" s="130">
        <v>1</v>
      </c>
      <c r="AJ266" s="130"/>
      <c r="AK266" s="130"/>
      <c r="AL266" s="130"/>
      <c r="AM266" s="130">
        <f>S266</f>
        <v>4</v>
      </c>
      <c r="AN266" s="130"/>
      <c r="AO266" s="130">
        <f>SUM(T266:V266)</f>
        <v>1</v>
      </c>
      <c r="AP266" s="130">
        <f>SUM(W266:Y266)</f>
        <v>0</v>
      </c>
      <c r="AQ266" s="130">
        <f>Z266</f>
        <v>0</v>
      </c>
      <c r="AR266" s="130"/>
      <c r="AS266" s="126"/>
      <c r="AT266" s="126"/>
      <c r="AU266" s="126">
        <f>(SUM(S266:AA266))*0.93</f>
        <v>4.65</v>
      </c>
      <c r="AV266" s="126">
        <v>71.9</v>
      </c>
      <c r="AW266" s="126"/>
      <c r="AX266" s="126"/>
      <c r="AY266" s="126"/>
      <c r="AZ266" s="138"/>
      <c r="BA266" s="140"/>
      <c r="BB266" s="140"/>
      <c r="BC266" s="140"/>
      <c r="BD266" s="140"/>
      <c r="BE266" s="130">
        <f>(AH266*5+AI266*4+AJ266*2)*0.96</f>
        <v>3.84</v>
      </c>
      <c r="BF266" s="130"/>
      <c r="BG266" s="130"/>
      <c r="BH266" s="130"/>
      <c r="BI266" s="130"/>
      <c r="BJ266" s="130"/>
      <c r="BK266" s="131">
        <v>9.5481</v>
      </c>
      <c r="BL266" s="131">
        <v>9.5481</v>
      </c>
      <c r="BM266" s="130">
        <v>3.84</v>
      </c>
    </row>
    <row r="267" spans="1:65">
      <c r="A267" s="133">
        <v>264</v>
      </c>
      <c r="B267" s="133" t="s">
        <v>731</v>
      </c>
      <c r="C267" s="144"/>
      <c r="D267" s="134"/>
      <c r="E267" s="135"/>
      <c r="F267" s="136" t="s">
        <v>1523</v>
      </c>
      <c r="G267" s="135" t="s">
        <v>1524</v>
      </c>
      <c r="H267" s="133"/>
      <c r="I267" s="130"/>
      <c r="J267" s="130"/>
      <c r="K267" s="130"/>
      <c r="L267" s="130"/>
      <c r="M267" s="130"/>
      <c r="N267" s="130"/>
      <c r="O267" s="130"/>
      <c r="P267" s="130"/>
      <c r="Q267" s="130"/>
      <c r="R267" s="130"/>
      <c r="S267" s="133"/>
      <c r="T267" s="130"/>
      <c r="U267" s="130"/>
      <c r="V267" s="130"/>
      <c r="W267" s="130"/>
      <c r="X267" s="130"/>
      <c r="Y267" s="130"/>
      <c r="Z267" s="130"/>
      <c r="AA267" s="130"/>
      <c r="AB267" s="130"/>
      <c r="AC267" s="130"/>
      <c r="AD267" s="130"/>
      <c r="AE267" s="130"/>
      <c r="AF267" s="130"/>
      <c r="AG267" s="130"/>
      <c r="AH267" s="130"/>
      <c r="AI267" s="130"/>
      <c r="AJ267" s="130"/>
      <c r="AK267" s="130"/>
      <c r="AL267" s="130"/>
      <c r="AM267" s="130"/>
      <c r="AN267" s="130"/>
      <c r="AO267" s="130"/>
      <c r="AP267" s="130"/>
      <c r="AQ267" s="130"/>
      <c r="AR267" s="130"/>
      <c r="AS267" s="126"/>
      <c r="AT267" s="126"/>
      <c r="AU267" s="126"/>
      <c r="AV267" s="126"/>
      <c r="AW267" s="126"/>
      <c r="AX267" s="126"/>
      <c r="AY267" s="126"/>
      <c r="AZ267" s="138"/>
      <c r="BA267" s="140"/>
      <c r="BB267" s="140"/>
      <c r="BC267" s="140"/>
      <c r="BD267" s="140"/>
      <c r="BE267" s="130"/>
      <c r="BF267" s="130"/>
      <c r="BG267" s="130"/>
      <c r="BH267" s="130"/>
      <c r="BI267" s="130"/>
      <c r="BJ267" s="130"/>
      <c r="BK267" s="131">
        <v>9.5481</v>
      </c>
      <c r="BL267" s="131">
        <v>9.5481</v>
      </c>
      <c r="BM267" s="130"/>
    </row>
    <row r="268" spans="1:65">
      <c r="A268" s="133">
        <v>265</v>
      </c>
      <c r="B268" s="133" t="s">
        <v>731</v>
      </c>
      <c r="C268" s="144"/>
      <c r="D268" s="134"/>
      <c r="E268" s="135" t="s">
        <v>1525</v>
      </c>
      <c r="F268" s="136" t="s">
        <v>1526</v>
      </c>
      <c r="G268" s="135" t="s">
        <v>1527</v>
      </c>
      <c r="H268" s="133"/>
      <c r="I268" s="130"/>
      <c r="J268" s="130"/>
      <c r="K268" s="130"/>
      <c r="L268" s="130"/>
      <c r="M268" s="130"/>
      <c r="N268" s="130"/>
      <c r="O268" s="130"/>
      <c r="P268" s="130"/>
      <c r="Q268" s="130"/>
      <c r="R268" s="130"/>
      <c r="S268" s="133"/>
      <c r="T268" s="130"/>
      <c r="U268" s="130"/>
      <c r="V268" s="130"/>
      <c r="W268" s="130"/>
      <c r="X268" s="130"/>
      <c r="Y268" s="130"/>
      <c r="Z268" s="130"/>
      <c r="AA268" s="130"/>
      <c r="AB268" s="130"/>
      <c r="AC268" s="130"/>
      <c r="AD268" s="130"/>
      <c r="AE268" s="130"/>
      <c r="AF268" s="130"/>
      <c r="AG268" s="130"/>
      <c r="AH268" s="130"/>
      <c r="AI268" s="130"/>
      <c r="AJ268" s="130"/>
      <c r="AK268" s="130"/>
      <c r="AL268" s="130"/>
      <c r="AM268" s="130"/>
      <c r="AN268" s="130"/>
      <c r="AO268" s="130"/>
      <c r="AP268" s="130"/>
      <c r="AQ268" s="130"/>
      <c r="AR268" s="130"/>
      <c r="AS268" s="126"/>
      <c r="AT268" s="126"/>
      <c r="AU268" s="126"/>
      <c r="AV268" s="126"/>
      <c r="AW268" s="126"/>
      <c r="AX268" s="126"/>
      <c r="AY268" s="126"/>
      <c r="AZ268" s="138"/>
      <c r="BA268" s="140"/>
      <c r="BB268" s="140"/>
      <c r="BC268" s="140"/>
      <c r="BD268" s="140"/>
      <c r="BE268" s="130"/>
      <c r="BF268" s="130"/>
      <c r="BG268" s="130"/>
      <c r="BH268" s="130"/>
      <c r="BI268" s="130"/>
      <c r="BJ268" s="130"/>
      <c r="BK268" s="131">
        <v>5.84821125</v>
      </c>
      <c r="BL268" s="131">
        <v>5.84821125</v>
      </c>
      <c r="BM268" s="130">
        <v>3.84</v>
      </c>
    </row>
    <row r="269" spans="1:65">
      <c r="A269" s="133">
        <v>266</v>
      </c>
      <c r="B269" s="133" t="s">
        <v>731</v>
      </c>
      <c r="C269" s="144"/>
      <c r="D269" s="134"/>
      <c r="E269" s="135" t="s">
        <v>1528</v>
      </c>
      <c r="F269" s="136" t="s">
        <v>1529</v>
      </c>
      <c r="G269" s="135" t="s">
        <v>1530</v>
      </c>
      <c r="H269" s="133"/>
      <c r="I269" s="130"/>
      <c r="J269" s="130"/>
      <c r="K269" s="130"/>
      <c r="L269" s="130"/>
      <c r="M269" s="130"/>
      <c r="N269" s="130"/>
      <c r="O269" s="130"/>
      <c r="P269" s="130"/>
      <c r="Q269" s="130"/>
      <c r="R269" s="130"/>
      <c r="S269" s="133"/>
      <c r="T269" s="130"/>
      <c r="U269" s="130"/>
      <c r="V269" s="130"/>
      <c r="W269" s="130"/>
      <c r="X269" s="130"/>
      <c r="Y269" s="130"/>
      <c r="Z269" s="130"/>
      <c r="AA269" s="130"/>
      <c r="AB269" s="130"/>
      <c r="AC269" s="130"/>
      <c r="AD269" s="130"/>
      <c r="AE269" s="130"/>
      <c r="AF269" s="130"/>
      <c r="AG269" s="130"/>
      <c r="AH269" s="130"/>
      <c r="AI269" s="130"/>
      <c r="AJ269" s="130"/>
      <c r="AK269" s="130"/>
      <c r="AL269" s="130"/>
      <c r="AM269" s="130"/>
      <c r="AN269" s="130"/>
      <c r="AO269" s="130"/>
      <c r="AP269" s="130"/>
      <c r="AQ269" s="130"/>
      <c r="AR269" s="130"/>
      <c r="AS269" s="126"/>
      <c r="AT269" s="126"/>
      <c r="AU269" s="126"/>
      <c r="AV269" s="126"/>
      <c r="AW269" s="126"/>
      <c r="AX269" s="126"/>
      <c r="AY269" s="126"/>
      <c r="AZ269" s="138"/>
      <c r="BA269" s="140"/>
      <c r="BB269" s="140"/>
      <c r="BC269" s="140"/>
      <c r="BD269" s="140"/>
      <c r="BE269" s="130"/>
      <c r="BF269" s="130"/>
      <c r="BG269" s="130"/>
      <c r="BH269" s="130"/>
      <c r="BI269" s="130"/>
      <c r="BJ269" s="130"/>
      <c r="BK269" s="131">
        <v>31.50873</v>
      </c>
      <c r="BL269" s="131">
        <v>31.50873</v>
      </c>
      <c r="BM269" s="130">
        <v>3.84</v>
      </c>
    </row>
    <row r="270" spans="1:65">
      <c r="A270" s="133">
        <v>267</v>
      </c>
      <c r="B270" s="133" t="s">
        <v>731</v>
      </c>
      <c r="C270" s="144"/>
      <c r="D270" s="134" t="s">
        <v>1531</v>
      </c>
      <c r="E270" s="135" t="s">
        <v>1532</v>
      </c>
      <c r="F270" s="136" t="s">
        <v>1533</v>
      </c>
      <c r="G270" s="135" t="s">
        <v>1534</v>
      </c>
      <c r="H270" s="133">
        <f>SUM(I270:Q270)</f>
        <v>5</v>
      </c>
      <c r="I270" s="130"/>
      <c r="J270" s="130">
        <v>1</v>
      </c>
      <c r="K270" s="130">
        <v>3</v>
      </c>
      <c r="L270" s="130"/>
      <c r="M270" s="130"/>
      <c r="N270" s="130"/>
      <c r="O270" s="130">
        <v>1</v>
      </c>
      <c r="P270" s="130"/>
      <c r="Q270" s="130"/>
      <c r="R270" s="130">
        <f>P270</f>
        <v>0</v>
      </c>
      <c r="S270" s="133">
        <v>2</v>
      </c>
      <c r="T270" s="130">
        <v>1</v>
      </c>
      <c r="U270" s="130"/>
      <c r="V270" s="130"/>
      <c r="W270" s="130"/>
      <c r="X270" s="130"/>
      <c r="Y270" s="130"/>
      <c r="Z270" s="130"/>
      <c r="AA270" s="130"/>
      <c r="AB270" s="130">
        <v>2</v>
      </c>
      <c r="AC270" s="130"/>
      <c r="AD270" s="130"/>
      <c r="AE270" s="130"/>
      <c r="AF270" s="130"/>
      <c r="AG270" s="130"/>
      <c r="AH270" s="130"/>
      <c r="AI270" s="130"/>
      <c r="AJ270" s="130">
        <v>1</v>
      </c>
      <c r="AK270" s="130"/>
      <c r="AL270" s="130"/>
      <c r="AM270" s="130">
        <f>S270</f>
        <v>2</v>
      </c>
      <c r="AN270" s="130"/>
      <c r="AO270" s="130">
        <f>SUM(T270:V270)</f>
        <v>1</v>
      </c>
      <c r="AP270" s="130">
        <f>SUM(W270:Y270)</f>
        <v>0</v>
      </c>
      <c r="AQ270" s="130">
        <f>Z270</f>
        <v>0</v>
      </c>
      <c r="AR270" s="130"/>
      <c r="AS270" s="126"/>
      <c r="AT270" s="126"/>
      <c r="AU270" s="126">
        <f>(SUM(S27:AA27))*0.93</f>
        <v>0.93</v>
      </c>
      <c r="AV270" s="126">
        <v>254.2</v>
      </c>
      <c r="AW270" s="126">
        <v>167.4</v>
      </c>
      <c r="AX270" s="126"/>
      <c r="AY270" s="126">
        <v>93</v>
      </c>
      <c r="AZ270" s="138"/>
      <c r="BA270" s="140"/>
      <c r="BB270" s="140"/>
      <c r="BC270" s="140"/>
      <c r="BD270" s="140"/>
      <c r="BE270" s="130">
        <f>(AH27*5+AI27*4+AJ27*2)*0.96</f>
        <v>0</v>
      </c>
      <c r="BF270" s="130"/>
      <c r="BG270" s="130"/>
      <c r="BH270" s="130">
        <v>14.4</v>
      </c>
      <c r="BI270" s="130">
        <v>57.6</v>
      </c>
      <c r="BJ270" s="130"/>
      <c r="BK270" s="131">
        <v>31.50873</v>
      </c>
      <c r="BL270" s="131">
        <v>31.50873</v>
      </c>
      <c r="BM270" s="130">
        <v>3.84</v>
      </c>
    </row>
    <row r="271" spans="1:65">
      <c r="A271" s="133">
        <v>268</v>
      </c>
      <c r="B271" s="133" t="s">
        <v>731</v>
      </c>
      <c r="C271" s="144"/>
      <c r="D271" s="134"/>
      <c r="E271" s="135" t="s">
        <v>1535</v>
      </c>
      <c r="F271" s="136" t="s">
        <v>1536</v>
      </c>
      <c r="G271" s="135" t="s">
        <v>1537</v>
      </c>
      <c r="H271" s="133"/>
      <c r="I271" s="130"/>
      <c r="J271" s="130"/>
      <c r="K271" s="130"/>
      <c r="L271" s="130"/>
      <c r="M271" s="130"/>
      <c r="N271" s="130"/>
      <c r="O271" s="130"/>
      <c r="P271" s="130"/>
      <c r="Q271" s="130"/>
      <c r="R271" s="130"/>
      <c r="S271" s="133"/>
      <c r="T271" s="130"/>
      <c r="U271" s="130"/>
      <c r="V271" s="130"/>
      <c r="W271" s="130"/>
      <c r="X271" s="130"/>
      <c r="Y271" s="130"/>
      <c r="Z271" s="130"/>
      <c r="AA271" s="130"/>
      <c r="AB271" s="130"/>
      <c r="AC271" s="130"/>
      <c r="AD271" s="130"/>
      <c r="AE271" s="130"/>
      <c r="AF271" s="130"/>
      <c r="AG271" s="130"/>
      <c r="AH271" s="130"/>
      <c r="AI271" s="130"/>
      <c r="AJ271" s="130"/>
      <c r="AK271" s="130"/>
      <c r="AL271" s="130"/>
      <c r="AM271" s="130"/>
      <c r="AN271" s="130"/>
      <c r="AO271" s="130"/>
      <c r="AP271" s="130"/>
      <c r="AQ271" s="130"/>
      <c r="AR271" s="130"/>
      <c r="AS271" s="126"/>
      <c r="AT271" s="126"/>
      <c r="AU271" s="126"/>
      <c r="AV271" s="126"/>
      <c r="AW271" s="126"/>
      <c r="AX271" s="126"/>
      <c r="AY271" s="126"/>
      <c r="AZ271" s="138"/>
      <c r="BA271" s="140"/>
      <c r="BB271" s="140"/>
      <c r="BC271" s="140"/>
      <c r="BD271" s="140"/>
      <c r="BE271" s="130"/>
      <c r="BF271" s="130"/>
      <c r="BG271" s="130"/>
      <c r="BH271" s="130"/>
      <c r="BI271" s="130"/>
      <c r="BJ271" s="130"/>
      <c r="BK271" s="131">
        <v>31.50873</v>
      </c>
      <c r="BL271" s="131">
        <v>31.50873</v>
      </c>
      <c r="BM271" s="130">
        <v>7.68</v>
      </c>
    </row>
    <row r="272" spans="1:65">
      <c r="A272" s="133">
        <v>269</v>
      </c>
      <c r="B272" s="133" t="s">
        <v>731</v>
      </c>
      <c r="C272" s="144"/>
      <c r="D272" s="134"/>
      <c r="E272" s="135"/>
      <c r="F272" s="136" t="s">
        <v>1538</v>
      </c>
      <c r="G272" s="135" t="s">
        <v>1539</v>
      </c>
      <c r="H272" s="133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3"/>
      <c r="T272" s="130"/>
      <c r="U272" s="130"/>
      <c r="V272" s="130"/>
      <c r="W272" s="130"/>
      <c r="X272" s="130"/>
      <c r="Y272" s="130"/>
      <c r="Z272" s="130"/>
      <c r="AA272" s="130"/>
      <c r="AB272" s="130"/>
      <c r="AC272" s="130"/>
      <c r="AD272" s="130"/>
      <c r="AE272" s="130"/>
      <c r="AF272" s="130"/>
      <c r="AG272" s="130"/>
      <c r="AH272" s="130"/>
      <c r="AI272" s="130"/>
      <c r="AJ272" s="130"/>
      <c r="AK272" s="130"/>
      <c r="AL272" s="130"/>
      <c r="AM272" s="130"/>
      <c r="AN272" s="130"/>
      <c r="AO272" s="130"/>
      <c r="AP272" s="130"/>
      <c r="AQ272" s="130"/>
      <c r="AR272" s="130"/>
      <c r="AS272" s="126"/>
      <c r="AT272" s="126"/>
      <c r="AU272" s="126"/>
      <c r="AV272" s="126"/>
      <c r="AW272" s="126"/>
      <c r="AX272" s="126"/>
      <c r="AY272" s="126"/>
      <c r="AZ272" s="138"/>
      <c r="BA272" s="140"/>
      <c r="BB272" s="140"/>
      <c r="BC272" s="140"/>
      <c r="BD272" s="140"/>
      <c r="BE272" s="130"/>
      <c r="BF272" s="130"/>
      <c r="BG272" s="130"/>
      <c r="BH272" s="130"/>
      <c r="BI272" s="130"/>
      <c r="BJ272" s="130"/>
      <c r="BK272" s="131">
        <v>31.50873</v>
      </c>
      <c r="BL272" s="131">
        <v>31.50873</v>
      </c>
      <c r="BM272" s="130"/>
    </row>
    <row r="273" spans="1:65">
      <c r="A273" s="133">
        <v>270</v>
      </c>
      <c r="B273" s="133" t="s">
        <v>731</v>
      </c>
      <c r="C273" s="144"/>
      <c r="D273" s="134"/>
      <c r="E273" s="135"/>
      <c r="F273" s="136" t="s">
        <v>1540</v>
      </c>
      <c r="G273" s="135" t="s">
        <v>1541</v>
      </c>
      <c r="H273" s="133"/>
      <c r="I273" s="130"/>
      <c r="J273" s="130"/>
      <c r="K273" s="130"/>
      <c r="L273" s="130"/>
      <c r="M273" s="130"/>
      <c r="N273" s="130"/>
      <c r="O273" s="130"/>
      <c r="P273" s="130"/>
      <c r="Q273" s="130"/>
      <c r="R273" s="130"/>
      <c r="S273" s="133"/>
      <c r="T273" s="130"/>
      <c r="U273" s="130"/>
      <c r="V273" s="130"/>
      <c r="W273" s="130"/>
      <c r="X273" s="130"/>
      <c r="Y273" s="130"/>
      <c r="Z273" s="130"/>
      <c r="AA273" s="130"/>
      <c r="AB273" s="130"/>
      <c r="AC273" s="130"/>
      <c r="AD273" s="130"/>
      <c r="AE273" s="130"/>
      <c r="AF273" s="130"/>
      <c r="AG273" s="130"/>
      <c r="AH273" s="130"/>
      <c r="AI273" s="130"/>
      <c r="AJ273" s="130"/>
      <c r="AK273" s="130"/>
      <c r="AL273" s="130"/>
      <c r="AM273" s="130"/>
      <c r="AN273" s="130"/>
      <c r="AO273" s="130"/>
      <c r="AP273" s="130"/>
      <c r="AQ273" s="130"/>
      <c r="AR273" s="130"/>
      <c r="AS273" s="126"/>
      <c r="AT273" s="126"/>
      <c r="AU273" s="126"/>
      <c r="AV273" s="126"/>
      <c r="AW273" s="126"/>
      <c r="AX273" s="126"/>
      <c r="AY273" s="126"/>
      <c r="AZ273" s="138"/>
      <c r="BA273" s="140"/>
      <c r="BB273" s="140"/>
      <c r="BC273" s="140"/>
      <c r="BD273" s="140"/>
      <c r="BE273" s="130"/>
      <c r="BF273" s="130"/>
      <c r="BG273" s="130"/>
      <c r="BH273" s="130"/>
      <c r="BI273" s="130"/>
      <c r="BJ273" s="130"/>
      <c r="BK273" s="131">
        <v>33.41835</v>
      </c>
      <c r="BL273" s="131">
        <v>33.41835</v>
      </c>
      <c r="BM273" s="130"/>
    </row>
    <row r="274" spans="1:65">
      <c r="A274" s="133">
        <v>271</v>
      </c>
      <c r="B274" s="133" t="s">
        <v>731</v>
      </c>
      <c r="C274" s="144"/>
      <c r="D274" s="134"/>
      <c r="E274" s="135" t="s">
        <v>1542</v>
      </c>
      <c r="F274" s="136" t="s">
        <v>1543</v>
      </c>
      <c r="G274" s="135" t="s">
        <v>1544</v>
      </c>
      <c r="H274" s="133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3"/>
      <c r="T274" s="130"/>
      <c r="U274" s="130"/>
      <c r="V274" s="130"/>
      <c r="W274" s="130"/>
      <c r="X274" s="130"/>
      <c r="Y274" s="130"/>
      <c r="Z274" s="130"/>
      <c r="AA274" s="130"/>
      <c r="AB274" s="130"/>
      <c r="AC274" s="130"/>
      <c r="AD274" s="130"/>
      <c r="AE274" s="130"/>
      <c r="AF274" s="130"/>
      <c r="AG274" s="130"/>
      <c r="AH274" s="130"/>
      <c r="AI274" s="130"/>
      <c r="AJ274" s="130"/>
      <c r="AK274" s="130"/>
      <c r="AL274" s="130"/>
      <c r="AM274" s="130"/>
      <c r="AN274" s="130"/>
      <c r="AO274" s="130"/>
      <c r="AP274" s="130"/>
      <c r="AQ274" s="130"/>
      <c r="AR274" s="130"/>
      <c r="AS274" s="126"/>
      <c r="AT274" s="126"/>
      <c r="AU274" s="126"/>
      <c r="AV274" s="126"/>
      <c r="AW274" s="126"/>
      <c r="AX274" s="126"/>
      <c r="AY274" s="126"/>
      <c r="AZ274" s="138"/>
      <c r="BA274" s="140"/>
      <c r="BB274" s="140"/>
      <c r="BC274" s="140"/>
      <c r="BD274" s="140"/>
      <c r="BE274" s="130"/>
      <c r="BF274" s="130"/>
      <c r="BG274" s="130"/>
      <c r="BH274" s="130"/>
      <c r="BI274" s="130"/>
      <c r="BJ274" s="130"/>
      <c r="BK274" s="131">
        <v>33.41835</v>
      </c>
      <c r="BL274" s="131">
        <v>33.41835</v>
      </c>
      <c r="BM274" s="130">
        <v>3.84</v>
      </c>
    </row>
    <row r="275" spans="1:65">
      <c r="A275" s="133">
        <v>272</v>
      </c>
      <c r="B275" s="133" t="s">
        <v>731</v>
      </c>
      <c r="C275" s="144"/>
      <c r="D275" s="134" t="s">
        <v>1545</v>
      </c>
      <c r="E275" s="135" t="s">
        <v>1546</v>
      </c>
      <c r="F275" s="136" t="s">
        <v>1547</v>
      </c>
      <c r="G275" s="135" t="s">
        <v>1548</v>
      </c>
      <c r="H275" s="133">
        <f>SUM(I275:Q275)</f>
        <v>6</v>
      </c>
      <c r="I275" s="130"/>
      <c r="J275" s="130">
        <v>6</v>
      </c>
      <c r="K275" s="130"/>
      <c r="L275" s="130"/>
      <c r="M275" s="130"/>
      <c r="N275" s="130"/>
      <c r="O275" s="130"/>
      <c r="P275" s="130"/>
      <c r="Q275" s="130"/>
      <c r="R275" s="130">
        <f>P275</f>
        <v>0</v>
      </c>
      <c r="S275" s="133">
        <v>3</v>
      </c>
      <c r="T275" s="130"/>
      <c r="U275" s="130"/>
      <c r="V275" s="130"/>
      <c r="W275" s="130"/>
      <c r="X275" s="130"/>
      <c r="Y275" s="130"/>
      <c r="Z275" s="130"/>
      <c r="AA275" s="130"/>
      <c r="AB275" s="130">
        <v>3</v>
      </c>
      <c r="AC275" s="130"/>
      <c r="AD275" s="130"/>
      <c r="AE275" s="130"/>
      <c r="AF275" s="130"/>
      <c r="AG275" s="130"/>
      <c r="AH275" s="130"/>
      <c r="AI275" s="130"/>
      <c r="AJ275" s="130">
        <v>1</v>
      </c>
      <c r="AK275" s="130"/>
      <c r="AL275" s="130"/>
      <c r="AM275" s="130">
        <f>S275</f>
        <v>3</v>
      </c>
      <c r="AN275" s="130"/>
      <c r="AO275" s="130">
        <f>SUM(T275:V275)</f>
        <v>0</v>
      </c>
      <c r="AP275" s="130">
        <f>SUM(W275:Y275)</f>
        <v>0</v>
      </c>
      <c r="AQ275" s="130">
        <f>Z275</f>
        <v>0</v>
      </c>
      <c r="AR275" s="130"/>
      <c r="AS275" s="126"/>
      <c r="AT275" s="126"/>
      <c r="AU275" s="126">
        <f>(SUM(S275:AA275))*0.93</f>
        <v>2.79</v>
      </c>
      <c r="AV275" s="126">
        <v>82.3</v>
      </c>
      <c r="AW275" s="126"/>
      <c r="AX275" s="126"/>
      <c r="AY275" s="126"/>
      <c r="AZ275" s="138"/>
      <c r="BA275" s="140"/>
      <c r="BB275" s="140"/>
      <c r="BC275" s="140"/>
      <c r="BD275" s="140"/>
      <c r="BE275" s="130">
        <f>(AH275*5+AI275*4+AJ275*2)*0.96</f>
        <v>1.92</v>
      </c>
      <c r="BF275" s="130"/>
      <c r="BG275" s="130"/>
      <c r="BH275" s="130">
        <v>19.2</v>
      </c>
      <c r="BI275" s="130">
        <v>76.8</v>
      </c>
      <c r="BJ275" s="130"/>
      <c r="BK275" s="131">
        <v>6.68367</v>
      </c>
      <c r="BL275" s="131">
        <v>6.68367</v>
      </c>
      <c r="BM275" s="130">
        <v>3.84</v>
      </c>
    </row>
    <row r="276" spans="1:65">
      <c r="A276" s="133">
        <v>273</v>
      </c>
      <c r="B276" s="133" t="s">
        <v>731</v>
      </c>
      <c r="C276" s="144"/>
      <c r="D276" s="134"/>
      <c r="E276" s="135"/>
      <c r="F276" s="136" t="s">
        <v>1549</v>
      </c>
      <c r="G276" s="135" t="s">
        <v>1550</v>
      </c>
      <c r="H276" s="133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3"/>
      <c r="T276" s="130"/>
      <c r="U276" s="130"/>
      <c r="V276" s="130"/>
      <c r="W276" s="130"/>
      <c r="X276" s="130"/>
      <c r="Y276" s="130"/>
      <c r="Z276" s="130"/>
      <c r="AA276" s="130"/>
      <c r="AB276" s="130"/>
      <c r="AC276" s="130"/>
      <c r="AD276" s="130"/>
      <c r="AE276" s="130"/>
      <c r="AF276" s="130"/>
      <c r="AG276" s="130"/>
      <c r="AH276" s="130"/>
      <c r="AI276" s="130"/>
      <c r="AJ276" s="130"/>
      <c r="AK276" s="130"/>
      <c r="AL276" s="130"/>
      <c r="AM276" s="130"/>
      <c r="AN276" s="130"/>
      <c r="AO276" s="130"/>
      <c r="AP276" s="130"/>
      <c r="AQ276" s="130"/>
      <c r="AR276" s="130"/>
      <c r="AS276" s="126"/>
      <c r="AT276" s="126"/>
      <c r="AU276" s="126"/>
      <c r="AV276" s="126"/>
      <c r="AW276" s="126"/>
      <c r="AX276" s="126"/>
      <c r="AY276" s="126"/>
      <c r="AZ276" s="138"/>
      <c r="BA276" s="140"/>
      <c r="BB276" s="140"/>
      <c r="BC276" s="140"/>
      <c r="BD276" s="140"/>
      <c r="BE276" s="130"/>
      <c r="BF276" s="130"/>
      <c r="BG276" s="130"/>
      <c r="BH276" s="130"/>
      <c r="BI276" s="130"/>
      <c r="BJ276" s="130"/>
      <c r="BK276" s="131">
        <v>6.68367</v>
      </c>
      <c r="BL276" s="131">
        <v>6.68367</v>
      </c>
      <c r="BM276" s="130"/>
    </row>
    <row r="277" spans="1:65">
      <c r="A277" s="133">
        <v>274</v>
      </c>
      <c r="B277" s="133" t="s">
        <v>731</v>
      </c>
      <c r="C277" s="144"/>
      <c r="D277" s="134"/>
      <c r="E277" s="135" t="s">
        <v>1551</v>
      </c>
      <c r="F277" s="136" t="s">
        <v>1552</v>
      </c>
      <c r="G277" s="135" t="s">
        <v>1553</v>
      </c>
      <c r="H277" s="133"/>
      <c r="I277" s="130"/>
      <c r="J277" s="130"/>
      <c r="K277" s="130"/>
      <c r="L277" s="130"/>
      <c r="M277" s="130"/>
      <c r="N277" s="130"/>
      <c r="O277" s="130"/>
      <c r="P277" s="130"/>
      <c r="Q277" s="130"/>
      <c r="R277" s="130"/>
      <c r="S277" s="133"/>
      <c r="T277" s="130"/>
      <c r="U277" s="130"/>
      <c r="V277" s="130"/>
      <c r="W277" s="130"/>
      <c r="X277" s="130"/>
      <c r="Y277" s="130"/>
      <c r="Z277" s="130"/>
      <c r="AA277" s="130"/>
      <c r="AB277" s="130"/>
      <c r="AC277" s="130"/>
      <c r="AD277" s="130"/>
      <c r="AE277" s="130"/>
      <c r="AF277" s="130"/>
      <c r="AG277" s="130"/>
      <c r="AH277" s="130"/>
      <c r="AI277" s="130"/>
      <c r="AJ277" s="130"/>
      <c r="AK277" s="130"/>
      <c r="AL277" s="130"/>
      <c r="AM277" s="130"/>
      <c r="AN277" s="130"/>
      <c r="AO277" s="130"/>
      <c r="AP277" s="130"/>
      <c r="AQ277" s="130"/>
      <c r="AR277" s="130"/>
      <c r="AS277" s="126"/>
      <c r="AT277" s="126"/>
      <c r="AU277" s="126"/>
      <c r="AV277" s="126"/>
      <c r="AW277" s="126"/>
      <c r="AX277" s="126"/>
      <c r="AY277" s="126"/>
      <c r="AZ277" s="138"/>
      <c r="BA277" s="140"/>
      <c r="BB277" s="140"/>
      <c r="BC277" s="140"/>
      <c r="BD277" s="140"/>
      <c r="BE277" s="130"/>
      <c r="BF277" s="130"/>
      <c r="BG277" s="130"/>
      <c r="BH277" s="130"/>
      <c r="BI277" s="130"/>
      <c r="BJ277" s="130"/>
      <c r="BK277" s="131">
        <v>62.06265</v>
      </c>
      <c r="BL277" s="131">
        <v>62.06265</v>
      </c>
      <c r="BM277" s="130">
        <v>3.84</v>
      </c>
    </row>
    <row r="278" spans="1:65">
      <c r="A278" s="133">
        <v>275</v>
      </c>
      <c r="B278" s="133" t="s">
        <v>731</v>
      </c>
      <c r="C278" s="144"/>
      <c r="D278" s="134"/>
      <c r="E278" s="135"/>
      <c r="F278" s="136" t="s">
        <v>1554</v>
      </c>
      <c r="G278" s="135" t="s">
        <v>1555</v>
      </c>
      <c r="H278" s="133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3"/>
      <c r="T278" s="130"/>
      <c r="U278" s="130"/>
      <c r="V278" s="130"/>
      <c r="W278" s="130"/>
      <c r="X278" s="130"/>
      <c r="Y278" s="130"/>
      <c r="Z278" s="130"/>
      <c r="AA278" s="130"/>
      <c r="AB278" s="130"/>
      <c r="AC278" s="130"/>
      <c r="AD278" s="130"/>
      <c r="AE278" s="130"/>
      <c r="AF278" s="130"/>
      <c r="AG278" s="130"/>
      <c r="AH278" s="130"/>
      <c r="AI278" s="130"/>
      <c r="AJ278" s="130"/>
      <c r="AK278" s="130"/>
      <c r="AL278" s="130"/>
      <c r="AM278" s="130"/>
      <c r="AN278" s="130"/>
      <c r="AO278" s="130"/>
      <c r="AP278" s="130"/>
      <c r="AQ278" s="130"/>
      <c r="AR278" s="130"/>
      <c r="AS278" s="126"/>
      <c r="AT278" s="126"/>
      <c r="AU278" s="126"/>
      <c r="AV278" s="126"/>
      <c r="AW278" s="126"/>
      <c r="AX278" s="126"/>
      <c r="AY278" s="126"/>
      <c r="AZ278" s="138"/>
      <c r="BA278" s="140"/>
      <c r="BB278" s="140"/>
      <c r="BC278" s="140"/>
      <c r="BD278" s="140"/>
      <c r="BE278" s="130"/>
      <c r="BF278" s="130"/>
      <c r="BG278" s="130"/>
      <c r="BH278" s="130"/>
      <c r="BI278" s="130"/>
      <c r="BJ278" s="130"/>
      <c r="BK278" s="131">
        <v>62.06265</v>
      </c>
      <c r="BL278" s="131">
        <v>62.06265</v>
      </c>
      <c r="BM278" s="130"/>
    </row>
    <row r="279" spans="1:65">
      <c r="A279" s="133">
        <v>276</v>
      </c>
      <c r="B279" s="133" t="s">
        <v>731</v>
      </c>
      <c r="C279" s="144"/>
      <c r="D279" s="134"/>
      <c r="E279" s="135" t="s">
        <v>1556</v>
      </c>
      <c r="F279" s="136" t="s">
        <v>1557</v>
      </c>
      <c r="G279" s="135" t="s">
        <v>1558</v>
      </c>
      <c r="H279" s="133"/>
      <c r="I279" s="130"/>
      <c r="J279" s="130"/>
      <c r="K279" s="130"/>
      <c r="L279" s="130"/>
      <c r="M279" s="130"/>
      <c r="N279" s="130"/>
      <c r="O279" s="130"/>
      <c r="P279" s="130"/>
      <c r="Q279" s="130"/>
      <c r="R279" s="130"/>
      <c r="S279" s="133"/>
      <c r="T279" s="130"/>
      <c r="U279" s="130"/>
      <c r="V279" s="130"/>
      <c r="W279" s="130"/>
      <c r="X279" s="13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26"/>
      <c r="AT279" s="126"/>
      <c r="AU279" s="126"/>
      <c r="AV279" s="126"/>
      <c r="AW279" s="126"/>
      <c r="AX279" s="126"/>
      <c r="AY279" s="126"/>
      <c r="AZ279" s="138"/>
      <c r="BA279" s="140"/>
      <c r="BB279" s="140"/>
      <c r="BC279" s="140"/>
      <c r="BD279" s="140"/>
      <c r="BE279" s="130"/>
      <c r="BF279" s="130"/>
      <c r="BG279" s="130"/>
      <c r="BH279" s="130"/>
      <c r="BI279" s="130"/>
      <c r="BJ279" s="130"/>
      <c r="BK279" s="131">
        <v>78.29442</v>
      </c>
      <c r="BL279" s="131">
        <v>78.29442</v>
      </c>
      <c r="BM279" s="130">
        <v>3.84</v>
      </c>
    </row>
    <row r="280" spans="1:65">
      <c r="A280" s="133">
        <v>277</v>
      </c>
      <c r="B280" s="133" t="s">
        <v>731</v>
      </c>
      <c r="C280" s="144"/>
      <c r="D280" s="134"/>
      <c r="E280" s="135"/>
      <c r="F280" s="136" t="s">
        <v>1559</v>
      </c>
      <c r="G280" s="135" t="s">
        <v>1560</v>
      </c>
      <c r="H280" s="133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3"/>
      <c r="T280" s="130"/>
      <c r="U280" s="130"/>
      <c r="V280" s="130"/>
      <c r="W280" s="130"/>
      <c r="X280" s="130"/>
      <c r="Y280" s="130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26"/>
      <c r="AT280" s="126"/>
      <c r="AU280" s="126"/>
      <c r="AV280" s="126"/>
      <c r="AW280" s="126"/>
      <c r="AX280" s="126"/>
      <c r="AY280" s="126"/>
      <c r="AZ280" s="138"/>
      <c r="BA280" s="140"/>
      <c r="BB280" s="140"/>
      <c r="BC280" s="140"/>
      <c r="BD280" s="140"/>
      <c r="BE280" s="130"/>
      <c r="BF280" s="130"/>
      <c r="BG280" s="130"/>
      <c r="BH280" s="130"/>
      <c r="BI280" s="130"/>
      <c r="BJ280" s="130"/>
      <c r="BK280" s="131">
        <v>44.87607</v>
      </c>
      <c r="BL280" s="131">
        <v>44.87607</v>
      </c>
      <c r="BM280" s="130"/>
    </row>
    <row r="281" spans="1:65">
      <c r="A281" s="133">
        <v>278</v>
      </c>
      <c r="B281" s="133" t="s">
        <v>731</v>
      </c>
      <c r="C281" s="144"/>
      <c r="D281" s="134" t="s">
        <v>1561</v>
      </c>
      <c r="E281" s="135" t="s">
        <v>1562</v>
      </c>
      <c r="F281" s="136" t="s">
        <v>1563</v>
      </c>
      <c r="G281" s="135" t="s">
        <v>1564</v>
      </c>
      <c r="H281" s="133">
        <f>SUM(I281:Q281)</f>
        <v>6</v>
      </c>
      <c r="I281" s="130"/>
      <c r="J281" s="130">
        <v>4</v>
      </c>
      <c r="K281" s="130">
        <v>2</v>
      </c>
      <c r="L281" s="130"/>
      <c r="M281" s="130"/>
      <c r="N281" s="130"/>
      <c r="O281" s="130"/>
      <c r="P281" s="130"/>
      <c r="Q281" s="130"/>
      <c r="R281" s="130">
        <f>P281</f>
        <v>0</v>
      </c>
      <c r="S281" s="133">
        <v>4</v>
      </c>
      <c r="T281" s="130"/>
      <c r="U281" s="130"/>
      <c r="V281" s="130"/>
      <c r="W281" s="130"/>
      <c r="X281" s="130"/>
      <c r="Y281" s="130"/>
      <c r="Z281" s="130"/>
      <c r="AA281" s="130"/>
      <c r="AB281" s="130">
        <v>2</v>
      </c>
      <c r="AC281" s="130"/>
      <c r="AD281" s="130"/>
      <c r="AE281" s="130"/>
      <c r="AF281" s="130"/>
      <c r="AG281" s="130"/>
      <c r="AH281" s="130"/>
      <c r="AI281" s="130"/>
      <c r="AJ281" s="130">
        <v>1</v>
      </c>
      <c r="AK281" s="130"/>
      <c r="AL281" s="130"/>
      <c r="AM281" s="130">
        <f>S281</f>
        <v>4</v>
      </c>
      <c r="AN281" s="130"/>
      <c r="AO281" s="130">
        <f>SUM(T281:V281)</f>
        <v>0</v>
      </c>
      <c r="AP281" s="130">
        <f>SUM(W281:Y281)</f>
        <v>0</v>
      </c>
      <c r="AQ281" s="130">
        <f>Z281</f>
        <v>0</v>
      </c>
      <c r="AR281" s="130"/>
      <c r="AS281" s="126"/>
      <c r="AT281" s="126"/>
      <c r="AU281" s="126">
        <f>(SUM(S281:AA281))*0.93</f>
        <v>3.72</v>
      </c>
      <c r="AV281" s="126">
        <v>79.6</v>
      </c>
      <c r="AW281" s="126"/>
      <c r="AX281" s="126"/>
      <c r="AY281" s="126"/>
      <c r="AZ281" s="138"/>
      <c r="BA281" s="140"/>
      <c r="BB281" s="140"/>
      <c r="BC281" s="140"/>
      <c r="BD281" s="140"/>
      <c r="BE281" s="130">
        <f>(AH281*5+AI281*4+AJ281*2)*0.96</f>
        <v>1.92</v>
      </c>
      <c r="BF281" s="130"/>
      <c r="BG281" s="130"/>
      <c r="BH281" s="130">
        <v>9.6</v>
      </c>
      <c r="BI281" s="130">
        <v>96</v>
      </c>
      <c r="BJ281" s="130"/>
      <c r="BK281" s="131">
        <v>44.87607</v>
      </c>
      <c r="BL281" s="131">
        <v>44.87607</v>
      </c>
      <c r="BM281" s="130">
        <v>3.84</v>
      </c>
    </row>
    <row r="282" spans="1:65">
      <c r="A282" s="133">
        <v>279</v>
      </c>
      <c r="B282" s="133" t="s">
        <v>731</v>
      </c>
      <c r="C282" s="144"/>
      <c r="D282" s="134"/>
      <c r="E282" s="135" t="s">
        <v>1565</v>
      </c>
      <c r="F282" s="136" t="s">
        <v>1566</v>
      </c>
      <c r="G282" s="135" t="s">
        <v>1567</v>
      </c>
      <c r="H282" s="133"/>
      <c r="I282" s="130"/>
      <c r="J282" s="130"/>
      <c r="K282" s="130"/>
      <c r="L282" s="130"/>
      <c r="M282" s="130"/>
      <c r="N282" s="130"/>
      <c r="O282" s="130"/>
      <c r="P282" s="130"/>
      <c r="Q282" s="130"/>
      <c r="R282" s="130"/>
      <c r="S282" s="133"/>
      <c r="T282" s="130"/>
      <c r="U282" s="130"/>
      <c r="V282" s="130"/>
      <c r="W282" s="130"/>
      <c r="X282" s="130"/>
      <c r="Y282" s="130"/>
      <c r="Z282" s="130"/>
      <c r="AA282" s="130"/>
      <c r="AB282" s="130"/>
      <c r="AC282" s="130"/>
      <c r="AD282" s="130"/>
      <c r="AE282" s="130"/>
      <c r="AF282" s="130"/>
      <c r="AG282" s="130"/>
      <c r="AH282" s="130"/>
      <c r="AI282" s="130"/>
      <c r="AJ282" s="130"/>
      <c r="AK282" s="130"/>
      <c r="AL282" s="130"/>
      <c r="AM282" s="130"/>
      <c r="AN282" s="130"/>
      <c r="AO282" s="130"/>
      <c r="AP282" s="130"/>
      <c r="AQ282" s="130"/>
      <c r="AR282" s="130"/>
      <c r="AS282" s="126"/>
      <c r="AT282" s="126"/>
      <c r="AU282" s="126"/>
      <c r="AV282" s="126"/>
      <c r="AW282" s="126"/>
      <c r="AX282" s="126"/>
      <c r="AY282" s="126"/>
      <c r="AZ282" s="138"/>
      <c r="BA282" s="140"/>
      <c r="BB282" s="140"/>
      <c r="BC282" s="140"/>
      <c r="BD282" s="140"/>
      <c r="BE282" s="130"/>
      <c r="BF282" s="130"/>
      <c r="BG282" s="130"/>
      <c r="BH282" s="130"/>
      <c r="BI282" s="130"/>
      <c r="BJ282" s="130"/>
      <c r="BK282" s="131">
        <v>24.82506</v>
      </c>
      <c r="BL282" s="131">
        <v>24.82506</v>
      </c>
      <c r="BM282" s="130">
        <v>3.84</v>
      </c>
    </row>
    <row r="283" spans="1:65">
      <c r="A283" s="133">
        <v>280</v>
      </c>
      <c r="B283" s="133" t="s">
        <v>731</v>
      </c>
      <c r="C283" s="144"/>
      <c r="D283" s="134"/>
      <c r="E283" s="135"/>
      <c r="F283" s="136" t="s">
        <v>1568</v>
      </c>
      <c r="G283" s="135" t="s">
        <v>1569</v>
      </c>
      <c r="H283" s="133"/>
      <c r="I283" s="130"/>
      <c r="J283" s="130"/>
      <c r="K283" s="130"/>
      <c r="L283" s="130"/>
      <c r="M283" s="130"/>
      <c r="N283" s="130"/>
      <c r="O283" s="130"/>
      <c r="P283" s="130"/>
      <c r="Q283" s="130"/>
      <c r="R283" s="130"/>
      <c r="S283" s="133"/>
      <c r="T283" s="130"/>
      <c r="U283" s="130"/>
      <c r="V283" s="130"/>
      <c r="W283" s="130"/>
      <c r="X283" s="130"/>
      <c r="Y283" s="130"/>
      <c r="Z283" s="130"/>
      <c r="AA283" s="130"/>
      <c r="AB283" s="130"/>
      <c r="AC283" s="130"/>
      <c r="AD283" s="130"/>
      <c r="AE283" s="130"/>
      <c r="AF283" s="130"/>
      <c r="AG283" s="130"/>
      <c r="AH283" s="130"/>
      <c r="AI283" s="130"/>
      <c r="AJ283" s="130"/>
      <c r="AK283" s="130"/>
      <c r="AL283" s="130"/>
      <c r="AM283" s="130"/>
      <c r="AN283" s="130"/>
      <c r="AO283" s="130"/>
      <c r="AP283" s="130"/>
      <c r="AQ283" s="130"/>
      <c r="AR283" s="130"/>
      <c r="AS283" s="126"/>
      <c r="AT283" s="126"/>
      <c r="AU283" s="126"/>
      <c r="AV283" s="126"/>
      <c r="AW283" s="126"/>
      <c r="AX283" s="126"/>
      <c r="AY283" s="126"/>
      <c r="AZ283" s="138"/>
      <c r="BA283" s="140"/>
      <c r="BB283" s="140"/>
      <c r="BC283" s="140"/>
      <c r="BD283" s="140"/>
      <c r="BE283" s="130"/>
      <c r="BF283" s="130"/>
      <c r="BG283" s="130"/>
      <c r="BH283" s="130"/>
      <c r="BI283" s="130"/>
      <c r="BJ283" s="130"/>
      <c r="BK283" s="131">
        <v>24.82506</v>
      </c>
      <c r="BL283" s="131">
        <v>24.82506</v>
      </c>
      <c r="BM283" s="130"/>
    </row>
    <row r="284" spans="1:65">
      <c r="A284" s="133">
        <v>281</v>
      </c>
      <c r="B284" s="133" t="s">
        <v>731</v>
      </c>
      <c r="C284" s="144"/>
      <c r="D284" s="134"/>
      <c r="E284" s="135" t="s">
        <v>1570</v>
      </c>
      <c r="F284" s="136" t="s">
        <v>1571</v>
      </c>
      <c r="G284" s="135" t="s">
        <v>1572</v>
      </c>
      <c r="H284" s="133"/>
      <c r="I284" s="130"/>
      <c r="J284" s="130"/>
      <c r="K284" s="130"/>
      <c r="L284" s="130"/>
      <c r="M284" s="130"/>
      <c r="N284" s="130"/>
      <c r="O284" s="130"/>
      <c r="P284" s="130"/>
      <c r="Q284" s="130"/>
      <c r="R284" s="130"/>
      <c r="S284" s="133"/>
      <c r="T284" s="130"/>
      <c r="U284" s="130"/>
      <c r="V284" s="130"/>
      <c r="W284" s="130"/>
      <c r="X284" s="130"/>
      <c r="Y284" s="130"/>
      <c r="Z284" s="130"/>
      <c r="AA284" s="130"/>
      <c r="AB284" s="130"/>
      <c r="AC284" s="130"/>
      <c r="AD284" s="130"/>
      <c r="AE284" s="130"/>
      <c r="AF284" s="130"/>
      <c r="AG284" s="130"/>
      <c r="AH284" s="130"/>
      <c r="AI284" s="130"/>
      <c r="AJ284" s="130"/>
      <c r="AK284" s="130"/>
      <c r="AL284" s="130"/>
      <c r="AM284" s="130"/>
      <c r="AN284" s="130"/>
      <c r="AO284" s="130"/>
      <c r="AP284" s="130"/>
      <c r="AQ284" s="130"/>
      <c r="AR284" s="130"/>
      <c r="AS284" s="126"/>
      <c r="AT284" s="126"/>
      <c r="AU284" s="126"/>
      <c r="AV284" s="126"/>
      <c r="AW284" s="126"/>
      <c r="AX284" s="126"/>
      <c r="AY284" s="126"/>
      <c r="AZ284" s="138"/>
      <c r="BA284" s="140"/>
      <c r="BB284" s="140"/>
      <c r="BC284" s="140"/>
      <c r="BD284" s="140"/>
      <c r="BE284" s="130"/>
      <c r="BF284" s="130"/>
      <c r="BG284" s="130"/>
      <c r="BH284" s="130"/>
      <c r="BI284" s="130"/>
      <c r="BJ284" s="130"/>
      <c r="BK284" s="131">
        <v>57.2886</v>
      </c>
      <c r="BL284" s="131">
        <v>57.2886</v>
      </c>
      <c r="BM284" s="130">
        <v>3.84</v>
      </c>
    </row>
    <row r="285" spans="1:65">
      <c r="A285" s="133">
        <v>282</v>
      </c>
      <c r="B285" s="133" t="s">
        <v>731</v>
      </c>
      <c r="C285" s="144"/>
      <c r="D285" s="134"/>
      <c r="E285" s="135"/>
      <c r="F285" s="136" t="s">
        <v>1573</v>
      </c>
      <c r="G285" s="135" t="s">
        <v>1574</v>
      </c>
      <c r="H285" s="133"/>
      <c r="I285" s="130"/>
      <c r="J285" s="130"/>
      <c r="K285" s="130"/>
      <c r="L285" s="130"/>
      <c r="M285" s="130"/>
      <c r="N285" s="130"/>
      <c r="O285" s="130"/>
      <c r="P285" s="130"/>
      <c r="Q285" s="130"/>
      <c r="R285" s="130"/>
      <c r="S285" s="133"/>
      <c r="T285" s="130"/>
      <c r="U285" s="130"/>
      <c r="V285" s="130"/>
      <c r="W285" s="130"/>
      <c r="X285" s="130"/>
      <c r="Y285" s="130"/>
      <c r="Z285" s="130"/>
      <c r="AA285" s="130"/>
      <c r="AB285" s="130"/>
      <c r="AC285" s="130"/>
      <c r="AD285" s="130"/>
      <c r="AE285" s="130"/>
      <c r="AF285" s="130"/>
      <c r="AG285" s="130"/>
      <c r="AH285" s="130"/>
      <c r="AI285" s="130"/>
      <c r="AJ285" s="130"/>
      <c r="AK285" s="130"/>
      <c r="AL285" s="130"/>
      <c r="AM285" s="130"/>
      <c r="AN285" s="130"/>
      <c r="AO285" s="130"/>
      <c r="AP285" s="130"/>
      <c r="AQ285" s="130"/>
      <c r="AR285" s="130"/>
      <c r="AS285" s="126"/>
      <c r="AT285" s="126"/>
      <c r="AU285" s="126"/>
      <c r="AV285" s="126"/>
      <c r="AW285" s="126"/>
      <c r="AX285" s="126"/>
      <c r="AY285" s="126"/>
      <c r="AZ285" s="138"/>
      <c r="BA285" s="140"/>
      <c r="BB285" s="140"/>
      <c r="BC285" s="140"/>
      <c r="BD285" s="140"/>
      <c r="BE285" s="130"/>
      <c r="BF285" s="130"/>
      <c r="BG285" s="130"/>
      <c r="BH285" s="130"/>
      <c r="BI285" s="130"/>
      <c r="BJ285" s="130"/>
      <c r="BK285" s="131">
        <v>51.55974</v>
      </c>
      <c r="BL285" s="131">
        <v>51.55974</v>
      </c>
      <c r="BM285" s="130"/>
    </row>
    <row r="286" spans="1:65">
      <c r="A286" s="133">
        <v>283</v>
      </c>
      <c r="B286" s="133" t="s">
        <v>731</v>
      </c>
      <c r="C286" s="144"/>
      <c r="D286" s="134"/>
      <c r="E286" s="135" t="s">
        <v>1575</v>
      </c>
      <c r="F286" s="136" t="s">
        <v>1576</v>
      </c>
      <c r="G286" s="135" t="s">
        <v>1577</v>
      </c>
      <c r="H286" s="133"/>
      <c r="I286" s="130"/>
      <c r="J286" s="130"/>
      <c r="K286" s="130"/>
      <c r="L286" s="130"/>
      <c r="M286" s="130"/>
      <c r="N286" s="130"/>
      <c r="O286" s="130"/>
      <c r="P286" s="130"/>
      <c r="Q286" s="130"/>
      <c r="R286" s="130"/>
      <c r="S286" s="133"/>
      <c r="T286" s="130"/>
      <c r="U286" s="130"/>
      <c r="V286" s="130"/>
      <c r="W286" s="130"/>
      <c r="X286" s="130"/>
      <c r="Y286" s="130"/>
      <c r="Z286" s="130"/>
      <c r="AA286" s="130"/>
      <c r="AB286" s="130"/>
      <c r="AC286" s="130"/>
      <c r="AD286" s="130"/>
      <c r="AE286" s="130"/>
      <c r="AF286" s="130"/>
      <c r="AG286" s="130"/>
      <c r="AH286" s="130"/>
      <c r="AI286" s="130"/>
      <c r="AJ286" s="130"/>
      <c r="AK286" s="130"/>
      <c r="AL286" s="130"/>
      <c r="AM286" s="130"/>
      <c r="AN286" s="130"/>
      <c r="AO286" s="130"/>
      <c r="AP286" s="130"/>
      <c r="AQ286" s="130"/>
      <c r="AR286" s="130"/>
      <c r="AS286" s="126"/>
      <c r="AT286" s="126"/>
      <c r="AU286" s="126"/>
      <c r="AV286" s="126"/>
      <c r="AW286" s="126"/>
      <c r="AX286" s="126"/>
      <c r="AY286" s="126"/>
      <c r="AZ286" s="138"/>
      <c r="BA286" s="140"/>
      <c r="BB286" s="140"/>
      <c r="BC286" s="140"/>
      <c r="BD286" s="140"/>
      <c r="BE286" s="130"/>
      <c r="BF286" s="130"/>
      <c r="BG286" s="130"/>
      <c r="BH286" s="130"/>
      <c r="BI286" s="130"/>
      <c r="BJ286" s="130"/>
      <c r="BK286" s="131">
        <v>51.55974</v>
      </c>
      <c r="BL286" s="131">
        <v>51.55974</v>
      </c>
      <c r="BM286" s="130">
        <v>3.84</v>
      </c>
    </row>
    <row r="287" spans="1:65">
      <c r="A287" s="133">
        <v>284</v>
      </c>
      <c r="B287" s="133" t="s">
        <v>731</v>
      </c>
      <c r="C287" s="144"/>
      <c r="D287" s="134" t="s">
        <v>1578</v>
      </c>
      <c r="E287" s="135" t="s">
        <v>1579</v>
      </c>
      <c r="F287" s="136" t="s">
        <v>1580</v>
      </c>
      <c r="G287" s="135" t="s">
        <v>1581</v>
      </c>
      <c r="H287" s="133">
        <f>SUM(I287:Q287)</f>
        <v>6</v>
      </c>
      <c r="I287" s="130"/>
      <c r="J287" s="130">
        <v>4</v>
      </c>
      <c r="K287" s="130">
        <v>2</v>
      </c>
      <c r="L287" s="130"/>
      <c r="M287" s="130"/>
      <c r="N287" s="130"/>
      <c r="O287" s="130"/>
      <c r="P287" s="130"/>
      <c r="Q287" s="130"/>
      <c r="R287" s="130">
        <f>P287</f>
        <v>0</v>
      </c>
      <c r="S287" s="133">
        <v>3</v>
      </c>
      <c r="T287" s="130"/>
      <c r="U287" s="130"/>
      <c r="V287" s="130"/>
      <c r="W287" s="130"/>
      <c r="X287" s="130"/>
      <c r="Y287" s="130"/>
      <c r="Z287" s="130"/>
      <c r="AA287" s="130"/>
      <c r="AB287" s="130">
        <v>3</v>
      </c>
      <c r="AC287" s="130"/>
      <c r="AD287" s="130"/>
      <c r="AE287" s="130"/>
      <c r="AF287" s="130"/>
      <c r="AG287" s="130"/>
      <c r="AH287" s="130"/>
      <c r="AI287" s="130"/>
      <c r="AJ287" s="130">
        <v>1</v>
      </c>
      <c r="AK287" s="130"/>
      <c r="AL287" s="130"/>
      <c r="AM287" s="130">
        <f>S287</f>
        <v>3</v>
      </c>
      <c r="AN287" s="130"/>
      <c r="AO287" s="130">
        <f>SUM(T287:V287)</f>
        <v>0</v>
      </c>
      <c r="AP287" s="130">
        <f>SUM(W287:Y287)</f>
        <v>0</v>
      </c>
      <c r="AQ287" s="130">
        <f>Z287</f>
        <v>0</v>
      </c>
      <c r="AR287" s="130"/>
      <c r="AS287" s="126"/>
      <c r="AT287" s="126"/>
      <c r="AU287" s="126">
        <f>(SUM(S287:AA287))*0.93</f>
        <v>2.79</v>
      </c>
      <c r="AV287" s="126">
        <v>76.7</v>
      </c>
      <c r="AW287" s="126"/>
      <c r="AX287" s="126"/>
      <c r="AY287" s="126"/>
      <c r="AZ287" s="138"/>
      <c r="BA287" s="140"/>
      <c r="BB287" s="140"/>
      <c r="BC287" s="140"/>
      <c r="BD287" s="140"/>
      <c r="BE287" s="130">
        <f>(AH287*5+AI287*4+AJ287*2)*0.96</f>
        <v>1.92</v>
      </c>
      <c r="BF287" s="130"/>
      <c r="BG287" s="130"/>
      <c r="BH287" s="130">
        <v>9.6</v>
      </c>
      <c r="BI287" s="130">
        <v>86.4</v>
      </c>
      <c r="BJ287" s="130"/>
      <c r="BK287" s="131">
        <v>7.63848</v>
      </c>
      <c r="BL287" s="131">
        <v>7.63848</v>
      </c>
      <c r="BM287" s="130">
        <v>3.84</v>
      </c>
    </row>
    <row r="288" spans="1:65">
      <c r="A288" s="133">
        <v>285</v>
      </c>
      <c r="B288" s="133" t="s">
        <v>731</v>
      </c>
      <c r="C288" s="144"/>
      <c r="D288" s="134"/>
      <c r="E288" s="135"/>
      <c r="F288" s="136" t="s">
        <v>1582</v>
      </c>
      <c r="G288" s="135" t="s">
        <v>1583</v>
      </c>
      <c r="H288" s="133"/>
      <c r="I288" s="130"/>
      <c r="J288" s="130"/>
      <c r="K288" s="130"/>
      <c r="L288" s="130"/>
      <c r="M288" s="130"/>
      <c r="N288" s="130"/>
      <c r="O288" s="130"/>
      <c r="P288" s="130"/>
      <c r="Q288" s="130"/>
      <c r="R288" s="130"/>
      <c r="S288" s="133"/>
      <c r="T288" s="130"/>
      <c r="U288" s="130"/>
      <c r="V288" s="130"/>
      <c r="W288" s="130"/>
      <c r="X288" s="130"/>
      <c r="Y288" s="130"/>
      <c r="Z288" s="130"/>
      <c r="AA288" s="130"/>
      <c r="AB288" s="130"/>
      <c r="AC288" s="130"/>
      <c r="AD288" s="130"/>
      <c r="AE288" s="130"/>
      <c r="AF288" s="130"/>
      <c r="AG288" s="130"/>
      <c r="AH288" s="130"/>
      <c r="AI288" s="130"/>
      <c r="AJ288" s="130"/>
      <c r="AK288" s="130"/>
      <c r="AL288" s="130"/>
      <c r="AM288" s="130"/>
      <c r="AN288" s="130"/>
      <c r="AO288" s="130"/>
      <c r="AP288" s="130"/>
      <c r="AQ288" s="130"/>
      <c r="AR288" s="130"/>
      <c r="AS288" s="126"/>
      <c r="AT288" s="126"/>
      <c r="AU288" s="126"/>
      <c r="AV288" s="126"/>
      <c r="AW288" s="126"/>
      <c r="AX288" s="126"/>
      <c r="AY288" s="126"/>
      <c r="AZ288" s="138"/>
      <c r="BA288" s="140"/>
      <c r="BB288" s="140"/>
      <c r="BC288" s="140"/>
      <c r="BD288" s="140"/>
      <c r="BE288" s="130"/>
      <c r="BF288" s="130"/>
      <c r="BG288" s="130"/>
      <c r="BH288" s="130"/>
      <c r="BI288" s="130"/>
      <c r="BJ288" s="130"/>
      <c r="BK288" s="131">
        <v>7.63848</v>
      </c>
      <c r="BL288" s="131">
        <v>7.63848</v>
      </c>
      <c r="BM288" s="130"/>
    </row>
    <row r="289" spans="1:65">
      <c r="A289" s="133">
        <v>286</v>
      </c>
      <c r="B289" s="133" t="s">
        <v>731</v>
      </c>
      <c r="C289" s="144"/>
      <c r="D289" s="134"/>
      <c r="E289" s="135" t="s">
        <v>1584</v>
      </c>
      <c r="F289" s="136" t="s">
        <v>1585</v>
      </c>
      <c r="G289" s="135" t="s">
        <v>1586</v>
      </c>
      <c r="H289" s="133"/>
      <c r="I289" s="130"/>
      <c r="J289" s="130"/>
      <c r="K289" s="130"/>
      <c r="L289" s="130"/>
      <c r="M289" s="130"/>
      <c r="N289" s="130"/>
      <c r="O289" s="130"/>
      <c r="P289" s="130"/>
      <c r="Q289" s="130"/>
      <c r="R289" s="130"/>
      <c r="S289" s="133"/>
      <c r="T289" s="130"/>
      <c r="U289" s="130"/>
      <c r="V289" s="130"/>
      <c r="W289" s="130"/>
      <c r="X289" s="130"/>
      <c r="Y289" s="130"/>
      <c r="Z289" s="130"/>
      <c r="AA289" s="130"/>
      <c r="AB289" s="130"/>
      <c r="AC289" s="130"/>
      <c r="AD289" s="130"/>
      <c r="AE289" s="130"/>
      <c r="AF289" s="130"/>
      <c r="AG289" s="130"/>
      <c r="AH289" s="130"/>
      <c r="AI289" s="130"/>
      <c r="AJ289" s="130"/>
      <c r="AK289" s="130"/>
      <c r="AL289" s="130"/>
      <c r="AM289" s="130"/>
      <c r="AN289" s="130"/>
      <c r="AO289" s="130"/>
      <c r="AP289" s="130"/>
      <c r="AQ289" s="130"/>
      <c r="AR289" s="130"/>
      <c r="AS289" s="126"/>
      <c r="AT289" s="126"/>
      <c r="AU289" s="126"/>
      <c r="AV289" s="126"/>
      <c r="AW289" s="126"/>
      <c r="AX289" s="126"/>
      <c r="AY289" s="126"/>
      <c r="AZ289" s="138"/>
      <c r="BA289" s="140"/>
      <c r="BB289" s="140"/>
      <c r="BC289" s="140"/>
      <c r="BD289" s="140"/>
      <c r="BE289" s="130"/>
      <c r="BF289" s="130"/>
      <c r="BG289" s="130"/>
      <c r="BH289" s="130"/>
      <c r="BI289" s="130"/>
      <c r="BJ289" s="130"/>
      <c r="BK289" s="131">
        <v>35.32797</v>
      </c>
      <c r="BL289" s="131">
        <v>35.32797</v>
      </c>
      <c r="BM289" s="130">
        <v>3.84</v>
      </c>
    </row>
    <row r="290" spans="1:65">
      <c r="A290" s="133">
        <v>287</v>
      </c>
      <c r="B290" s="133" t="s">
        <v>731</v>
      </c>
      <c r="C290" s="144"/>
      <c r="D290" s="134"/>
      <c r="E290" s="135"/>
      <c r="F290" s="136" t="s">
        <v>1587</v>
      </c>
      <c r="G290" s="135" t="s">
        <v>1588</v>
      </c>
      <c r="H290" s="133"/>
      <c r="I290" s="130"/>
      <c r="J290" s="130"/>
      <c r="K290" s="130"/>
      <c r="L290" s="130"/>
      <c r="M290" s="130"/>
      <c r="N290" s="130"/>
      <c r="O290" s="130"/>
      <c r="P290" s="130"/>
      <c r="Q290" s="130"/>
      <c r="R290" s="130"/>
      <c r="S290" s="133"/>
      <c r="T290" s="130"/>
      <c r="U290" s="130"/>
      <c r="V290" s="130"/>
      <c r="W290" s="130"/>
      <c r="X290" s="130"/>
      <c r="Y290" s="130"/>
      <c r="Z290" s="130"/>
      <c r="AA290" s="130"/>
      <c r="AB290" s="130"/>
      <c r="AC290" s="130"/>
      <c r="AD290" s="130"/>
      <c r="AE290" s="130"/>
      <c r="AF290" s="130"/>
      <c r="AG290" s="130"/>
      <c r="AH290" s="130"/>
      <c r="AI290" s="130"/>
      <c r="AJ290" s="130"/>
      <c r="AK290" s="130"/>
      <c r="AL290" s="130"/>
      <c r="AM290" s="130"/>
      <c r="AN290" s="130"/>
      <c r="AO290" s="130"/>
      <c r="AP290" s="130"/>
      <c r="AQ290" s="130"/>
      <c r="AR290" s="130"/>
      <c r="AS290" s="126"/>
      <c r="AT290" s="126"/>
      <c r="AU290" s="126"/>
      <c r="AV290" s="126"/>
      <c r="AW290" s="126"/>
      <c r="AX290" s="126"/>
      <c r="AY290" s="126"/>
      <c r="AZ290" s="138"/>
      <c r="BA290" s="140"/>
      <c r="BB290" s="140"/>
      <c r="BC290" s="140"/>
      <c r="BD290" s="140"/>
      <c r="BE290" s="130"/>
      <c r="BF290" s="130"/>
      <c r="BG290" s="130"/>
      <c r="BH290" s="130"/>
      <c r="BI290" s="130"/>
      <c r="BJ290" s="130"/>
      <c r="BK290" s="131">
        <v>35.32797</v>
      </c>
      <c r="BL290" s="131">
        <v>35.32797</v>
      </c>
      <c r="BM290" s="130"/>
    </row>
    <row r="291" spans="1:65">
      <c r="A291" s="133">
        <v>288</v>
      </c>
      <c r="B291" s="133" t="s">
        <v>731</v>
      </c>
      <c r="C291" s="144"/>
      <c r="D291" s="134"/>
      <c r="E291" s="135" t="s">
        <v>1589</v>
      </c>
      <c r="F291" s="136" t="s">
        <v>1590</v>
      </c>
      <c r="G291" s="135" t="s">
        <v>1591</v>
      </c>
      <c r="H291" s="133"/>
      <c r="I291" s="130"/>
      <c r="J291" s="130"/>
      <c r="K291" s="130"/>
      <c r="L291" s="130"/>
      <c r="M291" s="130"/>
      <c r="N291" s="130"/>
      <c r="O291" s="130"/>
      <c r="P291" s="130"/>
      <c r="Q291" s="130"/>
      <c r="R291" s="130"/>
      <c r="S291" s="133"/>
      <c r="T291" s="130"/>
      <c r="U291" s="130"/>
      <c r="V291" s="130"/>
      <c r="W291" s="130"/>
      <c r="X291" s="130"/>
      <c r="Y291" s="130"/>
      <c r="Z291" s="130"/>
      <c r="AA291" s="130"/>
      <c r="AB291" s="130"/>
      <c r="AC291" s="130"/>
      <c r="AD291" s="130"/>
      <c r="AE291" s="130"/>
      <c r="AF291" s="130"/>
      <c r="AG291" s="130"/>
      <c r="AH291" s="130"/>
      <c r="AI291" s="130"/>
      <c r="AJ291" s="130"/>
      <c r="AK291" s="130"/>
      <c r="AL291" s="130"/>
      <c r="AM291" s="130"/>
      <c r="AN291" s="130"/>
      <c r="AO291" s="130"/>
      <c r="AP291" s="130"/>
      <c r="AQ291" s="130"/>
      <c r="AR291" s="130"/>
      <c r="AS291" s="126"/>
      <c r="AT291" s="126"/>
      <c r="AU291" s="126"/>
      <c r="AV291" s="126"/>
      <c r="AW291" s="126"/>
      <c r="AX291" s="126"/>
      <c r="AY291" s="126"/>
      <c r="AZ291" s="138"/>
      <c r="BA291" s="140"/>
      <c r="BB291" s="140"/>
      <c r="BC291" s="140"/>
      <c r="BD291" s="140"/>
      <c r="BE291" s="130"/>
      <c r="BF291" s="130"/>
      <c r="BG291" s="130"/>
      <c r="BH291" s="130"/>
      <c r="BI291" s="130"/>
      <c r="BJ291" s="130"/>
      <c r="BK291" s="131">
        <v>44.87607</v>
      </c>
      <c r="BL291" s="131">
        <v>44.87607</v>
      </c>
      <c r="BM291" s="130">
        <v>3.84</v>
      </c>
    </row>
    <row r="292" spans="1:65">
      <c r="A292" s="133">
        <v>289</v>
      </c>
      <c r="B292" s="133" t="s">
        <v>731</v>
      </c>
      <c r="C292" s="144"/>
      <c r="D292" s="134"/>
      <c r="E292" s="135"/>
      <c r="F292" s="136" t="s">
        <v>1592</v>
      </c>
      <c r="G292" s="135" t="s">
        <v>1593</v>
      </c>
      <c r="H292" s="133"/>
      <c r="I292" s="130"/>
      <c r="J292" s="130"/>
      <c r="K292" s="130"/>
      <c r="L292" s="130"/>
      <c r="M292" s="130"/>
      <c r="N292" s="130"/>
      <c r="O292" s="130"/>
      <c r="P292" s="130"/>
      <c r="Q292" s="130"/>
      <c r="R292" s="130"/>
      <c r="S292" s="133"/>
      <c r="T292" s="130"/>
      <c r="U292" s="130"/>
      <c r="V292" s="130"/>
      <c r="W292" s="130"/>
      <c r="X292" s="130"/>
      <c r="Y292" s="130"/>
      <c r="Z292" s="130"/>
      <c r="AA292" s="130"/>
      <c r="AB292" s="130"/>
      <c r="AC292" s="130"/>
      <c r="AD292" s="130"/>
      <c r="AE292" s="130"/>
      <c r="AF292" s="130"/>
      <c r="AG292" s="130"/>
      <c r="AH292" s="130"/>
      <c r="AI292" s="130"/>
      <c r="AJ292" s="130"/>
      <c r="AK292" s="130"/>
      <c r="AL292" s="130"/>
      <c r="AM292" s="130"/>
      <c r="AN292" s="130"/>
      <c r="AO292" s="130"/>
      <c r="AP292" s="130"/>
      <c r="AQ292" s="130"/>
      <c r="AR292" s="130"/>
      <c r="AS292" s="126"/>
      <c r="AT292" s="126"/>
      <c r="AU292" s="126"/>
      <c r="AV292" s="126"/>
      <c r="AW292" s="126"/>
      <c r="AX292" s="126"/>
      <c r="AY292" s="126"/>
      <c r="AZ292" s="138"/>
      <c r="BA292" s="140"/>
      <c r="BB292" s="140"/>
      <c r="BC292" s="140"/>
      <c r="BD292" s="140"/>
      <c r="BE292" s="130"/>
      <c r="BF292" s="130"/>
      <c r="BG292" s="130"/>
      <c r="BH292" s="130"/>
      <c r="BI292" s="130"/>
      <c r="BJ292" s="130"/>
      <c r="BK292" s="131">
        <v>44.87607</v>
      </c>
      <c r="BL292" s="131">
        <v>44.87607</v>
      </c>
      <c r="BM292" s="130"/>
    </row>
    <row r="293" spans="1:65">
      <c r="A293" s="133">
        <v>290</v>
      </c>
      <c r="B293" s="133" t="s">
        <v>731</v>
      </c>
      <c r="C293" s="144"/>
      <c r="D293" s="134" t="s">
        <v>1594</v>
      </c>
      <c r="E293" s="135" t="s">
        <v>1595</v>
      </c>
      <c r="F293" s="136" t="s">
        <v>1596</v>
      </c>
      <c r="G293" s="135" t="s">
        <v>1597</v>
      </c>
      <c r="H293" s="133">
        <f>SUM(I293:Q293)</f>
        <v>3</v>
      </c>
      <c r="I293" s="130"/>
      <c r="J293" s="130">
        <v>2</v>
      </c>
      <c r="K293" s="130"/>
      <c r="L293" s="130"/>
      <c r="M293" s="130"/>
      <c r="N293" s="130"/>
      <c r="O293" s="130">
        <v>1</v>
      </c>
      <c r="P293" s="130"/>
      <c r="Q293" s="130"/>
      <c r="R293" s="130">
        <f>P293</f>
        <v>0</v>
      </c>
      <c r="S293" s="133">
        <v>2</v>
      </c>
      <c r="T293" s="130"/>
      <c r="U293" s="130"/>
      <c r="V293" s="130"/>
      <c r="W293" s="130"/>
      <c r="X293" s="130"/>
      <c r="Y293" s="130"/>
      <c r="Z293" s="130"/>
      <c r="AA293" s="130"/>
      <c r="AB293" s="130">
        <v>1</v>
      </c>
      <c r="AC293" s="130"/>
      <c r="AD293" s="130"/>
      <c r="AE293" s="130"/>
      <c r="AF293" s="130"/>
      <c r="AG293" s="130"/>
      <c r="AH293" s="130"/>
      <c r="AI293" s="130"/>
      <c r="AJ293" s="130">
        <v>1</v>
      </c>
      <c r="AK293" s="130"/>
      <c r="AL293" s="130"/>
      <c r="AM293" s="130">
        <f>S293</f>
        <v>2</v>
      </c>
      <c r="AN293" s="130"/>
      <c r="AO293" s="130">
        <f>SUM(T293:V293)</f>
        <v>0</v>
      </c>
      <c r="AP293" s="130">
        <f>SUM(W293:Y293)</f>
        <v>0</v>
      </c>
      <c r="AQ293" s="130">
        <f>Z293</f>
        <v>0</v>
      </c>
      <c r="AR293" s="130"/>
      <c r="AS293" s="126"/>
      <c r="AT293" s="126"/>
      <c r="AU293" s="126">
        <f>(SUM(S293:AA293))*0.93</f>
        <v>1.86</v>
      </c>
      <c r="AV293" s="126">
        <v>79.7</v>
      </c>
      <c r="AW293" s="126"/>
      <c r="AX293" s="126"/>
      <c r="AY293" s="126"/>
      <c r="AZ293" s="138"/>
      <c r="BA293" s="140"/>
      <c r="BB293" s="140"/>
      <c r="BC293" s="140"/>
      <c r="BD293" s="140"/>
      <c r="BE293" s="130">
        <f>(AH293*5+AI293*4+AJ293*2)*0.96</f>
        <v>1.92</v>
      </c>
      <c r="BF293" s="130"/>
      <c r="BG293" s="130"/>
      <c r="BH293" s="130">
        <v>9.6</v>
      </c>
      <c r="BI293" s="130">
        <v>67.2</v>
      </c>
      <c r="BJ293" s="130"/>
      <c r="BK293" s="131">
        <v>51.55974</v>
      </c>
      <c r="BL293" s="131">
        <v>51.55974</v>
      </c>
      <c r="BM293" s="130">
        <v>3.84</v>
      </c>
    </row>
    <row r="294" spans="1:65">
      <c r="A294" s="133">
        <v>291</v>
      </c>
      <c r="B294" s="133" t="s">
        <v>731</v>
      </c>
      <c r="C294" s="144"/>
      <c r="D294" s="134"/>
      <c r="E294" s="135"/>
      <c r="F294" s="136" t="s">
        <v>1598</v>
      </c>
      <c r="G294" s="135" t="s">
        <v>1599</v>
      </c>
      <c r="H294" s="133"/>
      <c r="I294" s="130"/>
      <c r="J294" s="130"/>
      <c r="K294" s="130"/>
      <c r="L294" s="130"/>
      <c r="M294" s="130"/>
      <c r="N294" s="130"/>
      <c r="O294" s="130"/>
      <c r="P294" s="130"/>
      <c r="Q294" s="130"/>
      <c r="R294" s="130"/>
      <c r="S294" s="133"/>
      <c r="T294" s="130"/>
      <c r="U294" s="130"/>
      <c r="V294" s="130"/>
      <c r="W294" s="130"/>
      <c r="X294" s="130"/>
      <c r="Y294" s="130"/>
      <c r="Z294" s="130"/>
      <c r="AA294" s="130"/>
      <c r="AB294" s="130"/>
      <c r="AC294" s="130"/>
      <c r="AD294" s="130"/>
      <c r="AE294" s="130"/>
      <c r="AF294" s="130"/>
      <c r="AG294" s="130"/>
      <c r="AH294" s="130"/>
      <c r="AI294" s="130"/>
      <c r="AJ294" s="130"/>
      <c r="AK294" s="130"/>
      <c r="AL294" s="130"/>
      <c r="AM294" s="130"/>
      <c r="AN294" s="130"/>
      <c r="AO294" s="130"/>
      <c r="AP294" s="130"/>
      <c r="AQ294" s="130"/>
      <c r="AR294" s="130"/>
      <c r="AS294" s="126"/>
      <c r="AT294" s="126"/>
      <c r="AU294" s="126"/>
      <c r="AV294" s="126"/>
      <c r="AW294" s="126"/>
      <c r="AX294" s="126"/>
      <c r="AY294" s="126"/>
      <c r="AZ294" s="138"/>
      <c r="BA294" s="140"/>
      <c r="BB294" s="140"/>
      <c r="BC294" s="140"/>
      <c r="BD294" s="140"/>
      <c r="BE294" s="130"/>
      <c r="BF294" s="130"/>
      <c r="BG294" s="130"/>
      <c r="BH294" s="130"/>
      <c r="BI294" s="130"/>
      <c r="BJ294" s="130"/>
      <c r="BK294" s="131">
        <v>33.41835</v>
      </c>
      <c r="BL294" s="131">
        <v>33.41835</v>
      </c>
      <c r="BM294" s="130"/>
    </row>
    <row r="295" spans="1:65">
      <c r="A295" s="133">
        <v>292</v>
      </c>
      <c r="B295" s="133" t="s">
        <v>731</v>
      </c>
      <c r="C295" s="144"/>
      <c r="D295" s="134"/>
      <c r="E295" s="135" t="s">
        <v>1600</v>
      </c>
      <c r="F295" s="136" t="s">
        <v>1601</v>
      </c>
      <c r="G295" s="135" t="s">
        <v>1602</v>
      </c>
      <c r="H295" s="133"/>
      <c r="I295" s="130"/>
      <c r="J295" s="130"/>
      <c r="K295" s="130"/>
      <c r="L295" s="130"/>
      <c r="M295" s="130"/>
      <c r="N295" s="130"/>
      <c r="O295" s="130"/>
      <c r="P295" s="130"/>
      <c r="Q295" s="130"/>
      <c r="R295" s="130"/>
      <c r="S295" s="133"/>
      <c r="T295" s="130"/>
      <c r="U295" s="130"/>
      <c r="V295" s="130"/>
      <c r="W295" s="130"/>
      <c r="X295" s="130"/>
      <c r="Y295" s="130"/>
      <c r="Z295" s="130"/>
      <c r="AA295" s="130"/>
      <c r="AB295" s="130"/>
      <c r="AC295" s="130"/>
      <c r="AD295" s="130"/>
      <c r="AE295" s="130"/>
      <c r="AF295" s="130"/>
      <c r="AG295" s="130"/>
      <c r="AH295" s="130"/>
      <c r="AI295" s="130"/>
      <c r="AJ295" s="130"/>
      <c r="AK295" s="130"/>
      <c r="AL295" s="130"/>
      <c r="AM295" s="130"/>
      <c r="AN295" s="130"/>
      <c r="AO295" s="130"/>
      <c r="AP295" s="130"/>
      <c r="AQ295" s="130"/>
      <c r="AR295" s="130"/>
      <c r="AS295" s="126"/>
      <c r="AT295" s="126"/>
      <c r="AU295" s="126"/>
      <c r="AV295" s="126"/>
      <c r="AW295" s="126"/>
      <c r="AX295" s="126"/>
      <c r="AY295" s="126"/>
      <c r="AZ295" s="138"/>
      <c r="BA295" s="140"/>
      <c r="BB295" s="140"/>
      <c r="BC295" s="140"/>
      <c r="BD295" s="140"/>
      <c r="BE295" s="130"/>
      <c r="BF295" s="130"/>
      <c r="BG295" s="130"/>
      <c r="BH295" s="130"/>
      <c r="BI295" s="130"/>
      <c r="BJ295" s="130"/>
      <c r="BK295" s="131">
        <v>25.77987</v>
      </c>
      <c r="BL295" s="131">
        <v>25.77987</v>
      </c>
      <c r="BM295" s="130">
        <v>3.84</v>
      </c>
    </row>
    <row r="296" spans="1:65">
      <c r="A296" s="133">
        <v>293</v>
      </c>
      <c r="B296" s="133" t="s">
        <v>731</v>
      </c>
      <c r="C296" s="144"/>
      <c r="D296" s="134"/>
      <c r="E296" s="135" t="s">
        <v>1603</v>
      </c>
      <c r="F296" s="136" t="s">
        <v>1604</v>
      </c>
      <c r="G296" s="135" t="s">
        <v>1605</v>
      </c>
      <c r="H296" s="133"/>
      <c r="I296" s="130"/>
      <c r="J296" s="130"/>
      <c r="K296" s="130"/>
      <c r="L296" s="130"/>
      <c r="M296" s="130"/>
      <c r="N296" s="130"/>
      <c r="O296" s="130"/>
      <c r="P296" s="130"/>
      <c r="Q296" s="130"/>
      <c r="R296" s="130"/>
      <c r="S296" s="133"/>
      <c r="T296" s="130"/>
      <c r="U296" s="130"/>
      <c r="V296" s="130"/>
      <c r="W296" s="130"/>
      <c r="X296" s="130"/>
      <c r="Y296" s="130"/>
      <c r="Z296" s="130"/>
      <c r="AA296" s="130"/>
      <c r="AB296" s="130"/>
      <c r="AC296" s="130"/>
      <c r="AD296" s="130"/>
      <c r="AE296" s="130"/>
      <c r="AF296" s="130"/>
      <c r="AG296" s="130"/>
      <c r="AH296" s="130"/>
      <c r="AI296" s="130"/>
      <c r="AJ296" s="130"/>
      <c r="AK296" s="130"/>
      <c r="AL296" s="130"/>
      <c r="AM296" s="130"/>
      <c r="AN296" s="130"/>
      <c r="AO296" s="130"/>
      <c r="AP296" s="130"/>
      <c r="AQ296" s="130"/>
      <c r="AR296" s="130"/>
      <c r="AS296" s="126"/>
      <c r="AT296" s="126"/>
      <c r="AU296" s="126"/>
      <c r="AV296" s="126"/>
      <c r="AW296" s="126"/>
      <c r="AX296" s="126"/>
      <c r="AY296" s="126"/>
      <c r="AZ296" s="138"/>
      <c r="BA296" s="140"/>
      <c r="BB296" s="140"/>
      <c r="BC296" s="140"/>
      <c r="BD296" s="140"/>
      <c r="BE296" s="130"/>
      <c r="BF296" s="130"/>
      <c r="BG296" s="130"/>
      <c r="BH296" s="130">
        <v>43.2</v>
      </c>
      <c r="BI296" s="130"/>
      <c r="BJ296" s="130"/>
      <c r="BK296" s="131">
        <v>25.77987</v>
      </c>
      <c r="BL296" s="131">
        <v>25.77987</v>
      </c>
      <c r="BM296" s="130">
        <v>3.84</v>
      </c>
    </row>
    <row r="297" spans="1:65">
      <c r="A297" s="133">
        <v>294</v>
      </c>
      <c r="B297" s="133" t="s">
        <v>731</v>
      </c>
      <c r="C297" s="134" t="s">
        <v>1606</v>
      </c>
      <c r="D297" s="134" t="s">
        <v>1607</v>
      </c>
      <c r="E297" s="135" t="s">
        <v>1608</v>
      </c>
      <c r="F297" s="135" t="s">
        <v>1609</v>
      </c>
      <c r="G297" s="135" t="s">
        <v>1610</v>
      </c>
      <c r="H297" s="133">
        <f>SUM(I297:Q297)</f>
        <v>9</v>
      </c>
      <c r="I297" s="130"/>
      <c r="J297" s="130">
        <v>3</v>
      </c>
      <c r="K297" s="130">
        <v>2</v>
      </c>
      <c r="L297" s="130"/>
      <c r="M297" s="130">
        <v>4</v>
      </c>
      <c r="N297" s="130"/>
      <c r="O297" s="130"/>
      <c r="P297" s="130"/>
      <c r="Q297" s="130"/>
      <c r="R297" s="130">
        <f>P297</f>
        <v>0</v>
      </c>
      <c r="S297" s="133">
        <v>1</v>
      </c>
      <c r="T297" s="130"/>
      <c r="U297" s="130"/>
      <c r="V297" s="130"/>
      <c r="W297" s="130"/>
      <c r="X297" s="130"/>
      <c r="Y297" s="130"/>
      <c r="Z297" s="130"/>
      <c r="AA297" s="130">
        <v>1</v>
      </c>
      <c r="AB297" s="130">
        <v>3</v>
      </c>
      <c r="AC297" s="130"/>
      <c r="AD297" s="130"/>
      <c r="AE297" s="130"/>
      <c r="AF297" s="130"/>
      <c r="AG297" s="130"/>
      <c r="AH297" s="130">
        <v>1</v>
      </c>
      <c r="AI297" s="130"/>
      <c r="AJ297" s="130"/>
      <c r="AK297" s="130"/>
      <c r="AL297" s="130"/>
      <c r="AM297" s="130">
        <f>S297</f>
        <v>1</v>
      </c>
      <c r="AN297" s="130"/>
      <c r="AO297" s="130">
        <f>SUM(T297:V297)</f>
        <v>0</v>
      </c>
      <c r="AP297" s="130">
        <f>SUM(W297:Y297)</f>
        <v>0</v>
      </c>
      <c r="AQ297" s="130">
        <f>Z297</f>
        <v>0</v>
      </c>
      <c r="AR297" s="130">
        <v>68</v>
      </c>
      <c r="AS297" s="126">
        <v>2425</v>
      </c>
      <c r="AT297" s="126"/>
      <c r="AU297" s="126">
        <f>(SUM(S297:AA297))*0.93</f>
        <v>1.86</v>
      </c>
      <c r="AV297" s="126">
        <v>83.3</v>
      </c>
      <c r="AW297" s="126">
        <v>12.9</v>
      </c>
      <c r="AX297" s="126"/>
      <c r="AY297" s="126"/>
      <c r="AZ297" s="138">
        <f>96+26*4+12*3+24+36+4+24+24+12+48</f>
        <v>408</v>
      </c>
      <c r="BA297" s="140">
        <v>27</v>
      </c>
      <c r="BB297" s="140">
        <f>BA297*2+4</f>
        <v>58</v>
      </c>
      <c r="BC297" s="140">
        <v>2</v>
      </c>
      <c r="BD297" s="140">
        <v>2</v>
      </c>
      <c r="BE297" s="130">
        <f>(AH297*5+AI297*4+AJ297*2)*0.96</f>
        <v>4.8</v>
      </c>
      <c r="BF297" s="130"/>
      <c r="BG297" s="130"/>
      <c r="BH297" s="130">
        <v>43.2</v>
      </c>
      <c r="BI297" s="130">
        <v>144</v>
      </c>
      <c r="BJ297" s="130"/>
      <c r="BK297" s="131">
        <v>25.77987</v>
      </c>
      <c r="BL297" s="131">
        <v>25.77987</v>
      </c>
      <c r="BM297" s="130">
        <v>3.84</v>
      </c>
    </row>
    <row r="298" spans="1:65">
      <c r="A298" s="133">
        <v>295</v>
      </c>
      <c r="B298" s="133" t="s">
        <v>731</v>
      </c>
      <c r="C298" s="134"/>
      <c r="D298" s="134"/>
      <c r="E298" s="135"/>
      <c r="F298" s="135" t="s">
        <v>1611</v>
      </c>
      <c r="G298" s="135" t="s">
        <v>1612</v>
      </c>
      <c r="H298" s="133"/>
      <c r="I298" s="130"/>
      <c r="J298" s="130"/>
      <c r="K298" s="130"/>
      <c r="L298" s="130"/>
      <c r="M298" s="130"/>
      <c r="N298" s="130"/>
      <c r="O298" s="130"/>
      <c r="P298" s="130"/>
      <c r="Q298" s="130"/>
      <c r="R298" s="130"/>
      <c r="S298" s="133"/>
      <c r="T298" s="130"/>
      <c r="U298" s="130"/>
      <c r="V298" s="130"/>
      <c r="W298" s="130"/>
      <c r="X298" s="130"/>
      <c r="Y298" s="130"/>
      <c r="Z298" s="130"/>
      <c r="AA298" s="130"/>
      <c r="AB298" s="130"/>
      <c r="AC298" s="130"/>
      <c r="AD298" s="130"/>
      <c r="AE298" s="130"/>
      <c r="AF298" s="130"/>
      <c r="AG298" s="130"/>
      <c r="AH298" s="130"/>
      <c r="AI298" s="130"/>
      <c r="AJ298" s="130"/>
      <c r="AK298" s="130"/>
      <c r="AL298" s="130"/>
      <c r="AM298" s="130"/>
      <c r="AN298" s="130"/>
      <c r="AO298" s="130"/>
      <c r="AP298" s="130"/>
      <c r="AQ298" s="130"/>
      <c r="AR298" s="130"/>
      <c r="AS298" s="126"/>
      <c r="AT298" s="126"/>
      <c r="AU298" s="126"/>
      <c r="AV298" s="126"/>
      <c r="AW298" s="126"/>
      <c r="AX298" s="126"/>
      <c r="AY298" s="126"/>
      <c r="AZ298" s="138"/>
      <c r="BA298" s="140"/>
      <c r="BB298" s="140"/>
      <c r="BC298" s="140"/>
      <c r="BD298" s="140"/>
      <c r="BE298" s="130"/>
      <c r="BF298" s="130"/>
      <c r="BG298" s="130"/>
      <c r="BH298" s="130"/>
      <c r="BI298" s="130"/>
      <c r="BJ298" s="130"/>
      <c r="BK298" s="131">
        <v>25.77987</v>
      </c>
      <c r="BL298" s="131">
        <v>25.77987</v>
      </c>
      <c r="BM298" s="130"/>
    </row>
    <row r="299" spans="1:65">
      <c r="A299" s="133">
        <v>296</v>
      </c>
      <c r="B299" s="133" t="s">
        <v>731</v>
      </c>
      <c r="C299" s="134"/>
      <c r="D299" s="134"/>
      <c r="E299" s="135"/>
      <c r="F299" s="135" t="s">
        <v>1613</v>
      </c>
      <c r="G299" s="135" t="s">
        <v>1614</v>
      </c>
      <c r="H299" s="133"/>
      <c r="I299" s="130"/>
      <c r="J299" s="130"/>
      <c r="K299" s="130"/>
      <c r="L299" s="130"/>
      <c r="M299" s="130"/>
      <c r="N299" s="130"/>
      <c r="O299" s="130"/>
      <c r="P299" s="130"/>
      <c r="Q299" s="130"/>
      <c r="R299" s="130"/>
      <c r="S299" s="133"/>
      <c r="T299" s="130"/>
      <c r="U299" s="130"/>
      <c r="V299" s="130"/>
      <c r="W299" s="130"/>
      <c r="X299" s="130"/>
      <c r="Y299" s="130"/>
      <c r="Z299" s="130"/>
      <c r="AA299" s="130"/>
      <c r="AB299" s="130"/>
      <c r="AC299" s="130"/>
      <c r="AD299" s="130"/>
      <c r="AE299" s="130"/>
      <c r="AF299" s="130"/>
      <c r="AG299" s="130"/>
      <c r="AH299" s="130"/>
      <c r="AI299" s="130"/>
      <c r="AJ299" s="130"/>
      <c r="AK299" s="130"/>
      <c r="AL299" s="130"/>
      <c r="AM299" s="130"/>
      <c r="AN299" s="130"/>
      <c r="AO299" s="130"/>
      <c r="AP299" s="130"/>
      <c r="AQ299" s="130"/>
      <c r="AR299" s="130"/>
      <c r="AS299" s="126"/>
      <c r="AT299" s="126"/>
      <c r="AU299" s="126"/>
      <c r="AV299" s="126"/>
      <c r="AW299" s="126"/>
      <c r="AX299" s="126"/>
      <c r="AY299" s="126"/>
      <c r="AZ299" s="138"/>
      <c r="BA299" s="140"/>
      <c r="BB299" s="140"/>
      <c r="BC299" s="140"/>
      <c r="BD299" s="140"/>
      <c r="BE299" s="130"/>
      <c r="BF299" s="130"/>
      <c r="BG299" s="130"/>
      <c r="BH299" s="130"/>
      <c r="BI299" s="130"/>
      <c r="BJ299" s="130"/>
      <c r="BK299" s="131">
        <v>7.63848</v>
      </c>
      <c r="BL299" s="131">
        <v>7.63848</v>
      </c>
      <c r="BM299" s="130"/>
    </row>
    <row r="300" spans="1:65">
      <c r="A300" s="133">
        <v>297</v>
      </c>
      <c r="B300" s="133" t="s">
        <v>731</v>
      </c>
      <c r="C300" s="134"/>
      <c r="D300" s="134"/>
      <c r="E300" s="135"/>
      <c r="F300" s="135" t="s">
        <v>1615</v>
      </c>
      <c r="G300" s="135" t="s">
        <v>1616</v>
      </c>
      <c r="H300" s="133"/>
      <c r="I300" s="130"/>
      <c r="J300" s="130"/>
      <c r="K300" s="130"/>
      <c r="L300" s="130"/>
      <c r="M300" s="130"/>
      <c r="N300" s="130"/>
      <c r="O300" s="130"/>
      <c r="P300" s="130"/>
      <c r="Q300" s="130"/>
      <c r="R300" s="130"/>
      <c r="S300" s="133"/>
      <c r="T300" s="130"/>
      <c r="U300" s="130"/>
      <c r="V300" s="130"/>
      <c r="W300" s="130"/>
      <c r="X300" s="130"/>
      <c r="Y300" s="130"/>
      <c r="Z300" s="130"/>
      <c r="AA300" s="130"/>
      <c r="AB300" s="130"/>
      <c r="AC300" s="130"/>
      <c r="AD300" s="130"/>
      <c r="AE300" s="130"/>
      <c r="AF300" s="130"/>
      <c r="AG300" s="130"/>
      <c r="AH300" s="130"/>
      <c r="AI300" s="130"/>
      <c r="AJ300" s="130"/>
      <c r="AK300" s="130"/>
      <c r="AL300" s="130"/>
      <c r="AM300" s="130"/>
      <c r="AN300" s="130"/>
      <c r="AO300" s="130"/>
      <c r="AP300" s="130"/>
      <c r="AQ300" s="130"/>
      <c r="AR300" s="130"/>
      <c r="AS300" s="126"/>
      <c r="AT300" s="126"/>
      <c r="AU300" s="126"/>
      <c r="AV300" s="126"/>
      <c r="AW300" s="126"/>
      <c r="AX300" s="126"/>
      <c r="AY300" s="126"/>
      <c r="AZ300" s="138"/>
      <c r="BA300" s="140"/>
      <c r="BB300" s="140"/>
      <c r="BC300" s="140"/>
      <c r="BD300" s="140"/>
      <c r="BE300" s="130"/>
      <c r="BF300" s="130"/>
      <c r="BG300" s="130"/>
      <c r="BH300" s="130"/>
      <c r="BI300" s="130"/>
      <c r="BJ300" s="130"/>
      <c r="BK300" s="131">
        <v>71.61075</v>
      </c>
      <c r="BL300" s="131">
        <v>71.61075</v>
      </c>
      <c r="BM300" s="130"/>
    </row>
    <row r="301" spans="1:65">
      <c r="A301" s="133">
        <v>298</v>
      </c>
      <c r="B301" s="133" t="s">
        <v>731</v>
      </c>
      <c r="C301" s="134"/>
      <c r="D301" s="134"/>
      <c r="E301" s="135" t="s">
        <v>1617</v>
      </c>
      <c r="F301" s="135" t="s">
        <v>1618</v>
      </c>
      <c r="G301" s="135" t="s">
        <v>1619</v>
      </c>
      <c r="H301" s="133"/>
      <c r="I301" s="130"/>
      <c r="J301" s="130"/>
      <c r="K301" s="130"/>
      <c r="L301" s="130"/>
      <c r="M301" s="130"/>
      <c r="N301" s="130"/>
      <c r="O301" s="130"/>
      <c r="P301" s="130"/>
      <c r="Q301" s="130"/>
      <c r="R301" s="130"/>
      <c r="S301" s="133"/>
      <c r="T301" s="130"/>
      <c r="U301" s="130"/>
      <c r="V301" s="130"/>
      <c r="W301" s="130"/>
      <c r="X301" s="130"/>
      <c r="Y301" s="130"/>
      <c r="Z301" s="130"/>
      <c r="AA301" s="130"/>
      <c r="AB301" s="130"/>
      <c r="AC301" s="130"/>
      <c r="AD301" s="130"/>
      <c r="AE301" s="130"/>
      <c r="AF301" s="130"/>
      <c r="AG301" s="130"/>
      <c r="AH301" s="130"/>
      <c r="AI301" s="130"/>
      <c r="AJ301" s="130"/>
      <c r="AK301" s="130"/>
      <c r="AL301" s="130"/>
      <c r="AM301" s="130"/>
      <c r="AN301" s="130"/>
      <c r="AO301" s="130"/>
      <c r="AP301" s="130"/>
      <c r="AQ301" s="130"/>
      <c r="AR301" s="130"/>
      <c r="AS301" s="126"/>
      <c r="AT301" s="126"/>
      <c r="AU301" s="126"/>
      <c r="AV301" s="126"/>
      <c r="AW301" s="126"/>
      <c r="AX301" s="126"/>
      <c r="AY301" s="126"/>
      <c r="AZ301" s="138"/>
      <c r="BA301" s="140"/>
      <c r="BB301" s="140"/>
      <c r="BC301" s="140"/>
      <c r="BD301" s="140"/>
      <c r="BE301" s="130"/>
      <c r="BF301" s="130"/>
      <c r="BG301" s="130"/>
      <c r="BH301" s="130"/>
      <c r="BI301" s="130"/>
      <c r="BJ301" s="130"/>
      <c r="BK301" s="131">
        <v>71.61075</v>
      </c>
      <c r="BL301" s="131">
        <v>71.61075</v>
      </c>
      <c r="BM301" s="130">
        <v>3.84</v>
      </c>
    </row>
    <row r="302" spans="1:65">
      <c r="A302" s="133">
        <v>299</v>
      </c>
      <c r="B302" s="133" t="s">
        <v>731</v>
      </c>
      <c r="C302" s="134"/>
      <c r="D302" s="134"/>
      <c r="E302" s="135" t="s">
        <v>1620</v>
      </c>
      <c r="F302" s="135" t="s">
        <v>1621</v>
      </c>
      <c r="G302" s="135" t="s">
        <v>1622</v>
      </c>
      <c r="H302" s="133"/>
      <c r="I302" s="130"/>
      <c r="J302" s="130"/>
      <c r="K302" s="130"/>
      <c r="L302" s="130"/>
      <c r="M302" s="130"/>
      <c r="N302" s="130"/>
      <c r="O302" s="130"/>
      <c r="P302" s="130"/>
      <c r="Q302" s="130"/>
      <c r="R302" s="130"/>
      <c r="S302" s="133"/>
      <c r="T302" s="130"/>
      <c r="U302" s="130"/>
      <c r="V302" s="130"/>
      <c r="W302" s="130"/>
      <c r="X302" s="130"/>
      <c r="Y302" s="130"/>
      <c r="Z302" s="130"/>
      <c r="AA302" s="130"/>
      <c r="AB302" s="130"/>
      <c r="AC302" s="130"/>
      <c r="AD302" s="130"/>
      <c r="AE302" s="130"/>
      <c r="AF302" s="130"/>
      <c r="AG302" s="130"/>
      <c r="AH302" s="130"/>
      <c r="AI302" s="130"/>
      <c r="AJ302" s="130"/>
      <c r="AK302" s="130"/>
      <c r="AL302" s="130"/>
      <c r="AM302" s="130"/>
      <c r="AN302" s="130"/>
      <c r="AO302" s="130"/>
      <c r="AP302" s="130"/>
      <c r="AQ302" s="130"/>
      <c r="AR302" s="130"/>
      <c r="AS302" s="126"/>
      <c r="AT302" s="126"/>
      <c r="AU302" s="126"/>
      <c r="AV302" s="126"/>
      <c r="AW302" s="126"/>
      <c r="AX302" s="126"/>
      <c r="AY302" s="126"/>
      <c r="AZ302" s="138"/>
      <c r="BA302" s="140"/>
      <c r="BB302" s="140"/>
      <c r="BC302" s="140"/>
      <c r="BD302" s="140"/>
      <c r="BE302" s="130"/>
      <c r="BF302" s="130"/>
      <c r="BG302" s="130"/>
      <c r="BH302" s="130"/>
      <c r="BI302" s="130"/>
      <c r="BJ302" s="130"/>
      <c r="BK302" s="131">
        <v>71.61075</v>
      </c>
      <c r="BL302" s="131">
        <v>71.61075</v>
      </c>
      <c r="BM302" s="130"/>
    </row>
    <row r="303" spans="1:65">
      <c r="A303" s="133">
        <v>300</v>
      </c>
      <c r="B303" s="133" t="s">
        <v>731</v>
      </c>
      <c r="C303" s="134"/>
      <c r="D303" s="134"/>
      <c r="E303" s="135"/>
      <c r="F303" s="135" t="s">
        <v>1623</v>
      </c>
      <c r="G303" s="135" t="s">
        <v>1624</v>
      </c>
      <c r="H303" s="133"/>
      <c r="I303" s="130"/>
      <c r="J303" s="130"/>
      <c r="K303" s="130"/>
      <c r="L303" s="130"/>
      <c r="M303" s="130"/>
      <c r="N303" s="130"/>
      <c r="O303" s="130"/>
      <c r="P303" s="130"/>
      <c r="Q303" s="130"/>
      <c r="R303" s="130"/>
      <c r="S303" s="133"/>
      <c r="T303" s="130"/>
      <c r="U303" s="130"/>
      <c r="V303" s="130"/>
      <c r="W303" s="130"/>
      <c r="X303" s="130"/>
      <c r="Y303" s="130"/>
      <c r="Z303" s="130"/>
      <c r="AA303" s="130"/>
      <c r="AB303" s="130"/>
      <c r="AC303" s="130"/>
      <c r="AD303" s="130"/>
      <c r="AE303" s="130"/>
      <c r="AF303" s="130"/>
      <c r="AG303" s="130"/>
      <c r="AH303" s="130"/>
      <c r="AI303" s="130"/>
      <c r="AJ303" s="130"/>
      <c r="AK303" s="130"/>
      <c r="AL303" s="130"/>
      <c r="AM303" s="130"/>
      <c r="AN303" s="130"/>
      <c r="AO303" s="130"/>
      <c r="AP303" s="130"/>
      <c r="AQ303" s="130"/>
      <c r="AR303" s="130"/>
      <c r="AS303" s="126"/>
      <c r="AT303" s="126"/>
      <c r="AU303" s="126"/>
      <c r="AV303" s="126"/>
      <c r="AW303" s="126"/>
      <c r="AX303" s="126"/>
      <c r="AY303" s="126"/>
      <c r="AZ303" s="138"/>
      <c r="BA303" s="140"/>
      <c r="BB303" s="140"/>
      <c r="BC303" s="140"/>
      <c r="BD303" s="140"/>
      <c r="BE303" s="130"/>
      <c r="BF303" s="130"/>
      <c r="BG303" s="130"/>
      <c r="BH303" s="130"/>
      <c r="BI303" s="130"/>
      <c r="BJ303" s="130"/>
      <c r="BK303" s="131">
        <v>71.61075</v>
      </c>
      <c r="BL303" s="131">
        <v>71.61075</v>
      </c>
      <c r="BM303" s="130"/>
    </row>
    <row r="304" spans="1:65">
      <c r="A304" s="133">
        <v>301</v>
      </c>
      <c r="B304" s="133" t="s">
        <v>731</v>
      </c>
      <c r="C304" s="134"/>
      <c r="D304" s="134"/>
      <c r="E304" s="135"/>
      <c r="F304" s="135" t="s">
        <v>1625</v>
      </c>
      <c r="G304" s="135" t="s">
        <v>1626</v>
      </c>
      <c r="H304" s="133"/>
      <c r="I304" s="130"/>
      <c r="J304" s="130"/>
      <c r="K304" s="130"/>
      <c r="L304" s="130"/>
      <c r="M304" s="130"/>
      <c r="N304" s="130"/>
      <c r="O304" s="130"/>
      <c r="P304" s="130"/>
      <c r="Q304" s="130"/>
      <c r="R304" s="130"/>
      <c r="S304" s="133"/>
      <c r="T304" s="130"/>
      <c r="U304" s="130"/>
      <c r="V304" s="130"/>
      <c r="W304" s="130"/>
      <c r="X304" s="130"/>
      <c r="Y304" s="130"/>
      <c r="Z304" s="130"/>
      <c r="AA304" s="130"/>
      <c r="AB304" s="130"/>
      <c r="AC304" s="130"/>
      <c r="AD304" s="130"/>
      <c r="AE304" s="130"/>
      <c r="AF304" s="130"/>
      <c r="AG304" s="130"/>
      <c r="AH304" s="130"/>
      <c r="AI304" s="130"/>
      <c r="AJ304" s="130"/>
      <c r="AK304" s="130"/>
      <c r="AL304" s="130"/>
      <c r="AM304" s="130"/>
      <c r="AN304" s="130"/>
      <c r="AO304" s="130"/>
      <c r="AP304" s="130"/>
      <c r="AQ304" s="130"/>
      <c r="AR304" s="130"/>
      <c r="AS304" s="126"/>
      <c r="AT304" s="126"/>
      <c r="AU304" s="126"/>
      <c r="AV304" s="126"/>
      <c r="AW304" s="126"/>
      <c r="AX304" s="126"/>
      <c r="AY304" s="126"/>
      <c r="AZ304" s="138"/>
      <c r="BA304" s="140"/>
      <c r="BB304" s="140"/>
      <c r="BC304" s="140"/>
      <c r="BD304" s="140"/>
      <c r="BE304" s="130"/>
      <c r="BF304" s="130"/>
      <c r="BG304" s="130"/>
      <c r="BH304" s="130"/>
      <c r="BI304" s="130"/>
      <c r="BJ304" s="130"/>
      <c r="BK304" s="131">
        <v>37.23759</v>
      </c>
      <c r="BL304" s="131">
        <v>37.23759</v>
      </c>
      <c r="BM304" s="130"/>
    </row>
    <row r="305" spans="1:65">
      <c r="A305" s="133">
        <v>302</v>
      </c>
      <c r="B305" s="133" t="s">
        <v>731</v>
      </c>
      <c r="C305" s="134"/>
      <c r="D305" s="134"/>
      <c r="E305" s="135"/>
      <c r="F305" s="135" t="s">
        <v>1627</v>
      </c>
      <c r="G305" s="135" t="s">
        <v>1628</v>
      </c>
      <c r="H305" s="133"/>
      <c r="I305" s="130"/>
      <c r="J305" s="130"/>
      <c r="K305" s="130"/>
      <c r="L305" s="130"/>
      <c r="M305" s="130"/>
      <c r="N305" s="130"/>
      <c r="O305" s="130"/>
      <c r="P305" s="130"/>
      <c r="Q305" s="130"/>
      <c r="R305" s="130"/>
      <c r="S305" s="133"/>
      <c r="T305" s="130"/>
      <c r="U305" s="130"/>
      <c r="V305" s="130"/>
      <c r="W305" s="130"/>
      <c r="X305" s="130"/>
      <c r="Y305" s="130"/>
      <c r="Z305" s="130"/>
      <c r="AA305" s="130"/>
      <c r="AB305" s="130"/>
      <c r="AC305" s="130"/>
      <c r="AD305" s="130"/>
      <c r="AE305" s="130"/>
      <c r="AF305" s="130"/>
      <c r="AG305" s="130"/>
      <c r="AH305" s="130"/>
      <c r="AI305" s="130"/>
      <c r="AJ305" s="130"/>
      <c r="AK305" s="130"/>
      <c r="AL305" s="130"/>
      <c r="AM305" s="130"/>
      <c r="AN305" s="130"/>
      <c r="AO305" s="130"/>
      <c r="AP305" s="130"/>
      <c r="AQ305" s="130"/>
      <c r="AR305" s="130"/>
      <c r="AS305" s="126"/>
      <c r="AT305" s="126"/>
      <c r="AU305" s="126"/>
      <c r="AV305" s="126"/>
      <c r="AW305" s="126"/>
      <c r="AX305" s="126"/>
      <c r="AY305" s="126"/>
      <c r="AZ305" s="138"/>
      <c r="BA305" s="140"/>
      <c r="BB305" s="140"/>
      <c r="BC305" s="140"/>
      <c r="BD305" s="140"/>
      <c r="BE305" s="130"/>
      <c r="BF305" s="130"/>
      <c r="BG305" s="130"/>
      <c r="BH305" s="130"/>
      <c r="BI305" s="130"/>
      <c r="BJ305" s="130"/>
      <c r="BK305" s="131">
        <v>37.23759</v>
      </c>
      <c r="BL305" s="131">
        <v>37.23759</v>
      </c>
      <c r="BM305" s="130"/>
    </row>
    <row r="306" spans="1:65">
      <c r="A306" s="133">
        <v>303</v>
      </c>
      <c r="B306" s="133" t="s">
        <v>731</v>
      </c>
      <c r="C306" s="134"/>
      <c r="D306" s="134" t="s">
        <v>1629</v>
      </c>
      <c r="E306" s="135" t="s">
        <v>1630</v>
      </c>
      <c r="F306" s="135" t="s">
        <v>1631</v>
      </c>
      <c r="G306" s="135" t="s">
        <v>1632</v>
      </c>
      <c r="H306" s="133">
        <f>SUM(I306:Q306)</f>
        <v>5</v>
      </c>
      <c r="I306" s="130"/>
      <c r="J306" s="130">
        <v>3</v>
      </c>
      <c r="K306" s="130"/>
      <c r="L306" s="130"/>
      <c r="M306" s="130">
        <v>2</v>
      </c>
      <c r="N306" s="130"/>
      <c r="O306" s="130"/>
      <c r="P306" s="130"/>
      <c r="Q306" s="130"/>
      <c r="R306" s="130">
        <f>P306</f>
        <v>0</v>
      </c>
      <c r="S306" s="133">
        <v>3</v>
      </c>
      <c r="T306" s="130"/>
      <c r="U306" s="130"/>
      <c r="V306" s="130"/>
      <c r="W306" s="130"/>
      <c r="X306" s="130"/>
      <c r="Y306" s="130"/>
      <c r="Z306" s="130"/>
      <c r="AA306" s="130"/>
      <c r="AB306" s="130">
        <v>3</v>
      </c>
      <c r="AC306" s="130"/>
      <c r="AD306" s="130"/>
      <c r="AE306" s="130"/>
      <c r="AF306" s="130"/>
      <c r="AG306" s="130"/>
      <c r="AH306" s="130">
        <v>1</v>
      </c>
      <c r="AI306" s="130"/>
      <c r="AJ306" s="130"/>
      <c r="AK306" s="130"/>
      <c r="AL306" s="130"/>
      <c r="AM306" s="130">
        <f>S306</f>
        <v>3</v>
      </c>
      <c r="AN306" s="130"/>
      <c r="AO306" s="130">
        <f>SUM(T306:V306)</f>
        <v>0</v>
      </c>
      <c r="AP306" s="130">
        <f>SUM(W306:Y306)</f>
        <v>0</v>
      </c>
      <c r="AQ306" s="130">
        <f>Z306</f>
        <v>0</v>
      </c>
      <c r="AR306" s="130"/>
      <c r="AS306" s="126"/>
      <c r="AT306" s="126"/>
      <c r="AU306" s="126">
        <f>(SUM(S36:AA36))*0.93</f>
        <v>0.93</v>
      </c>
      <c r="AV306" s="126">
        <v>55.8</v>
      </c>
      <c r="AW306" s="126"/>
      <c r="AX306" s="126">
        <v>139.5</v>
      </c>
      <c r="AY306" s="126"/>
      <c r="AZ306" s="138"/>
      <c r="BA306" s="140"/>
      <c r="BB306" s="140"/>
      <c r="BC306" s="140"/>
      <c r="BD306" s="140"/>
      <c r="BE306" s="130">
        <f>(AH36*5+AI36*4+AJ36*2)*0.96</f>
        <v>0</v>
      </c>
      <c r="BF306" s="130"/>
      <c r="BG306" s="130"/>
      <c r="BH306" s="130">
        <v>29.76</v>
      </c>
      <c r="BI306" s="130">
        <v>57.6</v>
      </c>
      <c r="BJ306" s="130"/>
      <c r="BK306" s="131">
        <v>37.23759</v>
      </c>
      <c r="BL306" s="131">
        <v>37.23759</v>
      </c>
      <c r="BM306" s="130">
        <v>3.84</v>
      </c>
    </row>
    <row r="307" spans="1:65">
      <c r="A307" s="133">
        <v>304</v>
      </c>
      <c r="B307" s="133" t="s">
        <v>731</v>
      </c>
      <c r="C307" s="134"/>
      <c r="D307" s="134"/>
      <c r="E307" s="135"/>
      <c r="F307" s="135" t="s">
        <v>1633</v>
      </c>
      <c r="G307" s="135" t="s">
        <v>1634</v>
      </c>
      <c r="H307" s="133"/>
      <c r="I307" s="130"/>
      <c r="J307" s="130"/>
      <c r="K307" s="130"/>
      <c r="L307" s="130"/>
      <c r="M307" s="130"/>
      <c r="N307" s="130"/>
      <c r="O307" s="130"/>
      <c r="P307" s="130"/>
      <c r="Q307" s="130"/>
      <c r="R307" s="130"/>
      <c r="S307" s="133"/>
      <c r="T307" s="130"/>
      <c r="U307" s="130"/>
      <c r="V307" s="130"/>
      <c r="W307" s="130"/>
      <c r="X307" s="130"/>
      <c r="Y307" s="130"/>
      <c r="Z307" s="130"/>
      <c r="AA307" s="130"/>
      <c r="AB307" s="130"/>
      <c r="AC307" s="130"/>
      <c r="AD307" s="130"/>
      <c r="AE307" s="130"/>
      <c r="AF307" s="130"/>
      <c r="AG307" s="130"/>
      <c r="AH307" s="130"/>
      <c r="AI307" s="130"/>
      <c r="AJ307" s="130"/>
      <c r="AK307" s="130"/>
      <c r="AL307" s="130"/>
      <c r="AM307" s="130"/>
      <c r="AN307" s="130"/>
      <c r="AO307" s="130"/>
      <c r="AP307" s="130"/>
      <c r="AQ307" s="130"/>
      <c r="AR307" s="130"/>
      <c r="AS307" s="126"/>
      <c r="AT307" s="126"/>
      <c r="AU307" s="126"/>
      <c r="AV307" s="126"/>
      <c r="AW307" s="126"/>
      <c r="AX307" s="126"/>
      <c r="AY307" s="126"/>
      <c r="AZ307" s="138"/>
      <c r="BA307" s="140"/>
      <c r="BB307" s="140"/>
      <c r="BC307" s="140"/>
      <c r="BD307" s="140"/>
      <c r="BE307" s="130"/>
      <c r="BF307" s="130"/>
      <c r="BG307" s="130"/>
      <c r="BH307" s="130"/>
      <c r="BI307" s="130"/>
      <c r="BJ307" s="130"/>
      <c r="BK307" s="131">
        <v>4.77405</v>
      </c>
      <c r="BL307" s="131">
        <v>4.77405</v>
      </c>
      <c r="BM307" s="130"/>
    </row>
    <row r="308" spans="1:65">
      <c r="A308" s="133">
        <v>305</v>
      </c>
      <c r="B308" s="133" t="s">
        <v>731</v>
      </c>
      <c r="C308" s="134"/>
      <c r="D308" s="134"/>
      <c r="E308" s="135"/>
      <c r="F308" s="135" t="s">
        <v>1635</v>
      </c>
      <c r="G308" s="135" t="s">
        <v>1636</v>
      </c>
      <c r="H308" s="133"/>
      <c r="I308" s="130"/>
      <c r="J308" s="130"/>
      <c r="K308" s="130"/>
      <c r="L308" s="130"/>
      <c r="M308" s="130"/>
      <c r="N308" s="130"/>
      <c r="O308" s="130"/>
      <c r="P308" s="130"/>
      <c r="Q308" s="130"/>
      <c r="R308" s="130"/>
      <c r="S308" s="133"/>
      <c r="T308" s="130"/>
      <c r="U308" s="130"/>
      <c r="V308" s="130"/>
      <c r="W308" s="130"/>
      <c r="X308" s="130"/>
      <c r="Y308" s="130"/>
      <c r="Z308" s="130"/>
      <c r="AA308" s="130"/>
      <c r="AB308" s="130"/>
      <c r="AC308" s="130"/>
      <c r="AD308" s="130"/>
      <c r="AE308" s="130"/>
      <c r="AF308" s="130"/>
      <c r="AG308" s="130"/>
      <c r="AH308" s="130"/>
      <c r="AI308" s="130"/>
      <c r="AJ308" s="130"/>
      <c r="AK308" s="130"/>
      <c r="AL308" s="130"/>
      <c r="AM308" s="130"/>
      <c r="AN308" s="130"/>
      <c r="AO308" s="130"/>
      <c r="AP308" s="130"/>
      <c r="AQ308" s="130"/>
      <c r="AR308" s="130"/>
      <c r="AS308" s="126"/>
      <c r="AT308" s="126"/>
      <c r="AU308" s="126"/>
      <c r="AV308" s="126"/>
      <c r="AW308" s="126"/>
      <c r="AX308" s="126"/>
      <c r="AY308" s="126"/>
      <c r="AZ308" s="138"/>
      <c r="BA308" s="140"/>
      <c r="BB308" s="140"/>
      <c r="BC308" s="140"/>
      <c r="BD308" s="140"/>
      <c r="BE308" s="130"/>
      <c r="BF308" s="130"/>
      <c r="BG308" s="130"/>
      <c r="BH308" s="130"/>
      <c r="BI308" s="130"/>
      <c r="BJ308" s="130"/>
      <c r="BK308" s="131">
        <v>4.77405</v>
      </c>
      <c r="BL308" s="131">
        <v>4.77405</v>
      </c>
      <c r="BM308" s="130"/>
    </row>
    <row r="309" spans="1:65">
      <c r="A309" s="133">
        <v>306</v>
      </c>
      <c r="B309" s="133" t="s">
        <v>731</v>
      </c>
      <c r="C309" s="134"/>
      <c r="D309" s="134"/>
      <c r="E309" s="135" t="s">
        <v>1637</v>
      </c>
      <c r="F309" s="135" t="s">
        <v>1638</v>
      </c>
      <c r="G309" s="135" t="s">
        <v>1639</v>
      </c>
      <c r="H309" s="133"/>
      <c r="I309" s="130"/>
      <c r="J309" s="130"/>
      <c r="K309" s="130"/>
      <c r="L309" s="130"/>
      <c r="M309" s="130"/>
      <c r="N309" s="130"/>
      <c r="O309" s="130"/>
      <c r="P309" s="130"/>
      <c r="Q309" s="130"/>
      <c r="R309" s="130"/>
      <c r="S309" s="133"/>
      <c r="T309" s="130"/>
      <c r="U309" s="130"/>
      <c r="V309" s="130"/>
      <c r="W309" s="130"/>
      <c r="X309" s="130"/>
      <c r="Y309" s="130"/>
      <c r="Z309" s="130"/>
      <c r="AA309" s="130"/>
      <c r="AB309" s="130"/>
      <c r="AC309" s="130"/>
      <c r="AD309" s="130"/>
      <c r="AE309" s="130"/>
      <c r="AF309" s="130"/>
      <c r="AG309" s="130"/>
      <c r="AH309" s="130"/>
      <c r="AI309" s="130"/>
      <c r="AJ309" s="130"/>
      <c r="AK309" s="130"/>
      <c r="AL309" s="130"/>
      <c r="AM309" s="130"/>
      <c r="AN309" s="130"/>
      <c r="AO309" s="130"/>
      <c r="AP309" s="130"/>
      <c r="AQ309" s="130"/>
      <c r="AR309" s="130"/>
      <c r="AS309" s="126"/>
      <c r="AT309" s="126"/>
      <c r="AU309" s="126"/>
      <c r="AV309" s="126"/>
      <c r="AW309" s="126"/>
      <c r="AX309" s="126"/>
      <c r="AY309" s="126"/>
      <c r="AZ309" s="138"/>
      <c r="BA309" s="140"/>
      <c r="BB309" s="140"/>
      <c r="BC309" s="140"/>
      <c r="BD309" s="140"/>
      <c r="BE309" s="130"/>
      <c r="BF309" s="130"/>
      <c r="BG309" s="130"/>
      <c r="BH309" s="130"/>
      <c r="BI309" s="130"/>
      <c r="BJ309" s="130"/>
      <c r="BK309" s="131">
        <v>42.96645</v>
      </c>
      <c r="BL309" s="131">
        <v>42.96645</v>
      </c>
      <c r="BM309" s="130">
        <v>3.84</v>
      </c>
    </row>
    <row r="310" spans="1:65">
      <c r="A310" s="133">
        <v>307</v>
      </c>
      <c r="B310" s="133" t="s">
        <v>731</v>
      </c>
      <c r="C310" s="134"/>
      <c r="D310" s="134"/>
      <c r="E310" s="135"/>
      <c r="F310" s="135" t="s">
        <v>1640</v>
      </c>
      <c r="G310" s="135" t="s">
        <v>1641</v>
      </c>
      <c r="H310" s="133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3"/>
      <c r="T310" s="130"/>
      <c r="U310" s="130"/>
      <c r="V310" s="130"/>
      <c r="W310" s="130"/>
      <c r="X310" s="130"/>
      <c r="Y310" s="130"/>
      <c r="Z310" s="130"/>
      <c r="AA310" s="130"/>
      <c r="AB310" s="130"/>
      <c r="AC310" s="130"/>
      <c r="AD310" s="130"/>
      <c r="AE310" s="130"/>
      <c r="AF310" s="130"/>
      <c r="AG310" s="130"/>
      <c r="AH310" s="130"/>
      <c r="AI310" s="130"/>
      <c r="AJ310" s="130"/>
      <c r="AK310" s="130"/>
      <c r="AL310" s="130"/>
      <c r="AM310" s="130"/>
      <c r="AN310" s="130"/>
      <c r="AO310" s="130"/>
      <c r="AP310" s="130"/>
      <c r="AQ310" s="130"/>
      <c r="AR310" s="130"/>
      <c r="AS310" s="126"/>
      <c r="AT310" s="126"/>
      <c r="AU310" s="126"/>
      <c r="AV310" s="126"/>
      <c r="AW310" s="126"/>
      <c r="AX310" s="126"/>
      <c r="AY310" s="126"/>
      <c r="AZ310" s="138"/>
      <c r="BA310" s="140"/>
      <c r="BB310" s="140"/>
      <c r="BC310" s="140"/>
      <c r="BD310" s="140"/>
      <c r="BE310" s="130"/>
      <c r="BF310" s="130"/>
      <c r="BG310" s="130"/>
      <c r="BH310" s="130"/>
      <c r="BI310" s="130"/>
      <c r="BJ310" s="130"/>
      <c r="BK310" s="131">
        <v>42.96645</v>
      </c>
      <c r="BL310" s="131">
        <v>42.96645</v>
      </c>
      <c r="BM310" s="130"/>
    </row>
    <row r="311" spans="1:65">
      <c r="A311" s="133">
        <v>308</v>
      </c>
      <c r="B311" s="133" t="s">
        <v>731</v>
      </c>
      <c r="C311" s="134"/>
      <c r="D311" s="134" t="s">
        <v>1642</v>
      </c>
      <c r="E311" s="135" t="s">
        <v>1643</v>
      </c>
      <c r="F311" s="135" t="s">
        <v>1644</v>
      </c>
      <c r="G311" s="135" t="s">
        <v>1645</v>
      </c>
      <c r="H311" s="133">
        <f>SUM(I311:Q311)</f>
        <v>5</v>
      </c>
      <c r="I311" s="130"/>
      <c r="J311" s="130"/>
      <c r="K311" s="130"/>
      <c r="L311" s="130"/>
      <c r="M311" s="130">
        <v>5</v>
      </c>
      <c r="N311" s="130"/>
      <c r="O311" s="130"/>
      <c r="P311" s="130"/>
      <c r="Q311" s="130"/>
      <c r="R311" s="130">
        <f>P311</f>
        <v>0</v>
      </c>
      <c r="S311" s="133">
        <v>2</v>
      </c>
      <c r="T311" s="130"/>
      <c r="U311" s="130"/>
      <c r="V311" s="130"/>
      <c r="W311" s="130"/>
      <c r="X311" s="130"/>
      <c r="Y311" s="130"/>
      <c r="Z311" s="130"/>
      <c r="AA311" s="130"/>
      <c r="AB311" s="130">
        <v>3</v>
      </c>
      <c r="AC311" s="130"/>
      <c r="AD311" s="130"/>
      <c r="AE311" s="130"/>
      <c r="AF311" s="130"/>
      <c r="AG311" s="130"/>
      <c r="AH311" s="130"/>
      <c r="AI311" s="130"/>
      <c r="AJ311" s="130">
        <v>1</v>
      </c>
      <c r="AK311" s="130"/>
      <c r="AL311" s="130"/>
      <c r="AM311" s="130">
        <f>S311</f>
        <v>2</v>
      </c>
      <c r="AN311" s="130"/>
      <c r="AO311" s="130">
        <f>SUM(T311:V311)</f>
        <v>0</v>
      </c>
      <c r="AP311" s="130">
        <f>SUM(W311:Y311)</f>
        <v>0</v>
      </c>
      <c r="AQ311" s="130">
        <f>Z311</f>
        <v>0</v>
      </c>
      <c r="AR311" s="130"/>
      <c r="AS311" s="126"/>
      <c r="AT311" s="126"/>
      <c r="AU311" s="126">
        <f>(SUM(S311:AA311))*0.93</f>
        <v>1.86</v>
      </c>
      <c r="AV311" s="126">
        <v>10.6</v>
      </c>
      <c r="AW311" s="126"/>
      <c r="AX311" s="126"/>
      <c r="AY311" s="126">
        <v>139.5</v>
      </c>
      <c r="AZ311" s="138"/>
      <c r="BA311" s="140"/>
      <c r="BB311" s="140"/>
      <c r="BC311" s="140"/>
      <c r="BD311" s="140"/>
      <c r="BE311" s="130">
        <f>(AH311*5+AI311*4+AJ311*2)*0.96</f>
        <v>1.92</v>
      </c>
      <c r="BF311" s="130"/>
      <c r="BG311" s="130"/>
      <c r="BH311" s="130">
        <v>28.8</v>
      </c>
      <c r="BI311" s="130">
        <v>65.3</v>
      </c>
      <c r="BJ311" s="130"/>
      <c r="BK311" s="131">
        <v>71.61075</v>
      </c>
      <c r="BL311" s="131">
        <v>71.61075</v>
      </c>
      <c r="BM311" s="130">
        <v>3.84</v>
      </c>
    </row>
    <row r="312" spans="1:65">
      <c r="A312" s="133">
        <v>309</v>
      </c>
      <c r="B312" s="133" t="s">
        <v>731</v>
      </c>
      <c r="C312" s="134"/>
      <c r="D312" s="134"/>
      <c r="E312" s="135"/>
      <c r="F312" s="135" t="s">
        <v>1646</v>
      </c>
      <c r="G312" s="135" t="s">
        <v>1647</v>
      </c>
      <c r="H312" s="133"/>
      <c r="I312" s="130"/>
      <c r="J312" s="130">
        <v>1</v>
      </c>
      <c r="K312" s="130"/>
      <c r="L312" s="130"/>
      <c r="M312" s="130">
        <v>1</v>
      </c>
      <c r="N312" s="130"/>
      <c r="O312" s="130"/>
      <c r="P312" s="130"/>
      <c r="Q312" s="130"/>
      <c r="R312" s="130"/>
      <c r="S312" s="133"/>
      <c r="T312" s="130"/>
      <c r="U312" s="130"/>
      <c r="V312" s="130"/>
      <c r="W312" s="130"/>
      <c r="X312" s="130"/>
      <c r="Y312" s="130"/>
      <c r="Z312" s="130"/>
      <c r="AA312" s="130"/>
      <c r="AB312" s="130"/>
      <c r="AC312" s="130"/>
      <c r="AD312" s="130"/>
      <c r="AE312" s="130"/>
      <c r="AF312" s="130"/>
      <c r="AG312" s="130"/>
      <c r="AH312" s="130"/>
      <c r="AI312" s="130"/>
      <c r="AJ312" s="130"/>
      <c r="AK312" s="130"/>
      <c r="AL312" s="130"/>
      <c r="AM312" s="130"/>
      <c r="AN312" s="130"/>
      <c r="AO312" s="130"/>
      <c r="AP312" s="130"/>
      <c r="AQ312" s="130"/>
      <c r="AR312" s="130"/>
      <c r="AS312" s="126"/>
      <c r="AT312" s="126"/>
      <c r="AU312" s="126"/>
      <c r="AV312" s="126"/>
      <c r="AW312" s="126"/>
      <c r="AX312" s="126"/>
      <c r="AY312" s="126"/>
      <c r="AZ312" s="138"/>
      <c r="BA312" s="140"/>
      <c r="BB312" s="140"/>
      <c r="BC312" s="140"/>
      <c r="BD312" s="140"/>
      <c r="BE312" s="130"/>
      <c r="BF312" s="130"/>
      <c r="BG312" s="130"/>
      <c r="BH312" s="130"/>
      <c r="BI312" s="130"/>
      <c r="BJ312" s="130"/>
      <c r="BK312" s="131">
        <v>71.61075</v>
      </c>
      <c r="BL312" s="131">
        <v>71.61075</v>
      </c>
      <c r="BM312" s="130"/>
    </row>
    <row r="313" spans="1:65">
      <c r="A313" s="133">
        <v>310</v>
      </c>
      <c r="B313" s="133" t="s">
        <v>731</v>
      </c>
      <c r="C313" s="134"/>
      <c r="D313" s="134"/>
      <c r="E313" s="135" t="s">
        <v>1648</v>
      </c>
      <c r="F313" s="135" t="s">
        <v>1649</v>
      </c>
      <c r="G313" s="135" t="s">
        <v>1650</v>
      </c>
      <c r="H313" s="133"/>
      <c r="I313" s="130"/>
      <c r="J313" s="130"/>
      <c r="K313" s="130"/>
      <c r="L313" s="130"/>
      <c r="M313" s="130"/>
      <c r="N313" s="130"/>
      <c r="O313" s="130"/>
      <c r="P313" s="130"/>
      <c r="Q313" s="130"/>
      <c r="R313" s="130"/>
      <c r="S313" s="133"/>
      <c r="T313" s="130"/>
      <c r="U313" s="130"/>
      <c r="V313" s="130"/>
      <c r="W313" s="130"/>
      <c r="X313" s="130"/>
      <c r="Y313" s="130"/>
      <c r="Z313" s="130"/>
      <c r="AA313" s="130"/>
      <c r="AB313" s="130"/>
      <c r="AC313" s="130"/>
      <c r="AD313" s="130"/>
      <c r="AE313" s="130"/>
      <c r="AF313" s="130"/>
      <c r="AG313" s="130"/>
      <c r="AH313" s="130"/>
      <c r="AI313" s="130"/>
      <c r="AJ313" s="130"/>
      <c r="AK313" s="130"/>
      <c r="AL313" s="130"/>
      <c r="AM313" s="130"/>
      <c r="AN313" s="130"/>
      <c r="AO313" s="130"/>
      <c r="AP313" s="130"/>
      <c r="AQ313" s="130"/>
      <c r="AR313" s="130"/>
      <c r="AS313" s="126"/>
      <c r="AT313" s="126"/>
      <c r="AU313" s="126"/>
      <c r="AV313" s="126"/>
      <c r="AW313" s="126"/>
      <c r="AX313" s="126"/>
      <c r="AY313" s="126"/>
      <c r="AZ313" s="138"/>
      <c r="BA313" s="140"/>
      <c r="BB313" s="140"/>
      <c r="BC313" s="140"/>
      <c r="BD313" s="140"/>
      <c r="BE313" s="130"/>
      <c r="BF313" s="130"/>
      <c r="BG313" s="130"/>
      <c r="BH313" s="130"/>
      <c r="BI313" s="130"/>
      <c r="BJ313" s="130"/>
      <c r="BK313" s="131">
        <v>71.61075</v>
      </c>
      <c r="BL313" s="131">
        <v>71.61075</v>
      </c>
      <c r="BM313" s="130">
        <v>3.84</v>
      </c>
    </row>
    <row r="314" spans="1:65">
      <c r="A314" s="133">
        <v>311</v>
      </c>
      <c r="B314" s="133" t="s">
        <v>731</v>
      </c>
      <c r="C314" s="134"/>
      <c r="D314" s="134"/>
      <c r="E314" s="135"/>
      <c r="F314" s="135" t="s">
        <v>1651</v>
      </c>
      <c r="G314" s="135" t="s">
        <v>1652</v>
      </c>
      <c r="H314" s="133"/>
      <c r="I314" s="130"/>
      <c r="J314" s="130"/>
      <c r="K314" s="130"/>
      <c r="L314" s="130"/>
      <c r="M314" s="130"/>
      <c r="N314" s="130"/>
      <c r="O314" s="130"/>
      <c r="P314" s="130"/>
      <c r="Q314" s="130"/>
      <c r="R314" s="130"/>
      <c r="S314" s="133"/>
      <c r="T314" s="130"/>
      <c r="U314" s="130"/>
      <c r="V314" s="130"/>
      <c r="W314" s="130"/>
      <c r="X314" s="130"/>
      <c r="Y314" s="130"/>
      <c r="Z314" s="130"/>
      <c r="AA314" s="130"/>
      <c r="AB314" s="130"/>
      <c r="AC314" s="130"/>
      <c r="AD314" s="130"/>
      <c r="AE314" s="130"/>
      <c r="AF314" s="130"/>
      <c r="AG314" s="130"/>
      <c r="AH314" s="130"/>
      <c r="AI314" s="130"/>
      <c r="AJ314" s="130"/>
      <c r="AK314" s="130"/>
      <c r="AL314" s="130"/>
      <c r="AM314" s="130"/>
      <c r="AN314" s="130"/>
      <c r="AO314" s="130"/>
      <c r="AP314" s="130"/>
      <c r="AQ314" s="130"/>
      <c r="AR314" s="130"/>
      <c r="AS314" s="126"/>
      <c r="AT314" s="126"/>
      <c r="AU314" s="126"/>
      <c r="AV314" s="126"/>
      <c r="AW314" s="126"/>
      <c r="AX314" s="126"/>
      <c r="AY314" s="126"/>
      <c r="AZ314" s="138"/>
      <c r="BA314" s="140"/>
      <c r="BB314" s="140"/>
      <c r="BC314" s="140"/>
      <c r="BD314" s="140"/>
      <c r="BE314" s="130"/>
      <c r="BF314" s="130"/>
      <c r="BG314" s="130"/>
      <c r="BH314" s="130"/>
      <c r="BI314" s="130"/>
      <c r="BJ314" s="130"/>
      <c r="BK314" s="131">
        <v>24.82506</v>
      </c>
      <c r="BL314" s="131">
        <v>24.82506</v>
      </c>
      <c r="BM314" s="130"/>
    </row>
    <row r="315" spans="1:65">
      <c r="A315" s="133">
        <v>312</v>
      </c>
      <c r="B315" s="133" t="s">
        <v>731</v>
      </c>
      <c r="C315" s="134"/>
      <c r="D315" s="134"/>
      <c r="E315" s="135"/>
      <c r="F315" s="135" t="s">
        <v>1653</v>
      </c>
      <c r="G315" s="135" t="s">
        <v>1654</v>
      </c>
      <c r="H315" s="133"/>
      <c r="I315" s="130"/>
      <c r="J315" s="130"/>
      <c r="K315" s="130"/>
      <c r="L315" s="130"/>
      <c r="M315" s="130"/>
      <c r="N315" s="130"/>
      <c r="O315" s="130"/>
      <c r="P315" s="130"/>
      <c r="Q315" s="130"/>
      <c r="R315" s="130"/>
      <c r="S315" s="133"/>
      <c r="T315" s="130"/>
      <c r="U315" s="130"/>
      <c r="V315" s="130"/>
      <c r="W315" s="130"/>
      <c r="X315" s="130"/>
      <c r="Y315" s="130"/>
      <c r="Z315" s="130"/>
      <c r="AA315" s="130"/>
      <c r="AB315" s="130"/>
      <c r="AC315" s="130"/>
      <c r="AD315" s="130"/>
      <c r="AE315" s="130"/>
      <c r="AF315" s="130"/>
      <c r="AG315" s="130"/>
      <c r="AH315" s="130"/>
      <c r="AI315" s="130"/>
      <c r="AJ315" s="130"/>
      <c r="AK315" s="130"/>
      <c r="AL315" s="130"/>
      <c r="AM315" s="130"/>
      <c r="AN315" s="130"/>
      <c r="AO315" s="130"/>
      <c r="AP315" s="130"/>
      <c r="AQ315" s="130"/>
      <c r="AR315" s="130"/>
      <c r="AS315" s="126"/>
      <c r="AT315" s="126"/>
      <c r="AU315" s="126"/>
      <c r="AV315" s="126"/>
      <c r="AW315" s="126"/>
      <c r="AX315" s="126"/>
      <c r="AY315" s="126"/>
      <c r="AZ315" s="138"/>
      <c r="BA315" s="140"/>
      <c r="BB315" s="140"/>
      <c r="BC315" s="140"/>
      <c r="BD315" s="140"/>
      <c r="BE315" s="130"/>
      <c r="BF315" s="130"/>
      <c r="BG315" s="130"/>
      <c r="BH315" s="130"/>
      <c r="BI315" s="130"/>
      <c r="BJ315" s="130"/>
      <c r="BK315" s="131">
        <v>24.82506</v>
      </c>
      <c r="BL315" s="131">
        <v>24.82506</v>
      </c>
      <c r="BM315" s="130"/>
    </row>
    <row r="316" spans="1:65">
      <c r="A316" s="133">
        <v>313</v>
      </c>
      <c r="B316" s="133" t="s">
        <v>731</v>
      </c>
      <c r="C316" s="134"/>
      <c r="D316" s="134" t="s">
        <v>1655</v>
      </c>
      <c r="E316" s="135" t="s">
        <v>1656</v>
      </c>
      <c r="F316" s="135" t="s">
        <v>1657</v>
      </c>
      <c r="G316" s="135" t="s">
        <v>1658</v>
      </c>
      <c r="H316" s="133">
        <f>SUM(I316:Q316)</f>
        <v>6</v>
      </c>
      <c r="I316" s="130"/>
      <c r="J316" s="130">
        <v>3</v>
      </c>
      <c r="K316" s="130">
        <v>2</v>
      </c>
      <c r="L316" s="130"/>
      <c r="M316" s="130"/>
      <c r="N316" s="130"/>
      <c r="O316" s="130">
        <v>1</v>
      </c>
      <c r="P316" s="130"/>
      <c r="Q316" s="130"/>
      <c r="R316" s="130">
        <f>P316</f>
        <v>0</v>
      </c>
      <c r="S316" s="133">
        <v>2</v>
      </c>
      <c r="T316" s="130">
        <v>1</v>
      </c>
      <c r="U316" s="130"/>
      <c r="V316" s="130"/>
      <c r="W316" s="130"/>
      <c r="X316" s="130"/>
      <c r="Y316" s="130"/>
      <c r="Z316" s="130"/>
      <c r="AA316" s="130"/>
      <c r="AB316" s="130">
        <v>3</v>
      </c>
      <c r="AC316" s="130"/>
      <c r="AD316" s="130"/>
      <c r="AE316" s="130"/>
      <c r="AF316" s="130"/>
      <c r="AG316" s="130"/>
      <c r="AH316" s="130"/>
      <c r="AI316" s="130"/>
      <c r="AJ316" s="130">
        <v>1</v>
      </c>
      <c r="AK316" s="130"/>
      <c r="AL316" s="130"/>
      <c r="AM316" s="130">
        <f>S316</f>
        <v>2</v>
      </c>
      <c r="AN316" s="130"/>
      <c r="AO316" s="130">
        <f>SUM(T316:V316)</f>
        <v>1</v>
      </c>
      <c r="AP316" s="130">
        <f>SUM(W316:Y316)</f>
        <v>0</v>
      </c>
      <c r="AQ316" s="130">
        <f>Z316</f>
        <v>0</v>
      </c>
      <c r="AR316" s="130"/>
      <c r="AS316" s="126"/>
      <c r="AT316" s="126"/>
      <c r="AU316" s="126">
        <f>(SUM(S316:AA316))*0.93</f>
        <v>2.79</v>
      </c>
      <c r="AV316" s="126">
        <v>288.1</v>
      </c>
      <c r="AW316" s="126"/>
      <c r="AX316" s="126"/>
      <c r="AY316" s="126"/>
      <c r="AZ316" s="138"/>
      <c r="BA316" s="140"/>
      <c r="BB316" s="140"/>
      <c r="BC316" s="140"/>
      <c r="BD316" s="140"/>
      <c r="BE316" s="130">
        <f>(AH316*5+AI316*4+AJ316*2)*0.96</f>
        <v>1.92</v>
      </c>
      <c r="BF316" s="130"/>
      <c r="BG316" s="130"/>
      <c r="BH316" s="130">
        <v>29.76</v>
      </c>
      <c r="BI316" s="130">
        <v>57.6</v>
      </c>
      <c r="BJ316" s="130"/>
      <c r="BK316" s="131">
        <v>24.82506</v>
      </c>
      <c r="BL316" s="131">
        <v>24.82506</v>
      </c>
      <c r="BM316" s="130">
        <v>7.68</v>
      </c>
    </row>
    <row r="317" spans="1:65">
      <c r="A317" s="133">
        <v>314</v>
      </c>
      <c r="B317" s="133" t="s">
        <v>731</v>
      </c>
      <c r="C317" s="134"/>
      <c r="D317" s="134"/>
      <c r="E317" s="135"/>
      <c r="F317" s="135" t="s">
        <v>1659</v>
      </c>
      <c r="G317" s="135" t="s">
        <v>1660</v>
      </c>
      <c r="H317" s="133"/>
      <c r="I317" s="130"/>
      <c r="J317" s="130"/>
      <c r="K317" s="130"/>
      <c r="L317" s="130"/>
      <c r="M317" s="130"/>
      <c r="N317" s="130"/>
      <c r="O317" s="130"/>
      <c r="P317" s="130"/>
      <c r="Q317" s="130"/>
      <c r="R317" s="130"/>
      <c r="S317" s="133"/>
      <c r="T317" s="130"/>
      <c r="U317" s="130"/>
      <c r="V317" s="130"/>
      <c r="W317" s="130"/>
      <c r="X317" s="130"/>
      <c r="Y317" s="130"/>
      <c r="Z317" s="130"/>
      <c r="AA317" s="130"/>
      <c r="AB317" s="130"/>
      <c r="AC317" s="130"/>
      <c r="AD317" s="130"/>
      <c r="AE317" s="130"/>
      <c r="AF317" s="130"/>
      <c r="AG317" s="130"/>
      <c r="AH317" s="130"/>
      <c r="AI317" s="130"/>
      <c r="AJ317" s="130"/>
      <c r="AK317" s="130"/>
      <c r="AL317" s="130"/>
      <c r="AM317" s="130"/>
      <c r="AN317" s="130"/>
      <c r="AO317" s="130"/>
      <c r="AP317" s="130"/>
      <c r="AQ317" s="130"/>
      <c r="AR317" s="130"/>
      <c r="AS317" s="126"/>
      <c r="AT317" s="126"/>
      <c r="AU317" s="126"/>
      <c r="AV317" s="126"/>
      <c r="AW317" s="126"/>
      <c r="AX317" s="126"/>
      <c r="AY317" s="126"/>
      <c r="AZ317" s="138"/>
      <c r="BA317" s="140"/>
      <c r="BB317" s="140"/>
      <c r="BC317" s="140"/>
      <c r="BD317" s="140"/>
      <c r="BE317" s="130"/>
      <c r="BF317" s="130"/>
      <c r="BG317" s="130"/>
      <c r="BH317" s="130"/>
      <c r="BI317" s="130"/>
      <c r="BJ317" s="130"/>
      <c r="BK317" s="131">
        <v>12.41253</v>
      </c>
      <c r="BL317" s="131">
        <v>12.41253</v>
      </c>
      <c r="BM317" s="130"/>
    </row>
    <row r="318" spans="1:65">
      <c r="A318" s="133">
        <v>315</v>
      </c>
      <c r="B318" s="133" t="s">
        <v>731</v>
      </c>
      <c r="C318" s="134"/>
      <c r="D318" s="134"/>
      <c r="E318" s="135"/>
      <c r="F318" s="135" t="s">
        <v>1661</v>
      </c>
      <c r="G318" s="135" t="s">
        <v>1662</v>
      </c>
      <c r="H318" s="133"/>
      <c r="I318" s="130"/>
      <c r="J318" s="130"/>
      <c r="K318" s="130"/>
      <c r="L318" s="130"/>
      <c r="M318" s="130"/>
      <c r="N318" s="130"/>
      <c r="O318" s="130"/>
      <c r="P318" s="130"/>
      <c r="Q318" s="130"/>
      <c r="R318" s="130"/>
      <c r="S318" s="133"/>
      <c r="T318" s="130"/>
      <c r="U318" s="130"/>
      <c r="V318" s="130"/>
      <c r="W318" s="130"/>
      <c r="X318" s="130"/>
      <c r="Y318" s="130"/>
      <c r="Z318" s="130"/>
      <c r="AA318" s="130"/>
      <c r="AB318" s="130"/>
      <c r="AC318" s="130"/>
      <c r="AD318" s="130"/>
      <c r="AE318" s="130"/>
      <c r="AF318" s="130"/>
      <c r="AG318" s="130"/>
      <c r="AH318" s="130"/>
      <c r="AI318" s="130"/>
      <c r="AJ318" s="130"/>
      <c r="AK318" s="130"/>
      <c r="AL318" s="130"/>
      <c r="AM318" s="130"/>
      <c r="AN318" s="130"/>
      <c r="AO318" s="130"/>
      <c r="AP318" s="130"/>
      <c r="AQ318" s="130"/>
      <c r="AR318" s="130"/>
      <c r="AS318" s="126"/>
      <c r="AT318" s="126"/>
      <c r="AU318" s="126"/>
      <c r="AV318" s="126"/>
      <c r="AW318" s="126"/>
      <c r="AX318" s="126"/>
      <c r="AY318" s="126"/>
      <c r="AZ318" s="138"/>
      <c r="BA318" s="140"/>
      <c r="BB318" s="140"/>
      <c r="BC318" s="140"/>
      <c r="BD318" s="140"/>
      <c r="BE318" s="130"/>
      <c r="BF318" s="130"/>
      <c r="BG318" s="130"/>
      <c r="BH318" s="130"/>
      <c r="BI318" s="130"/>
      <c r="BJ318" s="130"/>
      <c r="BK318" s="131">
        <v>42.96645</v>
      </c>
      <c r="BL318" s="131">
        <v>42.96645</v>
      </c>
      <c r="BM318" s="130"/>
    </row>
    <row r="319" spans="1:65">
      <c r="A319" s="133">
        <v>316</v>
      </c>
      <c r="B319" s="133" t="s">
        <v>731</v>
      </c>
      <c r="C319" s="134"/>
      <c r="D319" s="134"/>
      <c r="E319" s="135" t="s">
        <v>1663</v>
      </c>
      <c r="F319" s="135" t="s">
        <v>1664</v>
      </c>
      <c r="G319" s="135" t="s">
        <v>1665</v>
      </c>
      <c r="H319" s="133"/>
      <c r="I319" s="130"/>
      <c r="J319" s="130"/>
      <c r="K319" s="130"/>
      <c r="L319" s="130"/>
      <c r="M319" s="130"/>
      <c r="N319" s="130"/>
      <c r="O319" s="130"/>
      <c r="P319" s="130"/>
      <c r="Q319" s="130"/>
      <c r="R319" s="130"/>
      <c r="S319" s="133"/>
      <c r="T319" s="130"/>
      <c r="U319" s="130"/>
      <c r="V319" s="130"/>
      <c r="W319" s="130"/>
      <c r="X319" s="130"/>
      <c r="Y319" s="130"/>
      <c r="Z319" s="130"/>
      <c r="AA319" s="130"/>
      <c r="AB319" s="130"/>
      <c r="AC319" s="130"/>
      <c r="AD319" s="130"/>
      <c r="AE319" s="130"/>
      <c r="AF319" s="130"/>
      <c r="AG319" s="130"/>
      <c r="AH319" s="130"/>
      <c r="AI319" s="130"/>
      <c r="AJ319" s="130"/>
      <c r="AK319" s="130"/>
      <c r="AL319" s="130"/>
      <c r="AM319" s="130"/>
      <c r="AN319" s="130"/>
      <c r="AO319" s="130"/>
      <c r="AP319" s="130"/>
      <c r="AQ319" s="130"/>
      <c r="AR319" s="130"/>
      <c r="AS319" s="126"/>
      <c r="AT319" s="126"/>
      <c r="AU319" s="126"/>
      <c r="AV319" s="126"/>
      <c r="AW319" s="126"/>
      <c r="AX319" s="126"/>
      <c r="AY319" s="126"/>
      <c r="AZ319" s="138"/>
      <c r="BA319" s="140"/>
      <c r="BB319" s="140"/>
      <c r="BC319" s="140"/>
      <c r="BD319" s="140"/>
      <c r="BE319" s="130"/>
      <c r="BF319" s="130"/>
      <c r="BG319" s="130"/>
      <c r="BH319" s="130"/>
      <c r="BI319" s="130"/>
      <c r="BJ319" s="130"/>
      <c r="BK319" s="131">
        <v>42.96645</v>
      </c>
      <c r="BL319" s="131">
        <v>42.96645</v>
      </c>
      <c r="BM319" s="130">
        <v>3.84</v>
      </c>
    </row>
    <row r="320" spans="1:65">
      <c r="A320" s="133">
        <v>317</v>
      </c>
      <c r="B320" s="133" t="s">
        <v>731</v>
      </c>
      <c r="C320" s="134"/>
      <c r="D320" s="134"/>
      <c r="E320" s="135" t="s">
        <v>1666</v>
      </c>
      <c r="F320" s="135" t="s">
        <v>1667</v>
      </c>
      <c r="G320" s="135" t="s">
        <v>1668</v>
      </c>
      <c r="H320" s="133"/>
      <c r="I320" s="130"/>
      <c r="J320" s="130"/>
      <c r="K320" s="130"/>
      <c r="L320" s="130"/>
      <c r="M320" s="130"/>
      <c r="N320" s="130"/>
      <c r="O320" s="130"/>
      <c r="P320" s="130"/>
      <c r="Q320" s="130"/>
      <c r="R320" s="130"/>
      <c r="S320" s="133"/>
      <c r="T320" s="130"/>
      <c r="U320" s="130"/>
      <c r="V320" s="130"/>
      <c r="W320" s="130"/>
      <c r="X320" s="130"/>
      <c r="Y320" s="130"/>
      <c r="Z320" s="130"/>
      <c r="AA320" s="130"/>
      <c r="AB320" s="130"/>
      <c r="AC320" s="130"/>
      <c r="AD320" s="130"/>
      <c r="AE320" s="130"/>
      <c r="AF320" s="130"/>
      <c r="AG320" s="130"/>
      <c r="AH320" s="130"/>
      <c r="AI320" s="130"/>
      <c r="AJ320" s="130"/>
      <c r="AK320" s="130"/>
      <c r="AL320" s="130"/>
      <c r="AM320" s="130"/>
      <c r="AN320" s="130"/>
      <c r="AO320" s="130"/>
      <c r="AP320" s="130"/>
      <c r="AQ320" s="130"/>
      <c r="AR320" s="130"/>
      <c r="AS320" s="126"/>
      <c r="AT320" s="126"/>
      <c r="AU320" s="126"/>
      <c r="AV320" s="126"/>
      <c r="AW320" s="126"/>
      <c r="AX320" s="126"/>
      <c r="AY320" s="126"/>
      <c r="AZ320" s="138"/>
      <c r="BA320" s="140"/>
      <c r="BB320" s="140"/>
      <c r="BC320" s="140"/>
      <c r="BD320" s="140"/>
      <c r="BE320" s="130"/>
      <c r="BF320" s="130"/>
      <c r="BG320" s="130"/>
      <c r="BH320" s="130"/>
      <c r="BI320" s="130"/>
      <c r="BJ320" s="130"/>
      <c r="BK320" s="131">
        <v>42.96645</v>
      </c>
      <c r="BL320" s="131">
        <v>42.96645</v>
      </c>
      <c r="BM320" s="130">
        <v>3.84</v>
      </c>
    </row>
    <row r="321" spans="1:65">
      <c r="A321" s="133">
        <v>318</v>
      </c>
      <c r="B321" s="133" t="s">
        <v>731</v>
      </c>
      <c r="C321" s="134"/>
      <c r="D321" s="134"/>
      <c r="E321" s="135"/>
      <c r="F321" s="135" t="s">
        <v>1669</v>
      </c>
      <c r="G321" s="135" t="s">
        <v>1670</v>
      </c>
      <c r="H321" s="133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3"/>
      <c r="T321" s="130"/>
      <c r="U321" s="130"/>
      <c r="V321" s="130"/>
      <c r="W321" s="130"/>
      <c r="X321" s="130"/>
      <c r="Y321" s="130"/>
      <c r="Z321" s="130"/>
      <c r="AA321" s="130"/>
      <c r="AB321" s="130"/>
      <c r="AC321" s="130"/>
      <c r="AD321" s="130"/>
      <c r="AE321" s="130"/>
      <c r="AF321" s="130"/>
      <c r="AG321" s="130"/>
      <c r="AH321" s="130"/>
      <c r="AI321" s="130"/>
      <c r="AJ321" s="130"/>
      <c r="AK321" s="130"/>
      <c r="AL321" s="130"/>
      <c r="AM321" s="130"/>
      <c r="AN321" s="130"/>
      <c r="AO321" s="130"/>
      <c r="AP321" s="130"/>
      <c r="AQ321" s="130"/>
      <c r="AR321" s="130"/>
      <c r="AS321" s="126"/>
      <c r="AT321" s="126"/>
      <c r="AU321" s="126"/>
      <c r="AV321" s="126"/>
      <c r="AW321" s="126"/>
      <c r="AX321" s="126"/>
      <c r="AY321" s="126"/>
      <c r="AZ321" s="138"/>
      <c r="BA321" s="140"/>
      <c r="BB321" s="140"/>
      <c r="BC321" s="140"/>
      <c r="BD321" s="140"/>
      <c r="BE321" s="130"/>
      <c r="BF321" s="130"/>
      <c r="BG321" s="130"/>
      <c r="BH321" s="130"/>
      <c r="BI321" s="130"/>
      <c r="BJ321" s="130"/>
      <c r="BK321" s="131">
        <v>5.72886</v>
      </c>
      <c r="BL321" s="131">
        <v>5.72886</v>
      </c>
      <c r="BM321" s="130"/>
    </row>
    <row r="322" spans="1:65">
      <c r="A322" s="133">
        <v>319</v>
      </c>
      <c r="B322" s="133" t="s">
        <v>731</v>
      </c>
      <c r="C322" s="134"/>
      <c r="D322" s="134" t="s">
        <v>1671</v>
      </c>
      <c r="E322" s="135" t="s">
        <v>1672</v>
      </c>
      <c r="F322" s="135" t="s">
        <v>1673</v>
      </c>
      <c r="G322" s="135" t="s">
        <v>1674</v>
      </c>
      <c r="H322" s="133">
        <f>SUM(I322:Q322)</f>
        <v>5</v>
      </c>
      <c r="I322" s="130"/>
      <c r="J322" s="130">
        <v>1</v>
      </c>
      <c r="K322" s="130">
        <v>2</v>
      </c>
      <c r="L322" s="130"/>
      <c r="M322" s="130">
        <v>2</v>
      </c>
      <c r="N322" s="130"/>
      <c r="O322" s="130"/>
      <c r="P322" s="130"/>
      <c r="Q322" s="130"/>
      <c r="R322" s="130">
        <f>P322</f>
        <v>0</v>
      </c>
      <c r="S322" s="133">
        <v>2</v>
      </c>
      <c r="T322" s="130"/>
      <c r="U322" s="130"/>
      <c r="V322" s="130"/>
      <c r="W322" s="130"/>
      <c r="X322" s="130"/>
      <c r="Y322" s="130"/>
      <c r="Z322" s="130"/>
      <c r="AA322" s="130"/>
      <c r="AB322" s="130">
        <v>3</v>
      </c>
      <c r="AC322" s="130"/>
      <c r="AD322" s="130"/>
      <c r="AE322" s="130"/>
      <c r="AF322" s="130"/>
      <c r="AG322" s="130"/>
      <c r="AH322" s="130"/>
      <c r="AI322" s="130">
        <v>1</v>
      </c>
      <c r="AJ322" s="130"/>
      <c r="AK322" s="130"/>
      <c r="AL322" s="130"/>
      <c r="AM322" s="130">
        <f>S322</f>
        <v>2</v>
      </c>
      <c r="AN322" s="130"/>
      <c r="AO322" s="130">
        <f>SUM(T322:V322)</f>
        <v>0</v>
      </c>
      <c r="AP322" s="130">
        <f>SUM(W322:Y322)</f>
        <v>0</v>
      </c>
      <c r="AQ322" s="130">
        <f>Z322</f>
        <v>0</v>
      </c>
      <c r="AR322" s="130"/>
      <c r="AS322" s="126"/>
      <c r="AT322" s="126"/>
      <c r="AU322" s="126">
        <f>(SUM(S322:AA322))*0.93</f>
        <v>1.86</v>
      </c>
      <c r="AV322" s="126">
        <v>187.4</v>
      </c>
      <c r="AW322" s="126"/>
      <c r="AX322" s="126"/>
      <c r="AY322" s="126"/>
      <c r="AZ322" s="138"/>
      <c r="BA322" s="140"/>
      <c r="BB322" s="140"/>
      <c r="BC322" s="140"/>
      <c r="BD322" s="140"/>
      <c r="BE322" s="130">
        <f>(AH322*5+AI322*4+AJ322*2)*0.96</f>
        <v>3.84</v>
      </c>
      <c r="BF322" s="130"/>
      <c r="BG322" s="130"/>
      <c r="BH322" s="130">
        <v>3.72</v>
      </c>
      <c r="BI322" s="130">
        <v>33.6</v>
      </c>
      <c r="BJ322" s="130"/>
      <c r="BK322" s="131">
        <v>5.72886</v>
      </c>
      <c r="BL322" s="131">
        <v>5.72886</v>
      </c>
      <c r="BM322" s="130">
        <v>3.84</v>
      </c>
    </row>
    <row r="323" spans="1:65">
      <c r="A323" s="133">
        <v>320</v>
      </c>
      <c r="B323" s="133" t="s">
        <v>731</v>
      </c>
      <c r="C323" s="134"/>
      <c r="D323" s="134"/>
      <c r="E323" s="135" t="s">
        <v>1675</v>
      </c>
      <c r="F323" s="135" t="s">
        <v>1676</v>
      </c>
      <c r="G323" s="135" t="s">
        <v>1677</v>
      </c>
      <c r="H323" s="133"/>
      <c r="I323" s="130"/>
      <c r="J323" s="130"/>
      <c r="K323" s="130"/>
      <c r="L323" s="130"/>
      <c r="M323" s="130"/>
      <c r="N323" s="130"/>
      <c r="O323" s="130"/>
      <c r="P323" s="130"/>
      <c r="Q323" s="130"/>
      <c r="R323" s="130"/>
      <c r="S323" s="133"/>
      <c r="T323" s="130"/>
      <c r="U323" s="130"/>
      <c r="V323" s="130"/>
      <c r="W323" s="130"/>
      <c r="X323" s="130"/>
      <c r="Y323" s="130"/>
      <c r="Z323" s="130"/>
      <c r="AA323" s="130"/>
      <c r="AB323" s="130"/>
      <c r="AC323" s="130"/>
      <c r="AD323" s="130"/>
      <c r="AE323" s="130"/>
      <c r="AF323" s="130"/>
      <c r="AG323" s="130"/>
      <c r="AH323" s="130"/>
      <c r="AI323" s="130"/>
      <c r="AJ323" s="130"/>
      <c r="AK323" s="130"/>
      <c r="AL323" s="130"/>
      <c r="AM323" s="130"/>
      <c r="AN323" s="130"/>
      <c r="AO323" s="130"/>
      <c r="AP323" s="130"/>
      <c r="AQ323" s="130"/>
      <c r="AR323" s="130"/>
      <c r="AS323" s="126"/>
      <c r="AT323" s="126"/>
      <c r="AU323" s="126"/>
      <c r="AV323" s="126"/>
      <c r="AW323" s="126"/>
      <c r="AX323" s="126"/>
      <c r="AY323" s="126"/>
      <c r="AZ323" s="138"/>
      <c r="BA323" s="140"/>
      <c r="BB323" s="140"/>
      <c r="BC323" s="140"/>
      <c r="BD323" s="140"/>
      <c r="BE323" s="130"/>
      <c r="BF323" s="130"/>
      <c r="BG323" s="130"/>
      <c r="BH323" s="130"/>
      <c r="BI323" s="130"/>
      <c r="BJ323" s="130"/>
      <c r="BK323" s="131">
        <v>5.72886</v>
      </c>
      <c r="BL323" s="131">
        <v>5.72886</v>
      </c>
      <c r="BM323" s="130">
        <v>3.84</v>
      </c>
    </row>
    <row r="324" spans="1:65">
      <c r="A324" s="133">
        <v>321</v>
      </c>
      <c r="B324" s="133" t="s">
        <v>731</v>
      </c>
      <c r="C324" s="134"/>
      <c r="D324" s="134"/>
      <c r="E324" s="135"/>
      <c r="F324" s="135" t="s">
        <v>1678</v>
      </c>
      <c r="G324" s="135" t="s">
        <v>1679</v>
      </c>
      <c r="H324" s="133"/>
      <c r="I324" s="130"/>
      <c r="J324" s="130"/>
      <c r="K324" s="130"/>
      <c r="L324" s="130"/>
      <c r="M324" s="130"/>
      <c r="N324" s="130"/>
      <c r="O324" s="130"/>
      <c r="P324" s="130"/>
      <c r="Q324" s="130"/>
      <c r="R324" s="130"/>
      <c r="S324" s="133"/>
      <c r="T324" s="130"/>
      <c r="U324" s="130"/>
      <c r="V324" s="130"/>
      <c r="W324" s="130"/>
      <c r="X324" s="130"/>
      <c r="Y324" s="130"/>
      <c r="Z324" s="130"/>
      <c r="AA324" s="130"/>
      <c r="AB324" s="130"/>
      <c r="AC324" s="130"/>
      <c r="AD324" s="130"/>
      <c r="AE324" s="130"/>
      <c r="AF324" s="130"/>
      <c r="AG324" s="130"/>
      <c r="AH324" s="130"/>
      <c r="AI324" s="130"/>
      <c r="AJ324" s="130"/>
      <c r="AK324" s="130"/>
      <c r="AL324" s="130"/>
      <c r="AM324" s="130"/>
      <c r="AN324" s="130"/>
      <c r="AO324" s="130"/>
      <c r="AP324" s="130"/>
      <c r="AQ324" s="130"/>
      <c r="AR324" s="130"/>
      <c r="AS324" s="126"/>
      <c r="AT324" s="126"/>
      <c r="AU324" s="126"/>
      <c r="AV324" s="126"/>
      <c r="AW324" s="126"/>
      <c r="AX324" s="126"/>
      <c r="AY324" s="126"/>
      <c r="AZ324" s="138"/>
      <c r="BA324" s="140"/>
      <c r="BB324" s="140"/>
      <c r="BC324" s="140"/>
      <c r="BD324" s="140"/>
      <c r="BE324" s="130"/>
      <c r="BF324" s="130"/>
      <c r="BG324" s="130"/>
      <c r="BH324" s="130"/>
      <c r="BI324" s="130"/>
      <c r="BJ324" s="130"/>
      <c r="BK324" s="131">
        <v>5.72886</v>
      </c>
      <c r="BL324" s="131">
        <v>5.72886</v>
      </c>
      <c r="BM324" s="130"/>
    </row>
    <row r="325" spans="1:65">
      <c r="A325" s="133">
        <v>322</v>
      </c>
      <c r="B325" s="133" t="s">
        <v>731</v>
      </c>
      <c r="C325" s="134"/>
      <c r="D325" s="134"/>
      <c r="E325" s="135"/>
      <c r="F325" s="135" t="s">
        <v>1680</v>
      </c>
      <c r="G325" s="135" t="s">
        <v>1681</v>
      </c>
      <c r="H325" s="133"/>
      <c r="I325" s="130"/>
      <c r="J325" s="130"/>
      <c r="K325" s="130"/>
      <c r="L325" s="130"/>
      <c r="M325" s="130"/>
      <c r="N325" s="130"/>
      <c r="O325" s="130"/>
      <c r="P325" s="130"/>
      <c r="Q325" s="130"/>
      <c r="R325" s="130"/>
      <c r="S325" s="133"/>
      <c r="T325" s="130"/>
      <c r="U325" s="130"/>
      <c r="V325" s="130"/>
      <c r="W325" s="130"/>
      <c r="X325" s="130"/>
      <c r="Y325" s="130"/>
      <c r="Z325" s="130"/>
      <c r="AA325" s="130"/>
      <c r="AB325" s="130"/>
      <c r="AC325" s="130"/>
      <c r="AD325" s="130"/>
      <c r="AE325" s="130"/>
      <c r="AF325" s="130"/>
      <c r="AG325" s="130"/>
      <c r="AH325" s="130"/>
      <c r="AI325" s="130"/>
      <c r="AJ325" s="130"/>
      <c r="AK325" s="130"/>
      <c r="AL325" s="130"/>
      <c r="AM325" s="130"/>
      <c r="AN325" s="130"/>
      <c r="AO325" s="130"/>
      <c r="AP325" s="130"/>
      <c r="AQ325" s="130"/>
      <c r="AR325" s="130"/>
      <c r="AS325" s="126"/>
      <c r="AT325" s="126"/>
      <c r="AU325" s="126"/>
      <c r="AV325" s="126"/>
      <c r="AW325" s="126"/>
      <c r="AX325" s="126"/>
      <c r="AY325" s="126"/>
      <c r="AZ325" s="138"/>
      <c r="BA325" s="140"/>
      <c r="BB325" s="140"/>
      <c r="BC325" s="140"/>
      <c r="BD325" s="140"/>
      <c r="BE325" s="130"/>
      <c r="BF325" s="130"/>
      <c r="BG325" s="130"/>
      <c r="BH325" s="130"/>
      <c r="BI325" s="130"/>
      <c r="BJ325" s="130"/>
      <c r="BK325" s="131">
        <v>4.77405</v>
      </c>
      <c r="BL325" s="131">
        <v>4.77405</v>
      </c>
      <c r="BM325" s="130"/>
    </row>
    <row r="326" spans="1:65">
      <c r="A326" s="133">
        <v>323</v>
      </c>
      <c r="B326" s="133" t="s">
        <v>731</v>
      </c>
      <c r="C326" s="134"/>
      <c r="D326" s="134"/>
      <c r="E326" s="135"/>
      <c r="F326" s="135" t="s">
        <v>1682</v>
      </c>
      <c r="G326" s="135" t="s">
        <v>1683</v>
      </c>
      <c r="H326" s="133"/>
      <c r="I326" s="130"/>
      <c r="J326" s="130"/>
      <c r="K326" s="130"/>
      <c r="L326" s="130"/>
      <c r="M326" s="130"/>
      <c r="N326" s="130"/>
      <c r="O326" s="130"/>
      <c r="P326" s="130"/>
      <c r="Q326" s="130"/>
      <c r="R326" s="130"/>
      <c r="S326" s="133"/>
      <c r="T326" s="130"/>
      <c r="U326" s="130"/>
      <c r="V326" s="130"/>
      <c r="W326" s="130"/>
      <c r="X326" s="130"/>
      <c r="Y326" s="130"/>
      <c r="Z326" s="130"/>
      <c r="AA326" s="130"/>
      <c r="AB326" s="130"/>
      <c r="AC326" s="130"/>
      <c r="AD326" s="130"/>
      <c r="AE326" s="130"/>
      <c r="AF326" s="130"/>
      <c r="AG326" s="130"/>
      <c r="AH326" s="130"/>
      <c r="AI326" s="130"/>
      <c r="AJ326" s="130"/>
      <c r="AK326" s="130"/>
      <c r="AL326" s="130"/>
      <c r="AM326" s="130"/>
      <c r="AN326" s="130"/>
      <c r="AO326" s="130"/>
      <c r="AP326" s="130"/>
      <c r="AQ326" s="130"/>
      <c r="AR326" s="130"/>
      <c r="AS326" s="126"/>
      <c r="AT326" s="126"/>
      <c r="AU326" s="126"/>
      <c r="AV326" s="126"/>
      <c r="AW326" s="126"/>
      <c r="AX326" s="126"/>
      <c r="AY326" s="126"/>
      <c r="AZ326" s="138"/>
      <c r="BA326" s="140"/>
      <c r="BB326" s="140"/>
      <c r="BC326" s="140"/>
      <c r="BD326" s="140"/>
      <c r="BE326" s="130"/>
      <c r="BF326" s="130"/>
      <c r="BG326" s="130"/>
      <c r="BH326" s="130"/>
      <c r="BI326" s="130"/>
      <c r="BJ326" s="130"/>
      <c r="BK326" s="131">
        <v>4.77405</v>
      </c>
      <c r="BL326" s="131">
        <v>4.77405</v>
      </c>
      <c r="BM326" s="130"/>
    </row>
    <row r="327" spans="1:65">
      <c r="A327" s="133">
        <v>324</v>
      </c>
      <c r="B327" s="133" t="s">
        <v>731</v>
      </c>
      <c r="C327" s="134"/>
      <c r="D327" s="134" t="s">
        <v>1684</v>
      </c>
      <c r="E327" s="135" t="s">
        <v>1685</v>
      </c>
      <c r="F327" s="135" t="s">
        <v>1686</v>
      </c>
      <c r="G327" s="135" t="s">
        <v>1687</v>
      </c>
      <c r="H327" s="133">
        <f>SUM(I327:Q327)</f>
        <v>4</v>
      </c>
      <c r="I327" s="130"/>
      <c r="J327" s="130">
        <v>2</v>
      </c>
      <c r="K327" s="130"/>
      <c r="L327" s="130"/>
      <c r="M327" s="130">
        <v>2</v>
      </c>
      <c r="N327" s="130"/>
      <c r="O327" s="130"/>
      <c r="P327" s="130"/>
      <c r="Q327" s="130"/>
      <c r="R327" s="130">
        <f>P327</f>
        <v>0</v>
      </c>
      <c r="S327" s="133">
        <v>1</v>
      </c>
      <c r="T327" s="130">
        <v>1</v>
      </c>
      <c r="U327" s="130"/>
      <c r="V327" s="130"/>
      <c r="W327" s="130"/>
      <c r="X327" s="130"/>
      <c r="Y327" s="130"/>
      <c r="Z327" s="130"/>
      <c r="AA327" s="130"/>
      <c r="AB327" s="130">
        <v>2</v>
      </c>
      <c r="AC327" s="130"/>
      <c r="AD327" s="130"/>
      <c r="AE327" s="130"/>
      <c r="AF327" s="130"/>
      <c r="AG327" s="130"/>
      <c r="AH327" s="130"/>
      <c r="AI327" s="130"/>
      <c r="AJ327" s="130">
        <v>1</v>
      </c>
      <c r="AK327" s="130"/>
      <c r="AL327" s="130"/>
      <c r="AM327" s="130">
        <f>S327</f>
        <v>1</v>
      </c>
      <c r="AN327" s="130"/>
      <c r="AO327" s="130">
        <f>SUM(T327:V327)</f>
        <v>1</v>
      </c>
      <c r="AP327" s="130">
        <f>SUM(W327:Y327)</f>
        <v>0</v>
      </c>
      <c r="AQ327" s="130">
        <f>Z327</f>
        <v>0</v>
      </c>
      <c r="AR327" s="130"/>
      <c r="AS327" s="126"/>
      <c r="AT327" s="126"/>
      <c r="AU327" s="126">
        <f>(SUM(S327:AA327))*0.93</f>
        <v>1.86</v>
      </c>
      <c r="AV327" s="126">
        <v>55.8</v>
      </c>
      <c r="AW327" s="126"/>
      <c r="AX327" s="126"/>
      <c r="AY327" s="126"/>
      <c r="AZ327" s="138"/>
      <c r="BA327" s="140"/>
      <c r="BB327" s="140"/>
      <c r="BC327" s="140"/>
      <c r="BD327" s="140"/>
      <c r="BE327" s="130">
        <f>(AH327*5+AI327*4+AJ327*2)*0.96</f>
        <v>1.92</v>
      </c>
      <c r="BF327" s="130"/>
      <c r="BG327" s="130"/>
      <c r="BH327" s="130">
        <v>34.56</v>
      </c>
      <c r="BI327" s="130">
        <v>33.6</v>
      </c>
      <c r="BJ327" s="130"/>
      <c r="BK327" s="131">
        <v>4.77405</v>
      </c>
      <c r="BL327" s="131">
        <v>4.77405</v>
      </c>
      <c r="BM327" s="130">
        <v>3.84</v>
      </c>
    </row>
    <row r="328" spans="1:65">
      <c r="A328" s="133">
        <v>325</v>
      </c>
      <c r="B328" s="133" t="s">
        <v>731</v>
      </c>
      <c r="C328" s="134"/>
      <c r="D328" s="134"/>
      <c r="E328" s="135"/>
      <c r="F328" s="135" t="s">
        <v>1688</v>
      </c>
      <c r="G328" s="135" t="s">
        <v>1689</v>
      </c>
      <c r="H328" s="133"/>
      <c r="I328" s="130"/>
      <c r="J328" s="130"/>
      <c r="K328" s="130"/>
      <c r="L328" s="130"/>
      <c r="M328" s="130"/>
      <c r="N328" s="130"/>
      <c r="O328" s="130"/>
      <c r="P328" s="130"/>
      <c r="Q328" s="130"/>
      <c r="R328" s="130"/>
      <c r="S328" s="133"/>
      <c r="T328" s="130"/>
      <c r="U328" s="130"/>
      <c r="V328" s="130"/>
      <c r="W328" s="130"/>
      <c r="X328" s="130"/>
      <c r="Y328" s="130"/>
      <c r="Z328" s="130"/>
      <c r="AA328" s="130"/>
      <c r="AB328" s="130"/>
      <c r="AC328" s="130"/>
      <c r="AD328" s="130"/>
      <c r="AE328" s="130"/>
      <c r="AF328" s="130"/>
      <c r="AG328" s="130"/>
      <c r="AH328" s="130"/>
      <c r="AI328" s="130"/>
      <c r="AJ328" s="130"/>
      <c r="AK328" s="130"/>
      <c r="AL328" s="130"/>
      <c r="AM328" s="130"/>
      <c r="AN328" s="130"/>
      <c r="AO328" s="130"/>
      <c r="AP328" s="130"/>
      <c r="AQ328" s="130"/>
      <c r="AR328" s="130"/>
      <c r="AS328" s="126"/>
      <c r="AT328" s="126"/>
      <c r="AU328" s="126"/>
      <c r="AV328" s="126"/>
      <c r="AW328" s="126"/>
      <c r="AX328" s="126"/>
      <c r="AY328" s="126"/>
      <c r="AZ328" s="138"/>
      <c r="BA328" s="140"/>
      <c r="BB328" s="140"/>
      <c r="BC328" s="140"/>
      <c r="BD328" s="140"/>
      <c r="BE328" s="130"/>
      <c r="BF328" s="130"/>
      <c r="BG328" s="130"/>
      <c r="BH328" s="130"/>
      <c r="BI328" s="130"/>
      <c r="BJ328" s="130"/>
      <c r="BK328" s="131">
        <v>23.87025</v>
      </c>
      <c r="BL328" s="131">
        <v>23.87025</v>
      </c>
      <c r="BM328" s="130"/>
    </row>
    <row r="329" spans="1:65">
      <c r="A329" s="133">
        <v>326</v>
      </c>
      <c r="B329" s="133" t="s">
        <v>731</v>
      </c>
      <c r="C329" s="134"/>
      <c r="D329" s="134"/>
      <c r="E329" s="135"/>
      <c r="F329" s="135" t="s">
        <v>1690</v>
      </c>
      <c r="G329" s="135" t="s">
        <v>1691</v>
      </c>
      <c r="H329" s="133"/>
      <c r="I329" s="130"/>
      <c r="J329" s="130"/>
      <c r="K329" s="130"/>
      <c r="L329" s="130"/>
      <c r="M329" s="130"/>
      <c r="N329" s="130"/>
      <c r="O329" s="130"/>
      <c r="P329" s="130"/>
      <c r="Q329" s="130"/>
      <c r="R329" s="130"/>
      <c r="S329" s="133"/>
      <c r="T329" s="130"/>
      <c r="U329" s="130"/>
      <c r="V329" s="130"/>
      <c r="W329" s="130"/>
      <c r="X329" s="130"/>
      <c r="Y329" s="130"/>
      <c r="Z329" s="130"/>
      <c r="AA329" s="130"/>
      <c r="AB329" s="130"/>
      <c r="AC329" s="130"/>
      <c r="AD329" s="130"/>
      <c r="AE329" s="130"/>
      <c r="AF329" s="130"/>
      <c r="AG329" s="130"/>
      <c r="AH329" s="130"/>
      <c r="AI329" s="130"/>
      <c r="AJ329" s="130"/>
      <c r="AK329" s="130"/>
      <c r="AL329" s="130"/>
      <c r="AM329" s="130"/>
      <c r="AN329" s="130"/>
      <c r="AO329" s="130"/>
      <c r="AP329" s="130"/>
      <c r="AQ329" s="130"/>
      <c r="AR329" s="130"/>
      <c r="AS329" s="126"/>
      <c r="AT329" s="126"/>
      <c r="AU329" s="126"/>
      <c r="AV329" s="126"/>
      <c r="AW329" s="126"/>
      <c r="AX329" s="126"/>
      <c r="AY329" s="126"/>
      <c r="AZ329" s="138"/>
      <c r="BA329" s="140"/>
      <c r="BB329" s="140"/>
      <c r="BC329" s="140"/>
      <c r="BD329" s="140"/>
      <c r="BE329" s="130"/>
      <c r="BF329" s="130"/>
      <c r="BG329" s="130"/>
      <c r="BH329" s="130"/>
      <c r="BI329" s="130"/>
      <c r="BJ329" s="130"/>
      <c r="BK329" s="131">
        <v>2.86443</v>
      </c>
      <c r="BL329" s="131">
        <v>2.86443</v>
      </c>
      <c r="BM329" s="130"/>
    </row>
    <row r="330" spans="1:65">
      <c r="A330" s="133">
        <v>327</v>
      </c>
      <c r="B330" s="133" t="s">
        <v>731</v>
      </c>
      <c r="C330" s="134"/>
      <c r="D330" s="134"/>
      <c r="E330" s="135" t="s">
        <v>1692</v>
      </c>
      <c r="F330" s="135" t="s">
        <v>1693</v>
      </c>
      <c r="G330" s="135" t="s">
        <v>1694</v>
      </c>
      <c r="H330" s="133"/>
      <c r="I330" s="130"/>
      <c r="J330" s="130"/>
      <c r="K330" s="130"/>
      <c r="L330" s="130"/>
      <c r="M330" s="130"/>
      <c r="N330" s="130"/>
      <c r="O330" s="130"/>
      <c r="P330" s="130"/>
      <c r="Q330" s="130"/>
      <c r="R330" s="130"/>
      <c r="S330" s="133"/>
      <c r="T330" s="130"/>
      <c r="U330" s="130"/>
      <c r="V330" s="130"/>
      <c r="W330" s="130"/>
      <c r="X330" s="130"/>
      <c r="Y330" s="130"/>
      <c r="Z330" s="130"/>
      <c r="AA330" s="130"/>
      <c r="AB330" s="130"/>
      <c r="AC330" s="130"/>
      <c r="AD330" s="130"/>
      <c r="AE330" s="130"/>
      <c r="AF330" s="130"/>
      <c r="AG330" s="130"/>
      <c r="AH330" s="130"/>
      <c r="AI330" s="130"/>
      <c r="AJ330" s="130"/>
      <c r="AK330" s="130"/>
      <c r="AL330" s="130"/>
      <c r="AM330" s="130"/>
      <c r="AN330" s="130"/>
      <c r="AO330" s="130"/>
      <c r="AP330" s="130"/>
      <c r="AQ330" s="130"/>
      <c r="AR330" s="130"/>
      <c r="AS330" s="126"/>
      <c r="AT330" s="126"/>
      <c r="AU330" s="126"/>
      <c r="AV330" s="126"/>
      <c r="AW330" s="126"/>
      <c r="AX330" s="126"/>
      <c r="AY330" s="126"/>
      <c r="AZ330" s="138"/>
      <c r="BA330" s="140"/>
      <c r="BB330" s="140"/>
      <c r="BC330" s="140"/>
      <c r="BD330" s="140"/>
      <c r="BE330" s="130"/>
      <c r="BF330" s="130"/>
      <c r="BG330" s="130"/>
      <c r="BH330" s="130"/>
      <c r="BI330" s="130"/>
      <c r="BJ330" s="130"/>
      <c r="BK330" s="131">
        <v>2.86443</v>
      </c>
      <c r="BL330" s="131">
        <v>2.86443</v>
      </c>
      <c r="BM330" s="130">
        <v>3.84</v>
      </c>
    </row>
    <row r="331" spans="1:65">
      <c r="A331" s="133">
        <v>328</v>
      </c>
      <c r="B331" s="133" t="s">
        <v>731</v>
      </c>
      <c r="C331" s="134"/>
      <c r="D331" s="134" t="s">
        <v>1695</v>
      </c>
      <c r="E331" s="135" t="s">
        <v>1696</v>
      </c>
      <c r="F331" s="135" t="s">
        <v>1697</v>
      </c>
      <c r="G331" s="135" t="s">
        <v>1698</v>
      </c>
      <c r="H331" s="133">
        <f>SUM(I331:Q331)</f>
        <v>3</v>
      </c>
      <c r="I331" s="130"/>
      <c r="J331" s="130"/>
      <c r="K331" s="130"/>
      <c r="L331" s="130"/>
      <c r="M331" s="130">
        <v>3</v>
      </c>
      <c r="N331" s="130"/>
      <c r="O331" s="130"/>
      <c r="P331" s="130"/>
      <c r="Q331" s="130"/>
      <c r="R331" s="130">
        <f>P331</f>
        <v>0</v>
      </c>
      <c r="S331" s="133"/>
      <c r="T331" s="130"/>
      <c r="U331" s="130"/>
      <c r="V331" s="130"/>
      <c r="W331" s="130"/>
      <c r="X331" s="130"/>
      <c r="Y331" s="130"/>
      <c r="Z331" s="130"/>
      <c r="AA331" s="130">
        <v>3</v>
      </c>
      <c r="AB331" s="130"/>
      <c r="AC331" s="130"/>
      <c r="AD331" s="130"/>
      <c r="AE331" s="130"/>
      <c r="AF331" s="130"/>
      <c r="AG331" s="130"/>
      <c r="AH331" s="130">
        <v>1</v>
      </c>
      <c r="AI331" s="130"/>
      <c r="AJ331" s="130"/>
      <c r="AK331" s="130"/>
      <c r="AL331" s="130"/>
      <c r="AM331" s="130">
        <f>S331</f>
        <v>0</v>
      </c>
      <c r="AN331" s="130"/>
      <c r="AO331" s="130">
        <f>SUM(T331:V331)</f>
        <v>0</v>
      </c>
      <c r="AP331" s="130">
        <f>SUM(W331:Y331)</f>
        <v>0</v>
      </c>
      <c r="AQ331" s="130">
        <f>Z331</f>
        <v>0</v>
      </c>
      <c r="AR331" s="130"/>
      <c r="AS331" s="126"/>
      <c r="AT331" s="126"/>
      <c r="AU331" s="126">
        <f>(SUM(S331:AA331))*0.93</f>
        <v>2.79</v>
      </c>
      <c r="AV331" s="126">
        <v>261.8</v>
      </c>
      <c r="AW331" s="126"/>
      <c r="AX331" s="126"/>
      <c r="AY331" s="126">
        <v>241.8</v>
      </c>
      <c r="AZ331" s="138"/>
      <c r="BA331" s="140"/>
      <c r="BB331" s="140"/>
      <c r="BC331" s="140"/>
      <c r="BD331" s="140"/>
      <c r="BE331" s="130">
        <f>(AH331*5+AI331*4+AJ331*2)*0.96</f>
        <v>4.8</v>
      </c>
      <c r="BF331" s="130"/>
      <c r="BG331" s="130"/>
      <c r="BH331" s="130">
        <v>31.68</v>
      </c>
      <c r="BI331" s="130">
        <v>24</v>
      </c>
      <c r="BJ331" s="130"/>
      <c r="BK331" s="131">
        <v>2.86443</v>
      </c>
      <c r="BL331" s="131">
        <v>2.86443</v>
      </c>
      <c r="BM331" s="130">
        <v>7.68</v>
      </c>
    </row>
    <row r="332" spans="1:65">
      <c r="A332" s="133">
        <v>329</v>
      </c>
      <c r="B332" s="133" t="s">
        <v>731</v>
      </c>
      <c r="C332" s="134"/>
      <c r="D332" s="134"/>
      <c r="E332" s="135"/>
      <c r="F332" s="135" t="s">
        <v>1699</v>
      </c>
      <c r="G332" s="135" t="s">
        <v>1700</v>
      </c>
      <c r="H332" s="133"/>
      <c r="I332" s="130"/>
      <c r="J332" s="130"/>
      <c r="K332" s="130"/>
      <c r="L332" s="130"/>
      <c r="M332" s="130"/>
      <c r="N332" s="130"/>
      <c r="O332" s="130"/>
      <c r="P332" s="130"/>
      <c r="Q332" s="130"/>
      <c r="R332" s="130"/>
      <c r="S332" s="133"/>
      <c r="T332" s="130"/>
      <c r="U332" s="130"/>
      <c r="V332" s="130"/>
      <c r="W332" s="130"/>
      <c r="X332" s="130"/>
      <c r="Y332" s="130"/>
      <c r="Z332" s="130"/>
      <c r="AA332" s="130"/>
      <c r="AB332" s="130"/>
      <c r="AC332" s="130"/>
      <c r="AD332" s="130"/>
      <c r="AE332" s="130"/>
      <c r="AF332" s="130"/>
      <c r="AG332" s="130"/>
      <c r="AH332" s="130"/>
      <c r="AI332" s="130"/>
      <c r="AJ332" s="130"/>
      <c r="AK332" s="130"/>
      <c r="AL332" s="130"/>
      <c r="AM332" s="130"/>
      <c r="AN332" s="130"/>
      <c r="AO332" s="130"/>
      <c r="AP332" s="130"/>
      <c r="AQ332" s="130"/>
      <c r="AR332" s="130"/>
      <c r="AS332" s="126"/>
      <c r="AT332" s="126"/>
      <c r="AU332" s="126"/>
      <c r="AV332" s="126"/>
      <c r="AW332" s="126"/>
      <c r="AX332" s="126"/>
      <c r="AY332" s="126"/>
      <c r="AZ332" s="138"/>
      <c r="BA332" s="140"/>
      <c r="BB332" s="140"/>
      <c r="BC332" s="140"/>
      <c r="BD332" s="140"/>
      <c r="BE332" s="130"/>
      <c r="BF332" s="130"/>
      <c r="BG332" s="130"/>
      <c r="BH332" s="130"/>
      <c r="BI332" s="130"/>
      <c r="BJ332" s="130"/>
      <c r="BK332" s="131">
        <v>57.2886</v>
      </c>
      <c r="BL332" s="131">
        <v>57.2886</v>
      </c>
      <c r="BM332" s="130"/>
    </row>
    <row r="333" spans="1:65">
      <c r="A333" s="133">
        <v>330</v>
      </c>
      <c r="B333" s="133" t="s">
        <v>731</v>
      </c>
      <c r="C333" s="134"/>
      <c r="D333" s="134"/>
      <c r="E333" s="135"/>
      <c r="F333" s="135" t="s">
        <v>1701</v>
      </c>
      <c r="G333" s="135" t="s">
        <v>1702</v>
      </c>
      <c r="H333" s="133"/>
      <c r="I333" s="130"/>
      <c r="J333" s="130"/>
      <c r="K333" s="130"/>
      <c r="L333" s="130"/>
      <c r="M333" s="130"/>
      <c r="N333" s="130"/>
      <c r="O333" s="130"/>
      <c r="P333" s="130"/>
      <c r="Q333" s="130"/>
      <c r="R333" s="130"/>
      <c r="S333" s="133"/>
      <c r="T333" s="130"/>
      <c r="U333" s="130"/>
      <c r="V333" s="130"/>
      <c r="W333" s="130"/>
      <c r="X333" s="130"/>
      <c r="Y333" s="130"/>
      <c r="Z333" s="130"/>
      <c r="AA333" s="130"/>
      <c r="AB333" s="130"/>
      <c r="AC333" s="130"/>
      <c r="AD333" s="130"/>
      <c r="AE333" s="130"/>
      <c r="AF333" s="130"/>
      <c r="AG333" s="130"/>
      <c r="AH333" s="130"/>
      <c r="AI333" s="130"/>
      <c r="AJ333" s="130"/>
      <c r="AK333" s="130"/>
      <c r="AL333" s="130"/>
      <c r="AM333" s="130"/>
      <c r="AN333" s="130"/>
      <c r="AO333" s="130"/>
      <c r="AP333" s="130"/>
      <c r="AQ333" s="130"/>
      <c r="AR333" s="130"/>
      <c r="AS333" s="126"/>
      <c r="AT333" s="126"/>
      <c r="AU333" s="126"/>
      <c r="AV333" s="126"/>
      <c r="AW333" s="126"/>
      <c r="AX333" s="126"/>
      <c r="AY333" s="126"/>
      <c r="AZ333" s="138"/>
      <c r="BA333" s="140"/>
      <c r="BB333" s="140"/>
      <c r="BC333" s="140"/>
      <c r="BD333" s="140"/>
      <c r="BE333" s="130"/>
      <c r="BF333" s="130"/>
      <c r="BG333" s="130"/>
      <c r="BH333" s="130"/>
      <c r="BI333" s="130"/>
      <c r="BJ333" s="130"/>
      <c r="BK333" s="131">
        <v>57.2886</v>
      </c>
      <c r="BL333" s="131">
        <v>57.2886</v>
      </c>
      <c r="BM333" s="130"/>
    </row>
    <row r="334" spans="1:65">
      <c r="A334" s="133">
        <v>331</v>
      </c>
      <c r="B334" s="133" t="s">
        <v>731</v>
      </c>
      <c r="C334" s="134"/>
      <c r="D334" s="134" t="s">
        <v>1703</v>
      </c>
      <c r="E334" s="135" t="s">
        <v>1704</v>
      </c>
      <c r="F334" s="135" t="s">
        <v>1705</v>
      </c>
      <c r="G334" s="135" t="s">
        <v>1706</v>
      </c>
      <c r="H334" s="133">
        <f>SUM(I334:Q334)</f>
        <v>8</v>
      </c>
      <c r="I334" s="130"/>
      <c r="J334" s="130">
        <v>3</v>
      </c>
      <c r="K334" s="130"/>
      <c r="L334" s="130"/>
      <c r="M334" s="130">
        <v>2</v>
      </c>
      <c r="N334" s="130"/>
      <c r="O334" s="130">
        <v>1</v>
      </c>
      <c r="P334" s="130">
        <v>2</v>
      </c>
      <c r="Q334" s="130"/>
      <c r="R334" s="130">
        <f>P334</f>
        <v>2</v>
      </c>
      <c r="S334" s="133">
        <v>1</v>
      </c>
      <c r="T334" s="130"/>
      <c r="U334" s="130">
        <v>1</v>
      </c>
      <c r="V334" s="130"/>
      <c r="W334" s="130">
        <v>1</v>
      </c>
      <c r="X334" s="130"/>
      <c r="Y334" s="130"/>
      <c r="Z334" s="130"/>
      <c r="AA334" s="130"/>
      <c r="AB334" s="130">
        <v>4</v>
      </c>
      <c r="AC334" s="130"/>
      <c r="AD334" s="130"/>
      <c r="AE334" s="130"/>
      <c r="AF334" s="130"/>
      <c r="AG334" s="130"/>
      <c r="AH334" s="130"/>
      <c r="AI334" s="130">
        <v>1</v>
      </c>
      <c r="AJ334" s="130"/>
      <c r="AK334" s="130"/>
      <c r="AL334" s="130"/>
      <c r="AM334" s="130">
        <f>S334</f>
        <v>1</v>
      </c>
      <c r="AN334" s="130"/>
      <c r="AO334" s="130">
        <f>SUM(T334:V334)</f>
        <v>1</v>
      </c>
      <c r="AP334" s="130">
        <f>SUM(W334:Y334)</f>
        <v>1</v>
      </c>
      <c r="AQ334" s="130">
        <f>Z334</f>
        <v>0</v>
      </c>
      <c r="AR334" s="130"/>
      <c r="AS334" s="126"/>
      <c r="AT334" s="126"/>
      <c r="AU334" s="126">
        <f>(SUM(S334:AA334))*0.93</f>
        <v>2.79</v>
      </c>
      <c r="AV334" s="126">
        <v>223.9</v>
      </c>
      <c r="AW334" s="126">
        <v>36.9</v>
      </c>
      <c r="AX334" s="126"/>
      <c r="AY334" s="126"/>
      <c r="AZ334" s="138"/>
      <c r="BA334" s="140"/>
      <c r="BB334" s="140"/>
      <c r="BC334" s="140"/>
      <c r="BD334" s="140"/>
      <c r="BE334" s="130">
        <f>(AH334*5+AI334*4+AJ334*2)*0.96</f>
        <v>3.84</v>
      </c>
      <c r="BF334" s="130"/>
      <c r="BG334" s="130"/>
      <c r="BH334" s="130">
        <v>39.36</v>
      </c>
      <c r="BI334" s="130">
        <v>36.4</v>
      </c>
      <c r="BJ334" s="130"/>
      <c r="BK334" s="131">
        <v>3.81924</v>
      </c>
      <c r="BL334" s="131">
        <v>3.81924</v>
      </c>
      <c r="BM334" s="130">
        <v>7.68</v>
      </c>
    </row>
    <row r="335" spans="1:65">
      <c r="A335" s="133">
        <v>332</v>
      </c>
      <c r="B335" s="133" t="s">
        <v>731</v>
      </c>
      <c r="C335" s="134"/>
      <c r="D335" s="134"/>
      <c r="E335" s="135"/>
      <c r="F335" s="135" t="s">
        <v>1707</v>
      </c>
      <c r="G335" s="135" t="s">
        <v>1708</v>
      </c>
      <c r="H335" s="133"/>
      <c r="I335" s="130"/>
      <c r="J335" s="130"/>
      <c r="K335" s="130"/>
      <c r="L335" s="130"/>
      <c r="M335" s="130"/>
      <c r="N335" s="130"/>
      <c r="O335" s="130"/>
      <c r="P335" s="130"/>
      <c r="Q335" s="130"/>
      <c r="R335" s="130"/>
      <c r="S335" s="133"/>
      <c r="T335" s="130"/>
      <c r="U335" s="130"/>
      <c r="V335" s="130"/>
      <c r="W335" s="130"/>
      <c r="X335" s="130"/>
      <c r="Y335" s="130"/>
      <c r="Z335" s="130"/>
      <c r="AA335" s="130"/>
      <c r="AB335" s="130"/>
      <c r="AC335" s="130"/>
      <c r="AD335" s="130"/>
      <c r="AE335" s="130"/>
      <c r="AF335" s="130"/>
      <c r="AG335" s="130"/>
      <c r="AH335" s="130"/>
      <c r="AI335" s="130"/>
      <c r="AJ335" s="130"/>
      <c r="AK335" s="130"/>
      <c r="AL335" s="130"/>
      <c r="AM335" s="130"/>
      <c r="AN335" s="130"/>
      <c r="AO335" s="130"/>
      <c r="AP335" s="130"/>
      <c r="AQ335" s="130"/>
      <c r="AR335" s="130"/>
      <c r="AS335" s="126"/>
      <c r="AT335" s="126"/>
      <c r="AU335" s="126"/>
      <c r="AV335" s="126"/>
      <c r="AW335" s="126"/>
      <c r="AX335" s="126"/>
      <c r="AY335" s="126"/>
      <c r="AZ335" s="138"/>
      <c r="BA335" s="140"/>
      <c r="BB335" s="140"/>
      <c r="BC335" s="140"/>
      <c r="BD335" s="140"/>
      <c r="BE335" s="130"/>
      <c r="BF335" s="130"/>
      <c r="BG335" s="130"/>
      <c r="BH335" s="130"/>
      <c r="BI335" s="130"/>
      <c r="BJ335" s="130"/>
      <c r="BK335" s="131">
        <v>3.81924</v>
      </c>
      <c r="BL335" s="131">
        <v>3.81924</v>
      </c>
      <c r="BM335" s="130"/>
    </row>
    <row r="336" spans="1:65">
      <c r="A336" s="133">
        <v>333</v>
      </c>
      <c r="B336" s="133" t="s">
        <v>731</v>
      </c>
      <c r="C336" s="134"/>
      <c r="D336" s="134"/>
      <c r="E336" s="135" t="s">
        <v>1709</v>
      </c>
      <c r="F336" s="135" t="s">
        <v>1710</v>
      </c>
      <c r="G336" s="135" t="s">
        <v>1711</v>
      </c>
      <c r="H336" s="133"/>
      <c r="I336" s="130"/>
      <c r="J336" s="130"/>
      <c r="K336" s="130"/>
      <c r="L336" s="130"/>
      <c r="M336" s="130"/>
      <c r="N336" s="130"/>
      <c r="O336" s="130"/>
      <c r="P336" s="130"/>
      <c r="Q336" s="130"/>
      <c r="R336" s="130"/>
      <c r="S336" s="133"/>
      <c r="T336" s="130"/>
      <c r="U336" s="130"/>
      <c r="V336" s="130"/>
      <c r="W336" s="130"/>
      <c r="X336" s="130"/>
      <c r="Y336" s="130"/>
      <c r="Z336" s="130"/>
      <c r="AA336" s="130"/>
      <c r="AB336" s="130"/>
      <c r="AC336" s="130"/>
      <c r="AD336" s="130"/>
      <c r="AE336" s="130"/>
      <c r="AF336" s="130"/>
      <c r="AG336" s="130"/>
      <c r="AH336" s="130"/>
      <c r="AI336" s="130"/>
      <c r="AJ336" s="130"/>
      <c r="AK336" s="130"/>
      <c r="AL336" s="130"/>
      <c r="AM336" s="130"/>
      <c r="AN336" s="130"/>
      <c r="AO336" s="130"/>
      <c r="AP336" s="130"/>
      <c r="AQ336" s="130"/>
      <c r="AR336" s="130"/>
      <c r="AS336" s="126"/>
      <c r="AT336" s="126"/>
      <c r="AU336" s="126"/>
      <c r="AV336" s="126"/>
      <c r="AW336" s="126"/>
      <c r="AX336" s="126"/>
      <c r="AY336" s="126"/>
      <c r="AZ336" s="138"/>
      <c r="BA336" s="140"/>
      <c r="BB336" s="140"/>
      <c r="BC336" s="140"/>
      <c r="BD336" s="140"/>
      <c r="BE336" s="130"/>
      <c r="BF336" s="130"/>
      <c r="BG336" s="130"/>
      <c r="BH336" s="130"/>
      <c r="BI336" s="130"/>
      <c r="BJ336" s="130"/>
      <c r="BK336" s="131">
        <v>3.81924</v>
      </c>
      <c r="BL336" s="131">
        <v>3.81924</v>
      </c>
      <c r="BM336" s="130">
        <v>3.84</v>
      </c>
    </row>
    <row r="337" spans="1:65">
      <c r="A337" s="133">
        <v>334</v>
      </c>
      <c r="B337" s="133" t="s">
        <v>731</v>
      </c>
      <c r="C337" s="134"/>
      <c r="D337" s="134"/>
      <c r="E337" s="135"/>
      <c r="F337" s="135" t="s">
        <v>1712</v>
      </c>
      <c r="G337" s="135" t="s">
        <v>1713</v>
      </c>
      <c r="H337" s="133"/>
      <c r="I337" s="130"/>
      <c r="J337" s="130"/>
      <c r="K337" s="130"/>
      <c r="L337" s="130"/>
      <c r="M337" s="130"/>
      <c r="N337" s="130"/>
      <c r="O337" s="130"/>
      <c r="P337" s="130"/>
      <c r="Q337" s="130"/>
      <c r="R337" s="130"/>
      <c r="S337" s="133"/>
      <c r="T337" s="130"/>
      <c r="U337" s="130"/>
      <c r="V337" s="130"/>
      <c r="W337" s="130"/>
      <c r="X337" s="130"/>
      <c r="Y337" s="130"/>
      <c r="Z337" s="130"/>
      <c r="AA337" s="130"/>
      <c r="AB337" s="130"/>
      <c r="AC337" s="130"/>
      <c r="AD337" s="130"/>
      <c r="AE337" s="130"/>
      <c r="AF337" s="130"/>
      <c r="AG337" s="130"/>
      <c r="AH337" s="130"/>
      <c r="AI337" s="130"/>
      <c r="AJ337" s="130"/>
      <c r="AK337" s="130"/>
      <c r="AL337" s="130"/>
      <c r="AM337" s="130"/>
      <c r="AN337" s="130"/>
      <c r="AO337" s="130"/>
      <c r="AP337" s="130"/>
      <c r="AQ337" s="130"/>
      <c r="AR337" s="130"/>
      <c r="AS337" s="126"/>
      <c r="AT337" s="126"/>
      <c r="AU337" s="126"/>
      <c r="AV337" s="126"/>
      <c r="AW337" s="126"/>
      <c r="AX337" s="126"/>
      <c r="AY337" s="126"/>
      <c r="AZ337" s="138"/>
      <c r="BA337" s="140"/>
      <c r="BB337" s="140"/>
      <c r="BC337" s="140"/>
      <c r="BD337" s="140"/>
      <c r="BE337" s="130"/>
      <c r="BF337" s="130"/>
      <c r="BG337" s="130"/>
      <c r="BH337" s="130"/>
      <c r="BI337" s="130"/>
      <c r="BJ337" s="130"/>
      <c r="BK337" s="131">
        <v>52.51455</v>
      </c>
      <c r="BL337" s="131">
        <v>52.51455</v>
      </c>
      <c r="BM337" s="130"/>
    </row>
    <row r="338" spans="1:65">
      <c r="A338" s="133">
        <v>335</v>
      </c>
      <c r="B338" s="133" t="s">
        <v>731</v>
      </c>
      <c r="C338" s="134"/>
      <c r="D338" s="134"/>
      <c r="E338" s="135"/>
      <c r="F338" s="135" t="s">
        <v>1714</v>
      </c>
      <c r="G338" s="135" t="s">
        <v>1715</v>
      </c>
      <c r="H338" s="133"/>
      <c r="I338" s="130"/>
      <c r="J338" s="130"/>
      <c r="K338" s="130"/>
      <c r="L338" s="130"/>
      <c r="M338" s="130"/>
      <c r="N338" s="130"/>
      <c r="O338" s="130"/>
      <c r="P338" s="130"/>
      <c r="Q338" s="130"/>
      <c r="R338" s="130"/>
      <c r="S338" s="133"/>
      <c r="T338" s="130"/>
      <c r="U338" s="130"/>
      <c r="V338" s="130"/>
      <c r="W338" s="130"/>
      <c r="X338" s="130"/>
      <c r="Y338" s="130"/>
      <c r="Z338" s="130"/>
      <c r="AA338" s="130"/>
      <c r="AB338" s="130"/>
      <c r="AC338" s="130"/>
      <c r="AD338" s="130"/>
      <c r="AE338" s="130"/>
      <c r="AF338" s="130"/>
      <c r="AG338" s="130"/>
      <c r="AH338" s="130"/>
      <c r="AI338" s="130"/>
      <c r="AJ338" s="130"/>
      <c r="AK338" s="130"/>
      <c r="AL338" s="130"/>
      <c r="AM338" s="130"/>
      <c r="AN338" s="130"/>
      <c r="AO338" s="130"/>
      <c r="AP338" s="130"/>
      <c r="AQ338" s="130"/>
      <c r="AR338" s="130"/>
      <c r="AS338" s="126"/>
      <c r="AT338" s="126"/>
      <c r="AU338" s="126"/>
      <c r="AV338" s="126"/>
      <c r="AW338" s="126"/>
      <c r="AX338" s="126"/>
      <c r="AY338" s="126"/>
      <c r="AZ338" s="138"/>
      <c r="BA338" s="140"/>
      <c r="BB338" s="140"/>
      <c r="BC338" s="140"/>
      <c r="BD338" s="140"/>
      <c r="BE338" s="130"/>
      <c r="BF338" s="130"/>
      <c r="BG338" s="130"/>
      <c r="BH338" s="130"/>
      <c r="BI338" s="130"/>
      <c r="BJ338" s="130"/>
      <c r="BK338" s="131">
        <v>52.51455</v>
      </c>
      <c r="BL338" s="131">
        <v>52.51455</v>
      </c>
      <c r="BM338" s="130"/>
    </row>
    <row r="339" spans="1:65">
      <c r="A339" s="133">
        <v>336</v>
      </c>
      <c r="B339" s="133" t="s">
        <v>731</v>
      </c>
      <c r="C339" s="134"/>
      <c r="D339" s="134"/>
      <c r="E339" s="135" t="s">
        <v>1716</v>
      </c>
      <c r="F339" s="135" t="s">
        <v>1717</v>
      </c>
      <c r="G339" s="135" t="s">
        <v>1718</v>
      </c>
      <c r="H339" s="133"/>
      <c r="I339" s="130"/>
      <c r="J339" s="130"/>
      <c r="K339" s="130"/>
      <c r="L339" s="130"/>
      <c r="M339" s="130"/>
      <c r="N339" s="130"/>
      <c r="O339" s="130"/>
      <c r="P339" s="130"/>
      <c r="Q339" s="130"/>
      <c r="R339" s="130"/>
      <c r="S339" s="133"/>
      <c r="T339" s="130"/>
      <c r="U339" s="130"/>
      <c r="V339" s="130"/>
      <c r="W339" s="130"/>
      <c r="X339" s="130"/>
      <c r="Y339" s="130"/>
      <c r="Z339" s="130"/>
      <c r="AA339" s="130"/>
      <c r="AB339" s="130"/>
      <c r="AC339" s="130"/>
      <c r="AD339" s="130"/>
      <c r="AE339" s="130"/>
      <c r="AF339" s="130"/>
      <c r="AG339" s="130"/>
      <c r="AH339" s="130"/>
      <c r="AI339" s="130"/>
      <c r="AJ339" s="130"/>
      <c r="AK339" s="130"/>
      <c r="AL339" s="130"/>
      <c r="AM339" s="130"/>
      <c r="AN339" s="130"/>
      <c r="AO339" s="130"/>
      <c r="AP339" s="130"/>
      <c r="AQ339" s="130"/>
      <c r="AR339" s="130"/>
      <c r="AS339" s="126"/>
      <c r="AT339" s="126"/>
      <c r="AU339" s="126"/>
      <c r="AV339" s="126"/>
      <c r="AW339" s="126"/>
      <c r="AX339" s="126"/>
      <c r="AY339" s="126"/>
      <c r="AZ339" s="138"/>
      <c r="BA339" s="140"/>
      <c r="BB339" s="140"/>
      <c r="BC339" s="140"/>
      <c r="BD339" s="140"/>
      <c r="BE339" s="130"/>
      <c r="BF339" s="130"/>
      <c r="BG339" s="130"/>
      <c r="BH339" s="130"/>
      <c r="BI339" s="130"/>
      <c r="BJ339" s="130"/>
      <c r="BK339" s="131">
        <v>52.51455</v>
      </c>
      <c r="BL339" s="131">
        <v>52.51455</v>
      </c>
      <c r="BM339" s="130">
        <v>7.68</v>
      </c>
    </row>
    <row r="340" spans="1:65">
      <c r="A340" s="133">
        <v>337</v>
      </c>
      <c r="B340" s="133" t="s">
        <v>731</v>
      </c>
      <c r="C340" s="134"/>
      <c r="D340" s="134"/>
      <c r="E340" s="135"/>
      <c r="F340" s="135" t="s">
        <v>1719</v>
      </c>
      <c r="G340" s="135" t="s">
        <v>1720</v>
      </c>
      <c r="H340" s="133"/>
      <c r="I340" s="130"/>
      <c r="J340" s="130"/>
      <c r="K340" s="130"/>
      <c r="L340" s="130"/>
      <c r="M340" s="130"/>
      <c r="N340" s="130"/>
      <c r="O340" s="130"/>
      <c r="P340" s="130"/>
      <c r="Q340" s="130"/>
      <c r="R340" s="130"/>
      <c r="S340" s="133"/>
      <c r="T340" s="130"/>
      <c r="U340" s="130"/>
      <c r="V340" s="130"/>
      <c r="W340" s="130"/>
      <c r="X340" s="130"/>
      <c r="Y340" s="130"/>
      <c r="Z340" s="130"/>
      <c r="AA340" s="130"/>
      <c r="AB340" s="130"/>
      <c r="AC340" s="130"/>
      <c r="AD340" s="130"/>
      <c r="AE340" s="130"/>
      <c r="AF340" s="130"/>
      <c r="AG340" s="130"/>
      <c r="AH340" s="130"/>
      <c r="AI340" s="130"/>
      <c r="AJ340" s="130"/>
      <c r="AK340" s="130"/>
      <c r="AL340" s="130"/>
      <c r="AM340" s="130"/>
      <c r="AN340" s="130"/>
      <c r="AO340" s="130"/>
      <c r="AP340" s="130"/>
      <c r="AQ340" s="130"/>
      <c r="AR340" s="130"/>
      <c r="AS340" s="126"/>
      <c r="AT340" s="126"/>
      <c r="AU340" s="126"/>
      <c r="AV340" s="126"/>
      <c r="AW340" s="126"/>
      <c r="AX340" s="126"/>
      <c r="AY340" s="126"/>
      <c r="AZ340" s="138"/>
      <c r="BA340" s="140"/>
      <c r="BB340" s="140"/>
      <c r="BC340" s="140"/>
      <c r="BD340" s="140"/>
      <c r="BE340" s="130"/>
      <c r="BF340" s="130"/>
      <c r="BG340" s="130"/>
      <c r="BH340" s="130"/>
      <c r="BI340" s="130"/>
      <c r="BJ340" s="130"/>
      <c r="BK340" s="131">
        <v>3.81924</v>
      </c>
      <c r="BL340" s="131">
        <v>3.81924</v>
      </c>
      <c r="BM340" s="130"/>
    </row>
    <row r="341" spans="1:65">
      <c r="A341" s="133">
        <v>338</v>
      </c>
      <c r="B341" s="133" t="s">
        <v>731</v>
      </c>
      <c r="C341" s="134"/>
      <c r="D341" s="134"/>
      <c r="E341" s="135"/>
      <c r="F341" s="135" t="s">
        <v>1721</v>
      </c>
      <c r="G341" s="135" t="s">
        <v>1722</v>
      </c>
      <c r="H341" s="133"/>
      <c r="I341" s="130"/>
      <c r="J341" s="130"/>
      <c r="K341" s="130"/>
      <c r="L341" s="130"/>
      <c r="M341" s="130"/>
      <c r="N341" s="130"/>
      <c r="O341" s="130"/>
      <c r="P341" s="130"/>
      <c r="Q341" s="130"/>
      <c r="R341" s="130"/>
      <c r="S341" s="133"/>
      <c r="T341" s="130"/>
      <c r="U341" s="130"/>
      <c r="V341" s="130"/>
      <c r="W341" s="130"/>
      <c r="X341" s="130"/>
      <c r="Y341" s="130"/>
      <c r="Z341" s="130"/>
      <c r="AA341" s="130"/>
      <c r="AB341" s="130"/>
      <c r="AC341" s="130"/>
      <c r="AD341" s="130"/>
      <c r="AE341" s="130"/>
      <c r="AF341" s="130"/>
      <c r="AG341" s="130"/>
      <c r="AH341" s="130"/>
      <c r="AI341" s="130"/>
      <c r="AJ341" s="130"/>
      <c r="AK341" s="130"/>
      <c r="AL341" s="130"/>
      <c r="AM341" s="130"/>
      <c r="AN341" s="130"/>
      <c r="AO341" s="130"/>
      <c r="AP341" s="130"/>
      <c r="AQ341" s="130"/>
      <c r="AR341" s="130"/>
      <c r="AS341" s="126"/>
      <c r="AT341" s="126"/>
      <c r="AU341" s="126"/>
      <c r="AV341" s="126"/>
      <c r="AW341" s="126"/>
      <c r="AX341" s="126"/>
      <c r="AY341" s="126"/>
      <c r="AZ341" s="138"/>
      <c r="BA341" s="140"/>
      <c r="BB341" s="140"/>
      <c r="BC341" s="140"/>
      <c r="BD341" s="140"/>
      <c r="BE341" s="130"/>
      <c r="BF341" s="130"/>
      <c r="BG341" s="130"/>
      <c r="BH341" s="130"/>
      <c r="BI341" s="130"/>
      <c r="BJ341" s="130"/>
      <c r="BK341" s="131">
        <v>3.81924</v>
      </c>
      <c r="BL341" s="131">
        <v>3.81924</v>
      </c>
      <c r="BM341" s="130"/>
    </row>
    <row r="342" spans="1:65">
      <c r="A342" s="133">
        <v>339</v>
      </c>
      <c r="B342" s="133" t="s">
        <v>731</v>
      </c>
      <c r="C342" s="134"/>
      <c r="D342" s="134" t="s">
        <v>1723</v>
      </c>
      <c r="E342" s="135" t="s">
        <v>1724</v>
      </c>
      <c r="F342" s="135" t="s">
        <v>1725</v>
      </c>
      <c r="G342" s="135" t="s">
        <v>1726</v>
      </c>
      <c r="H342" s="133">
        <f t="shared" ref="H342:H346" si="71">SUM(I342:Q342)</f>
        <v>2</v>
      </c>
      <c r="I342" s="130"/>
      <c r="J342" s="130"/>
      <c r="K342" s="130"/>
      <c r="L342" s="130"/>
      <c r="M342" s="130">
        <v>2</v>
      </c>
      <c r="N342" s="130"/>
      <c r="O342" s="130"/>
      <c r="P342" s="130"/>
      <c r="Q342" s="130"/>
      <c r="R342" s="130">
        <f t="shared" ref="R342:R346" si="72">P342</f>
        <v>0</v>
      </c>
      <c r="S342" s="133"/>
      <c r="T342" s="130"/>
      <c r="U342" s="130"/>
      <c r="V342" s="130"/>
      <c r="W342" s="130"/>
      <c r="X342" s="130"/>
      <c r="Y342" s="130"/>
      <c r="Z342" s="130"/>
      <c r="AA342" s="130">
        <v>2</v>
      </c>
      <c r="AB342" s="130"/>
      <c r="AC342" s="130"/>
      <c r="AD342" s="130"/>
      <c r="AE342" s="130"/>
      <c r="AF342" s="130"/>
      <c r="AG342" s="130"/>
      <c r="AH342" s="130">
        <v>1</v>
      </c>
      <c r="AI342" s="130"/>
      <c r="AJ342" s="130"/>
      <c r="AK342" s="130"/>
      <c r="AL342" s="130"/>
      <c r="AM342" s="130">
        <f t="shared" ref="AM342:AM346" si="73">S342</f>
        <v>0</v>
      </c>
      <c r="AN342" s="130"/>
      <c r="AO342" s="130">
        <f t="shared" ref="AO342:AO346" si="74">SUM(T342:V342)</f>
        <v>0</v>
      </c>
      <c r="AP342" s="130">
        <f t="shared" ref="AP342:AP346" si="75">SUM(W342:Y342)</f>
        <v>0</v>
      </c>
      <c r="AQ342" s="130">
        <f t="shared" ref="AQ342:AQ346" si="76">Z342</f>
        <v>0</v>
      </c>
      <c r="AR342" s="130"/>
      <c r="AS342" s="126"/>
      <c r="AT342" s="126"/>
      <c r="AU342" s="126">
        <f t="shared" ref="AU342:AU346" si="77">(SUM(S342:AA342))*0.93</f>
        <v>1.86</v>
      </c>
      <c r="AV342" s="126">
        <v>278.9</v>
      </c>
      <c r="AW342" s="126"/>
      <c r="AX342" s="126"/>
      <c r="AY342" s="126"/>
      <c r="AZ342" s="138"/>
      <c r="BA342" s="140"/>
      <c r="BB342" s="140"/>
      <c r="BC342" s="140"/>
      <c r="BD342" s="140"/>
      <c r="BE342" s="130">
        <f t="shared" ref="BE342:BE346" si="78">(AH342*5+AI342*4+AJ342*2)*0.96</f>
        <v>4.8</v>
      </c>
      <c r="BF342" s="130"/>
      <c r="BG342" s="130"/>
      <c r="BH342" s="130">
        <v>29.76</v>
      </c>
      <c r="BI342" s="130">
        <v>24</v>
      </c>
      <c r="BJ342" s="130"/>
      <c r="BK342" s="131">
        <v>3.81924</v>
      </c>
      <c r="BL342" s="131">
        <v>3.81924</v>
      </c>
      <c r="BM342" s="130">
        <v>3.84</v>
      </c>
    </row>
    <row r="343" spans="1:65">
      <c r="A343" s="133">
        <v>340</v>
      </c>
      <c r="B343" s="133" t="s">
        <v>731</v>
      </c>
      <c r="C343" s="134"/>
      <c r="D343" s="134"/>
      <c r="E343" s="135"/>
      <c r="F343" s="135" t="s">
        <v>1727</v>
      </c>
      <c r="G343" s="135" t="s">
        <v>1728</v>
      </c>
      <c r="H343" s="133"/>
      <c r="I343" s="130"/>
      <c r="J343" s="130"/>
      <c r="K343" s="130"/>
      <c r="L343" s="130"/>
      <c r="M343" s="130"/>
      <c r="N343" s="130"/>
      <c r="O343" s="130"/>
      <c r="P343" s="130"/>
      <c r="Q343" s="130"/>
      <c r="R343" s="130"/>
      <c r="S343" s="133"/>
      <c r="T343" s="130"/>
      <c r="U343" s="130"/>
      <c r="V343" s="130"/>
      <c r="W343" s="130"/>
      <c r="X343" s="130"/>
      <c r="Y343" s="130"/>
      <c r="Z343" s="130"/>
      <c r="AA343" s="130"/>
      <c r="AB343" s="130"/>
      <c r="AC343" s="130"/>
      <c r="AD343" s="130"/>
      <c r="AE343" s="130"/>
      <c r="AF343" s="130"/>
      <c r="AG343" s="130"/>
      <c r="AH343" s="130"/>
      <c r="AI343" s="130"/>
      <c r="AJ343" s="130"/>
      <c r="AK343" s="130"/>
      <c r="AL343" s="130"/>
      <c r="AM343" s="130"/>
      <c r="AN343" s="130"/>
      <c r="AO343" s="130"/>
      <c r="AP343" s="130"/>
      <c r="AQ343" s="130"/>
      <c r="AR343" s="130"/>
      <c r="AS343" s="126"/>
      <c r="AT343" s="126"/>
      <c r="AU343" s="126"/>
      <c r="AV343" s="126"/>
      <c r="AW343" s="126"/>
      <c r="AX343" s="126"/>
      <c r="AY343" s="126"/>
      <c r="AZ343" s="138"/>
      <c r="BA343" s="140"/>
      <c r="BB343" s="140"/>
      <c r="BC343" s="140"/>
      <c r="BD343" s="140"/>
      <c r="BE343" s="130"/>
      <c r="BF343" s="130"/>
      <c r="BG343" s="130"/>
      <c r="BH343" s="130"/>
      <c r="BI343" s="130"/>
      <c r="BJ343" s="130"/>
      <c r="BK343" s="131">
        <v>3.81924</v>
      </c>
      <c r="BL343" s="131">
        <v>3.81924</v>
      </c>
      <c r="BM343" s="130">
        <v>3.84</v>
      </c>
    </row>
    <row r="344" spans="1:65">
      <c r="A344" s="133">
        <v>341</v>
      </c>
      <c r="B344" s="133" t="s">
        <v>731</v>
      </c>
      <c r="C344" s="134"/>
      <c r="D344" s="134" t="s">
        <v>1729</v>
      </c>
      <c r="E344" s="135" t="s">
        <v>1730</v>
      </c>
      <c r="F344" s="135" t="s">
        <v>1731</v>
      </c>
      <c r="G344" s="135" t="s">
        <v>1732</v>
      </c>
      <c r="H344" s="133">
        <f t="shared" si="71"/>
        <v>2</v>
      </c>
      <c r="I344" s="130"/>
      <c r="J344" s="130"/>
      <c r="K344" s="130"/>
      <c r="L344" s="130"/>
      <c r="M344" s="130">
        <v>2</v>
      </c>
      <c r="N344" s="130"/>
      <c r="O344" s="130"/>
      <c r="P344" s="130"/>
      <c r="Q344" s="130"/>
      <c r="R344" s="130">
        <f t="shared" si="72"/>
        <v>0</v>
      </c>
      <c r="S344" s="133"/>
      <c r="T344" s="130"/>
      <c r="U344" s="130"/>
      <c r="V344" s="130"/>
      <c r="W344" s="130"/>
      <c r="X344" s="130"/>
      <c r="Y344" s="130"/>
      <c r="Z344" s="130"/>
      <c r="AA344" s="130">
        <v>2</v>
      </c>
      <c r="AB344" s="130"/>
      <c r="AC344" s="130"/>
      <c r="AD344" s="130"/>
      <c r="AE344" s="130"/>
      <c r="AF344" s="130"/>
      <c r="AG344" s="130"/>
      <c r="AH344" s="130">
        <v>1</v>
      </c>
      <c r="AI344" s="130"/>
      <c r="AJ344" s="130"/>
      <c r="AK344" s="130"/>
      <c r="AL344" s="130"/>
      <c r="AM344" s="130">
        <f t="shared" si="73"/>
        <v>0</v>
      </c>
      <c r="AN344" s="130"/>
      <c r="AO344" s="130">
        <f t="shared" si="74"/>
        <v>0</v>
      </c>
      <c r="AP344" s="130">
        <f t="shared" si="75"/>
        <v>0</v>
      </c>
      <c r="AQ344" s="130">
        <f t="shared" si="76"/>
        <v>0</v>
      </c>
      <c r="AR344" s="130"/>
      <c r="AS344" s="126"/>
      <c r="AT344" s="126"/>
      <c r="AU344" s="126">
        <f t="shared" si="77"/>
        <v>1.86</v>
      </c>
      <c r="AV344" s="126">
        <v>363.4</v>
      </c>
      <c r="AW344" s="126">
        <v>362.7</v>
      </c>
      <c r="AX344" s="126"/>
      <c r="AY344" s="126"/>
      <c r="AZ344" s="138"/>
      <c r="BA344" s="140"/>
      <c r="BB344" s="140"/>
      <c r="BC344" s="140"/>
      <c r="BD344" s="140"/>
      <c r="BE344" s="130">
        <f t="shared" si="78"/>
        <v>4.8</v>
      </c>
      <c r="BF344" s="130"/>
      <c r="BG344" s="130"/>
      <c r="BH344" s="130">
        <v>23.4</v>
      </c>
      <c r="BI344" s="130">
        <v>19.2</v>
      </c>
      <c r="BJ344" s="130"/>
      <c r="BK344" s="131">
        <v>27.68949</v>
      </c>
      <c r="BL344" s="131">
        <v>27.68949</v>
      </c>
      <c r="BM344" s="130"/>
    </row>
    <row r="345" spans="1:65">
      <c r="A345" s="133">
        <v>342</v>
      </c>
      <c r="B345" s="133" t="s">
        <v>731</v>
      </c>
      <c r="C345" s="134"/>
      <c r="D345" s="134"/>
      <c r="E345" s="135"/>
      <c r="F345" s="135" t="s">
        <v>1733</v>
      </c>
      <c r="G345" s="135" t="s">
        <v>1734</v>
      </c>
      <c r="H345" s="133"/>
      <c r="I345" s="130"/>
      <c r="J345" s="130"/>
      <c r="K345" s="130"/>
      <c r="L345" s="130"/>
      <c r="M345" s="130"/>
      <c r="N345" s="130"/>
      <c r="O345" s="130"/>
      <c r="P345" s="130"/>
      <c r="Q345" s="130"/>
      <c r="R345" s="130"/>
      <c r="S345" s="133"/>
      <c r="T345" s="130"/>
      <c r="U345" s="130"/>
      <c r="V345" s="130"/>
      <c r="W345" s="130"/>
      <c r="X345" s="130"/>
      <c r="Y345" s="130"/>
      <c r="Z345" s="130"/>
      <c r="AA345" s="130"/>
      <c r="AB345" s="130"/>
      <c r="AC345" s="130"/>
      <c r="AD345" s="130"/>
      <c r="AE345" s="130"/>
      <c r="AF345" s="130"/>
      <c r="AG345" s="130"/>
      <c r="AH345" s="130"/>
      <c r="AI345" s="130"/>
      <c r="AJ345" s="130"/>
      <c r="AK345" s="130"/>
      <c r="AL345" s="130"/>
      <c r="AM345" s="130"/>
      <c r="AN345" s="130"/>
      <c r="AO345" s="130"/>
      <c r="AP345" s="130"/>
      <c r="AQ345" s="130"/>
      <c r="AR345" s="130"/>
      <c r="AS345" s="126"/>
      <c r="AT345" s="126"/>
      <c r="AU345" s="126"/>
      <c r="AV345" s="126"/>
      <c r="AW345" s="126"/>
      <c r="AX345" s="126"/>
      <c r="AY345" s="126"/>
      <c r="AZ345" s="138"/>
      <c r="BA345" s="140"/>
      <c r="BB345" s="140"/>
      <c r="BC345" s="140"/>
      <c r="BD345" s="140"/>
      <c r="BE345" s="130"/>
      <c r="BF345" s="130"/>
      <c r="BG345" s="130"/>
      <c r="BH345" s="130"/>
      <c r="BI345" s="130"/>
      <c r="BJ345" s="130"/>
      <c r="BK345" s="131">
        <v>27.68949</v>
      </c>
      <c r="BL345" s="131">
        <v>27.68949</v>
      </c>
      <c r="BM345" s="130">
        <v>3.84</v>
      </c>
    </row>
    <row r="346" spans="1:65">
      <c r="A346" s="133">
        <v>343</v>
      </c>
      <c r="B346" s="133" t="s">
        <v>731</v>
      </c>
      <c r="C346" s="134"/>
      <c r="D346" s="134" t="s">
        <v>1735</v>
      </c>
      <c r="E346" s="135" t="s">
        <v>1736</v>
      </c>
      <c r="F346" s="135" t="s">
        <v>1737</v>
      </c>
      <c r="G346" s="135" t="s">
        <v>1738</v>
      </c>
      <c r="H346" s="133">
        <f t="shared" si="71"/>
        <v>3</v>
      </c>
      <c r="I346" s="130"/>
      <c r="J346" s="130"/>
      <c r="K346" s="130"/>
      <c r="L346" s="130"/>
      <c r="M346" s="130">
        <v>3</v>
      </c>
      <c r="N346" s="130"/>
      <c r="O346" s="130"/>
      <c r="P346" s="130"/>
      <c r="Q346" s="130"/>
      <c r="R346" s="130">
        <f t="shared" si="72"/>
        <v>0</v>
      </c>
      <c r="S346" s="133"/>
      <c r="T346" s="130"/>
      <c r="U346" s="130"/>
      <c r="V346" s="130"/>
      <c r="W346" s="130"/>
      <c r="X346" s="130"/>
      <c r="Y346" s="130"/>
      <c r="Z346" s="130"/>
      <c r="AA346" s="130">
        <v>3</v>
      </c>
      <c r="AB346" s="130"/>
      <c r="AC346" s="130"/>
      <c r="AD346" s="130"/>
      <c r="AE346" s="130"/>
      <c r="AF346" s="130"/>
      <c r="AG346" s="130"/>
      <c r="AH346" s="130">
        <v>1</v>
      </c>
      <c r="AI346" s="130"/>
      <c r="AJ346" s="130"/>
      <c r="AK346" s="130"/>
      <c r="AL346" s="130"/>
      <c r="AM346" s="130">
        <f t="shared" si="73"/>
        <v>0</v>
      </c>
      <c r="AN346" s="130"/>
      <c r="AO346" s="130">
        <f t="shared" si="74"/>
        <v>0</v>
      </c>
      <c r="AP346" s="130">
        <f t="shared" si="75"/>
        <v>0</v>
      </c>
      <c r="AQ346" s="130">
        <f t="shared" si="76"/>
        <v>0</v>
      </c>
      <c r="AR346" s="130"/>
      <c r="AS346" s="126"/>
      <c r="AT346" s="126"/>
      <c r="AU346" s="126">
        <f t="shared" si="77"/>
        <v>2.79</v>
      </c>
      <c r="AV346" s="126">
        <v>186</v>
      </c>
      <c r="AW346" s="126"/>
      <c r="AX346" s="126"/>
      <c r="AY346" s="126"/>
      <c r="AZ346" s="138"/>
      <c r="BA346" s="140"/>
      <c r="BB346" s="140"/>
      <c r="BC346" s="140"/>
      <c r="BD346" s="140"/>
      <c r="BE346" s="130">
        <f t="shared" si="78"/>
        <v>4.8</v>
      </c>
      <c r="BF346" s="130"/>
      <c r="BG346" s="130"/>
      <c r="BH346" s="130">
        <v>28.8</v>
      </c>
      <c r="BI346" s="130">
        <v>43.2</v>
      </c>
      <c r="BJ346" s="130"/>
      <c r="BK346" s="131">
        <v>27.68949</v>
      </c>
      <c r="BL346" s="131">
        <v>27.68949</v>
      </c>
      <c r="BM346" s="130"/>
    </row>
    <row r="347" spans="1:65">
      <c r="A347" s="133">
        <v>344</v>
      </c>
      <c r="B347" s="133" t="s">
        <v>731</v>
      </c>
      <c r="C347" s="134"/>
      <c r="D347" s="134"/>
      <c r="E347" s="135"/>
      <c r="F347" s="135" t="s">
        <v>1739</v>
      </c>
      <c r="G347" s="135" t="s">
        <v>1740</v>
      </c>
      <c r="H347" s="133"/>
      <c r="I347" s="130"/>
      <c r="J347" s="130"/>
      <c r="K347" s="130"/>
      <c r="L347" s="130"/>
      <c r="M347" s="130"/>
      <c r="N347" s="130"/>
      <c r="O347" s="130"/>
      <c r="P347" s="130"/>
      <c r="Q347" s="130"/>
      <c r="R347" s="130"/>
      <c r="S347" s="133"/>
      <c r="T347" s="130"/>
      <c r="U347" s="130"/>
      <c r="V347" s="130"/>
      <c r="W347" s="130"/>
      <c r="X347" s="130"/>
      <c r="Y347" s="130"/>
      <c r="Z347" s="130"/>
      <c r="AA347" s="130"/>
      <c r="AB347" s="130"/>
      <c r="AC347" s="130"/>
      <c r="AD347" s="130"/>
      <c r="AE347" s="130"/>
      <c r="AF347" s="130"/>
      <c r="AG347" s="130"/>
      <c r="AH347" s="130"/>
      <c r="AI347" s="130"/>
      <c r="AJ347" s="130"/>
      <c r="AK347" s="130"/>
      <c r="AL347" s="130"/>
      <c r="AM347" s="130"/>
      <c r="AN347" s="130"/>
      <c r="AO347" s="130"/>
      <c r="AP347" s="130"/>
      <c r="AQ347" s="130"/>
      <c r="AR347" s="130"/>
      <c r="AS347" s="126"/>
      <c r="AT347" s="126"/>
      <c r="AU347" s="126"/>
      <c r="AV347" s="126"/>
      <c r="AW347" s="126"/>
      <c r="AX347" s="126"/>
      <c r="AY347" s="126"/>
      <c r="AZ347" s="138"/>
      <c r="BA347" s="140"/>
      <c r="BB347" s="140"/>
      <c r="BC347" s="140"/>
      <c r="BD347" s="140"/>
      <c r="BE347" s="130"/>
      <c r="BF347" s="130"/>
      <c r="BG347" s="130"/>
      <c r="BH347" s="130"/>
      <c r="BI347" s="130"/>
      <c r="BJ347" s="130"/>
      <c r="BK347" s="131">
        <v>24.82506</v>
      </c>
      <c r="BL347" s="131">
        <v>24.82506</v>
      </c>
      <c r="BM347" s="130"/>
    </row>
    <row r="348" spans="1:65">
      <c r="A348" s="133">
        <v>345</v>
      </c>
      <c r="B348" s="133" t="s">
        <v>731</v>
      </c>
      <c r="C348" s="134"/>
      <c r="D348" s="134"/>
      <c r="E348" s="135"/>
      <c r="F348" s="135" t="s">
        <v>1741</v>
      </c>
      <c r="G348" s="135" t="s">
        <v>1742</v>
      </c>
      <c r="H348" s="133"/>
      <c r="I348" s="130"/>
      <c r="J348" s="130"/>
      <c r="K348" s="130"/>
      <c r="L348" s="130"/>
      <c r="M348" s="130"/>
      <c r="N348" s="130"/>
      <c r="O348" s="130"/>
      <c r="P348" s="130"/>
      <c r="Q348" s="130"/>
      <c r="R348" s="130"/>
      <c r="S348" s="133"/>
      <c r="T348" s="130"/>
      <c r="U348" s="130"/>
      <c r="V348" s="130"/>
      <c r="W348" s="130"/>
      <c r="X348" s="130"/>
      <c r="Y348" s="130"/>
      <c r="Z348" s="130"/>
      <c r="AA348" s="130"/>
      <c r="AB348" s="130"/>
      <c r="AC348" s="130"/>
      <c r="AD348" s="130"/>
      <c r="AE348" s="130"/>
      <c r="AF348" s="130"/>
      <c r="AG348" s="130"/>
      <c r="AH348" s="130"/>
      <c r="AI348" s="130"/>
      <c r="AJ348" s="130"/>
      <c r="AK348" s="130"/>
      <c r="AL348" s="130"/>
      <c r="AM348" s="130"/>
      <c r="AN348" s="130"/>
      <c r="AO348" s="130"/>
      <c r="AP348" s="130"/>
      <c r="AQ348" s="130"/>
      <c r="AR348" s="130"/>
      <c r="AS348" s="126"/>
      <c r="AT348" s="126"/>
      <c r="AU348" s="126"/>
      <c r="AV348" s="126"/>
      <c r="AW348" s="126"/>
      <c r="AX348" s="126"/>
      <c r="AY348" s="126"/>
      <c r="AZ348" s="138"/>
      <c r="BA348" s="140"/>
      <c r="BB348" s="140"/>
      <c r="BC348" s="140"/>
      <c r="BD348" s="140"/>
      <c r="BE348" s="130"/>
      <c r="BF348" s="130"/>
      <c r="BG348" s="130"/>
      <c r="BH348" s="130"/>
      <c r="BI348" s="130">
        <v>43.2</v>
      </c>
      <c r="BJ348" s="130"/>
      <c r="BK348" s="131">
        <v>24.82506</v>
      </c>
      <c r="BL348" s="131">
        <v>24.82506</v>
      </c>
      <c r="BM348" s="130"/>
    </row>
    <row r="349" spans="1:65">
      <c r="A349" s="133">
        <v>346</v>
      </c>
      <c r="B349" s="133" t="s">
        <v>731</v>
      </c>
      <c r="C349" s="134"/>
      <c r="D349" s="134" t="s">
        <v>1743</v>
      </c>
      <c r="E349" s="135" t="s">
        <v>1744</v>
      </c>
      <c r="F349" s="135" t="s">
        <v>1745</v>
      </c>
      <c r="G349" s="135" t="s">
        <v>1746</v>
      </c>
      <c r="H349" s="133">
        <f>SUM(I349:Q349)</f>
        <v>8</v>
      </c>
      <c r="I349" s="130"/>
      <c r="J349" s="130">
        <v>4</v>
      </c>
      <c r="K349" s="130">
        <v>1</v>
      </c>
      <c r="L349" s="130"/>
      <c r="M349" s="130">
        <v>3</v>
      </c>
      <c r="N349" s="130"/>
      <c r="O349" s="130"/>
      <c r="P349" s="130"/>
      <c r="Q349" s="130"/>
      <c r="R349" s="130">
        <f>P349</f>
        <v>0</v>
      </c>
      <c r="S349" s="133">
        <v>4</v>
      </c>
      <c r="T349" s="130"/>
      <c r="U349" s="130"/>
      <c r="V349" s="130"/>
      <c r="W349" s="130"/>
      <c r="X349" s="130"/>
      <c r="Y349" s="130"/>
      <c r="Z349" s="130"/>
      <c r="AA349" s="130"/>
      <c r="AB349" s="130">
        <v>3</v>
      </c>
      <c r="AC349" s="130"/>
      <c r="AD349" s="130"/>
      <c r="AE349" s="130"/>
      <c r="AF349" s="130"/>
      <c r="AG349" s="130"/>
      <c r="AH349" s="130"/>
      <c r="AI349" s="130"/>
      <c r="AJ349" s="130">
        <v>1</v>
      </c>
      <c r="AK349" s="130"/>
      <c r="AL349" s="130"/>
      <c r="AM349" s="130">
        <f>S349</f>
        <v>4</v>
      </c>
      <c r="AN349" s="130"/>
      <c r="AO349" s="130">
        <f>SUM(T349:V349)</f>
        <v>0</v>
      </c>
      <c r="AP349" s="130">
        <f>SUM(W349:Y349)</f>
        <v>0</v>
      </c>
      <c r="AQ349" s="130">
        <f>Z349</f>
        <v>0</v>
      </c>
      <c r="AR349" s="130"/>
      <c r="AS349" s="126"/>
      <c r="AT349" s="126"/>
      <c r="AU349" s="126">
        <f>(SUM(S349:AA349))*0.93</f>
        <v>3.72</v>
      </c>
      <c r="AV349" s="126">
        <v>131.6</v>
      </c>
      <c r="AW349" s="126"/>
      <c r="AX349" s="126"/>
      <c r="AY349" s="126"/>
      <c r="AZ349" s="138"/>
      <c r="BA349" s="140"/>
      <c r="BB349" s="140"/>
      <c r="BC349" s="140"/>
      <c r="BD349" s="140"/>
      <c r="BE349" s="130">
        <f>(AH349*5+AI349*4+AJ349*2)*0.96</f>
        <v>1.92</v>
      </c>
      <c r="BF349" s="130"/>
      <c r="BG349" s="130"/>
      <c r="BH349" s="130">
        <v>35.52</v>
      </c>
      <c r="BI349" s="130">
        <v>36.4</v>
      </c>
      <c r="BJ349" s="130"/>
      <c r="BK349" s="131">
        <v>42.01164</v>
      </c>
      <c r="BL349" s="131">
        <v>42.01164</v>
      </c>
      <c r="BM349" s="130">
        <v>3.84</v>
      </c>
    </row>
    <row r="350" spans="1:65">
      <c r="A350" s="133">
        <v>347</v>
      </c>
      <c r="B350" s="133" t="s">
        <v>731</v>
      </c>
      <c r="C350" s="134"/>
      <c r="D350" s="134"/>
      <c r="E350" s="135"/>
      <c r="F350" s="135" t="s">
        <v>1747</v>
      </c>
      <c r="G350" s="135" t="s">
        <v>1748</v>
      </c>
      <c r="H350" s="133"/>
      <c r="I350" s="130"/>
      <c r="J350" s="130"/>
      <c r="K350" s="130"/>
      <c r="L350" s="130"/>
      <c r="M350" s="130"/>
      <c r="N350" s="130"/>
      <c r="O350" s="130"/>
      <c r="P350" s="130"/>
      <c r="Q350" s="130"/>
      <c r="R350" s="130"/>
      <c r="S350" s="133"/>
      <c r="T350" s="130"/>
      <c r="U350" s="130"/>
      <c r="V350" s="130"/>
      <c r="W350" s="130"/>
      <c r="X350" s="130"/>
      <c r="Y350" s="130"/>
      <c r="Z350" s="130"/>
      <c r="AA350" s="130"/>
      <c r="AB350" s="130"/>
      <c r="AC350" s="130"/>
      <c r="AD350" s="130"/>
      <c r="AE350" s="130"/>
      <c r="AF350" s="130"/>
      <c r="AG350" s="130"/>
      <c r="AH350" s="130"/>
      <c r="AI350" s="130"/>
      <c r="AJ350" s="130"/>
      <c r="AK350" s="130"/>
      <c r="AL350" s="130"/>
      <c r="AM350" s="130"/>
      <c r="AN350" s="130"/>
      <c r="AO350" s="130"/>
      <c r="AP350" s="130"/>
      <c r="AQ350" s="130"/>
      <c r="AR350" s="130"/>
      <c r="AS350" s="126"/>
      <c r="AT350" s="126"/>
      <c r="AU350" s="126"/>
      <c r="AV350" s="126"/>
      <c r="AW350" s="126"/>
      <c r="AX350" s="126"/>
      <c r="AY350" s="126"/>
      <c r="AZ350" s="138"/>
      <c r="BA350" s="140"/>
      <c r="BB350" s="140"/>
      <c r="BC350" s="140"/>
      <c r="BD350" s="140"/>
      <c r="BE350" s="130"/>
      <c r="BF350" s="130"/>
      <c r="BG350" s="130"/>
      <c r="BH350" s="130"/>
      <c r="BI350" s="130"/>
      <c r="BJ350" s="130"/>
      <c r="BK350" s="131">
        <v>42.01164</v>
      </c>
      <c r="BL350" s="131">
        <v>42.01164</v>
      </c>
      <c r="BM350" s="130"/>
    </row>
    <row r="351" spans="1:65">
      <c r="A351" s="133">
        <v>348</v>
      </c>
      <c r="B351" s="133" t="s">
        <v>731</v>
      </c>
      <c r="C351" s="134"/>
      <c r="D351" s="134"/>
      <c r="E351" s="135" t="s">
        <v>1749</v>
      </c>
      <c r="F351" s="135" t="s">
        <v>1750</v>
      </c>
      <c r="G351" s="135" t="s">
        <v>1751</v>
      </c>
      <c r="H351" s="133"/>
      <c r="I351" s="130"/>
      <c r="J351" s="130"/>
      <c r="K351" s="130"/>
      <c r="L351" s="130"/>
      <c r="M351" s="130"/>
      <c r="N351" s="130"/>
      <c r="O351" s="130"/>
      <c r="P351" s="130"/>
      <c r="Q351" s="130"/>
      <c r="R351" s="130"/>
      <c r="S351" s="133"/>
      <c r="T351" s="130"/>
      <c r="U351" s="130"/>
      <c r="V351" s="130"/>
      <c r="W351" s="130"/>
      <c r="X351" s="130"/>
      <c r="Y351" s="130"/>
      <c r="Z351" s="130"/>
      <c r="AA351" s="130"/>
      <c r="AB351" s="130"/>
      <c r="AC351" s="130"/>
      <c r="AD351" s="130"/>
      <c r="AE351" s="130"/>
      <c r="AF351" s="130"/>
      <c r="AG351" s="130"/>
      <c r="AH351" s="130"/>
      <c r="AI351" s="130"/>
      <c r="AJ351" s="130"/>
      <c r="AK351" s="130"/>
      <c r="AL351" s="130"/>
      <c r="AM351" s="130"/>
      <c r="AN351" s="130"/>
      <c r="AO351" s="130"/>
      <c r="AP351" s="130"/>
      <c r="AQ351" s="130"/>
      <c r="AR351" s="130"/>
      <c r="AS351" s="126"/>
      <c r="AT351" s="126"/>
      <c r="AU351" s="126"/>
      <c r="AV351" s="126"/>
      <c r="AW351" s="126"/>
      <c r="AX351" s="126"/>
      <c r="AY351" s="126"/>
      <c r="AZ351" s="138"/>
      <c r="BA351" s="140"/>
      <c r="BB351" s="140"/>
      <c r="BC351" s="140"/>
      <c r="BD351" s="140"/>
      <c r="BE351" s="130"/>
      <c r="BF351" s="130"/>
      <c r="BG351" s="130"/>
      <c r="BH351" s="130"/>
      <c r="BI351" s="130"/>
      <c r="BJ351" s="130"/>
      <c r="BK351" s="131">
        <v>74.47518</v>
      </c>
      <c r="BL351" s="131">
        <v>74.47518</v>
      </c>
      <c r="BM351" s="130"/>
    </row>
    <row r="352" spans="1:65">
      <c r="A352" s="133">
        <v>349</v>
      </c>
      <c r="B352" s="133" t="s">
        <v>731</v>
      </c>
      <c r="C352" s="134"/>
      <c r="D352" s="134"/>
      <c r="E352" s="135"/>
      <c r="F352" s="135" t="s">
        <v>1752</v>
      </c>
      <c r="G352" s="135" t="s">
        <v>1753</v>
      </c>
      <c r="H352" s="133"/>
      <c r="I352" s="130"/>
      <c r="J352" s="130"/>
      <c r="K352" s="130"/>
      <c r="L352" s="130"/>
      <c r="M352" s="130"/>
      <c r="N352" s="130"/>
      <c r="O352" s="130"/>
      <c r="P352" s="130"/>
      <c r="Q352" s="130"/>
      <c r="R352" s="130"/>
      <c r="S352" s="133"/>
      <c r="T352" s="130"/>
      <c r="U352" s="130"/>
      <c r="V352" s="130"/>
      <c r="W352" s="130"/>
      <c r="X352" s="130"/>
      <c r="Y352" s="130"/>
      <c r="Z352" s="130"/>
      <c r="AA352" s="130"/>
      <c r="AB352" s="130"/>
      <c r="AC352" s="130"/>
      <c r="AD352" s="130"/>
      <c r="AE352" s="130"/>
      <c r="AF352" s="130"/>
      <c r="AG352" s="130"/>
      <c r="AH352" s="130"/>
      <c r="AI352" s="130"/>
      <c r="AJ352" s="130"/>
      <c r="AK352" s="130"/>
      <c r="AL352" s="130"/>
      <c r="AM352" s="130"/>
      <c r="AN352" s="130"/>
      <c r="AO352" s="130"/>
      <c r="AP352" s="130"/>
      <c r="AQ352" s="130"/>
      <c r="AR352" s="130"/>
      <c r="AS352" s="126"/>
      <c r="AT352" s="126"/>
      <c r="AU352" s="126"/>
      <c r="AV352" s="126"/>
      <c r="AW352" s="126"/>
      <c r="AX352" s="126"/>
      <c r="AY352" s="126"/>
      <c r="AZ352" s="138"/>
      <c r="BA352" s="140"/>
      <c r="BB352" s="140"/>
      <c r="BC352" s="140"/>
      <c r="BD352" s="140"/>
      <c r="BE352" s="130"/>
      <c r="BF352" s="130"/>
      <c r="BG352" s="130"/>
      <c r="BH352" s="130"/>
      <c r="BI352" s="130"/>
      <c r="BJ352" s="130"/>
      <c r="BK352" s="131">
        <v>74.47518</v>
      </c>
      <c r="BL352" s="131">
        <v>74.47518</v>
      </c>
      <c r="BM352" s="130"/>
    </row>
    <row r="353" spans="1:65">
      <c r="A353" s="133">
        <v>350</v>
      </c>
      <c r="B353" s="133" t="s">
        <v>731</v>
      </c>
      <c r="C353" s="134"/>
      <c r="D353" s="134"/>
      <c r="E353" s="135" t="s">
        <v>1754</v>
      </c>
      <c r="F353" s="135" t="s">
        <v>1755</v>
      </c>
      <c r="G353" s="135" t="s">
        <v>1756</v>
      </c>
      <c r="H353" s="133"/>
      <c r="I353" s="130"/>
      <c r="J353" s="130"/>
      <c r="K353" s="130"/>
      <c r="L353" s="130"/>
      <c r="M353" s="130"/>
      <c r="N353" s="130"/>
      <c r="O353" s="130"/>
      <c r="P353" s="130"/>
      <c r="Q353" s="130"/>
      <c r="R353" s="130"/>
      <c r="S353" s="133"/>
      <c r="T353" s="130"/>
      <c r="U353" s="130"/>
      <c r="V353" s="130"/>
      <c r="W353" s="130"/>
      <c r="X353" s="130"/>
      <c r="Y353" s="130"/>
      <c r="Z353" s="130"/>
      <c r="AA353" s="130"/>
      <c r="AB353" s="130"/>
      <c r="AC353" s="130"/>
      <c r="AD353" s="130"/>
      <c r="AE353" s="130"/>
      <c r="AF353" s="130"/>
      <c r="AG353" s="130"/>
      <c r="AH353" s="130"/>
      <c r="AI353" s="130"/>
      <c r="AJ353" s="130"/>
      <c r="AK353" s="130"/>
      <c r="AL353" s="130"/>
      <c r="AM353" s="130"/>
      <c r="AN353" s="130"/>
      <c r="AO353" s="130"/>
      <c r="AP353" s="130"/>
      <c r="AQ353" s="130"/>
      <c r="AR353" s="130"/>
      <c r="AS353" s="126"/>
      <c r="AT353" s="126"/>
      <c r="AU353" s="126"/>
      <c r="AV353" s="126"/>
      <c r="AW353" s="126"/>
      <c r="AX353" s="126"/>
      <c r="AY353" s="126"/>
      <c r="AZ353" s="138"/>
      <c r="BA353" s="140"/>
      <c r="BB353" s="140"/>
      <c r="BC353" s="140"/>
      <c r="BD353" s="140"/>
      <c r="BE353" s="130"/>
      <c r="BF353" s="130"/>
      <c r="BG353" s="130"/>
      <c r="BH353" s="130"/>
      <c r="BI353" s="130"/>
      <c r="BJ353" s="130"/>
      <c r="BK353" s="131">
        <v>74.47518</v>
      </c>
      <c r="BL353" s="131">
        <v>74.47518</v>
      </c>
      <c r="BM353" s="130">
        <v>3.84</v>
      </c>
    </row>
    <row r="354" spans="1:65">
      <c r="A354" s="133">
        <v>351</v>
      </c>
      <c r="B354" s="133" t="s">
        <v>731</v>
      </c>
      <c r="C354" s="134"/>
      <c r="D354" s="134"/>
      <c r="E354" s="135"/>
      <c r="F354" s="135" t="s">
        <v>1757</v>
      </c>
      <c r="G354" s="135" t="s">
        <v>1758</v>
      </c>
      <c r="H354" s="133"/>
      <c r="I354" s="130"/>
      <c r="J354" s="130"/>
      <c r="K354" s="130"/>
      <c r="L354" s="130"/>
      <c r="M354" s="130"/>
      <c r="N354" s="130"/>
      <c r="O354" s="130"/>
      <c r="P354" s="130"/>
      <c r="Q354" s="130"/>
      <c r="R354" s="130"/>
      <c r="S354" s="133"/>
      <c r="T354" s="130"/>
      <c r="U354" s="130"/>
      <c r="V354" s="130"/>
      <c r="W354" s="130"/>
      <c r="X354" s="130"/>
      <c r="Y354" s="130"/>
      <c r="Z354" s="130"/>
      <c r="AA354" s="130"/>
      <c r="AB354" s="130"/>
      <c r="AC354" s="130"/>
      <c r="AD354" s="130"/>
      <c r="AE354" s="130"/>
      <c r="AF354" s="130"/>
      <c r="AG354" s="130"/>
      <c r="AH354" s="130"/>
      <c r="AI354" s="130"/>
      <c r="AJ354" s="130"/>
      <c r="AK354" s="130"/>
      <c r="AL354" s="130"/>
      <c r="AM354" s="130"/>
      <c r="AN354" s="130"/>
      <c r="AO354" s="130"/>
      <c r="AP354" s="130"/>
      <c r="AQ354" s="130"/>
      <c r="AR354" s="130"/>
      <c r="AS354" s="126"/>
      <c r="AT354" s="126"/>
      <c r="AU354" s="126"/>
      <c r="AV354" s="126"/>
      <c r="AW354" s="126"/>
      <c r="AX354" s="126"/>
      <c r="AY354" s="126"/>
      <c r="AZ354" s="138"/>
      <c r="BA354" s="140"/>
      <c r="BB354" s="140"/>
      <c r="BC354" s="140"/>
      <c r="BD354" s="140"/>
      <c r="BE354" s="130"/>
      <c r="BF354" s="130"/>
      <c r="BG354" s="130"/>
      <c r="BH354" s="130"/>
      <c r="BI354" s="130"/>
      <c r="BJ354" s="130"/>
      <c r="BK354" s="131">
        <v>74.47518</v>
      </c>
      <c r="BL354" s="131">
        <v>74.47518</v>
      </c>
      <c r="BM354" s="130"/>
    </row>
    <row r="355" spans="1:65">
      <c r="A355" s="133">
        <v>352</v>
      </c>
      <c r="B355" s="133" t="s">
        <v>731</v>
      </c>
      <c r="C355" s="134"/>
      <c r="D355" s="134"/>
      <c r="E355" s="135"/>
      <c r="F355" s="135" t="s">
        <v>1759</v>
      </c>
      <c r="G355" s="135" t="s">
        <v>1760</v>
      </c>
      <c r="H355" s="133"/>
      <c r="I355" s="130"/>
      <c r="J355" s="130"/>
      <c r="K355" s="130"/>
      <c r="L355" s="130"/>
      <c r="M355" s="130"/>
      <c r="N355" s="130"/>
      <c r="O355" s="130"/>
      <c r="P355" s="130"/>
      <c r="Q355" s="130"/>
      <c r="R355" s="130"/>
      <c r="S355" s="133"/>
      <c r="T355" s="130"/>
      <c r="U355" s="130"/>
      <c r="V355" s="130"/>
      <c r="W355" s="130"/>
      <c r="X355" s="130"/>
      <c r="Y355" s="130"/>
      <c r="Z355" s="130"/>
      <c r="AA355" s="130"/>
      <c r="AB355" s="130"/>
      <c r="AC355" s="130"/>
      <c r="AD355" s="130"/>
      <c r="AE355" s="130"/>
      <c r="AF355" s="130"/>
      <c r="AG355" s="130"/>
      <c r="AH355" s="130"/>
      <c r="AI355" s="130"/>
      <c r="AJ355" s="130"/>
      <c r="AK355" s="130"/>
      <c r="AL355" s="130"/>
      <c r="AM355" s="130"/>
      <c r="AN355" s="130"/>
      <c r="AO355" s="130"/>
      <c r="AP355" s="130"/>
      <c r="AQ355" s="130"/>
      <c r="AR355" s="130"/>
      <c r="AS355" s="126"/>
      <c r="AT355" s="126"/>
      <c r="AU355" s="126"/>
      <c r="AV355" s="126"/>
      <c r="AW355" s="126"/>
      <c r="AX355" s="126"/>
      <c r="AY355" s="126"/>
      <c r="AZ355" s="138"/>
      <c r="BA355" s="140"/>
      <c r="BB355" s="140"/>
      <c r="BC355" s="140"/>
      <c r="BD355" s="140"/>
      <c r="BE355" s="130"/>
      <c r="BF355" s="130"/>
      <c r="BG355" s="130"/>
      <c r="BH355" s="130"/>
      <c r="BI355" s="130"/>
      <c r="BJ355" s="130"/>
      <c r="BK355" s="131">
        <v>3.81924</v>
      </c>
      <c r="BL355" s="131">
        <v>3.81924</v>
      </c>
      <c r="BM355" s="130"/>
    </row>
    <row r="356" spans="1:65">
      <c r="A356" s="133">
        <v>353</v>
      </c>
      <c r="B356" s="133" t="s">
        <v>731</v>
      </c>
      <c r="C356" s="134"/>
      <c r="D356" s="134"/>
      <c r="E356" s="135"/>
      <c r="F356" s="135" t="s">
        <v>1761</v>
      </c>
      <c r="G356" s="135" t="s">
        <v>1762</v>
      </c>
      <c r="H356" s="133"/>
      <c r="I356" s="130"/>
      <c r="J356" s="130"/>
      <c r="K356" s="130"/>
      <c r="L356" s="130"/>
      <c r="M356" s="130"/>
      <c r="N356" s="130"/>
      <c r="O356" s="130"/>
      <c r="P356" s="130"/>
      <c r="Q356" s="130"/>
      <c r="R356" s="130"/>
      <c r="S356" s="133"/>
      <c r="T356" s="130"/>
      <c r="U356" s="130"/>
      <c r="V356" s="130"/>
      <c r="W356" s="130"/>
      <c r="X356" s="130"/>
      <c r="Y356" s="130"/>
      <c r="Z356" s="130"/>
      <c r="AA356" s="130"/>
      <c r="AB356" s="130"/>
      <c r="AC356" s="130"/>
      <c r="AD356" s="130"/>
      <c r="AE356" s="130"/>
      <c r="AF356" s="130"/>
      <c r="AG356" s="130"/>
      <c r="AH356" s="130"/>
      <c r="AI356" s="130"/>
      <c r="AJ356" s="130"/>
      <c r="AK356" s="130"/>
      <c r="AL356" s="130"/>
      <c r="AM356" s="130"/>
      <c r="AN356" s="130"/>
      <c r="AO356" s="130"/>
      <c r="AP356" s="130"/>
      <c r="AQ356" s="130"/>
      <c r="AR356" s="130"/>
      <c r="AS356" s="126"/>
      <c r="AT356" s="126"/>
      <c r="AU356" s="126"/>
      <c r="AV356" s="126"/>
      <c r="AW356" s="126"/>
      <c r="AX356" s="126"/>
      <c r="AY356" s="126"/>
      <c r="AZ356" s="138"/>
      <c r="BA356" s="140"/>
      <c r="BB356" s="140"/>
      <c r="BC356" s="140"/>
      <c r="BD356" s="140"/>
      <c r="BE356" s="130"/>
      <c r="BF356" s="130"/>
      <c r="BG356" s="130"/>
      <c r="BH356" s="130"/>
      <c r="BI356" s="130"/>
      <c r="BJ356" s="130"/>
      <c r="BK356" s="131">
        <v>3.81924</v>
      </c>
      <c r="BL356" s="131">
        <v>3.81924</v>
      </c>
      <c r="BM356" s="130"/>
    </row>
    <row r="357" spans="1:65">
      <c r="A357" s="133">
        <v>354</v>
      </c>
      <c r="B357" s="133" t="s">
        <v>731</v>
      </c>
      <c r="C357" s="134"/>
      <c r="D357" s="134" t="s">
        <v>1333</v>
      </c>
      <c r="E357" s="135" t="s">
        <v>1763</v>
      </c>
      <c r="F357" s="135" t="s">
        <v>1764</v>
      </c>
      <c r="G357" s="135" t="s">
        <v>1765</v>
      </c>
      <c r="H357" s="133">
        <f>SUM(I357:Q357)</f>
        <v>4</v>
      </c>
      <c r="I357" s="130"/>
      <c r="J357" s="130">
        <v>3</v>
      </c>
      <c r="K357" s="130"/>
      <c r="L357" s="130"/>
      <c r="M357" s="130">
        <v>1</v>
      </c>
      <c r="N357" s="130"/>
      <c r="O357" s="130"/>
      <c r="P357" s="130"/>
      <c r="Q357" s="130"/>
      <c r="R357" s="130">
        <f>P357</f>
        <v>0</v>
      </c>
      <c r="S357" s="133">
        <v>1</v>
      </c>
      <c r="T357" s="130"/>
      <c r="U357" s="130"/>
      <c r="V357" s="130"/>
      <c r="W357" s="130"/>
      <c r="X357" s="130"/>
      <c r="Y357" s="130"/>
      <c r="Z357" s="130"/>
      <c r="AA357" s="130"/>
      <c r="AB357" s="130">
        <v>2</v>
      </c>
      <c r="AC357" s="130"/>
      <c r="AD357" s="130"/>
      <c r="AE357" s="130"/>
      <c r="AF357" s="130"/>
      <c r="AG357" s="130"/>
      <c r="AH357" s="130"/>
      <c r="AI357" s="130">
        <v>1</v>
      </c>
      <c r="AJ357" s="130"/>
      <c r="AK357" s="130"/>
      <c r="AL357" s="130"/>
      <c r="AM357" s="130">
        <f>S357</f>
        <v>1</v>
      </c>
      <c r="AN357" s="130"/>
      <c r="AO357" s="130">
        <f>SUM(T357:V357)</f>
        <v>0</v>
      </c>
      <c r="AP357" s="130">
        <f>SUM(W357:Y357)</f>
        <v>0</v>
      </c>
      <c r="AQ357" s="130">
        <f>Z357</f>
        <v>0</v>
      </c>
      <c r="AR357" s="130"/>
      <c r="AS357" s="126"/>
      <c r="AT357" s="126"/>
      <c r="AU357" s="126">
        <f>(SUM(S357:AA357))*0.93</f>
        <v>0.93</v>
      </c>
      <c r="AV357" s="126">
        <v>196.7</v>
      </c>
      <c r="AW357" s="126"/>
      <c r="AX357" s="126"/>
      <c r="AY357" s="126">
        <v>93</v>
      </c>
      <c r="AZ357" s="138"/>
      <c r="BA357" s="140"/>
      <c r="BB357" s="140"/>
      <c r="BC357" s="140"/>
      <c r="BD357" s="140"/>
      <c r="BE357" s="130">
        <f>(AH357*5+AI357*4+AJ357*2)*0.96</f>
        <v>3.84</v>
      </c>
      <c r="BF357" s="130"/>
      <c r="BG357" s="130"/>
      <c r="BH357" s="130">
        <v>33.6</v>
      </c>
      <c r="BI357" s="130">
        <v>28.8</v>
      </c>
      <c r="BJ357" s="130"/>
      <c r="BK357" s="131">
        <v>3.81924</v>
      </c>
      <c r="BL357" s="131">
        <v>3.81924</v>
      </c>
      <c r="BM357" s="130">
        <v>3.84</v>
      </c>
    </row>
    <row r="358" spans="1:65">
      <c r="A358" s="133">
        <v>355</v>
      </c>
      <c r="B358" s="133" t="s">
        <v>731</v>
      </c>
      <c r="C358" s="134"/>
      <c r="D358" s="134"/>
      <c r="E358" s="135"/>
      <c r="F358" s="135" t="s">
        <v>1766</v>
      </c>
      <c r="G358" s="135" t="s">
        <v>1767</v>
      </c>
      <c r="H358" s="133"/>
      <c r="I358" s="130"/>
      <c r="J358" s="130"/>
      <c r="K358" s="130"/>
      <c r="L358" s="130"/>
      <c r="M358" s="130"/>
      <c r="N358" s="130"/>
      <c r="O358" s="130"/>
      <c r="P358" s="130"/>
      <c r="Q358" s="130"/>
      <c r="R358" s="130"/>
      <c r="S358" s="133"/>
      <c r="T358" s="130"/>
      <c r="U358" s="130"/>
      <c r="V358" s="130"/>
      <c r="W358" s="130"/>
      <c r="X358" s="130"/>
      <c r="Y358" s="130"/>
      <c r="Z358" s="130"/>
      <c r="AA358" s="130"/>
      <c r="AB358" s="130"/>
      <c r="AC358" s="130"/>
      <c r="AD358" s="130"/>
      <c r="AE358" s="130"/>
      <c r="AF358" s="130"/>
      <c r="AG358" s="130"/>
      <c r="AH358" s="130"/>
      <c r="AI358" s="130"/>
      <c r="AJ358" s="130"/>
      <c r="AK358" s="130"/>
      <c r="AL358" s="130"/>
      <c r="AM358" s="130"/>
      <c r="AN358" s="130"/>
      <c r="AO358" s="130"/>
      <c r="AP358" s="130"/>
      <c r="AQ358" s="130"/>
      <c r="AR358" s="130"/>
      <c r="AS358" s="126"/>
      <c r="AT358" s="126"/>
      <c r="AU358" s="126"/>
      <c r="AV358" s="126"/>
      <c r="AW358" s="126"/>
      <c r="AX358" s="126"/>
      <c r="AY358" s="126"/>
      <c r="AZ358" s="138"/>
      <c r="BA358" s="140"/>
      <c r="BB358" s="140"/>
      <c r="BC358" s="140"/>
      <c r="BD358" s="140"/>
      <c r="BE358" s="130"/>
      <c r="BF358" s="130"/>
      <c r="BG358" s="130"/>
      <c r="BH358" s="130"/>
      <c r="BI358" s="130"/>
      <c r="BJ358" s="130"/>
      <c r="BK358" s="131">
        <v>3.81924</v>
      </c>
      <c r="BL358" s="131">
        <v>3.81924</v>
      </c>
      <c r="BM358" s="130"/>
    </row>
    <row r="359" spans="1:65">
      <c r="A359" s="133">
        <v>356</v>
      </c>
      <c r="B359" s="133" t="s">
        <v>731</v>
      </c>
      <c r="C359" s="134"/>
      <c r="D359" s="134"/>
      <c r="E359" s="135"/>
      <c r="F359" s="135" t="s">
        <v>1768</v>
      </c>
      <c r="G359" s="135" t="s">
        <v>1769</v>
      </c>
      <c r="H359" s="133"/>
      <c r="I359" s="130"/>
      <c r="J359" s="130"/>
      <c r="K359" s="130"/>
      <c r="L359" s="130"/>
      <c r="M359" s="130"/>
      <c r="N359" s="130"/>
      <c r="O359" s="130"/>
      <c r="P359" s="130"/>
      <c r="Q359" s="130"/>
      <c r="R359" s="130"/>
      <c r="S359" s="133"/>
      <c r="T359" s="130"/>
      <c r="U359" s="130"/>
      <c r="V359" s="130"/>
      <c r="W359" s="130"/>
      <c r="X359" s="130"/>
      <c r="Y359" s="130"/>
      <c r="Z359" s="130"/>
      <c r="AA359" s="130"/>
      <c r="AB359" s="130"/>
      <c r="AC359" s="130"/>
      <c r="AD359" s="130"/>
      <c r="AE359" s="130"/>
      <c r="AF359" s="130"/>
      <c r="AG359" s="130"/>
      <c r="AH359" s="130"/>
      <c r="AI359" s="130"/>
      <c r="AJ359" s="130"/>
      <c r="AK359" s="130"/>
      <c r="AL359" s="130"/>
      <c r="AM359" s="130"/>
      <c r="AN359" s="130"/>
      <c r="AO359" s="130"/>
      <c r="AP359" s="130"/>
      <c r="AQ359" s="130"/>
      <c r="AR359" s="130"/>
      <c r="AS359" s="126"/>
      <c r="AT359" s="126"/>
      <c r="AU359" s="126"/>
      <c r="AV359" s="126"/>
      <c r="AW359" s="126"/>
      <c r="AX359" s="126"/>
      <c r="AY359" s="126"/>
      <c r="AZ359" s="138"/>
      <c r="BA359" s="140"/>
      <c r="BB359" s="140"/>
      <c r="BC359" s="140"/>
      <c r="BD359" s="140"/>
      <c r="BE359" s="130"/>
      <c r="BF359" s="130"/>
      <c r="BG359" s="130"/>
      <c r="BH359" s="130"/>
      <c r="BI359" s="130"/>
      <c r="BJ359" s="130"/>
      <c r="BK359" s="131">
        <v>52.51455</v>
      </c>
      <c r="BL359" s="131">
        <v>52.51455</v>
      </c>
      <c r="BM359" s="130"/>
    </row>
    <row r="360" spans="1:65">
      <c r="A360" s="133">
        <v>357</v>
      </c>
      <c r="B360" s="133" t="s">
        <v>731</v>
      </c>
      <c r="C360" s="134"/>
      <c r="D360" s="134"/>
      <c r="E360" s="135"/>
      <c r="F360" s="135" t="s">
        <v>1770</v>
      </c>
      <c r="G360" s="135" t="s">
        <v>1771</v>
      </c>
      <c r="H360" s="133"/>
      <c r="I360" s="130"/>
      <c r="J360" s="130"/>
      <c r="K360" s="130"/>
      <c r="L360" s="130"/>
      <c r="M360" s="130"/>
      <c r="N360" s="130"/>
      <c r="O360" s="130"/>
      <c r="P360" s="130"/>
      <c r="Q360" s="130"/>
      <c r="R360" s="130"/>
      <c r="S360" s="133"/>
      <c r="T360" s="130"/>
      <c r="U360" s="130"/>
      <c r="V360" s="130"/>
      <c r="W360" s="130"/>
      <c r="X360" s="130"/>
      <c r="Y360" s="130"/>
      <c r="Z360" s="130"/>
      <c r="AA360" s="130"/>
      <c r="AB360" s="130"/>
      <c r="AC360" s="130"/>
      <c r="AD360" s="130"/>
      <c r="AE360" s="130"/>
      <c r="AF360" s="130"/>
      <c r="AG360" s="130"/>
      <c r="AH360" s="130"/>
      <c r="AI360" s="130"/>
      <c r="AJ360" s="130"/>
      <c r="AK360" s="130"/>
      <c r="AL360" s="130"/>
      <c r="AM360" s="130"/>
      <c r="AN360" s="130"/>
      <c r="AO360" s="130"/>
      <c r="AP360" s="130"/>
      <c r="AQ360" s="130"/>
      <c r="AR360" s="130"/>
      <c r="AS360" s="126"/>
      <c r="AT360" s="126"/>
      <c r="AU360" s="126"/>
      <c r="AV360" s="126"/>
      <c r="AW360" s="126"/>
      <c r="AX360" s="126"/>
      <c r="AY360" s="126"/>
      <c r="AZ360" s="138"/>
      <c r="BA360" s="140"/>
      <c r="BB360" s="140"/>
      <c r="BC360" s="140"/>
      <c r="BD360" s="140"/>
      <c r="BE360" s="130"/>
      <c r="BF360" s="130"/>
      <c r="BG360" s="130"/>
      <c r="BH360" s="130"/>
      <c r="BI360" s="130"/>
      <c r="BJ360" s="130"/>
      <c r="BK360" s="131">
        <v>3.81924</v>
      </c>
      <c r="BL360" s="131">
        <v>3.81924</v>
      </c>
      <c r="BM360" s="130"/>
    </row>
    <row r="361" spans="1:65">
      <c r="A361" s="133">
        <v>358</v>
      </c>
      <c r="B361" s="133" t="s">
        <v>731</v>
      </c>
      <c r="C361" s="134"/>
      <c r="D361" s="134" t="s">
        <v>1772</v>
      </c>
      <c r="E361" s="135" t="s">
        <v>1773</v>
      </c>
      <c r="F361" s="135" t="s">
        <v>1774</v>
      </c>
      <c r="G361" s="135" t="s">
        <v>1775</v>
      </c>
      <c r="H361" s="133">
        <f>SUM(I361:Q361)</f>
        <v>5</v>
      </c>
      <c r="I361" s="130"/>
      <c r="J361" s="130">
        <v>4</v>
      </c>
      <c r="K361" s="130"/>
      <c r="L361" s="130"/>
      <c r="M361" s="130">
        <v>1</v>
      </c>
      <c r="N361" s="130"/>
      <c r="O361" s="130"/>
      <c r="P361" s="130"/>
      <c r="Q361" s="130"/>
      <c r="R361" s="130">
        <f>P361</f>
        <v>0</v>
      </c>
      <c r="S361" s="133"/>
      <c r="T361" s="130"/>
      <c r="U361" s="130"/>
      <c r="V361" s="130"/>
      <c r="W361" s="130"/>
      <c r="X361" s="130"/>
      <c r="Y361" s="130"/>
      <c r="Z361" s="130"/>
      <c r="AA361" s="130">
        <v>3</v>
      </c>
      <c r="AB361" s="130"/>
      <c r="AC361" s="130"/>
      <c r="AD361" s="130"/>
      <c r="AE361" s="130"/>
      <c r="AF361" s="130"/>
      <c r="AG361" s="130"/>
      <c r="AH361" s="130">
        <v>1</v>
      </c>
      <c r="AI361" s="130"/>
      <c r="AJ361" s="130"/>
      <c r="AK361" s="130"/>
      <c r="AL361" s="130"/>
      <c r="AM361" s="130">
        <f>S361</f>
        <v>0</v>
      </c>
      <c r="AN361" s="130"/>
      <c r="AO361" s="130">
        <f>SUM(T361:V361)</f>
        <v>0</v>
      </c>
      <c r="AP361" s="130">
        <f>SUM(W361:Y361)</f>
        <v>0</v>
      </c>
      <c r="AQ361" s="130">
        <f>Z361</f>
        <v>0</v>
      </c>
      <c r="AR361" s="130"/>
      <c r="AS361" s="126"/>
      <c r="AT361" s="126"/>
      <c r="AU361" s="126">
        <f>(SUM(S361:AA361))*0.93</f>
        <v>2.79</v>
      </c>
      <c r="AV361" s="126">
        <v>225.6</v>
      </c>
      <c r="AW361" s="126"/>
      <c r="AX361" s="126"/>
      <c r="AY361" s="126"/>
      <c r="AZ361" s="138"/>
      <c r="BA361" s="140"/>
      <c r="BB361" s="140"/>
      <c r="BC361" s="140"/>
      <c r="BD361" s="140"/>
      <c r="BE361" s="130">
        <f>(AH361*5+AI361*4+AJ361*2)*0.96</f>
        <v>4.8</v>
      </c>
      <c r="BF361" s="130"/>
      <c r="BG361" s="130"/>
      <c r="BH361" s="130">
        <v>29.76</v>
      </c>
      <c r="BI361" s="130">
        <v>43.2</v>
      </c>
      <c r="BJ361" s="130"/>
      <c r="BK361" s="131">
        <v>3.81924</v>
      </c>
      <c r="BL361" s="131">
        <v>3.81924</v>
      </c>
      <c r="BM361" s="130">
        <v>3.84</v>
      </c>
    </row>
    <row r="362" spans="1:65">
      <c r="A362" s="133">
        <v>359</v>
      </c>
      <c r="B362" s="133" t="s">
        <v>731</v>
      </c>
      <c r="C362" s="134"/>
      <c r="D362" s="134"/>
      <c r="E362" s="135" t="s">
        <v>1776</v>
      </c>
      <c r="F362" s="135" t="s">
        <v>1777</v>
      </c>
      <c r="G362" s="135" t="s">
        <v>1778</v>
      </c>
      <c r="H362" s="133"/>
      <c r="I362" s="130"/>
      <c r="J362" s="130"/>
      <c r="K362" s="130"/>
      <c r="L362" s="130"/>
      <c r="M362" s="130"/>
      <c r="N362" s="130"/>
      <c r="O362" s="130"/>
      <c r="P362" s="130"/>
      <c r="Q362" s="130"/>
      <c r="R362" s="130"/>
      <c r="S362" s="133"/>
      <c r="T362" s="130"/>
      <c r="U362" s="130"/>
      <c r="V362" s="130"/>
      <c r="W362" s="130"/>
      <c r="X362" s="130"/>
      <c r="Y362" s="130"/>
      <c r="Z362" s="130"/>
      <c r="AA362" s="130"/>
      <c r="AB362" s="130"/>
      <c r="AC362" s="130"/>
      <c r="AD362" s="130"/>
      <c r="AE362" s="130"/>
      <c r="AF362" s="130"/>
      <c r="AG362" s="130"/>
      <c r="AH362" s="130"/>
      <c r="AI362" s="130"/>
      <c r="AJ362" s="130"/>
      <c r="AK362" s="130"/>
      <c r="AL362" s="130"/>
      <c r="AM362" s="130"/>
      <c r="AN362" s="130"/>
      <c r="AO362" s="130"/>
      <c r="AP362" s="130"/>
      <c r="AQ362" s="130"/>
      <c r="AR362" s="130"/>
      <c r="AS362" s="126"/>
      <c r="AT362" s="126"/>
      <c r="AU362" s="126"/>
      <c r="AV362" s="126"/>
      <c r="AW362" s="126"/>
      <c r="AX362" s="126"/>
      <c r="AY362" s="126"/>
      <c r="AZ362" s="138"/>
      <c r="BA362" s="140"/>
      <c r="BB362" s="140"/>
      <c r="BC362" s="140"/>
      <c r="BD362" s="140"/>
      <c r="BE362" s="130"/>
      <c r="BF362" s="130"/>
      <c r="BG362" s="130"/>
      <c r="BH362" s="130"/>
      <c r="BI362" s="130"/>
      <c r="BJ362" s="130"/>
      <c r="BK362" s="131">
        <v>3.81924</v>
      </c>
      <c r="BL362" s="131">
        <v>3.81924</v>
      </c>
      <c r="BM362" s="130">
        <v>3.84</v>
      </c>
    </row>
    <row r="363" spans="1:65">
      <c r="A363" s="133">
        <v>360</v>
      </c>
      <c r="B363" s="133" t="s">
        <v>731</v>
      </c>
      <c r="C363" s="134"/>
      <c r="D363" s="134"/>
      <c r="E363" s="135"/>
      <c r="F363" s="135" t="s">
        <v>1779</v>
      </c>
      <c r="G363" s="135" t="s">
        <v>1780</v>
      </c>
      <c r="H363" s="133"/>
      <c r="I363" s="130"/>
      <c r="J363" s="130"/>
      <c r="K363" s="130"/>
      <c r="L363" s="130"/>
      <c r="M363" s="130"/>
      <c r="N363" s="130"/>
      <c r="O363" s="130"/>
      <c r="P363" s="130"/>
      <c r="Q363" s="130"/>
      <c r="R363" s="130"/>
      <c r="S363" s="133"/>
      <c r="T363" s="130"/>
      <c r="U363" s="130"/>
      <c r="V363" s="130"/>
      <c r="W363" s="130"/>
      <c r="X363" s="130"/>
      <c r="Y363" s="130"/>
      <c r="Z363" s="130"/>
      <c r="AA363" s="130"/>
      <c r="AB363" s="130"/>
      <c r="AC363" s="130"/>
      <c r="AD363" s="130"/>
      <c r="AE363" s="130"/>
      <c r="AF363" s="130"/>
      <c r="AG363" s="130"/>
      <c r="AH363" s="130"/>
      <c r="AI363" s="130"/>
      <c r="AJ363" s="130"/>
      <c r="AK363" s="130"/>
      <c r="AL363" s="130"/>
      <c r="AM363" s="130"/>
      <c r="AN363" s="130"/>
      <c r="AO363" s="130"/>
      <c r="AP363" s="130"/>
      <c r="AQ363" s="130"/>
      <c r="AR363" s="130"/>
      <c r="AS363" s="126"/>
      <c r="AT363" s="126"/>
      <c r="AU363" s="126"/>
      <c r="AV363" s="126"/>
      <c r="AW363" s="126"/>
      <c r="AX363" s="126"/>
      <c r="AY363" s="126"/>
      <c r="AZ363" s="138"/>
      <c r="BA363" s="140"/>
      <c r="BB363" s="140"/>
      <c r="BC363" s="140"/>
      <c r="BD363" s="140"/>
      <c r="BE363" s="130"/>
      <c r="BF363" s="130"/>
      <c r="BG363" s="130"/>
      <c r="BH363" s="130"/>
      <c r="BI363" s="130"/>
      <c r="BJ363" s="130"/>
      <c r="BK363" s="131">
        <v>3.81924</v>
      </c>
      <c r="BL363" s="131">
        <v>3.81924</v>
      </c>
      <c r="BM363" s="130"/>
    </row>
    <row r="364" spans="1:65">
      <c r="A364" s="133">
        <v>361</v>
      </c>
      <c r="B364" s="133" t="s">
        <v>731</v>
      </c>
      <c r="C364" s="134"/>
      <c r="D364" s="134"/>
      <c r="E364" s="135"/>
      <c r="F364" s="135" t="s">
        <v>1781</v>
      </c>
      <c r="G364" s="135" t="s">
        <v>1782</v>
      </c>
      <c r="H364" s="133"/>
      <c r="I364" s="130"/>
      <c r="J364" s="130"/>
      <c r="K364" s="130"/>
      <c r="L364" s="130"/>
      <c r="M364" s="130"/>
      <c r="N364" s="130"/>
      <c r="O364" s="130"/>
      <c r="P364" s="130"/>
      <c r="Q364" s="130"/>
      <c r="R364" s="130"/>
      <c r="S364" s="133"/>
      <c r="T364" s="130"/>
      <c r="U364" s="130"/>
      <c r="V364" s="130"/>
      <c r="W364" s="130"/>
      <c r="X364" s="130"/>
      <c r="Y364" s="130"/>
      <c r="Z364" s="130"/>
      <c r="AA364" s="130"/>
      <c r="AB364" s="130"/>
      <c r="AC364" s="130"/>
      <c r="AD364" s="130"/>
      <c r="AE364" s="130"/>
      <c r="AF364" s="130"/>
      <c r="AG364" s="130"/>
      <c r="AH364" s="130"/>
      <c r="AI364" s="130"/>
      <c r="AJ364" s="130"/>
      <c r="AK364" s="130"/>
      <c r="AL364" s="130"/>
      <c r="AM364" s="130"/>
      <c r="AN364" s="130"/>
      <c r="AO364" s="130"/>
      <c r="AP364" s="130"/>
      <c r="AQ364" s="130"/>
      <c r="AR364" s="130"/>
      <c r="AS364" s="126"/>
      <c r="AT364" s="126"/>
      <c r="AU364" s="126"/>
      <c r="AV364" s="126"/>
      <c r="AW364" s="126"/>
      <c r="AX364" s="126"/>
      <c r="AY364" s="126"/>
      <c r="AZ364" s="138"/>
      <c r="BA364" s="140"/>
      <c r="BB364" s="140"/>
      <c r="BC364" s="140"/>
      <c r="BD364" s="140"/>
      <c r="BE364" s="130"/>
      <c r="BF364" s="130"/>
      <c r="BG364" s="130"/>
      <c r="BH364" s="130"/>
      <c r="BI364" s="130"/>
      <c r="BJ364" s="130"/>
      <c r="BK364" s="131">
        <v>47.7405</v>
      </c>
      <c r="BL364" s="131">
        <v>47.7405</v>
      </c>
      <c r="BM364" s="130"/>
    </row>
    <row r="365" spans="1:65">
      <c r="A365" s="133">
        <v>362</v>
      </c>
      <c r="B365" s="133" t="s">
        <v>731</v>
      </c>
      <c r="C365" s="134"/>
      <c r="D365" s="134"/>
      <c r="E365" s="135"/>
      <c r="F365" s="135" t="s">
        <v>1783</v>
      </c>
      <c r="G365" s="135" t="s">
        <v>1784</v>
      </c>
      <c r="H365" s="133"/>
      <c r="I365" s="130"/>
      <c r="J365" s="130"/>
      <c r="K365" s="130"/>
      <c r="L365" s="130"/>
      <c r="M365" s="130"/>
      <c r="N365" s="130"/>
      <c r="O365" s="130"/>
      <c r="P365" s="130"/>
      <c r="Q365" s="130"/>
      <c r="R365" s="130"/>
      <c r="S365" s="133"/>
      <c r="T365" s="130"/>
      <c r="U365" s="130"/>
      <c r="V365" s="130"/>
      <c r="W365" s="130"/>
      <c r="X365" s="130"/>
      <c r="Y365" s="130"/>
      <c r="Z365" s="130"/>
      <c r="AA365" s="130"/>
      <c r="AB365" s="130"/>
      <c r="AC365" s="130"/>
      <c r="AD365" s="130"/>
      <c r="AE365" s="130"/>
      <c r="AF365" s="130"/>
      <c r="AG365" s="130"/>
      <c r="AH365" s="130"/>
      <c r="AI365" s="130"/>
      <c r="AJ365" s="130"/>
      <c r="AK365" s="130"/>
      <c r="AL365" s="130"/>
      <c r="AM365" s="130"/>
      <c r="AN365" s="130"/>
      <c r="AO365" s="130"/>
      <c r="AP365" s="130"/>
      <c r="AQ365" s="130"/>
      <c r="AR365" s="130"/>
      <c r="AS365" s="126"/>
      <c r="AT365" s="126"/>
      <c r="AU365" s="126"/>
      <c r="AV365" s="126"/>
      <c r="AW365" s="126"/>
      <c r="AX365" s="126"/>
      <c r="AY365" s="126"/>
      <c r="AZ365" s="138"/>
      <c r="BA365" s="140"/>
      <c r="BB365" s="140"/>
      <c r="BC365" s="140"/>
      <c r="BD365" s="140"/>
      <c r="BE365" s="130"/>
      <c r="BF365" s="130"/>
      <c r="BG365" s="130"/>
      <c r="BH365" s="130"/>
      <c r="BI365" s="130"/>
      <c r="BJ365" s="130"/>
      <c r="BK365" s="131">
        <v>47.7405</v>
      </c>
      <c r="BL365" s="131">
        <v>47.7405</v>
      </c>
      <c r="BM365" s="130"/>
    </row>
    <row r="366" spans="1:65">
      <c r="A366" s="133">
        <v>363</v>
      </c>
      <c r="B366" s="133" t="s">
        <v>731</v>
      </c>
      <c r="C366" s="134"/>
      <c r="D366" s="134" t="s">
        <v>1785</v>
      </c>
      <c r="E366" s="135" t="s">
        <v>1786</v>
      </c>
      <c r="F366" s="135" t="s">
        <v>1787</v>
      </c>
      <c r="G366" s="135" t="s">
        <v>1788</v>
      </c>
      <c r="H366" s="133">
        <f>SUM(I366:Q366)</f>
        <v>2</v>
      </c>
      <c r="I366" s="130"/>
      <c r="J366" s="130">
        <v>1</v>
      </c>
      <c r="K366" s="130"/>
      <c r="L366" s="130"/>
      <c r="M366" s="130">
        <v>1</v>
      </c>
      <c r="N366" s="130"/>
      <c r="O366" s="130"/>
      <c r="P366" s="130"/>
      <c r="Q366" s="130"/>
      <c r="R366" s="130">
        <f>P366</f>
        <v>0</v>
      </c>
      <c r="S366" s="133">
        <v>2</v>
      </c>
      <c r="T366" s="130"/>
      <c r="U366" s="130"/>
      <c r="V366" s="130"/>
      <c r="W366" s="130"/>
      <c r="X366" s="130"/>
      <c r="Y366" s="130"/>
      <c r="Z366" s="130"/>
      <c r="AA366" s="130"/>
      <c r="AB366" s="130"/>
      <c r="AC366" s="130"/>
      <c r="AD366" s="130"/>
      <c r="AE366" s="130"/>
      <c r="AF366" s="130"/>
      <c r="AG366" s="130"/>
      <c r="AH366" s="130"/>
      <c r="AI366" s="130">
        <v>1</v>
      </c>
      <c r="AJ366" s="130"/>
      <c r="AK366" s="130"/>
      <c r="AL366" s="130"/>
      <c r="AM366" s="130">
        <f>S366</f>
        <v>2</v>
      </c>
      <c r="AN366" s="130"/>
      <c r="AO366" s="130">
        <f>SUM(T366:V366)</f>
        <v>0</v>
      </c>
      <c r="AP366" s="130">
        <f>SUM(W366:Y366)</f>
        <v>0</v>
      </c>
      <c r="AQ366" s="130">
        <f>Z366</f>
        <v>0</v>
      </c>
      <c r="AR366" s="130"/>
      <c r="AS366" s="126"/>
      <c r="AT366" s="126"/>
      <c r="AU366" s="126">
        <f>(SUM(S366:AA366))*0.93</f>
        <v>1.86</v>
      </c>
      <c r="AV366" s="126">
        <v>21.7</v>
      </c>
      <c r="AW366" s="126"/>
      <c r="AX366" s="126"/>
      <c r="AY366" s="126"/>
      <c r="AZ366" s="138"/>
      <c r="BA366" s="140"/>
      <c r="BB366" s="140"/>
      <c r="BC366" s="140"/>
      <c r="BD366" s="140"/>
      <c r="BE366" s="130">
        <f>(AH366*5+AI366*4+AJ366*2)*0.96</f>
        <v>3.84</v>
      </c>
      <c r="BF366" s="130"/>
      <c r="BG366" s="130"/>
      <c r="BH366" s="130">
        <v>14.4</v>
      </c>
      <c r="BI366" s="130">
        <v>43.2</v>
      </c>
      <c r="BJ366" s="130"/>
      <c r="BK366" s="131">
        <v>52.51455</v>
      </c>
      <c r="BL366" s="131">
        <v>52.51455</v>
      </c>
      <c r="BM366" s="130">
        <v>3.84</v>
      </c>
    </row>
    <row r="367" spans="1:65">
      <c r="A367" s="133">
        <v>364</v>
      </c>
      <c r="B367" s="133" t="s">
        <v>731</v>
      </c>
      <c r="C367" s="134"/>
      <c r="D367" s="134"/>
      <c r="E367" s="135"/>
      <c r="F367" s="135" t="s">
        <v>1789</v>
      </c>
      <c r="G367" s="135" t="s">
        <v>1790</v>
      </c>
      <c r="H367" s="133"/>
      <c r="I367" s="130"/>
      <c r="J367" s="130"/>
      <c r="K367" s="130"/>
      <c r="L367" s="130"/>
      <c r="M367" s="130"/>
      <c r="N367" s="130"/>
      <c r="O367" s="130"/>
      <c r="P367" s="130"/>
      <c r="Q367" s="130"/>
      <c r="R367" s="130"/>
      <c r="S367" s="133"/>
      <c r="T367" s="130"/>
      <c r="U367" s="130"/>
      <c r="V367" s="130"/>
      <c r="W367" s="130"/>
      <c r="X367" s="130"/>
      <c r="Y367" s="130"/>
      <c r="Z367" s="130"/>
      <c r="AA367" s="130"/>
      <c r="AB367" s="130"/>
      <c r="AC367" s="130"/>
      <c r="AD367" s="130"/>
      <c r="AE367" s="130"/>
      <c r="AF367" s="130"/>
      <c r="AG367" s="130"/>
      <c r="AH367" s="130"/>
      <c r="AI367" s="130"/>
      <c r="AJ367" s="130"/>
      <c r="AK367" s="130"/>
      <c r="AL367" s="130"/>
      <c r="AM367" s="130"/>
      <c r="AN367" s="130"/>
      <c r="AO367" s="130"/>
      <c r="AP367" s="130"/>
      <c r="AQ367" s="130"/>
      <c r="AR367" s="130"/>
      <c r="AS367" s="126"/>
      <c r="AT367" s="126"/>
      <c r="AU367" s="126"/>
      <c r="AV367" s="126"/>
      <c r="AW367" s="126"/>
      <c r="AX367" s="126"/>
      <c r="AY367" s="126"/>
      <c r="AZ367" s="138"/>
      <c r="BA367" s="140"/>
      <c r="BB367" s="140"/>
      <c r="BC367" s="140"/>
      <c r="BD367" s="140"/>
      <c r="BE367" s="130"/>
      <c r="BF367" s="130"/>
      <c r="BG367" s="130"/>
      <c r="BH367" s="130"/>
      <c r="BI367" s="130"/>
      <c r="BJ367" s="130"/>
      <c r="BK367" s="131">
        <v>52.51455</v>
      </c>
      <c r="BL367" s="131">
        <v>52.51455</v>
      </c>
      <c r="BM367" s="130"/>
    </row>
    <row r="368" spans="1:65">
      <c r="A368" s="133">
        <v>365</v>
      </c>
      <c r="B368" s="133" t="s">
        <v>731</v>
      </c>
      <c r="C368" s="134"/>
      <c r="D368" s="134" t="s">
        <v>1791</v>
      </c>
      <c r="E368" s="135" t="s">
        <v>1792</v>
      </c>
      <c r="F368" s="135" t="s">
        <v>1793</v>
      </c>
      <c r="G368" s="135" t="s">
        <v>1794</v>
      </c>
      <c r="H368" s="133">
        <f>SUM(I368:Q368)</f>
        <v>6</v>
      </c>
      <c r="I368" s="130"/>
      <c r="J368" s="130">
        <v>1</v>
      </c>
      <c r="K368" s="130"/>
      <c r="L368" s="130"/>
      <c r="M368" s="130">
        <v>5</v>
      </c>
      <c r="N368" s="130"/>
      <c r="O368" s="130"/>
      <c r="P368" s="130"/>
      <c r="Q368" s="130"/>
      <c r="R368" s="130">
        <f>P368</f>
        <v>0</v>
      </c>
      <c r="S368" s="133"/>
      <c r="T368" s="130"/>
      <c r="U368" s="130"/>
      <c r="V368" s="130"/>
      <c r="W368" s="130"/>
      <c r="X368" s="130"/>
      <c r="Y368" s="130"/>
      <c r="Z368" s="130"/>
      <c r="AA368" s="130">
        <v>5</v>
      </c>
      <c r="AB368" s="130"/>
      <c r="AC368" s="130"/>
      <c r="AD368" s="130"/>
      <c r="AE368" s="130"/>
      <c r="AF368" s="130"/>
      <c r="AG368" s="130"/>
      <c r="AH368" s="130">
        <v>1</v>
      </c>
      <c r="AI368" s="130"/>
      <c r="AJ368" s="130"/>
      <c r="AK368" s="130"/>
      <c r="AL368" s="130"/>
      <c r="AM368" s="130">
        <f>S368</f>
        <v>0</v>
      </c>
      <c r="AN368" s="130"/>
      <c r="AO368" s="130">
        <f>SUM(T368:V368)</f>
        <v>0</v>
      </c>
      <c r="AP368" s="130">
        <f>SUM(W368:Y368)</f>
        <v>0</v>
      </c>
      <c r="AQ368" s="130">
        <f>Z368</f>
        <v>0</v>
      </c>
      <c r="AR368" s="130"/>
      <c r="AS368" s="126"/>
      <c r="AT368" s="126"/>
      <c r="AU368" s="126">
        <f>(SUM(S368:AA368))*0.93</f>
        <v>4.65</v>
      </c>
      <c r="AV368" s="126">
        <v>156.9</v>
      </c>
      <c r="AW368" s="126"/>
      <c r="AX368" s="126">
        <v>55.8</v>
      </c>
      <c r="AY368" s="126"/>
      <c r="AZ368" s="138"/>
      <c r="BA368" s="140"/>
      <c r="BB368" s="140"/>
      <c r="BC368" s="140"/>
      <c r="BD368" s="140"/>
      <c r="BE368" s="130">
        <f>(AH368*5+AI368*4+AJ368*2)*0.96</f>
        <v>4.8</v>
      </c>
      <c r="BF368" s="130"/>
      <c r="BG368" s="130"/>
      <c r="BH368" s="130">
        <v>25.92</v>
      </c>
      <c r="BI368" s="130">
        <v>67.2</v>
      </c>
      <c r="BJ368" s="130"/>
      <c r="BK368" s="131">
        <v>52.51455</v>
      </c>
      <c r="BL368" s="131">
        <v>52.51455</v>
      </c>
      <c r="BM368" s="130">
        <v>3.84</v>
      </c>
    </row>
    <row r="369" spans="1:65">
      <c r="A369" s="133">
        <v>366</v>
      </c>
      <c r="B369" s="133" t="s">
        <v>731</v>
      </c>
      <c r="C369" s="134"/>
      <c r="D369" s="134"/>
      <c r="E369" s="135"/>
      <c r="F369" s="135" t="s">
        <v>1795</v>
      </c>
      <c r="G369" s="135" t="s">
        <v>1796</v>
      </c>
      <c r="H369" s="133"/>
      <c r="I369" s="130"/>
      <c r="J369" s="130"/>
      <c r="K369" s="130"/>
      <c r="L369" s="130"/>
      <c r="M369" s="130"/>
      <c r="N369" s="130"/>
      <c r="O369" s="130"/>
      <c r="P369" s="130"/>
      <c r="Q369" s="130"/>
      <c r="R369" s="130"/>
      <c r="S369" s="133"/>
      <c r="T369" s="130"/>
      <c r="U369" s="130"/>
      <c r="V369" s="130"/>
      <c r="W369" s="130"/>
      <c r="X369" s="130"/>
      <c r="Y369" s="130"/>
      <c r="Z369" s="130"/>
      <c r="AA369" s="130"/>
      <c r="AB369" s="130"/>
      <c r="AC369" s="130"/>
      <c r="AD369" s="130"/>
      <c r="AE369" s="130"/>
      <c r="AF369" s="130"/>
      <c r="AG369" s="130"/>
      <c r="AH369" s="130"/>
      <c r="AI369" s="130"/>
      <c r="AJ369" s="130"/>
      <c r="AK369" s="130"/>
      <c r="AL369" s="130"/>
      <c r="AM369" s="130"/>
      <c r="AN369" s="130"/>
      <c r="AO369" s="130"/>
      <c r="AP369" s="130"/>
      <c r="AQ369" s="130"/>
      <c r="AR369" s="130"/>
      <c r="AS369" s="126"/>
      <c r="AT369" s="126"/>
      <c r="AU369" s="126"/>
      <c r="AV369" s="126"/>
      <c r="AW369" s="126"/>
      <c r="AX369" s="126"/>
      <c r="AY369" s="126"/>
      <c r="AZ369" s="138"/>
      <c r="BA369" s="140"/>
      <c r="BB369" s="140"/>
      <c r="BC369" s="140"/>
      <c r="BD369" s="140"/>
      <c r="BE369" s="130"/>
      <c r="BF369" s="130"/>
      <c r="BG369" s="130"/>
      <c r="BH369" s="130"/>
      <c r="BI369" s="130"/>
      <c r="BJ369" s="130"/>
      <c r="BK369" s="131">
        <v>3.81924</v>
      </c>
      <c r="BL369" s="131">
        <v>3.81924</v>
      </c>
      <c r="BM369" s="130"/>
    </row>
    <row r="370" spans="1:65">
      <c r="A370" s="133">
        <v>367</v>
      </c>
      <c r="B370" s="133" t="s">
        <v>731</v>
      </c>
      <c r="C370" s="134"/>
      <c r="D370" s="134"/>
      <c r="E370" s="135"/>
      <c r="F370" s="135" t="s">
        <v>1797</v>
      </c>
      <c r="G370" s="135" t="s">
        <v>1798</v>
      </c>
      <c r="H370" s="133"/>
      <c r="I370" s="130"/>
      <c r="J370" s="130"/>
      <c r="K370" s="130"/>
      <c r="L370" s="130"/>
      <c r="M370" s="130"/>
      <c r="N370" s="130"/>
      <c r="O370" s="130"/>
      <c r="P370" s="130"/>
      <c r="Q370" s="130"/>
      <c r="R370" s="130"/>
      <c r="S370" s="133"/>
      <c r="T370" s="130"/>
      <c r="U370" s="130"/>
      <c r="V370" s="130"/>
      <c r="W370" s="130"/>
      <c r="X370" s="130"/>
      <c r="Y370" s="130"/>
      <c r="Z370" s="130"/>
      <c r="AA370" s="130"/>
      <c r="AB370" s="130"/>
      <c r="AC370" s="130"/>
      <c r="AD370" s="130"/>
      <c r="AE370" s="130"/>
      <c r="AF370" s="130"/>
      <c r="AG370" s="130"/>
      <c r="AH370" s="130"/>
      <c r="AI370" s="130"/>
      <c r="AJ370" s="130"/>
      <c r="AK370" s="130"/>
      <c r="AL370" s="130"/>
      <c r="AM370" s="130"/>
      <c r="AN370" s="130"/>
      <c r="AO370" s="130"/>
      <c r="AP370" s="130"/>
      <c r="AQ370" s="130"/>
      <c r="AR370" s="130"/>
      <c r="AS370" s="126"/>
      <c r="AT370" s="126"/>
      <c r="AU370" s="126"/>
      <c r="AV370" s="126"/>
      <c r="AW370" s="126"/>
      <c r="AX370" s="126"/>
      <c r="AY370" s="126"/>
      <c r="AZ370" s="138"/>
      <c r="BA370" s="140"/>
      <c r="BB370" s="140"/>
      <c r="BC370" s="140"/>
      <c r="BD370" s="140"/>
      <c r="BE370" s="130"/>
      <c r="BF370" s="130"/>
      <c r="BG370" s="130"/>
      <c r="BH370" s="130"/>
      <c r="BI370" s="130"/>
      <c r="BJ370" s="130"/>
      <c r="BK370" s="131">
        <v>3.81924</v>
      </c>
      <c r="BL370" s="131">
        <v>3.81924</v>
      </c>
      <c r="BM370" s="130"/>
    </row>
    <row r="371" spans="1:65">
      <c r="A371" s="133">
        <v>368</v>
      </c>
      <c r="B371" s="133" t="s">
        <v>731</v>
      </c>
      <c r="C371" s="134"/>
      <c r="D371" s="134"/>
      <c r="E371" s="135" t="s">
        <v>1799</v>
      </c>
      <c r="F371" s="135" t="s">
        <v>1800</v>
      </c>
      <c r="G371" s="135" t="s">
        <v>1801</v>
      </c>
      <c r="H371" s="133"/>
      <c r="I371" s="130"/>
      <c r="J371" s="130"/>
      <c r="K371" s="130"/>
      <c r="L371" s="130"/>
      <c r="M371" s="130"/>
      <c r="N371" s="130"/>
      <c r="O371" s="130"/>
      <c r="P371" s="130"/>
      <c r="Q371" s="130"/>
      <c r="R371" s="130"/>
      <c r="S371" s="133"/>
      <c r="T371" s="130"/>
      <c r="U371" s="130"/>
      <c r="V371" s="130"/>
      <c r="W371" s="130"/>
      <c r="X371" s="130"/>
      <c r="Y371" s="130"/>
      <c r="Z371" s="130"/>
      <c r="AA371" s="130"/>
      <c r="AB371" s="130"/>
      <c r="AC371" s="130"/>
      <c r="AD371" s="130"/>
      <c r="AE371" s="130"/>
      <c r="AF371" s="130"/>
      <c r="AG371" s="130"/>
      <c r="AH371" s="130"/>
      <c r="AI371" s="130"/>
      <c r="AJ371" s="130"/>
      <c r="AK371" s="130"/>
      <c r="AL371" s="130"/>
      <c r="AM371" s="130"/>
      <c r="AN371" s="130"/>
      <c r="AO371" s="130"/>
      <c r="AP371" s="130"/>
      <c r="AQ371" s="130"/>
      <c r="AR371" s="130"/>
      <c r="AS371" s="126"/>
      <c r="AT371" s="126"/>
      <c r="AU371" s="126"/>
      <c r="AV371" s="126"/>
      <c r="AW371" s="126"/>
      <c r="AX371" s="126"/>
      <c r="AY371" s="126"/>
      <c r="AZ371" s="138"/>
      <c r="BA371" s="140"/>
      <c r="BB371" s="140"/>
      <c r="BC371" s="140"/>
      <c r="BD371" s="140"/>
      <c r="BE371" s="130"/>
      <c r="BF371" s="130"/>
      <c r="BG371" s="130"/>
      <c r="BH371" s="130"/>
      <c r="BI371" s="130"/>
      <c r="BJ371" s="130"/>
      <c r="BK371" s="131">
        <v>3.81924</v>
      </c>
      <c r="BL371" s="131">
        <v>3.81924</v>
      </c>
      <c r="BM371" s="130">
        <v>3.84</v>
      </c>
    </row>
    <row r="372" spans="1:65">
      <c r="A372" s="133">
        <v>369</v>
      </c>
      <c r="B372" s="133" t="s">
        <v>731</v>
      </c>
      <c r="C372" s="134"/>
      <c r="D372" s="134"/>
      <c r="E372" s="135"/>
      <c r="F372" s="135" t="s">
        <v>1802</v>
      </c>
      <c r="G372" s="135" t="s">
        <v>1803</v>
      </c>
      <c r="H372" s="133"/>
      <c r="I372" s="130"/>
      <c r="J372" s="130"/>
      <c r="K372" s="130"/>
      <c r="L372" s="130"/>
      <c r="M372" s="130"/>
      <c r="N372" s="130"/>
      <c r="O372" s="130"/>
      <c r="P372" s="130"/>
      <c r="Q372" s="130"/>
      <c r="R372" s="130"/>
      <c r="S372" s="133"/>
      <c r="T372" s="130"/>
      <c r="U372" s="130"/>
      <c r="V372" s="130"/>
      <c r="W372" s="130"/>
      <c r="X372" s="130"/>
      <c r="Y372" s="130"/>
      <c r="Z372" s="130"/>
      <c r="AA372" s="130"/>
      <c r="AB372" s="130"/>
      <c r="AC372" s="130"/>
      <c r="AD372" s="130"/>
      <c r="AE372" s="130"/>
      <c r="AF372" s="130"/>
      <c r="AG372" s="130"/>
      <c r="AH372" s="130"/>
      <c r="AI372" s="130"/>
      <c r="AJ372" s="130"/>
      <c r="AK372" s="130"/>
      <c r="AL372" s="130"/>
      <c r="AM372" s="130"/>
      <c r="AN372" s="130"/>
      <c r="AO372" s="130"/>
      <c r="AP372" s="130"/>
      <c r="AQ372" s="130"/>
      <c r="AR372" s="130"/>
      <c r="AS372" s="126"/>
      <c r="AT372" s="126"/>
      <c r="AU372" s="126"/>
      <c r="AV372" s="126"/>
      <c r="AW372" s="126"/>
      <c r="AX372" s="126"/>
      <c r="AY372" s="126"/>
      <c r="AZ372" s="138"/>
      <c r="BA372" s="140"/>
      <c r="BB372" s="140"/>
      <c r="BC372" s="140"/>
      <c r="BD372" s="140"/>
      <c r="BE372" s="130"/>
      <c r="BF372" s="130"/>
      <c r="BG372" s="130"/>
      <c r="BH372" s="130"/>
      <c r="BI372" s="130"/>
      <c r="BJ372" s="130"/>
      <c r="BK372" s="131">
        <v>3.81924</v>
      </c>
      <c r="BL372" s="131">
        <v>3.81924</v>
      </c>
      <c r="BM372" s="130"/>
    </row>
    <row r="373" spans="1:65">
      <c r="A373" s="133">
        <v>370</v>
      </c>
      <c r="B373" s="133" t="s">
        <v>731</v>
      </c>
      <c r="C373" s="134"/>
      <c r="D373" s="134"/>
      <c r="E373" s="135"/>
      <c r="F373" s="135" t="s">
        <v>1804</v>
      </c>
      <c r="G373" s="135" t="s">
        <v>1805</v>
      </c>
      <c r="H373" s="133"/>
      <c r="I373" s="130"/>
      <c r="J373" s="130"/>
      <c r="K373" s="130"/>
      <c r="L373" s="130"/>
      <c r="M373" s="130"/>
      <c r="N373" s="130"/>
      <c r="O373" s="130"/>
      <c r="P373" s="130"/>
      <c r="Q373" s="130"/>
      <c r="R373" s="130"/>
      <c r="S373" s="133"/>
      <c r="T373" s="130"/>
      <c r="U373" s="130"/>
      <c r="V373" s="130"/>
      <c r="W373" s="130"/>
      <c r="X373" s="130"/>
      <c r="Y373" s="130"/>
      <c r="Z373" s="130"/>
      <c r="AA373" s="130"/>
      <c r="AB373" s="130"/>
      <c r="AC373" s="130"/>
      <c r="AD373" s="130"/>
      <c r="AE373" s="130"/>
      <c r="AF373" s="130"/>
      <c r="AG373" s="130"/>
      <c r="AH373" s="130"/>
      <c r="AI373" s="130"/>
      <c r="AJ373" s="130"/>
      <c r="AK373" s="130"/>
      <c r="AL373" s="130"/>
      <c r="AM373" s="130"/>
      <c r="AN373" s="130"/>
      <c r="AO373" s="130"/>
      <c r="AP373" s="130"/>
      <c r="AQ373" s="130"/>
      <c r="AR373" s="130"/>
      <c r="AS373" s="126"/>
      <c r="AT373" s="126"/>
      <c r="AU373" s="126"/>
      <c r="AV373" s="126"/>
      <c r="AW373" s="126"/>
      <c r="AX373" s="126"/>
      <c r="AY373" s="126"/>
      <c r="AZ373" s="138"/>
      <c r="BA373" s="140"/>
      <c r="BB373" s="140"/>
      <c r="BC373" s="140"/>
      <c r="BD373" s="140"/>
      <c r="BE373" s="130"/>
      <c r="BF373" s="130"/>
      <c r="BG373" s="130"/>
      <c r="BH373" s="130"/>
      <c r="BI373" s="130"/>
      <c r="BJ373" s="130"/>
      <c r="BK373" s="131">
        <v>3.81924</v>
      </c>
      <c r="BL373" s="131">
        <v>3.81924</v>
      </c>
      <c r="BM373" s="130"/>
    </row>
    <row r="374" spans="1:65">
      <c r="A374" s="133">
        <v>371</v>
      </c>
      <c r="B374" s="133" t="s">
        <v>731</v>
      </c>
      <c r="C374" s="134"/>
      <c r="D374" s="134" t="s">
        <v>1806</v>
      </c>
      <c r="E374" s="135" t="s">
        <v>1807</v>
      </c>
      <c r="F374" s="135" t="s">
        <v>1808</v>
      </c>
      <c r="G374" s="135" t="s">
        <v>1809</v>
      </c>
      <c r="H374" s="133">
        <f>SUM(I374:Q374)</f>
        <v>3</v>
      </c>
      <c r="I374" s="130"/>
      <c r="J374" s="130"/>
      <c r="K374" s="130"/>
      <c r="L374" s="130"/>
      <c r="M374" s="130">
        <v>3</v>
      </c>
      <c r="N374" s="130"/>
      <c r="O374" s="130"/>
      <c r="P374" s="130"/>
      <c r="Q374" s="130"/>
      <c r="R374" s="130">
        <f>P374</f>
        <v>0</v>
      </c>
      <c r="S374" s="133"/>
      <c r="T374" s="130"/>
      <c r="U374" s="130"/>
      <c r="V374" s="130"/>
      <c r="W374" s="130"/>
      <c r="X374" s="130"/>
      <c r="Y374" s="130"/>
      <c r="Z374" s="130"/>
      <c r="AA374" s="130">
        <v>3</v>
      </c>
      <c r="AB374" s="130"/>
      <c r="AC374" s="130"/>
      <c r="AD374" s="130"/>
      <c r="AE374" s="130"/>
      <c r="AF374" s="130"/>
      <c r="AG374" s="130"/>
      <c r="AH374" s="130">
        <v>1</v>
      </c>
      <c r="AI374" s="130"/>
      <c r="AJ374" s="130"/>
      <c r="AK374" s="130"/>
      <c r="AL374" s="130"/>
      <c r="AM374" s="130">
        <f>S374</f>
        <v>0</v>
      </c>
      <c r="AN374" s="130"/>
      <c r="AO374" s="130">
        <f>SUM(T374:V374)</f>
        <v>0</v>
      </c>
      <c r="AP374" s="130">
        <f>SUM(W374:Y374)</f>
        <v>0</v>
      </c>
      <c r="AQ374" s="130">
        <f>Z374</f>
        <v>0</v>
      </c>
      <c r="AR374" s="130"/>
      <c r="AS374" s="126"/>
      <c r="AT374" s="126"/>
      <c r="AU374" s="126">
        <f>(SUM(S374:AA374))*0.93</f>
        <v>2.79</v>
      </c>
      <c r="AV374" s="126">
        <v>226.8</v>
      </c>
      <c r="AW374" s="126"/>
      <c r="AX374" s="126"/>
      <c r="AY374" s="126"/>
      <c r="AZ374" s="138"/>
      <c r="BA374" s="140"/>
      <c r="BB374" s="140"/>
      <c r="BC374" s="140"/>
      <c r="BD374" s="140"/>
      <c r="BE374" s="130">
        <f>(AH374*5+AI374*4+AJ374*2)*0.96</f>
        <v>4.8</v>
      </c>
      <c r="BF374" s="130"/>
      <c r="BG374" s="130"/>
      <c r="BH374" s="130">
        <v>25.92</v>
      </c>
      <c r="BI374" s="130">
        <v>19.2</v>
      </c>
      <c r="BJ374" s="130"/>
      <c r="BK374" s="131">
        <v>3.81924</v>
      </c>
      <c r="BL374" s="131">
        <v>3.81924</v>
      </c>
      <c r="BM374" s="130">
        <v>3.84</v>
      </c>
    </row>
    <row r="375" spans="1:65">
      <c r="A375" s="133">
        <v>372</v>
      </c>
      <c r="B375" s="133" t="s">
        <v>731</v>
      </c>
      <c r="C375" s="134"/>
      <c r="D375" s="134"/>
      <c r="E375" s="135"/>
      <c r="F375" s="135" t="s">
        <v>1810</v>
      </c>
      <c r="G375" s="135" t="s">
        <v>1811</v>
      </c>
      <c r="H375" s="133"/>
      <c r="I375" s="130"/>
      <c r="J375" s="130"/>
      <c r="K375" s="130"/>
      <c r="L375" s="130"/>
      <c r="M375" s="130"/>
      <c r="N375" s="130"/>
      <c r="O375" s="130"/>
      <c r="P375" s="130"/>
      <c r="Q375" s="130"/>
      <c r="R375" s="130"/>
      <c r="S375" s="133"/>
      <c r="T375" s="130"/>
      <c r="U375" s="130"/>
      <c r="V375" s="130"/>
      <c r="W375" s="130"/>
      <c r="X375" s="130"/>
      <c r="Y375" s="130"/>
      <c r="Z375" s="130"/>
      <c r="AA375" s="130"/>
      <c r="AB375" s="130"/>
      <c r="AC375" s="130"/>
      <c r="AD375" s="130"/>
      <c r="AE375" s="130"/>
      <c r="AF375" s="130"/>
      <c r="AG375" s="130"/>
      <c r="AH375" s="130"/>
      <c r="AI375" s="130"/>
      <c r="AJ375" s="130"/>
      <c r="AK375" s="130"/>
      <c r="AL375" s="130"/>
      <c r="AM375" s="130"/>
      <c r="AN375" s="130"/>
      <c r="AO375" s="130"/>
      <c r="AP375" s="130"/>
      <c r="AQ375" s="130"/>
      <c r="AR375" s="130"/>
      <c r="AS375" s="126"/>
      <c r="AT375" s="126"/>
      <c r="AU375" s="126"/>
      <c r="AV375" s="126"/>
      <c r="AW375" s="126"/>
      <c r="AX375" s="126"/>
      <c r="AY375" s="126"/>
      <c r="AZ375" s="138"/>
      <c r="BA375" s="140"/>
      <c r="BB375" s="140"/>
      <c r="BC375" s="140"/>
      <c r="BD375" s="140"/>
      <c r="BE375" s="130"/>
      <c r="BF375" s="130"/>
      <c r="BG375" s="130"/>
      <c r="BH375" s="130"/>
      <c r="BI375" s="130"/>
      <c r="BJ375" s="130"/>
      <c r="BK375" s="131">
        <v>3.81924</v>
      </c>
      <c r="BL375" s="131">
        <v>3.81924</v>
      </c>
      <c r="BM375" s="130"/>
    </row>
    <row r="376" spans="1:65">
      <c r="A376" s="133">
        <v>373</v>
      </c>
      <c r="B376" s="133" t="s">
        <v>731</v>
      </c>
      <c r="C376" s="134"/>
      <c r="D376" s="134"/>
      <c r="E376" s="135"/>
      <c r="F376" s="135" t="s">
        <v>1812</v>
      </c>
      <c r="G376" s="135" t="s">
        <v>1813</v>
      </c>
      <c r="H376" s="133"/>
      <c r="I376" s="130"/>
      <c r="J376" s="130"/>
      <c r="K376" s="130"/>
      <c r="L376" s="130"/>
      <c r="M376" s="130"/>
      <c r="N376" s="130"/>
      <c r="O376" s="130"/>
      <c r="P376" s="130"/>
      <c r="Q376" s="130"/>
      <c r="R376" s="130"/>
      <c r="S376" s="133"/>
      <c r="T376" s="130"/>
      <c r="U376" s="130"/>
      <c r="V376" s="130"/>
      <c r="W376" s="130"/>
      <c r="X376" s="130"/>
      <c r="Y376" s="130"/>
      <c r="Z376" s="130"/>
      <c r="AA376" s="130"/>
      <c r="AB376" s="130"/>
      <c r="AC376" s="130"/>
      <c r="AD376" s="130"/>
      <c r="AE376" s="130"/>
      <c r="AF376" s="130"/>
      <c r="AG376" s="130"/>
      <c r="AH376" s="130"/>
      <c r="AI376" s="130"/>
      <c r="AJ376" s="130"/>
      <c r="AK376" s="130"/>
      <c r="AL376" s="130"/>
      <c r="AM376" s="130"/>
      <c r="AN376" s="130"/>
      <c r="AO376" s="130"/>
      <c r="AP376" s="130"/>
      <c r="AQ376" s="130"/>
      <c r="AR376" s="130"/>
      <c r="AS376" s="126"/>
      <c r="AT376" s="126"/>
      <c r="AU376" s="126"/>
      <c r="AV376" s="126"/>
      <c r="AW376" s="126"/>
      <c r="AX376" s="126"/>
      <c r="AY376" s="126"/>
      <c r="AZ376" s="138"/>
      <c r="BA376" s="140"/>
      <c r="BB376" s="140"/>
      <c r="BC376" s="140"/>
      <c r="BD376" s="140"/>
      <c r="BE376" s="130"/>
      <c r="BF376" s="130"/>
      <c r="BG376" s="130"/>
      <c r="BH376" s="130"/>
      <c r="BI376" s="130"/>
      <c r="BJ376" s="130"/>
      <c r="BK376" s="131">
        <v>3.81924</v>
      </c>
      <c r="BL376" s="131">
        <v>3.81924</v>
      </c>
      <c r="BM376" s="130"/>
    </row>
    <row r="377" spans="1:65">
      <c r="A377" s="133">
        <v>374</v>
      </c>
      <c r="B377" s="133" t="s">
        <v>731</v>
      </c>
      <c r="C377" s="134"/>
      <c r="D377" s="134" t="s">
        <v>1814</v>
      </c>
      <c r="E377" s="135" t="s">
        <v>1815</v>
      </c>
      <c r="F377" s="135" t="s">
        <v>1816</v>
      </c>
      <c r="G377" s="135" t="s">
        <v>1817</v>
      </c>
      <c r="H377" s="133">
        <f>SUM(I377:Q377)</f>
        <v>4</v>
      </c>
      <c r="I377" s="130"/>
      <c r="J377" s="130">
        <v>2</v>
      </c>
      <c r="K377" s="130"/>
      <c r="L377" s="130"/>
      <c r="M377" s="130">
        <v>2</v>
      </c>
      <c r="N377" s="130"/>
      <c r="O377" s="130"/>
      <c r="P377" s="130"/>
      <c r="Q377" s="130"/>
      <c r="R377" s="130">
        <f>P377</f>
        <v>0</v>
      </c>
      <c r="S377" s="133">
        <v>1</v>
      </c>
      <c r="T377" s="130"/>
      <c r="U377" s="130"/>
      <c r="V377" s="130"/>
      <c r="W377" s="130"/>
      <c r="X377" s="130"/>
      <c r="Y377" s="130"/>
      <c r="Z377" s="130"/>
      <c r="AA377" s="130"/>
      <c r="AB377" s="130">
        <v>2</v>
      </c>
      <c r="AC377" s="130"/>
      <c r="AD377" s="130"/>
      <c r="AE377" s="130"/>
      <c r="AF377" s="130"/>
      <c r="AG377" s="130"/>
      <c r="AH377" s="130"/>
      <c r="AI377" s="130">
        <v>1</v>
      </c>
      <c r="AJ377" s="130"/>
      <c r="AK377" s="130"/>
      <c r="AL377" s="130"/>
      <c r="AM377" s="130">
        <f>S377</f>
        <v>1</v>
      </c>
      <c r="AN377" s="130"/>
      <c r="AO377" s="130">
        <f>SUM(T377:V377)</f>
        <v>0</v>
      </c>
      <c r="AP377" s="130">
        <f>SUM(W377:Y377)</f>
        <v>0</v>
      </c>
      <c r="AQ377" s="130">
        <f>Z377</f>
        <v>0</v>
      </c>
      <c r="AR377" s="130"/>
      <c r="AS377" s="126"/>
      <c r="AT377" s="126"/>
      <c r="AU377" s="126">
        <f>(SUM(S377:AA377))*0.93</f>
        <v>0.93</v>
      </c>
      <c r="AV377" s="126">
        <v>58.9</v>
      </c>
      <c r="AW377" s="126"/>
      <c r="AX377" s="126"/>
      <c r="AY377" s="126"/>
      <c r="AZ377" s="138"/>
      <c r="BA377" s="140"/>
      <c r="BB377" s="140"/>
      <c r="BC377" s="140"/>
      <c r="BD377" s="140"/>
      <c r="BE377" s="130">
        <f>(AH377*5+AI377*4+AJ377*2)*0.96</f>
        <v>3.84</v>
      </c>
      <c r="BF377" s="130"/>
      <c r="BG377" s="130"/>
      <c r="BH377" s="130">
        <v>32.64</v>
      </c>
      <c r="BI377" s="130">
        <v>24</v>
      </c>
      <c r="BJ377" s="130"/>
      <c r="BK377" s="131">
        <v>3.81924</v>
      </c>
      <c r="BL377" s="131">
        <v>3.81924</v>
      </c>
      <c r="BM377" s="130">
        <v>3.84</v>
      </c>
    </row>
    <row r="378" spans="1:65">
      <c r="A378" s="133">
        <v>375</v>
      </c>
      <c r="B378" s="133" t="s">
        <v>731</v>
      </c>
      <c r="C378" s="134"/>
      <c r="D378" s="134"/>
      <c r="E378" s="135"/>
      <c r="F378" s="135" t="s">
        <v>1818</v>
      </c>
      <c r="G378" s="135" t="s">
        <v>1819</v>
      </c>
      <c r="H378" s="133"/>
      <c r="I378" s="130"/>
      <c r="J378" s="130"/>
      <c r="K378" s="130"/>
      <c r="L378" s="130"/>
      <c r="M378" s="130"/>
      <c r="N378" s="130"/>
      <c r="O378" s="130"/>
      <c r="P378" s="130"/>
      <c r="Q378" s="130"/>
      <c r="R378" s="130"/>
      <c r="S378" s="133"/>
      <c r="T378" s="130"/>
      <c r="U378" s="130"/>
      <c r="V378" s="130"/>
      <c r="W378" s="130"/>
      <c r="X378" s="130"/>
      <c r="Y378" s="130"/>
      <c r="Z378" s="130"/>
      <c r="AA378" s="130"/>
      <c r="AB378" s="130"/>
      <c r="AC378" s="130"/>
      <c r="AD378" s="130"/>
      <c r="AE378" s="130"/>
      <c r="AF378" s="130"/>
      <c r="AG378" s="130"/>
      <c r="AH378" s="130"/>
      <c r="AI378" s="130"/>
      <c r="AJ378" s="130"/>
      <c r="AK378" s="130"/>
      <c r="AL378" s="130"/>
      <c r="AM378" s="130"/>
      <c r="AN378" s="130"/>
      <c r="AO378" s="130"/>
      <c r="AP378" s="130"/>
      <c r="AQ378" s="130"/>
      <c r="AR378" s="130"/>
      <c r="AS378" s="126"/>
      <c r="AT378" s="126"/>
      <c r="AU378" s="126"/>
      <c r="AV378" s="126"/>
      <c r="AW378" s="126"/>
      <c r="AX378" s="126"/>
      <c r="AY378" s="126"/>
      <c r="AZ378" s="138"/>
      <c r="BA378" s="140"/>
      <c r="BB378" s="140"/>
      <c r="BC378" s="140"/>
      <c r="BD378" s="140"/>
      <c r="BE378" s="130"/>
      <c r="BF378" s="130"/>
      <c r="BG378" s="130"/>
      <c r="BH378" s="130"/>
      <c r="BI378" s="130"/>
      <c r="BJ378" s="130"/>
      <c r="BK378" s="131">
        <v>3.81924</v>
      </c>
      <c r="BL378" s="131">
        <v>3.81924</v>
      </c>
      <c r="BM378" s="130"/>
    </row>
    <row r="379" spans="1:65">
      <c r="A379" s="133">
        <v>376</v>
      </c>
      <c r="B379" s="133" t="s">
        <v>731</v>
      </c>
      <c r="C379" s="134"/>
      <c r="D379" s="134"/>
      <c r="E379" s="135"/>
      <c r="F379" s="135" t="s">
        <v>1820</v>
      </c>
      <c r="G379" s="135" t="s">
        <v>1821</v>
      </c>
      <c r="H379" s="133"/>
      <c r="I379" s="130"/>
      <c r="J379" s="130"/>
      <c r="K379" s="130"/>
      <c r="L379" s="130"/>
      <c r="M379" s="130"/>
      <c r="N379" s="130"/>
      <c r="O379" s="130"/>
      <c r="P379" s="130"/>
      <c r="Q379" s="130"/>
      <c r="R379" s="130"/>
      <c r="S379" s="133"/>
      <c r="T379" s="130"/>
      <c r="U379" s="130"/>
      <c r="V379" s="130"/>
      <c r="W379" s="130"/>
      <c r="X379" s="130"/>
      <c r="Y379" s="130"/>
      <c r="Z379" s="130"/>
      <c r="AA379" s="130"/>
      <c r="AB379" s="130"/>
      <c r="AC379" s="130"/>
      <c r="AD379" s="130"/>
      <c r="AE379" s="130"/>
      <c r="AF379" s="130"/>
      <c r="AG379" s="130"/>
      <c r="AH379" s="130"/>
      <c r="AI379" s="130"/>
      <c r="AJ379" s="130"/>
      <c r="AK379" s="130"/>
      <c r="AL379" s="130"/>
      <c r="AM379" s="130"/>
      <c r="AN379" s="130"/>
      <c r="AO379" s="130"/>
      <c r="AP379" s="130"/>
      <c r="AQ379" s="130"/>
      <c r="AR379" s="130"/>
      <c r="AS379" s="126"/>
      <c r="AT379" s="126"/>
      <c r="AU379" s="126"/>
      <c r="AV379" s="126"/>
      <c r="AW379" s="126"/>
      <c r="AX379" s="126"/>
      <c r="AY379" s="126"/>
      <c r="AZ379" s="138"/>
      <c r="BA379" s="140"/>
      <c r="BB379" s="140"/>
      <c r="BC379" s="140"/>
      <c r="BD379" s="140"/>
      <c r="BE379" s="130"/>
      <c r="BF379" s="130"/>
      <c r="BG379" s="130"/>
      <c r="BH379" s="130"/>
      <c r="BI379" s="130"/>
      <c r="BJ379" s="130"/>
      <c r="BK379" s="131">
        <v>3.81924</v>
      </c>
      <c r="BL379" s="131">
        <v>3.81924</v>
      </c>
      <c r="BM379" s="130"/>
    </row>
    <row r="380" spans="1:65">
      <c r="A380" s="133">
        <v>377</v>
      </c>
      <c r="B380" s="133" t="s">
        <v>731</v>
      </c>
      <c r="C380" s="134"/>
      <c r="D380" s="134"/>
      <c r="E380" s="135"/>
      <c r="F380" s="135" t="s">
        <v>1822</v>
      </c>
      <c r="G380" s="135" t="s">
        <v>1823</v>
      </c>
      <c r="H380" s="133"/>
      <c r="I380" s="130"/>
      <c r="J380" s="130"/>
      <c r="K380" s="130"/>
      <c r="L380" s="130"/>
      <c r="M380" s="130"/>
      <c r="N380" s="130"/>
      <c r="O380" s="130"/>
      <c r="P380" s="130"/>
      <c r="Q380" s="130"/>
      <c r="R380" s="130"/>
      <c r="S380" s="133"/>
      <c r="T380" s="130"/>
      <c r="U380" s="130"/>
      <c r="V380" s="130"/>
      <c r="W380" s="130"/>
      <c r="X380" s="130"/>
      <c r="Y380" s="130"/>
      <c r="Z380" s="130"/>
      <c r="AA380" s="130"/>
      <c r="AB380" s="130"/>
      <c r="AC380" s="130"/>
      <c r="AD380" s="130"/>
      <c r="AE380" s="130"/>
      <c r="AF380" s="130"/>
      <c r="AG380" s="130"/>
      <c r="AH380" s="130"/>
      <c r="AI380" s="130"/>
      <c r="AJ380" s="130"/>
      <c r="AK380" s="130"/>
      <c r="AL380" s="130"/>
      <c r="AM380" s="130"/>
      <c r="AN380" s="130"/>
      <c r="AO380" s="130"/>
      <c r="AP380" s="130"/>
      <c r="AQ380" s="130"/>
      <c r="AR380" s="130"/>
      <c r="AS380" s="126"/>
      <c r="AT380" s="126"/>
      <c r="AU380" s="126"/>
      <c r="AV380" s="126"/>
      <c r="AW380" s="126"/>
      <c r="AX380" s="126"/>
      <c r="AY380" s="126"/>
      <c r="AZ380" s="138"/>
      <c r="BA380" s="140"/>
      <c r="BB380" s="140"/>
      <c r="BC380" s="140"/>
      <c r="BD380" s="140"/>
      <c r="BE380" s="130"/>
      <c r="BF380" s="130"/>
      <c r="BG380" s="130"/>
      <c r="BH380" s="130"/>
      <c r="BI380" s="130"/>
      <c r="BJ380" s="130"/>
      <c r="BK380" s="131">
        <v>3.81924</v>
      </c>
      <c r="BL380" s="131">
        <v>3.81924</v>
      </c>
      <c r="BM380" s="130"/>
    </row>
    <row r="381" spans="1:65">
      <c r="A381" s="133">
        <v>378</v>
      </c>
      <c r="B381" s="133" t="s">
        <v>731</v>
      </c>
      <c r="C381" s="134"/>
      <c r="D381" s="134" t="s">
        <v>1824</v>
      </c>
      <c r="E381" s="135" t="s">
        <v>1825</v>
      </c>
      <c r="F381" s="135" t="s">
        <v>1826</v>
      </c>
      <c r="G381" s="135" t="s">
        <v>1827</v>
      </c>
      <c r="H381" s="133">
        <f t="shared" ref="H381:H386" si="79">SUM(I381:Q381)</f>
        <v>3</v>
      </c>
      <c r="I381" s="130"/>
      <c r="J381" s="130"/>
      <c r="K381" s="130"/>
      <c r="L381" s="130"/>
      <c r="M381" s="130">
        <v>3</v>
      </c>
      <c r="N381" s="130"/>
      <c r="O381" s="130"/>
      <c r="P381" s="130"/>
      <c r="Q381" s="130"/>
      <c r="R381" s="130">
        <f t="shared" ref="R381:R386" si="80">P381</f>
        <v>0</v>
      </c>
      <c r="S381" s="133"/>
      <c r="T381" s="130"/>
      <c r="U381" s="130"/>
      <c r="V381" s="130"/>
      <c r="W381" s="130"/>
      <c r="X381" s="130"/>
      <c r="Y381" s="130"/>
      <c r="Z381" s="130"/>
      <c r="AA381" s="130">
        <v>3</v>
      </c>
      <c r="AB381" s="130"/>
      <c r="AC381" s="130"/>
      <c r="AD381" s="130"/>
      <c r="AE381" s="130"/>
      <c r="AF381" s="130"/>
      <c r="AG381" s="130"/>
      <c r="AH381" s="130">
        <v>1</v>
      </c>
      <c r="AI381" s="130"/>
      <c r="AJ381" s="130"/>
      <c r="AK381" s="130"/>
      <c r="AL381" s="130"/>
      <c r="AM381" s="130">
        <f t="shared" ref="AM381:AM386" si="81">S381</f>
        <v>0</v>
      </c>
      <c r="AN381" s="130"/>
      <c r="AO381" s="130">
        <f t="shared" ref="AO381:AO386" si="82">SUM(T381:V381)</f>
        <v>0</v>
      </c>
      <c r="AP381" s="130">
        <f t="shared" ref="AP381:AP386" si="83">SUM(W381:Y381)</f>
        <v>0</v>
      </c>
      <c r="AQ381" s="130">
        <f t="shared" ref="AQ381:AQ386" si="84">Z381</f>
        <v>0</v>
      </c>
      <c r="AR381" s="130"/>
      <c r="AS381" s="126"/>
      <c r="AT381" s="126"/>
      <c r="AU381" s="126">
        <f t="shared" ref="AU381:AU386" si="85">(SUM(S381:AA381))*0.93</f>
        <v>2.79</v>
      </c>
      <c r="AV381" s="126">
        <v>332.2</v>
      </c>
      <c r="AW381" s="126">
        <v>279</v>
      </c>
      <c r="AX381" s="126"/>
      <c r="AY381" s="126"/>
      <c r="AZ381" s="138"/>
      <c r="BA381" s="140"/>
      <c r="BB381" s="140"/>
      <c r="BC381" s="140"/>
      <c r="BD381" s="140"/>
      <c r="BE381" s="130">
        <f t="shared" ref="BE381:BE386" si="86">(AH381*5+AI381*4+AJ381*2)*0.96</f>
        <v>4.8</v>
      </c>
      <c r="BF381" s="130"/>
      <c r="BG381" s="130"/>
      <c r="BH381" s="130">
        <v>28.8</v>
      </c>
      <c r="BI381" s="130">
        <v>19.2</v>
      </c>
      <c r="BJ381" s="130"/>
      <c r="BK381" s="131">
        <v>3.81924</v>
      </c>
      <c r="BL381" s="131">
        <v>3.81924</v>
      </c>
      <c r="BM381" s="130">
        <v>3.84</v>
      </c>
    </row>
    <row r="382" spans="1:65">
      <c r="A382" s="133">
        <v>379</v>
      </c>
      <c r="B382" s="133" t="s">
        <v>731</v>
      </c>
      <c r="C382" s="134"/>
      <c r="D382" s="134"/>
      <c r="E382" s="135"/>
      <c r="F382" s="135" t="s">
        <v>1828</v>
      </c>
      <c r="G382" s="135" t="s">
        <v>1829</v>
      </c>
      <c r="H382" s="133"/>
      <c r="I382" s="130"/>
      <c r="J382" s="130"/>
      <c r="K382" s="130"/>
      <c r="L382" s="130"/>
      <c r="M382" s="130"/>
      <c r="N382" s="130"/>
      <c r="O382" s="130"/>
      <c r="P382" s="130"/>
      <c r="Q382" s="130"/>
      <c r="R382" s="130"/>
      <c r="S382" s="133"/>
      <c r="T382" s="130"/>
      <c r="U382" s="130"/>
      <c r="V382" s="130"/>
      <c r="W382" s="130"/>
      <c r="X382" s="130"/>
      <c r="Y382" s="130"/>
      <c r="Z382" s="130"/>
      <c r="AA382" s="130"/>
      <c r="AB382" s="130"/>
      <c r="AC382" s="130"/>
      <c r="AD382" s="130"/>
      <c r="AE382" s="130"/>
      <c r="AF382" s="130"/>
      <c r="AG382" s="130"/>
      <c r="AH382" s="130"/>
      <c r="AI382" s="130"/>
      <c r="AJ382" s="130"/>
      <c r="AK382" s="130"/>
      <c r="AL382" s="130"/>
      <c r="AM382" s="130"/>
      <c r="AN382" s="130"/>
      <c r="AO382" s="130"/>
      <c r="AP382" s="130"/>
      <c r="AQ382" s="130"/>
      <c r="AR382" s="130"/>
      <c r="AS382" s="126"/>
      <c r="AT382" s="126"/>
      <c r="AU382" s="126"/>
      <c r="AV382" s="126"/>
      <c r="AW382" s="126"/>
      <c r="AX382" s="126"/>
      <c r="AY382" s="126"/>
      <c r="AZ382" s="138"/>
      <c r="BA382" s="140"/>
      <c r="BB382" s="140"/>
      <c r="BC382" s="140"/>
      <c r="BD382" s="140"/>
      <c r="BE382" s="130"/>
      <c r="BF382" s="130"/>
      <c r="BG382" s="130"/>
      <c r="BH382" s="130"/>
      <c r="BI382" s="130"/>
      <c r="BJ382" s="130"/>
      <c r="BK382" s="131">
        <v>2.86443</v>
      </c>
      <c r="BL382" s="131">
        <v>2.86443</v>
      </c>
      <c r="BM382" s="130"/>
    </row>
    <row r="383" spans="1:65">
      <c r="A383" s="133">
        <v>380</v>
      </c>
      <c r="B383" s="133" t="s">
        <v>731</v>
      </c>
      <c r="C383" s="134"/>
      <c r="D383" s="134"/>
      <c r="E383" s="135"/>
      <c r="F383" s="135" t="s">
        <v>1830</v>
      </c>
      <c r="G383" s="135" t="s">
        <v>1831</v>
      </c>
      <c r="H383" s="133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3"/>
      <c r="T383" s="130"/>
      <c r="U383" s="130"/>
      <c r="V383" s="130"/>
      <c r="W383" s="130"/>
      <c r="X383" s="130"/>
      <c r="Y383" s="130"/>
      <c r="Z383" s="130"/>
      <c r="AA383" s="130"/>
      <c r="AB383" s="130"/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26"/>
      <c r="AT383" s="126"/>
      <c r="AU383" s="126"/>
      <c r="AV383" s="126"/>
      <c r="AW383" s="126"/>
      <c r="AX383" s="126"/>
      <c r="AY383" s="126"/>
      <c r="AZ383" s="138"/>
      <c r="BA383" s="140"/>
      <c r="BB383" s="140"/>
      <c r="BC383" s="140"/>
      <c r="BD383" s="140"/>
      <c r="BE383" s="130"/>
      <c r="BF383" s="130"/>
      <c r="BG383" s="130"/>
      <c r="BH383" s="130"/>
      <c r="BI383" s="130"/>
      <c r="BJ383" s="130"/>
      <c r="BK383" s="131">
        <v>2.86443</v>
      </c>
      <c r="BL383" s="131">
        <v>2.86443</v>
      </c>
      <c r="BM383" s="130"/>
    </row>
    <row r="384" spans="1:65">
      <c r="A384" s="133">
        <v>381</v>
      </c>
      <c r="B384" s="133" t="s">
        <v>731</v>
      </c>
      <c r="C384" s="134"/>
      <c r="D384" s="134" t="s">
        <v>1832</v>
      </c>
      <c r="E384" s="135" t="s">
        <v>1833</v>
      </c>
      <c r="F384" s="135" t="s">
        <v>1834</v>
      </c>
      <c r="G384" s="135" t="s">
        <v>1835</v>
      </c>
      <c r="H384" s="133">
        <f t="shared" si="79"/>
        <v>2</v>
      </c>
      <c r="I384" s="130"/>
      <c r="J384" s="130"/>
      <c r="K384" s="130"/>
      <c r="L384" s="130"/>
      <c r="M384" s="130">
        <v>2</v>
      </c>
      <c r="N384" s="130"/>
      <c r="O384" s="130"/>
      <c r="P384" s="130"/>
      <c r="Q384" s="130"/>
      <c r="R384" s="130">
        <f t="shared" si="80"/>
        <v>0</v>
      </c>
      <c r="S384" s="133"/>
      <c r="T384" s="130"/>
      <c r="U384" s="130"/>
      <c r="V384" s="130"/>
      <c r="W384" s="130"/>
      <c r="X384" s="130"/>
      <c r="Y384" s="130"/>
      <c r="Z384" s="130"/>
      <c r="AA384" s="130">
        <v>2</v>
      </c>
      <c r="AB384" s="130"/>
      <c r="AC384" s="130"/>
      <c r="AD384" s="130"/>
      <c r="AE384" s="130"/>
      <c r="AF384" s="130"/>
      <c r="AG384" s="130"/>
      <c r="AH384" s="130">
        <v>1</v>
      </c>
      <c r="AI384" s="130"/>
      <c r="AJ384" s="130"/>
      <c r="AK384" s="130"/>
      <c r="AL384" s="130"/>
      <c r="AM384" s="130">
        <f t="shared" si="81"/>
        <v>0</v>
      </c>
      <c r="AN384" s="130"/>
      <c r="AO384" s="130">
        <f t="shared" si="82"/>
        <v>0</v>
      </c>
      <c r="AP384" s="130">
        <f t="shared" si="83"/>
        <v>0</v>
      </c>
      <c r="AQ384" s="130">
        <f t="shared" si="84"/>
        <v>0</v>
      </c>
      <c r="AR384" s="130"/>
      <c r="AS384" s="126"/>
      <c r="AT384" s="126"/>
      <c r="AU384" s="126">
        <f t="shared" si="85"/>
        <v>1.86</v>
      </c>
      <c r="AV384" s="126">
        <v>53.2</v>
      </c>
      <c r="AW384" s="126"/>
      <c r="AX384" s="126"/>
      <c r="AY384" s="126"/>
      <c r="AZ384" s="138"/>
      <c r="BA384" s="140"/>
      <c r="BB384" s="140"/>
      <c r="BC384" s="140"/>
      <c r="BD384" s="140"/>
      <c r="BE384" s="130">
        <f t="shared" si="86"/>
        <v>4.8</v>
      </c>
      <c r="BF384" s="130"/>
      <c r="BG384" s="130"/>
      <c r="BH384" s="130">
        <v>22.8</v>
      </c>
      <c r="BI384" s="130">
        <v>14.4</v>
      </c>
      <c r="BJ384" s="130"/>
      <c r="BK384" s="131">
        <v>63.97227</v>
      </c>
      <c r="BL384" s="131">
        <v>63.97227</v>
      </c>
      <c r="BM384" s="130">
        <v>3.84</v>
      </c>
    </row>
    <row r="385" spans="1:65">
      <c r="A385" s="133">
        <v>382</v>
      </c>
      <c r="B385" s="133" t="s">
        <v>731</v>
      </c>
      <c r="C385" s="134"/>
      <c r="D385" s="134"/>
      <c r="E385" s="135"/>
      <c r="F385" s="135" t="s">
        <v>1836</v>
      </c>
      <c r="G385" s="135" t="s">
        <v>1837</v>
      </c>
      <c r="H385" s="133"/>
      <c r="I385" s="130"/>
      <c r="J385" s="130"/>
      <c r="K385" s="130"/>
      <c r="L385" s="130"/>
      <c r="M385" s="130"/>
      <c r="N385" s="130"/>
      <c r="O385" s="130"/>
      <c r="P385" s="130"/>
      <c r="Q385" s="130"/>
      <c r="R385" s="130"/>
      <c r="S385" s="133"/>
      <c r="T385" s="130"/>
      <c r="U385" s="130"/>
      <c r="V385" s="130"/>
      <c r="W385" s="130"/>
      <c r="X385" s="130"/>
      <c r="Y385" s="130"/>
      <c r="Z385" s="130"/>
      <c r="AA385" s="130"/>
      <c r="AB385" s="130"/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26"/>
      <c r="AT385" s="126"/>
      <c r="AU385" s="126"/>
      <c r="AV385" s="126"/>
      <c r="AW385" s="126"/>
      <c r="AX385" s="126"/>
      <c r="AY385" s="126"/>
      <c r="AZ385" s="138"/>
      <c r="BA385" s="140"/>
      <c r="BB385" s="140"/>
      <c r="BC385" s="140"/>
      <c r="BD385" s="140"/>
      <c r="BE385" s="130"/>
      <c r="BF385" s="130"/>
      <c r="BG385" s="130"/>
      <c r="BH385" s="130"/>
      <c r="BI385" s="130"/>
      <c r="BJ385" s="130"/>
      <c r="BK385" s="131">
        <v>42.96645</v>
      </c>
      <c r="BL385" s="131">
        <v>42.96645</v>
      </c>
      <c r="BM385" s="130"/>
    </row>
    <row r="386" spans="1:65">
      <c r="A386" s="133">
        <v>383</v>
      </c>
      <c r="B386" s="133" t="s">
        <v>731</v>
      </c>
      <c r="C386" s="134"/>
      <c r="D386" s="134" t="s">
        <v>1838</v>
      </c>
      <c r="E386" s="135" t="s">
        <v>1839</v>
      </c>
      <c r="F386" s="135" t="s">
        <v>1840</v>
      </c>
      <c r="G386" s="135" t="s">
        <v>1841</v>
      </c>
      <c r="H386" s="133">
        <f t="shared" si="79"/>
        <v>4</v>
      </c>
      <c r="I386" s="130"/>
      <c r="J386" s="130">
        <v>1</v>
      </c>
      <c r="K386" s="130">
        <v>2</v>
      </c>
      <c r="L386" s="130"/>
      <c r="M386" s="130"/>
      <c r="N386" s="130"/>
      <c r="O386" s="130">
        <v>1</v>
      </c>
      <c r="P386" s="130"/>
      <c r="Q386" s="130"/>
      <c r="R386" s="130">
        <f t="shared" si="80"/>
        <v>0</v>
      </c>
      <c r="S386" s="133">
        <v>1</v>
      </c>
      <c r="T386" s="130"/>
      <c r="U386" s="130"/>
      <c r="V386" s="130"/>
      <c r="W386" s="130"/>
      <c r="X386" s="130"/>
      <c r="Y386" s="130"/>
      <c r="Z386" s="130">
        <v>1</v>
      </c>
      <c r="AA386" s="130"/>
      <c r="AB386" s="130">
        <v>2</v>
      </c>
      <c r="AC386" s="130"/>
      <c r="AD386" s="130"/>
      <c r="AE386" s="130"/>
      <c r="AF386" s="130"/>
      <c r="AG386" s="130"/>
      <c r="AH386" s="130"/>
      <c r="AI386" s="130"/>
      <c r="AJ386" s="130">
        <v>1</v>
      </c>
      <c r="AK386" s="130"/>
      <c r="AL386" s="130"/>
      <c r="AM386" s="130">
        <f t="shared" si="81"/>
        <v>1</v>
      </c>
      <c r="AN386" s="130"/>
      <c r="AO386" s="130">
        <f t="shared" si="82"/>
        <v>0</v>
      </c>
      <c r="AP386" s="130">
        <f t="shared" si="83"/>
        <v>0</v>
      </c>
      <c r="AQ386" s="130">
        <f t="shared" si="84"/>
        <v>1</v>
      </c>
      <c r="AR386" s="130"/>
      <c r="AS386" s="126"/>
      <c r="AT386" s="126"/>
      <c r="AU386" s="126">
        <f t="shared" si="85"/>
        <v>1.86</v>
      </c>
      <c r="AV386" s="126">
        <v>9.8</v>
      </c>
      <c r="AW386" s="126"/>
      <c r="AX386" s="126"/>
      <c r="AY386" s="126"/>
      <c r="AZ386" s="138"/>
      <c r="BA386" s="140"/>
      <c r="BB386" s="140"/>
      <c r="BC386" s="140"/>
      <c r="BD386" s="140"/>
      <c r="BE386" s="130">
        <f t="shared" si="86"/>
        <v>1.92</v>
      </c>
      <c r="BF386" s="130"/>
      <c r="BG386" s="130"/>
      <c r="BH386" s="130">
        <v>43.2</v>
      </c>
      <c r="BI386" s="130">
        <v>57.6</v>
      </c>
      <c r="BJ386" s="130"/>
      <c r="BK386" s="131">
        <v>42.96645</v>
      </c>
      <c r="BL386" s="131">
        <v>42.96645</v>
      </c>
      <c r="BM386" s="130">
        <v>3.84</v>
      </c>
    </row>
    <row r="387" spans="1:65">
      <c r="A387" s="133">
        <v>384</v>
      </c>
      <c r="B387" s="133" t="s">
        <v>731</v>
      </c>
      <c r="C387" s="134"/>
      <c r="D387" s="134"/>
      <c r="E387" s="135" t="s">
        <v>1842</v>
      </c>
      <c r="F387" s="135" t="s">
        <v>1843</v>
      </c>
      <c r="G387" s="135" t="s">
        <v>1844</v>
      </c>
      <c r="H387" s="133"/>
      <c r="I387" s="130"/>
      <c r="J387" s="130"/>
      <c r="K387" s="130"/>
      <c r="L387" s="130"/>
      <c r="M387" s="130"/>
      <c r="N387" s="130"/>
      <c r="O387" s="130"/>
      <c r="P387" s="130"/>
      <c r="Q387" s="130"/>
      <c r="R387" s="130"/>
      <c r="S387" s="133"/>
      <c r="T387" s="130"/>
      <c r="U387" s="130"/>
      <c r="V387" s="130"/>
      <c r="W387" s="130"/>
      <c r="X387" s="130"/>
      <c r="Y387" s="130"/>
      <c r="Z387" s="130"/>
      <c r="AA387" s="130"/>
      <c r="AB387" s="130"/>
      <c r="AC387" s="130"/>
      <c r="AD387" s="130"/>
      <c r="AE387" s="130"/>
      <c r="AF387" s="130"/>
      <c r="AG387" s="130"/>
      <c r="AH387" s="130"/>
      <c r="AI387" s="130"/>
      <c r="AJ387" s="130"/>
      <c r="AK387" s="130"/>
      <c r="AL387" s="130"/>
      <c r="AM387" s="130"/>
      <c r="AN387" s="130"/>
      <c r="AO387" s="130"/>
      <c r="AP387" s="130"/>
      <c r="AQ387" s="130"/>
      <c r="AR387" s="130"/>
      <c r="AS387" s="126"/>
      <c r="AT387" s="126"/>
      <c r="AU387" s="126"/>
      <c r="AV387" s="126"/>
      <c r="AW387" s="126"/>
      <c r="AX387" s="126"/>
      <c r="AY387" s="126"/>
      <c r="AZ387" s="138"/>
      <c r="BA387" s="140"/>
      <c r="BB387" s="140"/>
      <c r="BC387" s="140"/>
      <c r="BD387" s="140"/>
      <c r="BE387" s="130"/>
      <c r="BF387" s="130"/>
      <c r="BG387" s="130"/>
      <c r="BH387" s="130"/>
      <c r="BI387" s="130"/>
      <c r="BJ387" s="130"/>
      <c r="BK387" s="131">
        <v>42.96645</v>
      </c>
      <c r="BL387" s="131">
        <v>42.96645</v>
      </c>
      <c r="BM387" s="130">
        <v>17.28</v>
      </c>
    </row>
    <row r="388" spans="1:65">
      <c r="A388" s="133">
        <v>385</v>
      </c>
      <c r="B388" s="133" t="s">
        <v>731</v>
      </c>
      <c r="C388" s="134"/>
      <c r="D388" s="134"/>
      <c r="E388" s="135"/>
      <c r="F388" s="135" t="s">
        <v>1845</v>
      </c>
      <c r="G388" s="135" t="s">
        <v>1846</v>
      </c>
      <c r="H388" s="133"/>
      <c r="I388" s="130"/>
      <c r="J388" s="130"/>
      <c r="K388" s="130"/>
      <c r="L388" s="130"/>
      <c r="M388" s="130"/>
      <c r="N388" s="130"/>
      <c r="O388" s="130"/>
      <c r="P388" s="130"/>
      <c r="Q388" s="130"/>
      <c r="R388" s="130"/>
      <c r="S388" s="133"/>
      <c r="T388" s="130"/>
      <c r="U388" s="130"/>
      <c r="V388" s="130"/>
      <c r="W388" s="130"/>
      <c r="X388" s="130"/>
      <c r="Y388" s="130"/>
      <c r="Z388" s="130"/>
      <c r="AA388" s="130"/>
      <c r="AB388" s="130"/>
      <c r="AC388" s="130"/>
      <c r="AD388" s="130"/>
      <c r="AE388" s="130"/>
      <c r="AF388" s="130"/>
      <c r="AG388" s="130"/>
      <c r="AH388" s="130"/>
      <c r="AI388" s="130"/>
      <c r="AJ388" s="130"/>
      <c r="AK388" s="130"/>
      <c r="AL388" s="130"/>
      <c r="AM388" s="130"/>
      <c r="AN388" s="130"/>
      <c r="AO388" s="130"/>
      <c r="AP388" s="130"/>
      <c r="AQ388" s="130"/>
      <c r="AR388" s="130"/>
      <c r="AS388" s="126"/>
      <c r="AT388" s="126"/>
      <c r="AU388" s="126"/>
      <c r="AV388" s="126"/>
      <c r="AW388" s="126"/>
      <c r="AX388" s="126"/>
      <c r="AY388" s="126"/>
      <c r="AZ388" s="138"/>
      <c r="BA388" s="140"/>
      <c r="BB388" s="140"/>
      <c r="BC388" s="140"/>
      <c r="BD388" s="140"/>
      <c r="BE388" s="130"/>
      <c r="BF388" s="130"/>
      <c r="BG388" s="130"/>
      <c r="BH388" s="130"/>
      <c r="BI388" s="130"/>
      <c r="BJ388" s="130"/>
      <c r="BK388" s="131">
        <v>4.77405</v>
      </c>
      <c r="BL388" s="131">
        <v>4.77405</v>
      </c>
      <c r="BM388" s="130"/>
    </row>
    <row r="389" spans="1:65">
      <c r="A389" s="133">
        <v>386</v>
      </c>
      <c r="B389" s="133" t="s">
        <v>731</v>
      </c>
      <c r="C389" s="134"/>
      <c r="D389" s="134"/>
      <c r="E389" s="135"/>
      <c r="F389" s="135" t="s">
        <v>1847</v>
      </c>
      <c r="G389" s="135" t="s">
        <v>1848</v>
      </c>
      <c r="H389" s="133"/>
      <c r="I389" s="130"/>
      <c r="J389" s="130"/>
      <c r="K389" s="130"/>
      <c r="L389" s="130"/>
      <c r="M389" s="130"/>
      <c r="N389" s="130"/>
      <c r="O389" s="130"/>
      <c r="P389" s="130"/>
      <c r="Q389" s="130"/>
      <c r="R389" s="130"/>
      <c r="S389" s="133"/>
      <c r="T389" s="130"/>
      <c r="U389" s="130"/>
      <c r="V389" s="130"/>
      <c r="W389" s="130"/>
      <c r="X389" s="130"/>
      <c r="Y389" s="130"/>
      <c r="Z389" s="130"/>
      <c r="AA389" s="130"/>
      <c r="AB389" s="130"/>
      <c r="AC389" s="130"/>
      <c r="AD389" s="130"/>
      <c r="AE389" s="130"/>
      <c r="AF389" s="130"/>
      <c r="AG389" s="130"/>
      <c r="AH389" s="130"/>
      <c r="AI389" s="130"/>
      <c r="AJ389" s="130"/>
      <c r="AK389" s="130"/>
      <c r="AL389" s="130"/>
      <c r="AM389" s="130"/>
      <c r="AN389" s="130"/>
      <c r="AO389" s="130"/>
      <c r="AP389" s="130"/>
      <c r="AQ389" s="130"/>
      <c r="AR389" s="130"/>
      <c r="AS389" s="126"/>
      <c r="AT389" s="126"/>
      <c r="AU389" s="126"/>
      <c r="AV389" s="126"/>
      <c r="AW389" s="126"/>
      <c r="AX389" s="126"/>
      <c r="AY389" s="126"/>
      <c r="AZ389" s="138"/>
      <c r="BA389" s="140"/>
      <c r="BB389" s="140"/>
      <c r="BC389" s="140"/>
      <c r="BD389" s="140"/>
      <c r="BE389" s="130"/>
      <c r="BF389" s="130"/>
      <c r="BG389" s="130"/>
      <c r="BH389" s="130"/>
      <c r="BI389" s="130"/>
      <c r="BJ389" s="130"/>
      <c r="BK389" s="131">
        <v>46.5469875</v>
      </c>
      <c r="BL389" s="131">
        <v>46.5469875</v>
      </c>
      <c r="BM389" s="130"/>
    </row>
    <row r="390" spans="1:65">
      <c r="A390" s="133">
        <v>387</v>
      </c>
      <c r="B390" s="133" t="s">
        <v>731</v>
      </c>
      <c r="C390" s="134"/>
      <c r="D390" s="134" t="s">
        <v>1849</v>
      </c>
      <c r="E390" s="135" t="s">
        <v>1850</v>
      </c>
      <c r="F390" s="135" t="s">
        <v>1851</v>
      </c>
      <c r="G390" s="135" t="s">
        <v>1852</v>
      </c>
      <c r="H390" s="133">
        <f>SUM(I390:Q390)</f>
        <v>3</v>
      </c>
      <c r="I390" s="130"/>
      <c r="J390" s="130"/>
      <c r="K390" s="130"/>
      <c r="L390" s="130"/>
      <c r="M390" s="130"/>
      <c r="N390" s="130"/>
      <c r="O390" s="130">
        <v>1</v>
      </c>
      <c r="P390" s="130">
        <v>2</v>
      </c>
      <c r="Q390" s="130"/>
      <c r="R390" s="130">
        <f>P390</f>
        <v>2</v>
      </c>
      <c r="S390" s="133"/>
      <c r="T390" s="130"/>
      <c r="U390" s="130"/>
      <c r="V390" s="130"/>
      <c r="W390" s="130">
        <v>1</v>
      </c>
      <c r="X390" s="130"/>
      <c r="Y390" s="130"/>
      <c r="Z390" s="130"/>
      <c r="AA390" s="130"/>
      <c r="AB390" s="130">
        <v>1</v>
      </c>
      <c r="AC390" s="130"/>
      <c r="AD390" s="130"/>
      <c r="AE390" s="130"/>
      <c r="AF390" s="130"/>
      <c r="AG390" s="130">
        <v>1</v>
      </c>
      <c r="AH390" s="130"/>
      <c r="AI390" s="130">
        <v>1</v>
      </c>
      <c r="AJ390" s="130"/>
      <c r="AK390" s="130"/>
      <c r="AL390" s="130"/>
      <c r="AM390" s="130">
        <f>S390</f>
        <v>0</v>
      </c>
      <c r="AN390" s="130"/>
      <c r="AO390" s="130">
        <f>SUM(T390:V390)</f>
        <v>0</v>
      </c>
      <c r="AP390" s="130">
        <f>SUM(W390:Y390)</f>
        <v>1</v>
      </c>
      <c r="AQ390" s="130">
        <f>Z390</f>
        <v>0</v>
      </c>
      <c r="AR390" s="130"/>
      <c r="AS390" s="126"/>
      <c r="AT390" s="126"/>
      <c r="AU390" s="126">
        <f>(SUM(S39:AA39))*0.93</f>
        <v>0</v>
      </c>
      <c r="AV390" s="126">
        <v>61.6</v>
      </c>
      <c r="AW390" s="126"/>
      <c r="AX390" s="126"/>
      <c r="AY390" s="126"/>
      <c r="AZ390" s="138"/>
      <c r="BA390" s="140"/>
      <c r="BB390" s="140"/>
      <c r="BC390" s="140"/>
      <c r="BD390" s="140"/>
      <c r="BE390" s="130">
        <f>(AH39*5+AI39*4+AJ39*2)*0.96</f>
        <v>0</v>
      </c>
      <c r="BF390" s="130"/>
      <c r="BG390" s="130"/>
      <c r="BH390" s="130">
        <v>25.92</v>
      </c>
      <c r="BI390" s="130">
        <v>43.2</v>
      </c>
      <c r="BJ390" s="130"/>
      <c r="BK390" s="131">
        <v>46.5469875</v>
      </c>
      <c r="BL390" s="131">
        <v>46.5469875</v>
      </c>
      <c r="BM390" s="130">
        <v>7.68</v>
      </c>
    </row>
    <row r="391" spans="1:65">
      <c r="A391" s="133">
        <v>388</v>
      </c>
      <c r="B391" s="133" t="s">
        <v>731</v>
      </c>
      <c r="C391" s="134"/>
      <c r="D391" s="134"/>
      <c r="E391" s="135"/>
      <c r="F391" s="135" t="s">
        <v>1853</v>
      </c>
      <c r="G391" s="135" t="s">
        <v>1854</v>
      </c>
      <c r="H391" s="133"/>
      <c r="I391" s="130"/>
      <c r="J391" s="130"/>
      <c r="K391" s="130"/>
      <c r="L391" s="130"/>
      <c r="M391" s="130"/>
      <c r="N391" s="130"/>
      <c r="O391" s="130"/>
      <c r="P391" s="130"/>
      <c r="Q391" s="130"/>
      <c r="R391" s="130"/>
      <c r="S391" s="133"/>
      <c r="T391" s="130"/>
      <c r="U391" s="130"/>
      <c r="V391" s="130"/>
      <c r="W391" s="130"/>
      <c r="X391" s="130"/>
      <c r="Y391" s="130"/>
      <c r="Z391" s="130"/>
      <c r="AA391" s="130"/>
      <c r="AB391" s="130"/>
      <c r="AC391" s="130"/>
      <c r="AD391" s="130"/>
      <c r="AE391" s="130"/>
      <c r="AF391" s="130"/>
      <c r="AG391" s="130"/>
      <c r="AH391" s="130"/>
      <c r="AI391" s="130"/>
      <c r="AJ391" s="130"/>
      <c r="AK391" s="130"/>
      <c r="AL391" s="130"/>
      <c r="AM391" s="130"/>
      <c r="AN391" s="130"/>
      <c r="AO391" s="130"/>
      <c r="AP391" s="130"/>
      <c r="AQ391" s="130"/>
      <c r="AR391" s="130"/>
      <c r="AS391" s="126"/>
      <c r="AT391" s="126"/>
      <c r="AU391" s="126"/>
      <c r="AV391" s="126"/>
      <c r="AW391" s="126"/>
      <c r="AX391" s="126"/>
      <c r="AY391" s="126"/>
      <c r="AZ391" s="138"/>
      <c r="BA391" s="140"/>
      <c r="BB391" s="140"/>
      <c r="BC391" s="140"/>
      <c r="BD391" s="140"/>
      <c r="BE391" s="130"/>
      <c r="BF391" s="130"/>
      <c r="BG391" s="130"/>
      <c r="BH391" s="130"/>
      <c r="BI391" s="130"/>
      <c r="BJ391" s="130"/>
      <c r="BK391" s="131">
        <v>41.05683</v>
      </c>
      <c r="BL391" s="131">
        <v>41.05683</v>
      </c>
      <c r="BM391" s="130"/>
    </row>
    <row r="392" spans="1:65">
      <c r="A392" s="133">
        <v>389</v>
      </c>
      <c r="B392" s="133" t="s">
        <v>731</v>
      </c>
      <c r="C392" s="134"/>
      <c r="D392" s="134"/>
      <c r="E392" s="135"/>
      <c r="F392" s="135" t="s">
        <v>1855</v>
      </c>
      <c r="G392" s="135" t="s">
        <v>1856</v>
      </c>
      <c r="H392" s="133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3"/>
      <c r="T392" s="130"/>
      <c r="U392" s="130"/>
      <c r="V392" s="130"/>
      <c r="W392" s="130"/>
      <c r="X392" s="130"/>
      <c r="Y392" s="130"/>
      <c r="Z392" s="130"/>
      <c r="AA392" s="130"/>
      <c r="AB392" s="130"/>
      <c r="AC392" s="130"/>
      <c r="AD392" s="130"/>
      <c r="AE392" s="130"/>
      <c r="AF392" s="130"/>
      <c r="AG392" s="130"/>
      <c r="AH392" s="130"/>
      <c r="AI392" s="130"/>
      <c r="AJ392" s="130"/>
      <c r="AK392" s="130"/>
      <c r="AL392" s="130"/>
      <c r="AM392" s="130"/>
      <c r="AN392" s="130"/>
      <c r="AO392" s="130"/>
      <c r="AP392" s="130"/>
      <c r="AQ392" s="130"/>
      <c r="AR392" s="130"/>
      <c r="AS392" s="126"/>
      <c r="AT392" s="126"/>
      <c r="AU392" s="126"/>
      <c r="AV392" s="126"/>
      <c r="AW392" s="126"/>
      <c r="AX392" s="126"/>
      <c r="AY392" s="126"/>
      <c r="AZ392" s="138"/>
      <c r="BA392" s="140"/>
      <c r="BB392" s="140"/>
      <c r="BC392" s="140"/>
      <c r="BD392" s="140"/>
      <c r="BE392" s="130"/>
      <c r="BF392" s="130"/>
      <c r="BG392" s="130"/>
      <c r="BH392" s="130"/>
      <c r="BI392" s="130"/>
      <c r="BJ392" s="130"/>
      <c r="BK392" s="131">
        <v>41.05683</v>
      </c>
      <c r="BL392" s="131">
        <v>41.05683</v>
      </c>
      <c r="BM392" s="130"/>
    </row>
    <row r="393" spans="1:65">
      <c r="A393" s="133">
        <v>390</v>
      </c>
      <c r="B393" s="133" t="s">
        <v>731</v>
      </c>
      <c r="C393" s="134"/>
      <c r="D393" s="134" t="s">
        <v>1857</v>
      </c>
      <c r="E393" s="135" t="s">
        <v>1858</v>
      </c>
      <c r="F393" s="135" t="s">
        <v>1859</v>
      </c>
      <c r="G393" s="135" t="s">
        <v>1860</v>
      </c>
      <c r="H393" s="133">
        <f>SUM(I393:Q393)</f>
        <v>7</v>
      </c>
      <c r="I393" s="130"/>
      <c r="J393" s="130">
        <v>4</v>
      </c>
      <c r="K393" s="130">
        <v>2</v>
      </c>
      <c r="L393" s="130"/>
      <c r="M393" s="130"/>
      <c r="N393" s="130"/>
      <c r="O393" s="130">
        <v>1</v>
      </c>
      <c r="P393" s="130"/>
      <c r="Q393" s="130"/>
      <c r="R393" s="130">
        <f>P393</f>
        <v>0</v>
      </c>
      <c r="S393" s="133">
        <v>2</v>
      </c>
      <c r="T393" s="130">
        <v>1</v>
      </c>
      <c r="U393" s="130"/>
      <c r="V393" s="130"/>
      <c r="W393" s="130"/>
      <c r="X393" s="130"/>
      <c r="Y393" s="130"/>
      <c r="Z393" s="130"/>
      <c r="AA393" s="130"/>
      <c r="AB393" s="130">
        <v>4</v>
      </c>
      <c r="AC393" s="130"/>
      <c r="AD393" s="130"/>
      <c r="AE393" s="130"/>
      <c r="AF393" s="130"/>
      <c r="AG393" s="130"/>
      <c r="AH393" s="130"/>
      <c r="AI393" s="130"/>
      <c r="AJ393" s="130">
        <v>1</v>
      </c>
      <c r="AK393" s="130"/>
      <c r="AL393" s="130"/>
      <c r="AM393" s="130">
        <f>S393</f>
        <v>2</v>
      </c>
      <c r="AN393" s="130"/>
      <c r="AO393" s="130">
        <f>SUM(T393:V393)</f>
        <v>1</v>
      </c>
      <c r="AP393" s="130">
        <f>SUM(W393:Y393)</f>
        <v>0</v>
      </c>
      <c r="AQ393" s="130">
        <f>Z393</f>
        <v>0</v>
      </c>
      <c r="AR393" s="130"/>
      <c r="AS393" s="126"/>
      <c r="AT393" s="126"/>
      <c r="AU393" s="126">
        <f>(SUM(S393:AA393))*0.93</f>
        <v>2.79</v>
      </c>
      <c r="AV393" s="126">
        <v>155.7</v>
      </c>
      <c r="AW393" s="126"/>
      <c r="AX393" s="126"/>
      <c r="AY393" s="126"/>
      <c r="AZ393" s="138"/>
      <c r="BA393" s="140"/>
      <c r="BB393" s="140"/>
      <c r="BC393" s="140"/>
      <c r="BD393" s="140"/>
      <c r="BE393" s="130">
        <f>(AH393*5+AI393*4+AJ393*2)*0.96</f>
        <v>1.92</v>
      </c>
      <c r="BF393" s="130"/>
      <c r="BG393" s="130"/>
      <c r="BH393" s="130">
        <v>3.72</v>
      </c>
      <c r="BI393" s="130">
        <v>86.4</v>
      </c>
      <c r="BJ393" s="130"/>
      <c r="BK393" s="131">
        <v>61.10784</v>
      </c>
      <c r="BL393" s="131">
        <v>61.10784</v>
      </c>
      <c r="BM393" s="130">
        <v>3.84</v>
      </c>
    </row>
    <row r="394" spans="1:65">
      <c r="A394" s="133">
        <v>391</v>
      </c>
      <c r="B394" s="133" t="s">
        <v>731</v>
      </c>
      <c r="C394" s="134"/>
      <c r="D394" s="134"/>
      <c r="E394" s="135"/>
      <c r="F394" s="135" t="s">
        <v>1861</v>
      </c>
      <c r="G394" s="135" t="s">
        <v>1862</v>
      </c>
      <c r="H394" s="133"/>
      <c r="I394" s="130"/>
      <c r="J394" s="130"/>
      <c r="K394" s="130"/>
      <c r="L394" s="130"/>
      <c r="M394" s="130"/>
      <c r="N394" s="130"/>
      <c r="O394" s="130"/>
      <c r="P394" s="130"/>
      <c r="Q394" s="130"/>
      <c r="R394" s="130"/>
      <c r="S394" s="133"/>
      <c r="T394" s="130"/>
      <c r="U394" s="130"/>
      <c r="V394" s="130"/>
      <c r="W394" s="130"/>
      <c r="X394" s="130"/>
      <c r="Y394" s="130"/>
      <c r="Z394" s="130"/>
      <c r="AA394" s="130"/>
      <c r="AB394" s="130"/>
      <c r="AC394" s="130"/>
      <c r="AD394" s="130"/>
      <c r="AE394" s="130"/>
      <c r="AF394" s="130"/>
      <c r="AG394" s="130"/>
      <c r="AH394" s="130"/>
      <c r="AI394" s="130"/>
      <c r="AJ394" s="130"/>
      <c r="AK394" s="130"/>
      <c r="AL394" s="130"/>
      <c r="AM394" s="130"/>
      <c r="AN394" s="130"/>
      <c r="AO394" s="130"/>
      <c r="AP394" s="130"/>
      <c r="AQ394" s="130"/>
      <c r="AR394" s="130"/>
      <c r="AS394" s="126"/>
      <c r="AT394" s="126"/>
      <c r="AU394" s="126"/>
      <c r="AV394" s="126"/>
      <c r="AW394" s="126"/>
      <c r="AX394" s="126"/>
      <c r="AY394" s="126"/>
      <c r="AZ394" s="138"/>
      <c r="BA394" s="140"/>
      <c r="BB394" s="140"/>
      <c r="BC394" s="140"/>
      <c r="BD394" s="140"/>
      <c r="BE394" s="130"/>
      <c r="BF394" s="130"/>
      <c r="BG394" s="130"/>
      <c r="BH394" s="130"/>
      <c r="BI394" s="130"/>
      <c r="BJ394" s="130"/>
      <c r="BK394" s="131">
        <v>61.10784</v>
      </c>
      <c r="BL394" s="131">
        <v>61.10784</v>
      </c>
      <c r="BM394" s="130"/>
    </row>
    <row r="395" spans="1:65">
      <c r="A395" s="133">
        <v>392</v>
      </c>
      <c r="B395" s="133" t="s">
        <v>731</v>
      </c>
      <c r="C395" s="134"/>
      <c r="D395" s="134"/>
      <c r="E395" s="135" t="s">
        <v>1863</v>
      </c>
      <c r="F395" s="135" t="s">
        <v>1864</v>
      </c>
      <c r="G395" s="135" t="s">
        <v>1865</v>
      </c>
      <c r="H395" s="133"/>
      <c r="I395" s="130"/>
      <c r="J395" s="130"/>
      <c r="K395" s="130"/>
      <c r="L395" s="130"/>
      <c r="M395" s="130"/>
      <c r="N395" s="130"/>
      <c r="O395" s="130"/>
      <c r="P395" s="130"/>
      <c r="Q395" s="130"/>
      <c r="R395" s="130"/>
      <c r="S395" s="133"/>
      <c r="T395" s="130"/>
      <c r="U395" s="130"/>
      <c r="V395" s="130"/>
      <c r="W395" s="130"/>
      <c r="X395" s="130"/>
      <c r="Y395" s="130"/>
      <c r="Z395" s="130"/>
      <c r="AA395" s="130"/>
      <c r="AB395" s="130"/>
      <c r="AC395" s="130"/>
      <c r="AD395" s="130"/>
      <c r="AE395" s="130"/>
      <c r="AF395" s="130"/>
      <c r="AG395" s="130"/>
      <c r="AH395" s="130"/>
      <c r="AI395" s="130"/>
      <c r="AJ395" s="130"/>
      <c r="AK395" s="130"/>
      <c r="AL395" s="130"/>
      <c r="AM395" s="130"/>
      <c r="AN395" s="130"/>
      <c r="AO395" s="130"/>
      <c r="AP395" s="130"/>
      <c r="AQ395" s="130"/>
      <c r="AR395" s="130"/>
      <c r="AS395" s="126"/>
      <c r="AT395" s="126"/>
      <c r="AU395" s="126"/>
      <c r="AV395" s="126"/>
      <c r="AW395" s="126"/>
      <c r="AX395" s="126"/>
      <c r="AY395" s="126"/>
      <c r="AZ395" s="138"/>
      <c r="BA395" s="140"/>
      <c r="BB395" s="140"/>
      <c r="BC395" s="140"/>
      <c r="BD395" s="140"/>
      <c r="BE395" s="130"/>
      <c r="BF395" s="130"/>
      <c r="BG395" s="130"/>
      <c r="BH395" s="130"/>
      <c r="BI395" s="130"/>
      <c r="BJ395" s="130"/>
      <c r="BK395" s="131">
        <v>51.55974</v>
      </c>
      <c r="BL395" s="131">
        <v>51.55974</v>
      </c>
      <c r="BM395" s="130">
        <v>3.84</v>
      </c>
    </row>
    <row r="396" spans="1:65">
      <c r="A396" s="133">
        <v>393</v>
      </c>
      <c r="B396" s="133" t="s">
        <v>731</v>
      </c>
      <c r="C396" s="134"/>
      <c r="D396" s="134"/>
      <c r="E396" s="135"/>
      <c r="F396" s="135" t="s">
        <v>1866</v>
      </c>
      <c r="G396" s="135" t="s">
        <v>1867</v>
      </c>
      <c r="H396" s="133"/>
      <c r="I396" s="130"/>
      <c r="J396" s="130"/>
      <c r="K396" s="130"/>
      <c r="L396" s="130"/>
      <c r="M396" s="130"/>
      <c r="N396" s="130"/>
      <c r="O396" s="130"/>
      <c r="P396" s="130"/>
      <c r="Q396" s="130"/>
      <c r="R396" s="130"/>
      <c r="S396" s="133"/>
      <c r="T396" s="130"/>
      <c r="U396" s="130"/>
      <c r="V396" s="130"/>
      <c r="W396" s="130"/>
      <c r="X396" s="130"/>
      <c r="Y396" s="130"/>
      <c r="Z396" s="130"/>
      <c r="AA396" s="130"/>
      <c r="AB396" s="130"/>
      <c r="AC396" s="130"/>
      <c r="AD396" s="130"/>
      <c r="AE396" s="130"/>
      <c r="AF396" s="130"/>
      <c r="AG396" s="130"/>
      <c r="AH396" s="130"/>
      <c r="AI396" s="130"/>
      <c r="AJ396" s="130"/>
      <c r="AK396" s="130"/>
      <c r="AL396" s="130"/>
      <c r="AM396" s="130"/>
      <c r="AN396" s="130"/>
      <c r="AO396" s="130"/>
      <c r="AP396" s="130"/>
      <c r="AQ396" s="130"/>
      <c r="AR396" s="130"/>
      <c r="AS396" s="126"/>
      <c r="AT396" s="126"/>
      <c r="AU396" s="126"/>
      <c r="AV396" s="126"/>
      <c r="AW396" s="126"/>
      <c r="AX396" s="126"/>
      <c r="AY396" s="126"/>
      <c r="AZ396" s="138"/>
      <c r="BA396" s="140"/>
      <c r="BB396" s="140"/>
      <c r="BC396" s="140"/>
      <c r="BD396" s="140"/>
      <c r="BE396" s="130"/>
      <c r="BF396" s="130"/>
      <c r="BG396" s="130"/>
      <c r="BH396" s="130"/>
      <c r="BI396" s="130"/>
      <c r="BJ396" s="130"/>
      <c r="BK396" s="131">
        <v>51.55974</v>
      </c>
      <c r="BL396" s="131">
        <v>51.55974</v>
      </c>
      <c r="BM396" s="130"/>
    </row>
    <row r="397" spans="1:65">
      <c r="A397" s="133">
        <v>394</v>
      </c>
      <c r="B397" s="133" t="s">
        <v>731</v>
      </c>
      <c r="C397" s="134"/>
      <c r="D397" s="134"/>
      <c r="E397" s="135" t="s">
        <v>1868</v>
      </c>
      <c r="F397" s="135" t="s">
        <v>1869</v>
      </c>
      <c r="G397" s="135" t="s">
        <v>1870</v>
      </c>
      <c r="H397" s="133"/>
      <c r="I397" s="130"/>
      <c r="J397" s="130"/>
      <c r="K397" s="130"/>
      <c r="L397" s="130"/>
      <c r="M397" s="130"/>
      <c r="N397" s="130"/>
      <c r="O397" s="130"/>
      <c r="P397" s="130"/>
      <c r="Q397" s="130"/>
      <c r="R397" s="130"/>
      <c r="S397" s="133"/>
      <c r="T397" s="130"/>
      <c r="U397" s="130"/>
      <c r="V397" s="130"/>
      <c r="W397" s="130"/>
      <c r="X397" s="130"/>
      <c r="Y397" s="130"/>
      <c r="Z397" s="130"/>
      <c r="AA397" s="130"/>
      <c r="AB397" s="130"/>
      <c r="AC397" s="130"/>
      <c r="AD397" s="130"/>
      <c r="AE397" s="130"/>
      <c r="AF397" s="130"/>
      <c r="AG397" s="130"/>
      <c r="AH397" s="130"/>
      <c r="AI397" s="130"/>
      <c r="AJ397" s="130"/>
      <c r="AK397" s="130"/>
      <c r="AL397" s="130"/>
      <c r="AM397" s="130"/>
      <c r="AN397" s="130"/>
      <c r="AO397" s="130"/>
      <c r="AP397" s="130"/>
      <c r="AQ397" s="130"/>
      <c r="AR397" s="130"/>
      <c r="AS397" s="126"/>
      <c r="AT397" s="126"/>
      <c r="AU397" s="126"/>
      <c r="AV397" s="126"/>
      <c r="AW397" s="126"/>
      <c r="AX397" s="126"/>
      <c r="AY397" s="126"/>
      <c r="AZ397" s="138"/>
      <c r="BA397" s="140"/>
      <c r="BB397" s="140"/>
      <c r="BC397" s="140"/>
      <c r="BD397" s="140"/>
      <c r="BE397" s="130"/>
      <c r="BF397" s="130"/>
      <c r="BG397" s="130"/>
      <c r="BH397" s="130"/>
      <c r="BI397" s="130"/>
      <c r="BJ397" s="130"/>
      <c r="BK397" s="131">
        <v>51.55974</v>
      </c>
      <c r="BL397" s="131">
        <v>51.55974</v>
      </c>
      <c r="BM397" s="130">
        <v>7.68</v>
      </c>
    </row>
    <row r="398" spans="1:65">
      <c r="A398" s="133">
        <v>395</v>
      </c>
      <c r="B398" s="133" t="s">
        <v>731</v>
      </c>
      <c r="C398" s="134"/>
      <c r="D398" s="134"/>
      <c r="E398" s="135"/>
      <c r="F398" s="135" t="s">
        <v>1871</v>
      </c>
      <c r="G398" s="135" t="s">
        <v>1872</v>
      </c>
      <c r="H398" s="133"/>
      <c r="I398" s="130"/>
      <c r="J398" s="130"/>
      <c r="K398" s="130"/>
      <c r="L398" s="130"/>
      <c r="M398" s="130"/>
      <c r="N398" s="130"/>
      <c r="O398" s="130"/>
      <c r="P398" s="130"/>
      <c r="Q398" s="130"/>
      <c r="R398" s="130"/>
      <c r="S398" s="133"/>
      <c r="T398" s="130"/>
      <c r="U398" s="130"/>
      <c r="V398" s="130"/>
      <c r="W398" s="130"/>
      <c r="X398" s="130"/>
      <c r="Y398" s="130"/>
      <c r="Z398" s="130"/>
      <c r="AA398" s="130"/>
      <c r="AB398" s="130"/>
      <c r="AC398" s="130"/>
      <c r="AD398" s="130"/>
      <c r="AE398" s="130"/>
      <c r="AF398" s="130"/>
      <c r="AG398" s="130"/>
      <c r="AH398" s="130"/>
      <c r="AI398" s="130"/>
      <c r="AJ398" s="130"/>
      <c r="AK398" s="130"/>
      <c r="AL398" s="130"/>
      <c r="AM398" s="130"/>
      <c r="AN398" s="130"/>
      <c r="AO398" s="130"/>
      <c r="AP398" s="130"/>
      <c r="AQ398" s="130"/>
      <c r="AR398" s="130"/>
      <c r="AS398" s="126"/>
      <c r="AT398" s="126"/>
      <c r="AU398" s="126"/>
      <c r="AV398" s="126"/>
      <c r="AW398" s="126"/>
      <c r="AX398" s="126"/>
      <c r="AY398" s="126"/>
      <c r="AZ398" s="138"/>
      <c r="BA398" s="140"/>
      <c r="BB398" s="140"/>
      <c r="BC398" s="140"/>
      <c r="BD398" s="140"/>
      <c r="BE398" s="130"/>
      <c r="BF398" s="130"/>
      <c r="BG398" s="130"/>
      <c r="BH398" s="130"/>
      <c r="BI398" s="130"/>
      <c r="BJ398" s="130"/>
      <c r="BK398" s="131">
        <v>4.77405</v>
      </c>
      <c r="BL398" s="131">
        <v>4.77405</v>
      </c>
      <c r="BM398" s="130"/>
    </row>
    <row r="399" spans="1:65">
      <c r="A399" s="133">
        <v>396</v>
      </c>
      <c r="B399" s="133" t="s">
        <v>731</v>
      </c>
      <c r="C399" s="134"/>
      <c r="D399" s="134"/>
      <c r="E399" s="135"/>
      <c r="F399" s="135" t="s">
        <v>1873</v>
      </c>
      <c r="G399" s="135" t="s">
        <v>1874</v>
      </c>
      <c r="H399" s="133"/>
      <c r="I399" s="130"/>
      <c r="J399" s="130"/>
      <c r="K399" s="130"/>
      <c r="L399" s="130"/>
      <c r="M399" s="130"/>
      <c r="N399" s="130"/>
      <c r="O399" s="130"/>
      <c r="P399" s="130"/>
      <c r="Q399" s="130"/>
      <c r="R399" s="130"/>
      <c r="S399" s="133"/>
      <c r="T399" s="130"/>
      <c r="U399" s="130"/>
      <c r="V399" s="130"/>
      <c r="W399" s="130"/>
      <c r="X399" s="130"/>
      <c r="Y399" s="130"/>
      <c r="Z399" s="130"/>
      <c r="AA399" s="130"/>
      <c r="AB399" s="130"/>
      <c r="AC399" s="130"/>
      <c r="AD399" s="130"/>
      <c r="AE399" s="130"/>
      <c r="AF399" s="130"/>
      <c r="AG399" s="130"/>
      <c r="AH399" s="130"/>
      <c r="AI399" s="130"/>
      <c r="AJ399" s="130"/>
      <c r="AK399" s="130"/>
      <c r="AL399" s="130"/>
      <c r="AM399" s="130"/>
      <c r="AN399" s="130"/>
      <c r="AO399" s="130"/>
      <c r="AP399" s="130"/>
      <c r="AQ399" s="130"/>
      <c r="AR399" s="130"/>
      <c r="AS399" s="126"/>
      <c r="AT399" s="126"/>
      <c r="AU399" s="126"/>
      <c r="AV399" s="126"/>
      <c r="AW399" s="126"/>
      <c r="AX399" s="126"/>
      <c r="AY399" s="126"/>
      <c r="AZ399" s="138"/>
      <c r="BA399" s="140"/>
      <c r="BB399" s="140"/>
      <c r="BC399" s="140"/>
      <c r="BD399" s="140"/>
      <c r="BE399" s="130"/>
      <c r="BF399" s="130"/>
      <c r="BG399" s="130"/>
      <c r="BH399" s="130"/>
      <c r="BI399" s="130"/>
      <c r="BJ399" s="130"/>
      <c r="BK399" s="131">
        <v>4.77405</v>
      </c>
      <c r="BL399" s="131">
        <v>4.77405</v>
      </c>
      <c r="BM399" s="130"/>
    </row>
    <row r="400" spans="1:65">
      <c r="A400" s="133">
        <v>397</v>
      </c>
      <c r="B400" s="133" t="s">
        <v>731</v>
      </c>
      <c r="C400" s="134" t="s">
        <v>1875</v>
      </c>
      <c r="D400" s="134" t="s">
        <v>1876</v>
      </c>
      <c r="E400" s="135" t="s">
        <v>1877</v>
      </c>
      <c r="F400" s="135" t="s">
        <v>1878</v>
      </c>
      <c r="G400" s="135" t="s">
        <v>1879</v>
      </c>
      <c r="H400" s="133">
        <v>1</v>
      </c>
      <c r="I400" s="130"/>
      <c r="J400" s="130"/>
      <c r="K400" s="130">
        <v>2</v>
      </c>
      <c r="L400" s="130"/>
      <c r="M400" s="130"/>
      <c r="N400" s="130"/>
      <c r="O400" s="130"/>
      <c r="P400" s="130"/>
      <c r="Q400" s="130"/>
      <c r="R400" s="130">
        <f>P400</f>
        <v>0</v>
      </c>
      <c r="S400" s="133">
        <v>1</v>
      </c>
      <c r="T400" s="130"/>
      <c r="U400" s="130"/>
      <c r="V400" s="130"/>
      <c r="W400" s="130"/>
      <c r="X400" s="130"/>
      <c r="Y400" s="130"/>
      <c r="Z400" s="130"/>
      <c r="AA400" s="130"/>
      <c r="AB400" s="130">
        <v>1</v>
      </c>
      <c r="AC400" s="130"/>
      <c r="AD400" s="130"/>
      <c r="AE400" s="130"/>
      <c r="AF400" s="130"/>
      <c r="AG400" s="130"/>
      <c r="AH400" s="130"/>
      <c r="AI400" s="130">
        <v>1</v>
      </c>
      <c r="AJ400" s="130"/>
      <c r="AK400" s="130"/>
      <c r="AL400" s="130"/>
      <c r="AM400" s="130">
        <f t="shared" ref="AM400:AM405" si="87">S400</f>
        <v>1</v>
      </c>
      <c r="AN400" s="130"/>
      <c r="AO400" s="130">
        <f t="shared" ref="AO400:AO405" si="88">SUM(T400:V400)</f>
        <v>0</v>
      </c>
      <c r="AP400" s="130">
        <f t="shared" ref="AP400:AP405" si="89">SUM(W400:Y400)</f>
        <v>0</v>
      </c>
      <c r="AQ400" s="130">
        <f t="shared" ref="AQ400:AQ405" si="90">Z400</f>
        <v>0</v>
      </c>
      <c r="AR400" s="130">
        <v>20</v>
      </c>
      <c r="AS400" s="126">
        <v>1167</v>
      </c>
      <c r="AT400" s="126"/>
      <c r="AU400" s="126">
        <f>(SUM(S4:AA4))*0.93</f>
        <v>0.93</v>
      </c>
      <c r="AV400" s="126">
        <v>188.3</v>
      </c>
      <c r="AW400" s="126"/>
      <c r="AX400" s="126"/>
      <c r="AY400" s="126"/>
      <c r="AZ400" s="138">
        <f>24+12+8+32+12+12+8+8</f>
        <v>116</v>
      </c>
      <c r="BA400" s="138">
        <v>1</v>
      </c>
      <c r="BB400" s="138">
        <v>4</v>
      </c>
      <c r="BC400" s="138">
        <v>1</v>
      </c>
      <c r="BD400" s="138">
        <v>1</v>
      </c>
      <c r="BE400" s="130">
        <f>(AH4*5+AI4*4+AJ4*2)*0.96</f>
        <v>4.8</v>
      </c>
      <c r="BF400" s="130"/>
      <c r="BG400" s="130"/>
      <c r="BH400" s="130">
        <v>42.24</v>
      </c>
      <c r="BI400" s="130">
        <v>28.8</v>
      </c>
      <c r="BJ400" s="130"/>
      <c r="BK400" s="131">
        <v>4.77405</v>
      </c>
      <c r="BL400" s="131">
        <v>4.77405</v>
      </c>
      <c r="BM400" s="130">
        <f>(H4*8)*0.96</f>
        <v>7.68</v>
      </c>
    </row>
    <row r="401" spans="1:65">
      <c r="A401" s="133">
        <v>398</v>
      </c>
      <c r="B401" s="133" t="s">
        <v>731</v>
      </c>
      <c r="C401" s="134"/>
      <c r="D401" s="134"/>
      <c r="E401" s="135"/>
      <c r="F401" s="135" t="s">
        <v>1880</v>
      </c>
      <c r="G401" s="135" t="s">
        <v>1881</v>
      </c>
      <c r="H401" s="133">
        <v>1</v>
      </c>
      <c r="I401" s="130"/>
      <c r="J401" s="130"/>
      <c r="K401" s="130"/>
      <c r="L401" s="130"/>
      <c r="M401" s="130"/>
      <c r="N401" s="130"/>
      <c r="O401" s="130"/>
      <c r="P401" s="130"/>
      <c r="Q401" s="130"/>
      <c r="R401" s="130"/>
      <c r="S401" s="133"/>
      <c r="T401" s="130"/>
      <c r="U401" s="130"/>
      <c r="V401" s="130"/>
      <c r="W401" s="130"/>
      <c r="X401" s="130"/>
      <c r="Y401" s="130"/>
      <c r="Z401" s="130"/>
      <c r="AA401" s="130"/>
      <c r="AB401" s="130"/>
      <c r="AC401" s="130"/>
      <c r="AD401" s="130"/>
      <c r="AE401" s="130"/>
      <c r="AF401" s="130"/>
      <c r="AG401" s="130"/>
      <c r="AH401" s="130"/>
      <c r="AI401" s="130"/>
      <c r="AJ401" s="130"/>
      <c r="AK401" s="130"/>
      <c r="AL401" s="130"/>
      <c r="AM401" s="130"/>
      <c r="AN401" s="130"/>
      <c r="AO401" s="130"/>
      <c r="AP401" s="130"/>
      <c r="AQ401" s="130"/>
      <c r="AR401" s="130"/>
      <c r="AS401" s="126"/>
      <c r="AT401" s="126"/>
      <c r="AU401" s="126"/>
      <c r="AV401" s="126"/>
      <c r="AW401" s="126"/>
      <c r="AX401" s="126"/>
      <c r="AY401" s="126"/>
      <c r="AZ401" s="138"/>
      <c r="BA401" s="138"/>
      <c r="BB401" s="138"/>
      <c r="BC401" s="138"/>
      <c r="BD401" s="138"/>
      <c r="BE401" s="130"/>
      <c r="BF401" s="130"/>
      <c r="BG401" s="130"/>
      <c r="BH401" s="130"/>
      <c r="BI401" s="130"/>
      <c r="BJ401" s="130"/>
      <c r="BK401" s="131">
        <v>4.77405</v>
      </c>
      <c r="BL401" s="131">
        <v>4.77405</v>
      </c>
      <c r="BM401" s="130"/>
    </row>
    <row r="402" spans="1:65">
      <c r="A402" s="133">
        <v>399</v>
      </c>
      <c r="B402" s="133" t="s">
        <v>731</v>
      </c>
      <c r="C402" s="134"/>
      <c r="D402" s="134" t="s">
        <v>1882</v>
      </c>
      <c r="E402" s="135" t="s">
        <v>1883</v>
      </c>
      <c r="F402" s="135" t="s">
        <v>1884</v>
      </c>
      <c r="G402" s="135" t="s">
        <v>1885</v>
      </c>
      <c r="H402" s="133">
        <v>1</v>
      </c>
      <c r="I402" s="130"/>
      <c r="J402" s="130"/>
      <c r="K402" s="130">
        <v>1</v>
      </c>
      <c r="L402" s="130"/>
      <c r="M402" s="130"/>
      <c r="N402" s="130"/>
      <c r="O402" s="130"/>
      <c r="P402" s="130"/>
      <c r="Q402" s="130"/>
      <c r="R402" s="130"/>
      <c r="S402" s="133"/>
      <c r="T402" s="130">
        <v>1</v>
      </c>
      <c r="U402" s="130"/>
      <c r="V402" s="130"/>
      <c r="W402" s="130"/>
      <c r="X402" s="130"/>
      <c r="Y402" s="130"/>
      <c r="Z402" s="130"/>
      <c r="AA402" s="130"/>
      <c r="AB402" s="130">
        <v>1</v>
      </c>
      <c r="AC402" s="130"/>
      <c r="AD402" s="130"/>
      <c r="AE402" s="130"/>
      <c r="AF402" s="130"/>
      <c r="AG402" s="130"/>
      <c r="AH402" s="130"/>
      <c r="AI402" s="133">
        <v>1</v>
      </c>
      <c r="AJ402" s="130"/>
      <c r="AK402" s="130"/>
      <c r="AL402" s="130"/>
      <c r="AM402" s="130">
        <f t="shared" si="87"/>
        <v>0</v>
      </c>
      <c r="AN402" s="130"/>
      <c r="AO402" s="130">
        <f t="shared" si="88"/>
        <v>1</v>
      </c>
      <c r="AP402" s="130">
        <f t="shared" si="89"/>
        <v>0</v>
      </c>
      <c r="AQ402" s="130">
        <f t="shared" si="90"/>
        <v>0</v>
      </c>
      <c r="AR402" s="130"/>
      <c r="AS402" s="126"/>
      <c r="AT402" s="126"/>
      <c r="AU402" s="126">
        <f t="shared" ref="AU402:AU407" si="91">(SUM(S42:AA42))*0.93</f>
        <v>0.93</v>
      </c>
      <c r="AV402" s="126">
        <v>81.2</v>
      </c>
      <c r="AW402" s="126">
        <v>13.2</v>
      </c>
      <c r="AX402" s="126"/>
      <c r="AY402" s="126"/>
      <c r="AZ402" s="138"/>
      <c r="BA402" s="138">
        <v>1</v>
      </c>
      <c r="BB402" s="138">
        <v>2</v>
      </c>
      <c r="BC402" s="138"/>
      <c r="BD402" s="138"/>
      <c r="BE402" s="130">
        <f t="shared" ref="BE402:BE407" si="92">(AH42*5+AI42*4+AJ42*2)*0.96</f>
        <v>0</v>
      </c>
      <c r="BF402" s="130"/>
      <c r="BG402" s="130"/>
      <c r="BH402" s="130">
        <v>28.8</v>
      </c>
      <c r="BI402" s="130">
        <v>19.2</v>
      </c>
      <c r="BJ402" s="130"/>
      <c r="BK402" s="131">
        <v>4.77405</v>
      </c>
      <c r="BL402" s="131">
        <v>4.77405</v>
      </c>
      <c r="BM402" s="130">
        <f t="shared" ref="BM402:BM407" si="93">(H42*8)*0.96</f>
        <v>7.68</v>
      </c>
    </row>
    <row r="403" spans="1:65">
      <c r="A403" s="133">
        <v>400</v>
      </c>
      <c r="B403" s="133" t="s">
        <v>731</v>
      </c>
      <c r="C403" s="134"/>
      <c r="D403" s="134"/>
      <c r="E403" s="135"/>
      <c r="F403" s="135" t="s">
        <v>1886</v>
      </c>
      <c r="G403" s="135" t="s">
        <v>1887</v>
      </c>
      <c r="H403" s="133">
        <v>1</v>
      </c>
      <c r="I403" s="130"/>
      <c r="J403" s="130"/>
      <c r="K403" s="130">
        <v>1</v>
      </c>
      <c r="L403" s="130"/>
      <c r="M403" s="130"/>
      <c r="N403" s="130"/>
      <c r="O403" s="130"/>
      <c r="P403" s="130"/>
      <c r="Q403" s="130"/>
      <c r="R403" s="130"/>
      <c r="S403" s="133"/>
      <c r="T403" s="130"/>
      <c r="U403" s="130"/>
      <c r="V403" s="130"/>
      <c r="W403" s="130"/>
      <c r="X403" s="130"/>
      <c r="Y403" s="130"/>
      <c r="Z403" s="130"/>
      <c r="AA403" s="130"/>
      <c r="AB403" s="130"/>
      <c r="AC403" s="130"/>
      <c r="AD403" s="130"/>
      <c r="AE403" s="130"/>
      <c r="AF403" s="130"/>
      <c r="AG403" s="130"/>
      <c r="AH403" s="130"/>
      <c r="AI403" s="133"/>
      <c r="AJ403" s="130"/>
      <c r="AK403" s="130"/>
      <c r="AL403" s="130"/>
      <c r="AM403" s="130"/>
      <c r="AN403" s="130"/>
      <c r="AO403" s="130"/>
      <c r="AP403" s="130"/>
      <c r="AQ403" s="130"/>
      <c r="AR403" s="130"/>
      <c r="AS403" s="126"/>
      <c r="AT403" s="126"/>
      <c r="AU403" s="126"/>
      <c r="AV403" s="126"/>
      <c r="AW403" s="126"/>
      <c r="AX403" s="126"/>
      <c r="AY403" s="126"/>
      <c r="AZ403" s="138"/>
      <c r="BA403" s="138"/>
      <c r="BB403" s="138"/>
      <c r="BC403" s="138"/>
      <c r="BD403" s="138"/>
      <c r="BE403" s="130"/>
      <c r="BF403" s="130"/>
      <c r="BG403" s="130"/>
      <c r="BH403" s="130"/>
      <c r="BI403" s="130"/>
      <c r="BJ403" s="130"/>
      <c r="BK403" s="131">
        <v>52.51455</v>
      </c>
      <c r="BL403" s="131">
        <v>52.51455</v>
      </c>
      <c r="BM403" s="130"/>
    </row>
    <row r="404" spans="1:65">
      <c r="A404" s="133">
        <v>401</v>
      </c>
      <c r="B404" s="133" t="s">
        <v>731</v>
      </c>
      <c r="C404" s="134"/>
      <c r="D404" s="134"/>
      <c r="E404" s="135"/>
      <c r="F404" s="135" t="s">
        <v>1888</v>
      </c>
      <c r="G404" s="135" t="s">
        <v>1889</v>
      </c>
      <c r="H404" s="133">
        <v>1</v>
      </c>
      <c r="I404" s="130"/>
      <c r="J404" s="130"/>
      <c r="K404" s="130"/>
      <c r="L404" s="130"/>
      <c r="M404" s="130"/>
      <c r="N404" s="130"/>
      <c r="O404" s="130">
        <v>1</v>
      </c>
      <c r="P404" s="130"/>
      <c r="Q404" s="130"/>
      <c r="R404" s="130"/>
      <c r="S404" s="133"/>
      <c r="T404" s="130"/>
      <c r="U404" s="130"/>
      <c r="V404" s="130"/>
      <c r="W404" s="130"/>
      <c r="X404" s="130"/>
      <c r="Y404" s="130"/>
      <c r="Z404" s="130"/>
      <c r="AA404" s="130"/>
      <c r="AB404" s="130"/>
      <c r="AC404" s="130"/>
      <c r="AD404" s="130"/>
      <c r="AE404" s="130"/>
      <c r="AF404" s="130"/>
      <c r="AG404" s="130"/>
      <c r="AH404" s="130"/>
      <c r="AI404" s="133"/>
      <c r="AJ404" s="130"/>
      <c r="AK404" s="130"/>
      <c r="AL404" s="130"/>
      <c r="AM404" s="130"/>
      <c r="AN404" s="130"/>
      <c r="AO404" s="130"/>
      <c r="AP404" s="130"/>
      <c r="AQ404" s="130"/>
      <c r="AR404" s="130"/>
      <c r="AS404" s="126"/>
      <c r="AT404" s="126"/>
      <c r="AU404" s="126"/>
      <c r="AV404" s="126"/>
      <c r="AW404" s="126"/>
      <c r="AX404" s="126"/>
      <c r="AY404" s="126"/>
      <c r="AZ404" s="138"/>
      <c r="BA404" s="138"/>
      <c r="BB404" s="138"/>
      <c r="BC404" s="138"/>
      <c r="BD404" s="138"/>
      <c r="BE404" s="130"/>
      <c r="BF404" s="130"/>
      <c r="BG404" s="130"/>
      <c r="BH404" s="130"/>
      <c r="BI404" s="130"/>
      <c r="BJ404" s="130"/>
      <c r="BK404" s="131">
        <v>52.51455</v>
      </c>
      <c r="BL404" s="131">
        <v>52.51455</v>
      </c>
      <c r="BM404" s="130"/>
    </row>
    <row r="405" spans="1:65">
      <c r="A405" s="133">
        <v>402</v>
      </c>
      <c r="B405" s="133" t="s">
        <v>731</v>
      </c>
      <c r="C405" s="134"/>
      <c r="D405" s="134" t="s">
        <v>1890</v>
      </c>
      <c r="E405" s="135" t="s">
        <v>1891</v>
      </c>
      <c r="F405" s="135" t="s">
        <v>1892</v>
      </c>
      <c r="G405" s="135" t="s">
        <v>1893</v>
      </c>
      <c r="H405" s="133">
        <v>1</v>
      </c>
      <c r="I405" s="130"/>
      <c r="J405" s="130">
        <v>1</v>
      </c>
      <c r="K405" s="130"/>
      <c r="L405" s="130"/>
      <c r="M405" s="130"/>
      <c r="N405" s="130"/>
      <c r="O405" s="130"/>
      <c r="P405" s="130"/>
      <c r="Q405" s="130"/>
      <c r="R405" s="130"/>
      <c r="S405" s="133">
        <v>1</v>
      </c>
      <c r="T405" s="130">
        <v>1</v>
      </c>
      <c r="U405" s="130"/>
      <c r="V405" s="130"/>
      <c r="W405" s="130"/>
      <c r="X405" s="130"/>
      <c r="Y405" s="130"/>
      <c r="Z405" s="130"/>
      <c r="AA405" s="130"/>
      <c r="AB405" s="130">
        <v>1</v>
      </c>
      <c r="AC405" s="130"/>
      <c r="AD405" s="130"/>
      <c r="AE405" s="130"/>
      <c r="AF405" s="130"/>
      <c r="AG405" s="130"/>
      <c r="AH405" s="130"/>
      <c r="AI405" s="133">
        <v>1</v>
      </c>
      <c r="AJ405" s="130"/>
      <c r="AK405" s="130"/>
      <c r="AL405" s="130"/>
      <c r="AM405" s="130">
        <f t="shared" si="87"/>
        <v>1</v>
      </c>
      <c r="AN405" s="130"/>
      <c r="AO405" s="130">
        <f t="shared" si="88"/>
        <v>1</v>
      </c>
      <c r="AP405" s="130">
        <f t="shared" si="89"/>
        <v>0</v>
      </c>
      <c r="AQ405" s="130">
        <f t="shared" si="90"/>
        <v>0</v>
      </c>
      <c r="AR405" s="130"/>
      <c r="AS405" s="126"/>
      <c r="AT405" s="126"/>
      <c r="AU405" s="126">
        <f t="shared" si="91"/>
        <v>0.93</v>
      </c>
      <c r="AV405" s="126">
        <v>84.5</v>
      </c>
      <c r="AW405" s="126"/>
      <c r="AX405" s="126"/>
      <c r="AY405" s="126"/>
      <c r="AZ405" s="138"/>
      <c r="BA405" s="138">
        <v>1</v>
      </c>
      <c r="BB405" s="138">
        <v>2</v>
      </c>
      <c r="BC405" s="138"/>
      <c r="BD405" s="138"/>
      <c r="BE405" s="130">
        <f t="shared" si="92"/>
        <v>0</v>
      </c>
      <c r="BF405" s="130"/>
      <c r="BG405" s="130"/>
      <c r="BH405" s="130">
        <v>43.2</v>
      </c>
      <c r="BI405" s="130">
        <v>43.2</v>
      </c>
      <c r="BJ405" s="130"/>
      <c r="BK405" s="131">
        <v>14.32215</v>
      </c>
      <c r="BL405" s="131">
        <v>14.32215</v>
      </c>
      <c r="BM405" s="130">
        <f t="shared" si="93"/>
        <v>7.68</v>
      </c>
    </row>
    <row r="406" spans="1:65">
      <c r="A406" s="133">
        <v>403</v>
      </c>
      <c r="B406" s="133" t="s">
        <v>731</v>
      </c>
      <c r="C406" s="134"/>
      <c r="D406" s="134"/>
      <c r="E406" s="135" t="s">
        <v>1894</v>
      </c>
      <c r="F406" s="135" t="s">
        <v>1895</v>
      </c>
      <c r="G406" s="135" t="s">
        <v>1896</v>
      </c>
      <c r="H406" s="133">
        <v>1</v>
      </c>
      <c r="I406" s="130"/>
      <c r="J406" s="130"/>
      <c r="K406" s="130"/>
      <c r="L406" s="130"/>
      <c r="M406" s="130"/>
      <c r="N406" s="130"/>
      <c r="O406" s="130">
        <v>1</v>
      </c>
      <c r="P406" s="130"/>
      <c r="Q406" s="130"/>
      <c r="R406" s="130"/>
      <c r="S406" s="133"/>
      <c r="T406" s="130"/>
      <c r="U406" s="130"/>
      <c r="V406" s="130"/>
      <c r="W406" s="130"/>
      <c r="X406" s="130"/>
      <c r="Y406" s="130"/>
      <c r="Z406" s="130"/>
      <c r="AA406" s="130"/>
      <c r="AB406" s="130"/>
      <c r="AC406" s="130"/>
      <c r="AD406" s="130"/>
      <c r="AE406" s="130"/>
      <c r="AF406" s="130"/>
      <c r="AG406" s="130"/>
      <c r="AH406" s="130"/>
      <c r="AI406" s="133"/>
      <c r="AJ406" s="130"/>
      <c r="AK406" s="130"/>
      <c r="AL406" s="130"/>
      <c r="AM406" s="130"/>
      <c r="AN406" s="130"/>
      <c r="AO406" s="130"/>
      <c r="AP406" s="130"/>
      <c r="AQ406" s="130"/>
      <c r="AR406" s="130"/>
      <c r="AS406" s="126"/>
      <c r="AT406" s="126"/>
      <c r="AU406" s="126"/>
      <c r="AV406" s="126"/>
      <c r="AW406" s="126"/>
      <c r="AX406" s="126"/>
      <c r="AY406" s="126"/>
      <c r="AZ406" s="138"/>
      <c r="BA406" s="138"/>
      <c r="BB406" s="138"/>
      <c r="BC406" s="138"/>
      <c r="BD406" s="138"/>
      <c r="BE406" s="130"/>
      <c r="BF406" s="130"/>
      <c r="BG406" s="130"/>
      <c r="BH406" s="130"/>
      <c r="BI406" s="130"/>
      <c r="BJ406" s="130"/>
      <c r="BK406" s="131">
        <v>14.32215</v>
      </c>
      <c r="BL406" s="131">
        <v>14.32215</v>
      </c>
      <c r="BM406" s="130"/>
    </row>
    <row r="407" spans="1:65">
      <c r="A407" s="133">
        <v>404</v>
      </c>
      <c r="B407" s="133" t="s">
        <v>731</v>
      </c>
      <c r="C407" s="134"/>
      <c r="D407" s="134" t="s">
        <v>1897</v>
      </c>
      <c r="E407" s="135" t="s">
        <v>1898</v>
      </c>
      <c r="F407" s="135" t="s">
        <v>1899</v>
      </c>
      <c r="G407" s="135" t="s">
        <v>1900</v>
      </c>
      <c r="H407" s="133">
        <v>1</v>
      </c>
      <c r="I407" s="130"/>
      <c r="J407" s="130"/>
      <c r="K407" s="130"/>
      <c r="L407" s="130"/>
      <c r="M407" s="130"/>
      <c r="N407" s="130"/>
      <c r="O407" s="130"/>
      <c r="P407" s="130">
        <v>1</v>
      </c>
      <c r="Q407" s="130"/>
      <c r="R407" s="130">
        <f t="shared" ref="R407:R411" si="94">P407</f>
        <v>1</v>
      </c>
      <c r="S407" s="133"/>
      <c r="T407" s="130"/>
      <c r="U407" s="130"/>
      <c r="V407" s="130"/>
      <c r="W407" s="130">
        <v>1</v>
      </c>
      <c r="X407" s="130"/>
      <c r="Y407" s="130"/>
      <c r="Z407" s="130"/>
      <c r="AA407" s="130"/>
      <c r="AB407" s="130"/>
      <c r="AC407" s="130"/>
      <c r="AD407" s="130"/>
      <c r="AE407" s="130"/>
      <c r="AF407" s="130"/>
      <c r="AG407" s="130"/>
      <c r="AH407" s="130"/>
      <c r="AI407" s="133">
        <v>1</v>
      </c>
      <c r="AJ407" s="130"/>
      <c r="AK407" s="130"/>
      <c r="AL407" s="130"/>
      <c r="AM407" s="130">
        <f>S407</f>
        <v>0</v>
      </c>
      <c r="AN407" s="130"/>
      <c r="AO407" s="130">
        <f>SUM(T407:V407)</f>
        <v>0</v>
      </c>
      <c r="AP407" s="130">
        <f>SUM(W407:Y407)</f>
        <v>1</v>
      </c>
      <c r="AQ407" s="130">
        <f>Z407</f>
        <v>0</v>
      </c>
      <c r="AR407" s="130"/>
      <c r="AS407" s="126"/>
      <c r="AT407" s="126"/>
      <c r="AU407" s="126">
        <f t="shared" si="91"/>
        <v>0.93</v>
      </c>
      <c r="AV407" s="126">
        <v>81.5</v>
      </c>
      <c r="AW407" s="126"/>
      <c r="AX407" s="126">
        <v>93</v>
      </c>
      <c r="AY407" s="126"/>
      <c r="AZ407" s="138"/>
      <c r="BA407" s="138">
        <v>1</v>
      </c>
      <c r="BB407" s="138">
        <v>2</v>
      </c>
      <c r="BC407" s="138"/>
      <c r="BD407" s="138"/>
      <c r="BE407" s="130">
        <f t="shared" si="92"/>
        <v>0</v>
      </c>
      <c r="BF407" s="130"/>
      <c r="BG407" s="130"/>
      <c r="BH407" s="130">
        <v>2.16</v>
      </c>
      <c r="BI407" s="130">
        <v>72</v>
      </c>
      <c r="BJ407" s="130"/>
      <c r="BK407" s="131">
        <v>3.81924</v>
      </c>
      <c r="BL407" s="131">
        <v>3.81924</v>
      </c>
      <c r="BM407" s="130">
        <f t="shared" si="93"/>
        <v>7.68</v>
      </c>
    </row>
    <row r="408" spans="1:65">
      <c r="A408" s="133">
        <v>405</v>
      </c>
      <c r="B408" s="133" t="s">
        <v>731</v>
      </c>
      <c r="C408" s="134"/>
      <c r="D408" s="134"/>
      <c r="E408" s="135"/>
      <c r="F408" s="135" t="s">
        <v>1901</v>
      </c>
      <c r="G408" s="135" t="s">
        <v>1902</v>
      </c>
      <c r="H408" s="133">
        <v>1</v>
      </c>
      <c r="I408" s="130"/>
      <c r="J408" s="130"/>
      <c r="K408" s="130"/>
      <c r="L408" s="130"/>
      <c r="M408" s="130"/>
      <c r="N408" s="130"/>
      <c r="O408" s="130"/>
      <c r="P408" s="130">
        <v>1</v>
      </c>
      <c r="Q408" s="130"/>
      <c r="R408" s="130">
        <f t="shared" si="94"/>
        <v>1</v>
      </c>
      <c r="S408" s="133"/>
      <c r="T408" s="130"/>
      <c r="U408" s="130"/>
      <c r="V408" s="130"/>
      <c r="W408" s="130"/>
      <c r="X408" s="130"/>
      <c r="Y408" s="130"/>
      <c r="Z408" s="130"/>
      <c r="AA408" s="130"/>
      <c r="AB408" s="130"/>
      <c r="AC408" s="130"/>
      <c r="AD408" s="130"/>
      <c r="AE408" s="130"/>
      <c r="AF408" s="130"/>
      <c r="AG408" s="130"/>
      <c r="AH408" s="130"/>
      <c r="AI408" s="133"/>
      <c r="AJ408" s="130"/>
      <c r="AK408" s="130"/>
      <c r="AL408" s="130"/>
      <c r="AM408" s="130"/>
      <c r="AN408" s="130"/>
      <c r="AO408" s="130"/>
      <c r="AP408" s="130"/>
      <c r="AQ408" s="130"/>
      <c r="AR408" s="130"/>
      <c r="AS408" s="126"/>
      <c r="AT408" s="126"/>
      <c r="AU408" s="126"/>
      <c r="AV408" s="126"/>
      <c r="AW408" s="126"/>
      <c r="AX408" s="126"/>
      <c r="AY408" s="126"/>
      <c r="AZ408" s="138"/>
      <c r="BA408" s="138"/>
      <c r="BB408" s="138"/>
      <c r="BC408" s="138"/>
      <c r="BD408" s="138"/>
      <c r="BE408" s="130"/>
      <c r="BF408" s="130"/>
      <c r="BG408" s="130"/>
      <c r="BH408" s="130"/>
      <c r="BI408" s="130"/>
      <c r="BJ408" s="130"/>
      <c r="BK408" s="131">
        <v>3.81924</v>
      </c>
      <c r="BL408" s="131">
        <v>3.81924</v>
      </c>
      <c r="BM408" s="130"/>
    </row>
    <row r="409" spans="1:65">
      <c r="A409" s="133">
        <v>406</v>
      </c>
      <c r="B409" s="133" t="s">
        <v>731</v>
      </c>
      <c r="C409" s="134"/>
      <c r="D409" s="134"/>
      <c r="E409" s="135" t="s">
        <v>1903</v>
      </c>
      <c r="F409" s="135" t="s">
        <v>1904</v>
      </c>
      <c r="G409" s="135" t="s">
        <v>1905</v>
      </c>
      <c r="H409" s="133">
        <v>1</v>
      </c>
      <c r="I409" s="130"/>
      <c r="J409" s="130"/>
      <c r="K409" s="130"/>
      <c r="L409" s="130"/>
      <c r="M409" s="130"/>
      <c r="N409" s="130"/>
      <c r="O409" s="130"/>
      <c r="P409" s="130">
        <v>1</v>
      </c>
      <c r="Q409" s="130"/>
      <c r="R409" s="130">
        <f t="shared" si="94"/>
        <v>1</v>
      </c>
      <c r="S409" s="133"/>
      <c r="T409" s="130"/>
      <c r="U409" s="130"/>
      <c r="V409" s="130"/>
      <c r="W409" s="130">
        <v>1</v>
      </c>
      <c r="X409" s="130"/>
      <c r="Y409" s="130"/>
      <c r="Z409" s="130"/>
      <c r="AA409" s="130"/>
      <c r="AB409" s="130"/>
      <c r="AC409" s="130"/>
      <c r="AD409" s="130"/>
      <c r="AE409" s="130"/>
      <c r="AF409" s="130"/>
      <c r="AG409" s="130"/>
      <c r="AH409" s="130"/>
      <c r="AI409" s="133"/>
      <c r="AJ409" s="130"/>
      <c r="AK409" s="130"/>
      <c r="AL409" s="130"/>
      <c r="AM409" s="130"/>
      <c r="AN409" s="130"/>
      <c r="AO409" s="130"/>
      <c r="AP409" s="130"/>
      <c r="AQ409" s="130"/>
      <c r="AR409" s="130"/>
      <c r="AS409" s="126"/>
      <c r="AT409" s="126"/>
      <c r="AU409" s="126"/>
      <c r="AV409" s="126"/>
      <c r="AW409" s="126"/>
      <c r="AX409" s="126"/>
      <c r="AY409" s="126"/>
      <c r="AZ409" s="138"/>
      <c r="BA409" s="138"/>
      <c r="BB409" s="138"/>
      <c r="BC409" s="138"/>
      <c r="BD409" s="138"/>
      <c r="BE409" s="130"/>
      <c r="BF409" s="130"/>
      <c r="BG409" s="130"/>
      <c r="BH409" s="130"/>
      <c r="BI409" s="130"/>
      <c r="BJ409" s="130"/>
      <c r="BK409" s="131">
        <v>42.01164</v>
      </c>
      <c r="BL409" s="131">
        <v>42.01164</v>
      </c>
      <c r="BM409" s="130">
        <f>(H49*8)*0.96</f>
        <v>7.68</v>
      </c>
    </row>
    <row r="410" spans="1:65">
      <c r="A410" s="133">
        <v>407</v>
      </c>
      <c r="B410" s="133" t="s">
        <v>731</v>
      </c>
      <c r="C410" s="134"/>
      <c r="D410" s="134"/>
      <c r="E410" s="135"/>
      <c r="F410" s="135" t="s">
        <v>1906</v>
      </c>
      <c r="G410" s="135" t="s">
        <v>1907</v>
      </c>
      <c r="H410" s="133">
        <v>1</v>
      </c>
      <c r="I410" s="130"/>
      <c r="J410" s="130"/>
      <c r="K410" s="130"/>
      <c r="L410" s="130"/>
      <c r="M410" s="130"/>
      <c r="N410" s="130"/>
      <c r="O410" s="130"/>
      <c r="P410" s="130">
        <v>1</v>
      </c>
      <c r="Q410" s="130"/>
      <c r="R410" s="130">
        <f t="shared" si="94"/>
        <v>1</v>
      </c>
      <c r="S410" s="133"/>
      <c r="T410" s="130"/>
      <c r="U410" s="130"/>
      <c r="V410" s="130"/>
      <c r="W410" s="130"/>
      <c r="X410" s="130"/>
      <c r="Y410" s="130"/>
      <c r="Z410" s="130"/>
      <c r="AA410" s="130"/>
      <c r="AB410" s="130"/>
      <c r="AC410" s="130"/>
      <c r="AD410" s="130"/>
      <c r="AE410" s="130"/>
      <c r="AF410" s="130"/>
      <c r="AG410" s="130"/>
      <c r="AH410" s="130"/>
      <c r="AI410" s="133"/>
      <c r="AJ410" s="130"/>
      <c r="AK410" s="130"/>
      <c r="AL410" s="130"/>
      <c r="AM410" s="130"/>
      <c r="AN410" s="130"/>
      <c r="AO410" s="130"/>
      <c r="AP410" s="130"/>
      <c r="AQ410" s="130"/>
      <c r="AR410" s="130"/>
      <c r="AS410" s="126"/>
      <c r="AT410" s="126"/>
      <c r="AU410" s="126"/>
      <c r="AV410" s="126"/>
      <c r="AW410" s="126"/>
      <c r="AX410" s="126"/>
      <c r="AY410" s="126"/>
      <c r="AZ410" s="138"/>
      <c r="BA410" s="138"/>
      <c r="BB410" s="138"/>
      <c r="BC410" s="138"/>
      <c r="BD410" s="138"/>
      <c r="BE410" s="130"/>
      <c r="BF410" s="130"/>
      <c r="BG410" s="130"/>
      <c r="BH410" s="130"/>
      <c r="BI410" s="130"/>
      <c r="BJ410" s="130"/>
      <c r="BK410" s="131">
        <v>47.7405</v>
      </c>
      <c r="BL410" s="131">
        <v>47.7405</v>
      </c>
      <c r="BM410" s="130"/>
    </row>
    <row r="411" spans="1:65">
      <c r="A411" s="133">
        <v>408</v>
      </c>
      <c r="B411" s="133" t="s">
        <v>731</v>
      </c>
      <c r="C411" s="134"/>
      <c r="D411" s="134"/>
      <c r="E411" s="135" t="s">
        <v>1908</v>
      </c>
      <c r="F411" s="135" t="s">
        <v>1909</v>
      </c>
      <c r="G411" s="135" t="s">
        <v>1910</v>
      </c>
      <c r="H411" s="133">
        <v>1</v>
      </c>
      <c r="I411" s="130"/>
      <c r="J411" s="130"/>
      <c r="K411" s="130"/>
      <c r="L411" s="130"/>
      <c r="M411" s="130"/>
      <c r="N411" s="130"/>
      <c r="O411" s="130"/>
      <c r="P411" s="130">
        <v>1</v>
      </c>
      <c r="Q411" s="130"/>
      <c r="R411" s="130">
        <f t="shared" si="94"/>
        <v>1</v>
      </c>
      <c r="S411" s="133"/>
      <c r="T411" s="130"/>
      <c r="U411" s="130"/>
      <c r="V411" s="130"/>
      <c r="W411" s="130">
        <v>1</v>
      </c>
      <c r="X411" s="130"/>
      <c r="Y411" s="130"/>
      <c r="Z411" s="130"/>
      <c r="AA411" s="130"/>
      <c r="AB411" s="130"/>
      <c r="AC411" s="130"/>
      <c r="AD411" s="130"/>
      <c r="AE411" s="130"/>
      <c r="AF411" s="130"/>
      <c r="AG411" s="130"/>
      <c r="AH411" s="130"/>
      <c r="AI411" s="133"/>
      <c r="AJ411" s="130"/>
      <c r="AK411" s="130"/>
      <c r="AL411" s="130"/>
      <c r="AM411" s="130"/>
      <c r="AN411" s="130"/>
      <c r="AO411" s="130"/>
      <c r="AP411" s="130"/>
      <c r="AQ411" s="130"/>
      <c r="AR411" s="130"/>
      <c r="AS411" s="126"/>
      <c r="AT411" s="126"/>
      <c r="AU411" s="126"/>
      <c r="AV411" s="126"/>
      <c r="AW411" s="126"/>
      <c r="AX411" s="126"/>
      <c r="AY411" s="126"/>
      <c r="AZ411" s="138"/>
      <c r="BA411" s="138"/>
      <c r="BB411" s="138"/>
      <c r="BC411" s="138"/>
      <c r="BD411" s="138"/>
      <c r="BE411" s="130"/>
      <c r="BF411" s="130"/>
      <c r="BG411" s="130"/>
      <c r="BH411" s="130"/>
      <c r="BI411" s="130"/>
      <c r="BJ411" s="130"/>
      <c r="BK411" s="131">
        <v>4.77405</v>
      </c>
      <c r="BL411" s="131">
        <v>4.77405</v>
      </c>
      <c r="BM411" s="130">
        <f t="shared" ref="BM411:BM413" si="95">(H411*8)*0.96</f>
        <v>7.68</v>
      </c>
    </row>
    <row r="412" spans="1:65">
      <c r="A412" s="133">
        <v>409</v>
      </c>
      <c r="B412" s="133" t="s">
        <v>731</v>
      </c>
      <c r="C412" s="134"/>
      <c r="D412" s="134"/>
      <c r="E412" s="135" t="s">
        <v>1911</v>
      </c>
      <c r="F412" s="135" t="s">
        <v>1912</v>
      </c>
      <c r="G412" s="135" t="s">
        <v>1913</v>
      </c>
      <c r="H412" s="133">
        <v>1</v>
      </c>
      <c r="I412" s="130"/>
      <c r="J412" s="130"/>
      <c r="K412" s="130"/>
      <c r="L412" s="130"/>
      <c r="M412" s="130"/>
      <c r="N412" s="130"/>
      <c r="O412" s="130"/>
      <c r="P412" s="130">
        <v>1</v>
      </c>
      <c r="Q412" s="130"/>
      <c r="R412" s="130">
        <v>1</v>
      </c>
      <c r="S412" s="133"/>
      <c r="T412" s="130"/>
      <c r="U412" s="130"/>
      <c r="V412" s="130"/>
      <c r="W412" s="130"/>
      <c r="X412" s="130"/>
      <c r="Y412" s="130"/>
      <c r="Z412" s="130"/>
      <c r="AA412" s="130"/>
      <c r="AB412" s="130"/>
      <c r="AC412" s="130"/>
      <c r="AD412" s="130"/>
      <c r="AE412" s="130"/>
      <c r="AF412" s="130"/>
      <c r="AG412" s="130"/>
      <c r="AH412" s="130"/>
      <c r="AI412" s="133"/>
      <c r="AJ412" s="130"/>
      <c r="AK412" s="130"/>
      <c r="AL412" s="130"/>
      <c r="AM412" s="130"/>
      <c r="AN412" s="130"/>
      <c r="AO412" s="130"/>
      <c r="AP412" s="130"/>
      <c r="AQ412" s="130"/>
      <c r="AR412" s="130"/>
      <c r="AS412" s="126"/>
      <c r="AT412" s="126"/>
      <c r="AU412" s="126"/>
      <c r="AV412" s="126"/>
      <c r="AW412" s="126"/>
      <c r="AX412" s="126"/>
      <c r="AY412" s="126"/>
      <c r="AZ412" s="138"/>
      <c r="BA412" s="138"/>
      <c r="BB412" s="138"/>
      <c r="BC412" s="138"/>
      <c r="BD412" s="138"/>
      <c r="BE412" s="130"/>
      <c r="BF412" s="130"/>
      <c r="BG412" s="130"/>
      <c r="BH412" s="130"/>
      <c r="BI412" s="130"/>
      <c r="BJ412" s="130"/>
      <c r="BK412" s="131">
        <v>4.77405</v>
      </c>
      <c r="BL412" s="131">
        <v>4.77405</v>
      </c>
      <c r="BM412" s="130">
        <f t="shared" si="95"/>
        <v>7.68</v>
      </c>
    </row>
    <row r="413" spans="1:65">
      <c r="A413" s="133">
        <v>410</v>
      </c>
      <c r="B413" s="133" t="s">
        <v>731</v>
      </c>
      <c r="C413" s="134"/>
      <c r="D413" s="134" t="s">
        <v>1914</v>
      </c>
      <c r="E413" s="135" t="s">
        <v>1915</v>
      </c>
      <c r="F413" s="135" t="s">
        <v>1916</v>
      </c>
      <c r="G413" s="135" t="s">
        <v>1917</v>
      </c>
      <c r="H413" s="133">
        <v>1</v>
      </c>
      <c r="I413" s="130"/>
      <c r="J413" s="130"/>
      <c r="K413" s="130">
        <v>1</v>
      </c>
      <c r="L413" s="130"/>
      <c r="M413" s="130"/>
      <c r="N413" s="130"/>
      <c r="O413" s="130">
        <v>1</v>
      </c>
      <c r="P413" s="130"/>
      <c r="Q413" s="130"/>
      <c r="R413" s="130"/>
      <c r="S413" s="133"/>
      <c r="T413" s="130">
        <v>1</v>
      </c>
      <c r="U413" s="130"/>
      <c r="V413" s="130"/>
      <c r="W413" s="130"/>
      <c r="X413" s="130"/>
      <c r="Y413" s="130"/>
      <c r="Z413" s="130"/>
      <c r="AA413" s="130"/>
      <c r="AB413" s="130">
        <v>1</v>
      </c>
      <c r="AC413" s="130"/>
      <c r="AD413" s="130"/>
      <c r="AE413" s="130"/>
      <c r="AF413" s="130"/>
      <c r="AG413" s="130"/>
      <c r="AH413" s="130"/>
      <c r="AI413" s="130">
        <v>1</v>
      </c>
      <c r="AJ413" s="130"/>
      <c r="AK413" s="130"/>
      <c r="AL413" s="130"/>
      <c r="AM413" s="130">
        <f t="shared" ref="AM413:AM416" si="96">S413</f>
        <v>0</v>
      </c>
      <c r="AN413" s="130"/>
      <c r="AO413" s="130">
        <f t="shared" ref="AO413:AO416" si="97">SUM(T413:V413)</f>
        <v>1</v>
      </c>
      <c r="AP413" s="130">
        <f t="shared" ref="AP413:AP416" si="98">SUM(W413:Y413)</f>
        <v>0</v>
      </c>
      <c r="AQ413" s="130">
        <f t="shared" ref="AQ413:AQ416" si="99">Z413</f>
        <v>0</v>
      </c>
      <c r="AR413" s="130"/>
      <c r="AS413" s="126"/>
      <c r="AT413" s="126"/>
      <c r="AU413" s="126">
        <f t="shared" ref="AU413:AU416" si="100">(SUM(S413:AA413))*0.93</f>
        <v>0.93</v>
      </c>
      <c r="AV413" s="126">
        <v>167.6</v>
      </c>
      <c r="AW413" s="126"/>
      <c r="AX413" s="126"/>
      <c r="AY413" s="126"/>
      <c r="AZ413" s="138"/>
      <c r="BA413" s="138">
        <v>1</v>
      </c>
      <c r="BB413" s="138">
        <v>2</v>
      </c>
      <c r="BC413" s="138"/>
      <c r="BD413" s="138"/>
      <c r="BE413" s="130">
        <f t="shared" ref="BE413:BE416" si="101">(AH413*5+AI413*4+AJ413*2)*0.96</f>
        <v>3.84</v>
      </c>
      <c r="BF413" s="130"/>
      <c r="BG413" s="130"/>
      <c r="BH413" s="130">
        <v>46.8</v>
      </c>
      <c r="BI413" s="130">
        <v>33.6</v>
      </c>
      <c r="BJ413" s="130"/>
      <c r="BK413" s="131">
        <v>3.81924</v>
      </c>
      <c r="BL413" s="131">
        <v>3.81924</v>
      </c>
      <c r="BM413" s="130">
        <f t="shared" si="95"/>
        <v>7.68</v>
      </c>
    </row>
    <row r="414" spans="1:65">
      <c r="A414" s="133">
        <v>411</v>
      </c>
      <c r="B414" s="133" t="s">
        <v>731</v>
      </c>
      <c r="C414" s="134"/>
      <c r="D414" s="134"/>
      <c r="E414" s="135"/>
      <c r="F414" s="135" t="s">
        <v>1918</v>
      </c>
      <c r="G414" s="135" t="s">
        <v>1919</v>
      </c>
      <c r="H414" s="133">
        <v>1</v>
      </c>
      <c r="I414" s="130"/>
      <c r="J414" s="130"/>
      <c r="K414" s="130"/>
      <c r="L414" s="130"/>
      <c r="M414" s="130"/>
      <c r="N414" s="130"/>
      <c r="O414" s="130"/>
      <c r="P414" s="130"/>
      <c r="Q414" s="130"/>
      <c r="R414" s="130"/>
      <c r="S414" s="133"/>
      <c r="T414" s="130"/>
      <c r="U414" s="130"/>
      <c r="V414" s="130"/>
      <c r="W414" s="130"/>
      <c r="X414" s="130"/>
      <c r="Y414" s="130"/>
      <c r="Z414" s="130"/>
      <c r="AA414" s="130"/>
      <c r="AB414" s="130"/>
      <c r="AC414" s="130"/>
      <c r="AD414" s="130"/>
      <c r="AE414" s="130"/>
      <c r="AF414" s="130"/>
      <c r="AG414" s="130"/>
      <c r="AH414" s="130"/>
      <c r="AI414" s="130"/>
      <c r="AJ414" s="130"/>
      <c r="AK414" s="130"/>
      <c r="AL414" s="130"/>
      <c r="AM414" s="130"/>
      <c r="AN414" s="130"/>
      <c r="AO414" s="130"/>
      <c r="AP414" s="130"/>
      <c r="AQ414" s="130"/>
      <c r="AR414" s="130"/>
      <c r="AS414" s="126"/>
      <c r="AT414" s="126"/>
      <c r="AU414" s="126"/>
      <c r="AV414" s="126"/>
      <c r="AW414" s="126"/>
      <c r="AX414" s="126"/>
      <c r="AY414" s="126"/>
      <c r="AZ414" s="138"/>
      <c r="BA414" s="138"/>
      <c r="BB414" s="138"/>
      <c r="BC414" s="138"/>
      <c r="BD414" s="138"/>
      <c r="BE414" s="130"/>
      <c r="BF414" s="130"/>
      <c r="BG414" s="130"/>
      <c r="BH414" s="130"/>
      <c r="BI414" s="130"/>
      <c r="BJ414" s="130"/>
      <c r="BK414" s="131">
        <v>4.77405</v>
      </c>
      <c r="BL414" s="131">
        <v>4.77405</v>
      </c>
      <c r="BM414" s="130"/>
    </row>
    <row r="415" ht="27" spans="1:65">
      <c r="A415" s="133">
        <v>412</v>
      </c>
      <c r="B415" s="133" t="s">
        <v>731</v>
      </c>
      <c r="C415" s="134"/>
      <c r="D415" s="134" t="s">
        <v>1920</v>
      </c>
      <c r="E415" s="135" t="s">
        <v>1921</v>
      </c>
      <c r="F415" s="135" t="s">
        <v>1922</v>
      </c>
      <c r="G415" s="135" t="s">
        <v>1923</v>
      </c>
      <c r="H415" s="133">
        <f>SUM(I415:Q415)</f>
        <v>1</v>
      </c>
      <c r="I415" s="130"/>
      <c r="J415" s="130">
        <v>1</v>
      </c>
      <c r="K415" s="130"/>
      <c r="L415" s="130"/>
      <c r="M415" s="130"/>
      <c r="N415" s="130"/>
      <c r="O415" s="130"/>
      <c r="P415" s="130"/>
      <c r="Q415" s="130"/>
      <c r="R415" s="130"/>
      <c r="S415" s="133">
        <v>1</v>
      </c>
      <c r="T415" s="130"/>
      <c r="U415" s="130"/>
      <c r="V415" s="130"/>
      <c r="W415" s="130"/>
      <c r="X415" s="130"/>
      <c r="Y415" s="130"/>
      <c r="Z415" s="130"/>
      <c r="AA415" s="130"/>
      <c r="AB415" s="130"/>
      <c r="AC415" s="130"/>
      <c r="AD415" s="130"/>
      <c r="AE415" s="130"/>
      <c r="AF415" s="130"/>
      <c r="AG415" s="130"/>
      <c r="AH415" s="130"/>
      <c r="AI415" s="130">
        <v>1</v>
      </c>
      <c r="AJ415" s="130"/>
      <c r="AK415" s="130"/>
      <c r="AL415" s="130"/>
      <c r="AM415" s="130">
        <f t="shared" si="96"/>
        <v>1</v>
      </c>
      <c r="AN415" s="130"/>
      <c r="AO415" s="130">
        <f t="shared" si="97"/>
        <v>0</v>
      </c>
      <c r="AP415" s="130">
        <f t="shared" si="98"/>
        <v>0</v>
      </c>
      <c r="AQ415" s="130">
        <f t="shared" si="99"/>
        <v>0</v>
      </c>
      <c r="AR415" s="130"/>
      <c r="AS415" s="126"/>
      <c r="AT415" s="126"/>
      <c r="AU415" s="126">
        <f t="shared" si="100"/>
        <v>0.93</v>
      </c>
      <c r="AV415" s="126">
        <v>186.7</v>
      </c>
      <c r="AW415" s="126"/>
      <c r="AX415" s="126"/>
      <c r="AY415" s="126"/>
      <c r="AZ415" s="138"/>
      <c r="BA415" s="140">
        <v>1</v>
      </c>
      <c r="BB415" s="140">
        <v>2</v>
      </c>
      <c r="BC415" s="138"/>
      <c r="BD415" s="138"/>
      <c r="BE415" s="130">
        <f t="shared" si="101"/>
        <v>3.84</v>
      </c>
      <c r="BF415" s="130"/>
      <c r="BG415" s="130"/>
      <c r="BH415" s="130">
        <v>21.12</v>
      </c>
      <c r="BI415" s="130">
        <v>14.4</v>
      </c>
      <c r="BJ415" s="130"/>
      <c r="BK415" s="131">
        <v>4.77405</v>
      </c>
      <c r="BL415" s="131">
        <v>4.77405</v>
      </c>
      <c r="BM415" s="130">
        <v>3.84</v>
      </c>
    </row>
    <row r="416" spans="1:65">
      <c r="A416" s="133">
        <v>413</v>
      </c>
      <c r="B416" s="133" t="s">
        <v>731</v>
      </c>
      <c r="C416" s="134"/>
      <c r="D416" s="134" t="s">
        <v>1924</v>
      </c>
      <c r="E416" s="135" t="s">
        <v>1925</v>
      </c>
      <c r="F416" s="135" t="s">
        <v>1926</v>
      </c>
      <c r="G416" s="135" t="s">
        <v>1927</v>
      </c>
      <c r="H416" s="133">
        <v>1</v>
      </c>
      <c r="I416" s="130"/>
      <c r="J416" s="130"/>
      <c r="K416" s="130">
        <v>1</v>
      </c>
      <c r="L416" s="130"/>
      <c r="M416" s="130"/>
      <c r="N416" s="130"/>
      <c r="O416" s="130">
        <v>1</v>
      </c>
      <c r="P416" s="130"/>
      <c r="Q416" s="130"/>
      <c r="R416" s="130"/>
      <c r="S416" s="133"/>
      <c r="T416" s="130">
        <v>1</v>
      </c>
      <c r="U416" s="130"/>
      <c r="V416" s="130"/>
      <c r="W416" s="130"/>
      <c r="X416" s="130"/>
      <c r="Y416" s="130"/>
      <c r="Z416" s="130"/>
      <c r="AA416" s="130"/>
      <c r="AB416" s="130">
        <v>2</v>
      </c>
      <c r="AC416" s="130"/>
      <c r="AD416" s="130"/>
      <c r="AE416" s="130"/>
      <c r="AF416" s="130"/>
      <c r="AG416" s="130"/>
      <c r="AH416" s="130"/>
      <c r="AI416" s="130">
        <v>1</v>
      </c>
      <c r="AJ416" s="130"/>
      <c r="AK416" s="130"/>
      <c r="AL416" s="130"/>
      <c r="AM416" s="130">
        <f t="shared" si="96"/>
        <v>0</v>
      </c>
      <c r="AN416" s="130"/>
      <c r="AO416" s="130">
        <f t="shared" si="97"/>
        <v>1</v>
      </c>
      <c r="AP416" s="130">
        <f t="shared" si="98"/>
        <v>0</v>
      </c>
      <c r="AQ416" s="130">
        <f t="shared" si="99"/>
        <v>0</v>
      </c>
      <c r="AR416" s="130"/>
      <c r="AS416" s="126"/>
      <c r="AT416" s="126"/>
      <c r="AU416" s="126">
        <f t="shared" si="100"/>
        <v>0.93</v>
      </c>
      <c r="AV416" s="126">
        <v>9.3</v>
      </c>
      <c r="AW416" s="126">
        <v>148.8</v>
      </c>
      <c r="AX416" s="126"/>
      <c r="AY416" s="126"/>
      <c r="AZ416" s="138"/>
      <c r="BA416" s="138">
        <v>1</v>
      </c>
      <c r="BB416" s="138">
        <v>2</v>
      </c>
      <c r="BC416" s="138"/>
      <c r="BD416" s="138"/>
      <c r="BE416" s="130">
        <f t="shared" si="101"/>
        <v>3.84</v>
      </c>
      <c r="BF416" s="130"/>
      <c r="BG416" s="130"/>
      <c r="BH416" s="130">
        <v>44.16</v>
      </c>
      <c r="BI416" s="130">
        <v>33.6</v>
      </c>
      <c r="BJ416" s="130"/>
      <c r="BK416" s="131">
        <v>4.77405</v>
      </c>
      <c r="BL416" s="131">
        <v>4.77405</v>
      </c>
      <c r="BM416" s="130">
        <f>(H416*8)*0.96</f>
        <v>7.68</v>
      </c>
    </row>
    <row r="417" spans="1:65">
      <c r="A417" s="133">
        <v>414</v>
      </c>
      <c r="B417" s="133" t="s">
        <v>731</v>
      </c>
      <c r="C417" s="134"/>
      <c r="D417" s="134"/>
      <c r="E417" s="135"/>
      <c r="F417" s="135" t="s">
        <v>1928</v>
      </c>
      <c r="G417" s="135" t="s">
        <v>1929</v>
      </c>
      <c r="H417" s="133">
        <v>1</v>
      </c>
      <c r="I417" s="130"/>
      <c r="J417" s="130"/>
      <c r="K417" s="130"/>
      <c r="L417" s="130"/>
      <c r="M417" s="130"/>
      <c r="N417" s="130"/>
      <c r="O417" s="130"/>
      <c r="P417" s="130"/>
      <c r="Q417" s="130"/>
      <c r="R417" s="130"/>
      <c r="S417" s="133"/>
      <c r="T417" s="130"/>
      <c r="U417" s="130"/>
      <c r="V417" s="130"/>
      <c r="W417" s="130"/>
      <c r="X417" s="130"/>
      <c r="Y417" s="130"/>
      <c r="Z417" s="130"/>
      <c r="AA417" s="130"/>
      <c r="AB417" s="130"/>
      <c r="AC417" s="130"/>
      <c r="AD417" s="130"/>
      <c r="AE417" s="130"/>
      <c r="AF417" s="130"/>
      <c r="AG417" s="130"/>
      <c r="AH417" s="130"/>
      <c r="AI417" s="130"/>
      <c r="AJ417" s="130"/>
      <c r="AK417" s="130"/>
      <c r="AL417" s="130"/>
      <c r="AM417" s="130"/>
      <c r="AN417" s="130"/>
      <c r="AO417" s="130"/>
      <c r="AP417" s="130"/>
      <c r="AQ417" s="130"/>
      <c r="AR417" s="130"/>
      <c r="AS417" s="126"/>
      <c r="AT417" s="126"/>
      <c r="AU417" s="126"/>
      <c r="AV417" s="126"/>
      <c r="AW417" s="126"/>
      <c r="AX417" s="126"/>
      <c r="AY417" s="126"/>
      <c r="AZ417" s="138"/>
      <c r="BA417" s="138"/>
      <c r="BB417" s="138"/>
      <c r="BC417" s="138"/>
      <c r="BD417" s="138"/>
      <c r="BE417" s="130"/>
      <c r="BF417" s="130"/>
      <c r="BG417" s="130"/>
      <c r="BH417" s="130"/>
      <c r="BI417" s="130"/>
      <c r="BJ417" s="130"/>
      <c r="BK417" s="131">
        <v>4.77405</v>
      </c>
      <c r="BL417" s="131">
        <v>4.77405</v>
      </c>
      <c r="BM417" s="130"/>
    </row>
    <row r="418" spans="1:65">
      <c r="A418" s="133">
        <v>415</v>
      </c>
      <c r="B418" s="133" t="s">
        <v>731</v>
      </c>
      <c r="C418" s="134"/>
      <c r="D418" s="134"/>
      <c r="E418" s="135"/>
      <c r="F418" s="135" t="s">
        <v>1930</v>
      </c>
      <c r="G418" s="135" t="s">
        <v>1931</v>
      </c>
      <c r="H418" s="133">
        <v>1</v>
      </c>
      <c r="I418" s="130"/>
      <c r="J418" s="130"/>
      <c r="K418" s="130">
        <v>1</v>
      </c>
      <c r="L418" s="130"/>
      <c r="M418" s="130"/>
      <c r="N418" s="130"/>
      <c r="O418" s="130"/>
      <c r="P418" s="130"/>
      <c r="Q418" s="130"/>
      <c r="R418" s="130"/>
      <c r="S418" s="133"/>
      <c r="T418" s="130"/>
      <c r="U418" s="130"/>
      <c r="V418" s="130"/>
      <c r="W418" s="130"/>
      <c r="X418" s="130"/>
      <c r="Y418" s="130"/>
      <c r="Z418" s="130"/>
      <c r="AA418" s="130"/>
      <c r="AB418" s="130"/>
      <c r="AC418" s="130"/>
      <c r="AD418" s="130"/>
      <c r="AE418" s="130"/>
      <c r="AF418" s="130"/>
      <c r="AG418" s="130"/>
      <c r="AH418" s="130"/>
      <c r="AI418" s="130"/>
      <c r="AJ418" s="130"/>
      <c r="AK418" s="130"/>
      <c r="AL418" s="130"/>
      <c r="AM418" s="130"/>
      <c r="AN418" s="130"/>
      <c r="AO418" s="130"/>
      <c r="AP418" s="130"/>
      <c r="AQ418" s="130"/>
      <c r="AR418" s="130"/>
      <c r="AS418" s="126"/>
      <c r="AT418" s="126"/>
      <c r="AU418" s="126"/>
      <c r="AV418" s="126"/>
      <c r="AW418" s="126"/>
      <c r="AX418" s="126"/>
      <c r="AY418" s="126"/>
      <c r="AZ418" s="138"/>
      <c r="BA418" s="138"/>
      <c r="BB418" s="138"/>
      <c r="BC418" s="138"/>
      <c r="BD418" s="138"/>
      <c r="BE418" s="130"/>
      <c r="BF418" s="130"/>
      <c r="BG418" s="130"/>
      <c r="BH418" s="130"/>
      <c r="BI418" s="130"/>
      <c r="BJ418" s="130"/>
      <c r="BK418" s="131">
        <v>4.77405</v>
      </c>
      <c r="BL418" s="131">
        <v>4.77405</v>
      </c>
      <c r="BM418" s="130"/>
    </row>
    <row r="419" spans="1:65">
      <c r="A419" s="133">
        <v>416</v>
      </c>
      <c r="B419" s="133" t="s">
        <v>731</v>
      </c>
      <c r="C419" s="134"/>
      <c r="D419" s="134" t="s">
        <v>1932</v>
      </c>
      <c r="E419" s="135" t="s">
        <v>1933</v>
      </c>
      <c r="F419" s="135" t="s">
        <v>1934</v>
      </c>
      <c r="G419" s="135" t="s">
        <v>1935</v>
      </c>
      <c r="H419" s="133">
        <v>1</v>
      </c>
      <c r="I419" s="130"/>
      <c r="J419" s="130"/>
      <c r="K419" s="130"/>
      <c r="L419" s="130"/>
      <c r="M419" s="130"/>
      <c r="N419" s="130"/>
      <c r="O419" s="130">
        <v>1</v>
      </c>
      <c r="P419" s="130"/>
      <c r="Q419" s="130"/>
      <c r="R419" s="130"/>
      <c r="S419" s="133"/>
      <c r="T419" s="130">
        <v>1</v>
      </c>
      <c r="U419" s="130"/>
      <c r="V419" s="130"/>
      <c r="W419" s="130"/>
      <c r="X419" s="130"/>
      <c r="Y419" s="130"/>
      <c r="Z419" s="130"/>
      <c r="AA419" s="130"/>
      <c r="AB419" s="130">
        <v>2</v>
      </c>
      <c r="AC419" s="130"/>
      <c r="AD419" s="130"/>
      <c r="AE419" s="130"/>
      <c r="AF419" s="130"/>
      <c r="AG419" s="130"/>
      <c r="AH419" s="130"/>
      <c r="AI419" s="130">
        <v>1</v>
      </c>
      <c r="AJ419" s="130"/>
      <c r="AK419" s="130"/>
      <c r="AL419" s="130"/>
      <c r="AM419" s="130">
        <f>S419</f>
        <v>0</v>
      </c>
      <c r="AN419" s="130"/>
      <c r="AO419" s="130">
        <f>SUM(T419:V419)</f>
        <v>1</v>
      </c>
      <c r="AP419" s="130">
        <f>SUM(W419:Y419)</f>
        <v>0</v>
      </c>
      <c r="AQ419" s="130">
        <f>Z419</f>
        <v>0</v>
      </c>
      <c r="AR419" s="130"/>
      <c r="AS419" s="126"/>
      <c r="AT419" s="126"/>
      <c r="AU419" s="126">
        <f>(SUM(S419:AA419))*0.93</f>
        <v>0.93</v>
      </c>
      <c r="AV419" s="126">
        <v>224.8</v>
      </c>
      <c r="AW419" s="126"/>
      <c r="AX419" s="126"/>
      <c r="AY419" s="126"/>
      <c r="AZ419" s="138"/>
      <c r="BA419" s="138">
        <v>1</v>
      </c>
      <c r="BB419" s="138">
        <v>2</v>
      </c>
      <c r="BC419" s="138"/>
      <c r="BD419" s="138"/>
      <c r="BE419" s="130">
        <f>(AH419*5+AI419*4+AJ419*2)*0.96</f>
        <v>3.84</v>
      </c>
      <c r="BF419" s="130"/>
      <c r="BG419" s="130"/>
      <c r="BH419" s="130">
        <v>6.48</v>
      </c>
      <c r="BI419" s="130">
        <v>43.2</v>
      </c>
      <c r="BJ419" s="130"/>
      <c r="BK419" s="131">
        <v>4.77405</v>
      </c>
      <c r="BL419" s="131">
        <v>4.77405</v>
      </c>
      <c r="BM419" s="130">
        <f>(H419*8)*0.96</f>
        <v>7.68</v>
      </c>
    </row>
    <row r="420" spans="1:65">
      <c r="A420" s="133">
        <v>417</v>
      </c>
      <c r="B420" s="133" t="s">
        <v>731</v>
      </c>
      <c r="C420" s="134"/>
      <c r="D420" s="134"/>
      <c r="E420" s="135"/>
      <c r="F420" s="135" t="s">
        <v>1936</v>
      </c>
      <c r="G420" s="135" t="s">
        <v>1937</v>
      </c>
      <c r="H420" s="133">
        <v>1</v>
      </c>
      <c r="I420" s="130"/>
      <c r="J420" s="130"/>
      <c r="K420" s="130">
        <v>1</v>
      </c>
      <c r="L420" s="130"/>
      <c r="M420" s="130"/>
      <c r="N420" s="130"/>
      <c r="O420" s="130"/>
      <c r="P420" s="130"/>
      <c r="Q420" s="130"/>
      <c r="R420" s="130"/>
      <c r="S420" s="133"/>
      <c r="T420" s="130"/>
      <c r="U420" s="130"/>
      <c r="V420" s="130"/>
      <c r="W420" s="130"/>
      <c r="X420" s="130"/>
      <c r="Y420" s="130"/>
      <c r="Z420" s="130"/>
      <c r="AA420" s="130"/>
      <c r="AB420" s="130"/>
      <c r="AC420" s="130"/>
      <c r="AD420" s="130"/>
      <c r="AE420" s="130"/>
      <c r="AF420" s="130"/>
      <c r="AG420" s="130"/>
      <c r="AH420" s="130"/>
      <c r="AI420" s="130"/>
      <c r="AJ420" s="130"/>
      <c r="AK420" s="130"/>
      <c r="AL420" s="130"/>
      <c r="AM420" s="130"/>
      <c r="AN420" s="130"/>
      <c r="AO420" s="130"/>
      <c r="AP420" s="130"/>
      <c r="AQ420" s="130"/>
      <c r="AR420" s="130"/>
      <c r="AS420" s="126"/>
      <c r="AT420" s="126"/>
      <c r="AU420" s="126"/>
      <c r="AV420" s="126"/>
      <c r="AW420" s="126"/>
      <c r="AX420" s="126"/>
      <c r="AY420" s="126"/>
      <c r="AZ420" s="138"/>
      <c r="BA420" s="138"/>
      <c r="BB420" s="138"/>
      <c r="BC420" s="138"/>
      <c r="BD420" s="138"/>
      <c r="BE420" s="130"/>
      <c r="BF420" s="130"/>
      <c r="BG420" s="130"/>
      <c r="BH420" s="130"/>
      <c r="BI420" s="130"/>
      <c r="BJ420" s="130"/>
      <c r="BK420" s="131">
        <v>52.51455</v>
      </c>
      <c r="BL420" s="131">
        <v>52.51455</v>
      </c>
      <c r="BM420" s="130"/>
    </row>
    <row r="421" spans="1:65">
      <c r="A421" s="133">
        <v>418</v>
      </c>
      <c r="B421" s="133" t="s">
        <v>731</v>
      </c>
      <c r="C421" s="134"/>
      <c r="D421" s="134"/>
      <c r="E421" s="135"/>
      <c r="F421" s="135" t="s">
        <v>1938</v>
      </c>
      <c r="G421" s="135" t="s">
        <v>1939</v>
      </c>
      <c r="H421" s="133">
        <v>1</v>
      </c>
      <c r="I421" s="130"/>
      <c r="J421" s="130"/>
      <c r="K421" s="130">
        <v>1</v>
      </c>
      <c r="L421" s="130"/>
      <c r="M421" s="130"/>
      <c r="N421" s="130"/>
      <c r="O421" s="130"/>
      <c r="P421" s="130"/>
      <c r="Q421" s="130"/>
      <c r="R421" s="130"/>
      <c r="S421" s="133"/>
      <c r="T421" s="130"/>
      <c r="U421" s="130"/>
      <c r="V421" s="130"/>
      <c r="W421" s="130"/>
      <c r="X421" s="130"/>
      <c r="Y421" s="130"/>
      <c r="Z421" s="130"/>
      <c r="AA421" s="130"/>
      <c r="AB421" s="130"/>
      <c r="AC421" s="130"/>
      <c r="AD421" s="130"/>
      <c r="AE421" s="130"/>
      <c r="AF421" s="130"/>
      <c r="AG421" s="130"/>
      <c r="AH421" s="130"/>
      <c r="AI421" s="130"/>
      <c r="AJ421" s="130"/>
      <c r="AK421" s="130"/>
      <c r="AL421" s="130"/>
      <c r="AM421" s="130"/>
      <c r="AN421" s="130"/>
      <c r="AO421" s="130"/>
      <c r="AP421" s="130"/>
      <c r="AQ421" s="130"/>
      <c r="AR421" s="130"/>
      <c r="AS421" s="126"/>
      <c r="AT421" s="126"/>
      <c r="AU421" s="126"/>
      <c r="AV421" s="126"/>
      <c r="AW421" s="126"/>
      <c r="AX421" s="126"/>
      <c r="AY421" s="126"/>
      <c r="AZ421" s="138"/>
      <c r="BA421" s="138"/>
      <c r="BB421" s="138"/>
      <c r="BC421" s="138"/>
      <c r="BD421" s="138"/>
      <c r="BE421" s="130"/>
      <c r="BF421" s="130"/>
      <c r="BG421" s="130"/>
      <c r="BH421" s="130"/>
      <c r="BI421" s="130"/>
      <c r="BJ421" s="130"/>
      <c r="BK421" s="131">
        <v>52.51455</v>
      </c>
      <c r="BL421" s="131">
        <v>52.51455</v>
      </c>
      <c r="BM421" s="130">
        <v>3.84</v>
      </c>
    </row>
    <row r="422" spans="1:65">
      <c r="A422" s="133">
        <v>419</v>
      </c>
      <c r="B422" s="133" t="s">
        <v>731</v>
      </c>
      <c r="C422" s="134" t="s">
        <v>1940</v>
      </c>
      <c r="D422" s="134" t="s">
        <v>1941</v>
      </c>
      <c r="E422" s="135" t="s">
        <v>1942</v>
      </c>
      <c r="F422" s="135" t="s">
        <v>1943</v>
      </c>
      <c r="G422" s="135" t="s">
        <v>1944</v>
      </c>
      <c r="H422" s="133">
        <v>1</v>
      </c>
      <c r="I422" s="130"/>
      <c r="J422" s="130">
        <v>1</v>
      </c>
      <c r="K422" s="130"/>
      <c r="L422" s="130"/>
      <c r="M422" s="130"/>
      <c r="N422" s="130"/>
      <c r="O422" s="130"/>
      <c r="P422" s="130"/>
      <c r="Q422" s="130"/>
      <c r="R422" s="130">
        <f>P422</f>
        <v>0</v>
      </c>
      <c r="S422" s="133">
        <v>1</v>
      </c>
      <c r="T422" s="130"/>
      <c r="U422" s="130"/>
      <c r="V422" s="130"/>
      <c r="W422" s="130"/>
      <c r="X422" s="130"/>
      <c r="Y422" s="130"/>
      <c r="Z422" s="130"/>
      <c r="AA422" s="130"/>
      <c r="AB422" s="130">
        <v>1</v>
      </c>
      <c r="AC422" s="130"/>
      <c r="AD422" s="130"/>
      <c r="AE422" s="130"/>
      <c r="AF422" s="130"/>
      <c r="AG422" s="130"/>
      <c r="AH422" s="130"/>
      <c r="AI422" s="130"/>
      <c r="AJ422" s="133">
        <v>1</v>
      </c>
      <c r="AK422" s="130"/>
      <c r="AL422" s="130"/>
      <c r="AM422" s="130">
        <f>S422</f>
        <v>1</v>
      </c>
      <c r="AN422" s="130"/>
      <c r="AO422" s="130">
        <f>SUM(T422:V422)</f>
        <v>0</v>
      </c>
      <c r="AP422" s="130">
        <f>SUM(W422:Y422)</f>
        <v>0</v>
      </c>
      <c r="AQ422" s="130">
        <f>Z422</f>
        <v>0</v>
      </c>
      <c r="AR422" s="130">
        <v>30</v>
      </c>
      <c r="AS422" s="126">
        <v>889</v>
      </c>
      <c r="AT422" s="126"/>
      <c r="AU422" s="126">
        <f>(SUM(S422:AA422))*0.93</f>
        <v>0.93</v>
      </c>
      <c r="AV422" s="126">
        <v>103</v>
      </c>
      <c r="AW422" s="126"/>
      <c r="AX422" s="126"/>
      <c r="AY422" s="126"/>
      <c r="AZ422" s="138">
        <f>48+28+36+24+8</f>
        <v>144</v>
      </c>
      <c r="BA422" s="138">
        <v>1</v>
      </c>
      <c r="BB422" s="138">
        <v>4</v>
      </c>
      <c r="BC422" s="138">
        <v>1</v>
      </c>
      <c r="BD422" s="138">
        <v>1</v>
      </c>
      <c r="BE422" s="130">
        <f>(AH422*5+AI422*4+AJ422*2)*0.96</f>
        <v>1.92</v>
      </c>
      <c r="BF422" s="130">
        <v>1.92</v>
      </c>
      <c r="BG422" s="130">
        <v>98.88</v>
      </c>
      <c r="BH422" s="130"/>
      <c r="BI422" s="130">
        <v>144</v>
      </c>
      <c r="BJ422" s="130"/>
      <c r="BK422" s="131">
        <v>52.51455</v>
      </c>
      <c r="BL422" s="131">
        <v>52.51455</v>
      </c>
      <c r="BM422" s="130"/>
    </row>
    <row r="423" spans="1:65">
      <c r="A423" s="133">
        <v>420</v>
      </c>
      <c r="B423" s="133" t="s">
        <v>731</v>
      </c>
      <c r="C423" s="134"/>
      <c r="D423" s="134"/>
      <c r="E423" s="135"/>
      <c r="F423" s="135" t="s">
        <v>1945</v>
      </c>
      <c r="G423" s="135" t="s">
        <v>1946</v>
      </c>
      <c r="H423" s="133">
        <v>1</v>
      </c>
      <c r="I423" s="130"/>
      <c r="J423" s="130">
        <v>1</v>
      </c>
      <c r="K423" s="130"/>
      <c r="L423" s="130"/>
      <c r="M423" s="130"/>
      <c r="N423" s="130"/>
      <c r="O423" s="130"/>
      <c r="P423" s="130"/>
      <c r="Q423" s="130"/>
      <c r="R423" s="130"/>
      <c r="S423" s="133"/>
      <c r="T423" s="130"/>
      <c r="U423" s="130"/>
      <c r="V423" s="130"/>
      <c r="W423" s="130"/>
      <c r="X423" s="130"/>
      <c r="Y423" s="130"/>
      <c r="Z423" s="130"/>
      <c r="AA423" s="130"/>
      <c r="AB423" s="130">
        <v>1</v>
      </c>
      <c r="AC423" s="130"/>
      <c r="AD423" s="130"/>
      <c r="AE423" s="130"/>
      <c r="AF423" s="130"/>
      <c r="AG423" s="130"/>
      <c r="AH423" s="130"/>
      <c r="AI423" s="130"/>
      <c r="AJ423" s="133"/>
      <c r="AK423" s="130"/>
      <c r="AL423" s="130"/>
      <c r="AM423" s="130"/>
      <c r="AN423" s="130"/>
      <c r="AO423" s="130"/>
      <c r="AP423" s="130"/>
      <c r="AQ423" s="130"/>
      <c r="AR423" s="130"/>
      <c r="AS423" s="126"/>
      <c r="AT423" s="126"/>
      <c r="AU423" s="126"/>
      <c r="AV423" s="126"/>
      <c r="AW423" s="126"/>
      <c r="AX423" s="126"/>
      <c r="AY423" s="126"/>
      <c r="AZ423" s="138"/>
      <c r="BA423" s="138"/>
      <c r="BB423" s="138"/>
      <c r="BC423" s="138"/>
      <c r="BD423" s="138"/>
      <c r="BE423" s="130"/>
      <c r="BF423" s="130"/>
      <c r="BG423" s="130"/>
      <c r="BH423" s="130"/>
      <c r="BI423" s="130"/>
      <c r="BJ423" s="130"/>
      <c r="BK423" s="131">
        <v>57.2886</v>
      </c>
      <c r="BL423" s="131">
        <v>57.2886</v>
      </c>
      <c r="BM423" s="130"/>
    </row>
    <row r="424" spans="1:65">
      <c r="A424" s="133">
        <v>421</v>
      </c>
      <c r="B424" s="133" t="s">
        <v>731</v>
      </c>
      <c r="C424" s="134"/>
      <c r="D424" s="134"/>
      <c r="E424" s="135"/>
      <c r="F424" s="135" t="s">
        <v>1947</v>
      </c>
      <c r="G424" s="135" t="s">
        <v>1948</v>
      </c>
      <c r="H424" s="133">
        <v>1</v>
      </c>
      <c r="I424" s="130"/>
      <c r="J424" s="130">
        <v>1</v>
      </c>
      <c r="K424" s="130"/>
      <c r="L424" s="130"/>
      <c r="M424" s="130"/>
      <c r="N424" s="130"/>
      <c r="O424" s="130"/>
      <c r="P424" s="130"/>
      <c r="Q424" s="130"/>
      <c r="R424" s="130"/>
      <c r="S424" s="133"/>
      <c r="T424" s="130"/>
      <c r="U424" s="130"/>
      <c r="V424" s="130"/>
      <c r="W424" s="130"/>
      <c r="X424" s="130"/>
      <c r="Y424" s="130"/>
      <c r="Z424" s="130"/>
      <c r="AA424" s="130"/>
      <c r="AB424" s="130"/>
      <c r="AC424" s="130"/>
      <c r="AD424" s="130"/>
      <c r="AE424" s="130"/>
      <c r="AF424" s="130"/>
      <c r="AG424" s="130"/>
      <c r="AH424" s="130"/>
      <c r="AI424" s="130"/>
      <c r="AJ424" s="133"/>
      <c r="AK424" s="130"/>
      <c r="AL424" s="130"/>
      <c r="AM424" s="130"/>
      <c r="AN424" s="130"/>
      <c r="AO424" s="130"/>
      <c r="AP424" s="130"/>
      <c r="AQ424" s="130"/>
      <c r="AR424" s="130"/>
      <c r="AS424" s="126"/>
      <c r="AT424" s="126"/>
      <c r="AU424" s="126"/>
      <c r="AV424" s="126"/>
      <c r="AW424" s="126"/>
      <c r="AX424" s="126"/>
      <c r="AY424" s="126"/>
      <c r="AZ424" s="138"/>
      <c r="BA424" s="138"/>
      <c r="BB424" s="138"/>
      <c r="BC424" s="138"/>
      <c r="BD424" s="138"/>
      <c r="BE424" s="130"/>
      <c r="BF424" s="130"/>
      <c r="BG424" s="130"/>
      <c r="BH424" s="130"/>
      <c r="BI424" s="130"/>
      <c r="BJ424" s="130"/>
      <c r="BK424" s="131">
        <v>57.2886</v>
      </c>
      <c r="BL424" s="131">
        <v>57.2886</v>
      </c>
      <c r="BM424" s="130"/>
    </row>
    <row r="425" spans="1:65">
      <c r="A425" s="133">
        <v>422</v>
      </c>
      <c r="B425" s="133" t="s">
        <v>731</v>
      </c>
      <c r="C425" s="134"/>
      <c r="D425" s="134"/>
      <c r="E425" s="135" t="s">
        <v>1949</v>
      </c>
      <c r="F425" s="135" t="s">
        <v>1950</v>
      </c>
      <c r="G425" s="135" t="s">
        <v>1951</v>
      </c>
      <c r="H425" s="133">
        <v>1</v>
      </c>
      <c r="I425" s="130"/>
      <c r="J425" s="130"/>
      <c r="K425" s="130"/>
      <c r="L425" s="130"/>
      <c r="M425" s="130"/>
      <c r="N425" s="130"/>
      <c r="O425" s="130"/>
      <c r="P425" s="130">
        <v>1</v>
      </c>
      <c r="Q425" s="130"/>
      <c r="R425" s="130">
        <v>1</v>
      </c>
      <c r="S425" s="133"/>
      <c r="T425" s="130"/>
      <c r="U425" s="130"/>
      <c r="V425" s="133">
        <v>1</v>
      </c>
      <c r="W425" s="130"/>
      <c r="X425" s="130"/>
      <c r="Y425" s="130"/>
      <c r="Z425" s="130"/>
      <c r="AA425" s="130"/>
      <c r="AB425" s="130">
        <v>1</v>
      </c>
      <c r="AC425" s="130"/>
      <c r="AD425" s="130"/>
      <c r="AE425" s="130"/>
      <c r="AF425" s="130"/>
      <c r="AG425" s="130"/>
      <c r="AH425" s="130"/>
      <c r="AI425" s="130"/>
      <c r="AJ425" s="133"/>
      <c r="AK425" s="130"/>
      <c r="AL425" s="130"/>
      <c r="AM425" s="130"/>
      <c r="AN425" s="130"/>
      <c r="AO425" s="130"/>
      <c r="AP425" s="130"/>
      <c r="AQ425" s="130"/>
      <c r="AR425" s="130"/>
      <c r="AS425" s="126"/>
      <c r="AT425" s="126"/>
      <c r="AU425" s="126"/>
      <c r="AV425" s="126"/>
      <c r="AW425" s="126"/>
      <c r="AX425" s="126"/>
      <c r="AY425" s="126"/>
      <c r="AZ425" s="138"/>
      <c r="BA425" s="138"/>
      <c r="BB425" s="138"/>
      <c r="BC425" s="138"/>
      <c r="BD425" s="138"/>
      <c r="BE425" s="130"/>
      <c r="BF425" s="130"/>
      <c r="BG425" s="130"/>
      <c r="BH425" s="130"/>
      <c r="BI425" s="130"/>
      <c r="BJ425" s="130"/>
      <c r="BK425" s="131">
        <v>57.2886</v>
      </c>
      <c r="BL425" s="131">
        <v>57.2886</v>
      </c>
      <c r="BM425" s="130">
        <f>(H425*8)*0.96</f>
        <v>7.68</v>
      </c>
    </row>
    <row r="426" spans="1:65">
      <c r="A426" s="133">
        <v>423</v>
      </c>
      <c r="B426" s="133" t="s">
        <v>731</v>
      </c>
      <c r="C426" s="134"/>
      <c r="D426" s="134"/>
      <c r="E426" s="135"/>
      <c r="F426" s="135" t="s">
        <v>1952</v>
      </c>
      <c r="G426" s="135" t="s">
        <v>1953</v>
      </c>
      <c r="H426" s="133">
        <v>1</v>
      </c>
      <c r="I426" s="130"/>
      <c r="J426" s="130"/>
      <c r="K426" s="130"/>
      <c r="L426" s="130"/>
      <c r="M426" s="130"/>
      <c r="N426" s="130"/>
      <c r="O426" s="130"/>
      <c r="P426" s="130">
        <v>1</v>
      </c>
      <c r="Q426" s="130"/>
      <c r="R426" s="130">
        <v>1</v>
      </c>
      <c r="S426" s="133"/>
      <c r="T426" s="130"/>
      <c r="U426" s="130"/>
      <c r="V426" s="133"/>
      <c r="W426" s="130"/>
      <c r="X426" s="130"/>
      <c r="Y426" s="130"/>
      <c r="Z426" s="130"/>
      <c r="AA426" s="130"/>
      <c r="AB426" s="130"/>
      <c r="AC426" s="130"/>
      <c r="AD426" s="130"/>
      <c r="AE426" s="130"/>
      <c r="AF426" s="130"/>
      <c r="AG426" s="130"/>
      <c r="AH426" s="130"/>
      <c r="AI426" s="130"/>
      <c r="AJ426" s="133"/>
      <c r="AK426" s="130"/>
      <c r="AL426" s="130"/>
      <c r="AM426" s="130"/>
      <c r="AN426" s="130"/>
      <c r="AO426" s="130"/>
      <c r="AP426" s="130"/>
      <c r="AQ426" s="130"/>
      <c r="AR426" s="130"/>
      <c r="AS426" s="126"/>
      <c r="AT426" s="126"/>
      <c r="AU426" s="126"/>
      <c r="AV426" s="126"/>
      <c r="AW426" s="126"/>
      <c r="AX426" s="126"/>
      <c r="AY426" s="126"/>
      <c r="AZ426" s="138"/>
      <c r="BA426" s="138"/>
      <c r="BB426" s="138"/>
      <c r="BC426" s="138"/>
      <c r="BD426" s="138"/>
      <c r="BE426" s="130"/>
      <c r="BF426" s="130"/>
      <c r="BG426" s="130"/>
      <c r="BH426" s="130"/>
      <c r="BI426" s="130"/>
      <c r="BJ426" s="130"/>
      <c r="BK426" s="131">
        <v>2.1483225</v>
      </c>
      <c r="BL426" s="131">
        <v>2.1483225</v>
      </c>
      <c r="BM426" s="130"/>
    </row>
    <row r="427" spans="1:65">
      <c r="A427" s="133">
        <v>424</v>
      </c>
      <c r="B427" s="133" t="s">
        <v>731</v>
      </c>
      <c r="C427" s="134"/>
      <c r="D427" s="134"/>
      <c r="E427" s="135"/>
      <c r="F427" s="135" t="s">
        <v>1954</v>
      </c>
      <c r="G427" s="135" t="s">
        <v>1955</v>
      </c>
      <c r="H427" s="133">
        <v>1</v>
      </c>
      <c r="I427" s="130"/>
      <c r="J427" s="130"/>
      <c r="K427" s="130"/>
      <c r="L427" s="130"/>
      <c r="M427" s="130"/>
      <c r="N427" s="130"/>
      <c r="O427" s="130">
        <v>1</v>
      </c>
      <c r="P427" s="130"/>
      <c r="Q427" s="130"/>
      <c r="R427" s="130"/>
      <c r="S427" s="133"/>
      <c r="T427" s="130"/>
      <c r="U427" s="130"/>
      <c r="V427" s="133"/>
      <c r="W427" s="130"/>
      <c r="X427" s="130"/>
      <c r="Y427" s="130"/>
      <c r="Z427" s="130"/>
      <c r="AA427" s="130"/>
      <c r="AB427" s="130"/>
      <c r="AC427" s="130"/>
      <c r="AD427" s="130"/>
      <c r="AE427" s="130"/>
      <c r="AF427" s="130"/>
      <c r="AG427" s="130"/>
      <c r="AH427" s="130"/>
      <c r="AI427" s="130"/>
      <c r="AJ427" s="133"/>
      <c r="AK427" s="130"/>
      <c r="AL427" s="130"/>
      <c r="AM427" s="130"/>
      <c r="AN427" s="130"/>
      <c r="AO427" s="130"/>
      <c r="AP427" s="130"/>
      <c r="AQ427" s="130"/>
      <c r="AR427" s="130"/>
      <c r="AS427" s="126"/>
      <c r="AT427" s="126"/>
      <c r="AU427" s="126"/>
      <c r="AV427" s="126"/>
      <c r="AW427" s="126"/>
      <c r="AX427" s="126"/>
      <c r="AY427" s="126"/>
      <c r="AZ427" s="138"/>
      <c r="BA427" s="138"/>
      <c r="BB427" s="138"/>
      <c r="BC427" s="138"/>
      <c r="BD427" s="138"/>
      <c r="BE427" s="130"/>
      <c r="BF427" s="130"/>
      <c r="BG427" s="130"/>
      <c r="BH427" s="130"/>
      <c r="BI427" s="130"/>
      <c r="BJ427" s="130"/>
      <c r="BK427" s="131">
        <v>2.1483225</v>
      </c>
      <c r="BL427" s="131">
        <v>2.1483225</v>
      </c>
      <c r="BM427" s="130"/>
    </row>
    <row r="428" spans="1:65">
      <c r="A428" s="133">
        <v>425</v>
      </c>
      <c r="B428" s="133" t="s">
        <v>731</v>
      </c>
      <c r="C428" s="134"/>
      <c r="D428" s="134" t="s">
        <v>1956</v>
      </c>
      <c r="E428" s="135" t="s">
        <v>1957</v>
      </c>
      <c r="F428" s="135" t="s">
        <v>1958</v>
      </c>
      <c r="G428" s="135" t="s">
        <v>1959</v>
      </c>
      <c r="H428" s="133">
        <v>1</v>
      </c>
      <c r="I428" s="130"/>
      <c r="J428" s="130"/>
      <c r="K428" s="130"/>
      <c r="L428" s="130"/>
      <c r="M428" s="130"/>
      <c r="N428" s="130"/>
      <c r="O428" s="130"/>
      <c r="P428" s="130">
        <v>1</v>
      </c>
      <c r="Q428" s="130"/>
      <c r="R428" s="130">
        <f>P428</f>
        <v>1</v>
      </c>
      <c r="S428" s="133"/>
      <c r="T428" s="130"/>
      <c r="U428" s="130"/>
      <c r="V428" s="130">
        <v>1</v>
      </c>
      <c r="W428" s="130"/>
      <c r="X428" s="130"/>
      <c r="Y428" s="130"/>
      <c r="Z428" s="130"/>
      <c r="AA428" s="130"/>
      <c r="AB428" s="130">
        <v>1</v>
      </c>
      <c r="AC428" s="130"/>
      <c r="AD428" s="130"/>
      <c r="AE428" s="130"/>
      <c r="AF428" s="130"/>
      <c r="AG428" s="130"/>
      <c r="AH428" s="130"/>
      <c r="AI428" s="130"/>
      <c r="AJ428" s="133">
        <v>1</v>
      </c>
      <c r="AK428" s="130"/>
      <c r="AL428" s="130"/>
      <c r="AM428" s="130">
        <f>S428</f>
        <v>0</v>
      </c>
      <c r="AN428" s="130"/>
      <c r="AO428" s="130">
        <f>SUM(T428:V428)</f>
        <v>1</v>
      </c>
      <c r="AP428" s="130">
        <f>SUM(W428:Y428)</f>
        <v>0</v>
      </c>
      <c r="AQ428" s="130">
        <f>Z428</f>
        <v>0</v>
      </c>
      <c r="AR428" s="130"/>
      <c r="AS428" s="126"/>
      <c r="AT428" s="126"/>
      <c r="AU428" s="126">
        <f>(SUM(S428:AA428))*0.93</f>
        <v>0.93</v>
      </c>
      <c r="AV428" s="126">
        <v>18.6</v>
      </c>
      <c r="AW428" s="126"/>
      <c r="AX428" s="126"/>
      <c r="AY428" s="126"/>
      <c r="AZ428" s="138"/>
      <c r="BA428" s="138">
        <v>1</v>
      </c>
      <c r="BB428" s="138">
        <f>BA428*2</f>
        <v>2</v>
      </c>
      <c r="BC428" s="138"/>
      <c r="BD428" s="138"/>
      <c r="BE428" s="130">
        <f>(AH428*5+AI428*4+AJ428*2)*0.96</f>
        <v>1.92</v>
      </c>
      <c r="BF428" s="130">
        <v>1.92</v>
      </c>
      <c r="BG428" s="130">
        <v>111.36</v>
      </c>
      <c r="BH428" s="130"/>
      <c r="BI428" s="130">
        <v>115.2</v>
      </c>
      <c r="BJ428" s="130"/>
      <c r="BK428" s="131">
        <v>62.06265</v>
      </c>
      <c r="BL428" s="131">
        <v>62.06265</v>
      </c>
      <c r="BM428" s="130">
        <v>3.84</v>
      </c>
    </row>
    <row r="429" spans="1:65">
      <c r="A429" s="133">
        <v>426</v>
      </c>
      <c r="B429" s="133" t="s">
        <v>731</v>
      </c>
      <c r="C429" s="134"/>
      <c r="D429" s="134"/>
      <c r="E429" s="135"/>
      <c r="F429" s="135" t="s">
        <v>1960</v>
      </c>
      <c r="G429" s="135" t="s">
        <v>1961</v>
      </c>
      <c r="H429" s="133">
        <v>1</v>
      </c>
      <c r="I429" s="130"/>
      <c r="J429" s="130"/>
      <c r="K429" s="130"/>
      <c r="L429" s="130"/>
      <c r="M429" s="130"/>
      <c r="N429" s="130"/>
      <c r="O429" s="130"/>
      <c r="P429" s="130">
        <v>1</v>
      </c>
      <c r="Q429" s="130"/>
      <c r="R429" s="130">
        <v>1</v>
      </c>
      <c r="S429" s="133"/>
      <c r="T429" s="130"/>
      <c r="U429" s="130"/>
      <c r="V429" s="130"/>
      <c r="W429" s="130"/>
      <c r="X429" s="130"/>
      <c r="Y429" s="130"/>
      <c r="Z429" s="130"/>
      <c r="AA429" s="130"/>
      <c r="AB429" s="130"/>
      <c r="AC429" s="130"/>
      <c r="AD429" s="130"/>
      <c r="AE429" s="130"/>
      <c r="AF429" s="130"/>
      <c r="AG429" s="130"/>
      <c r="AH429" s="130"/>
      <c r="AI429" s="130"/>
      <c r="AJ429" s="133"/>
      <c r="AK429" s="130"/>
      <c r="AL429" s="130"/>
      <c r="AM429" s="130"/>
      <c r="AN429" s="130"/>
      <c r="AO429" s="130"/>
      <c r="AP429" s="130"/>
      <c r="AQ429" s="130"/>
      <c r="AR429" s="130"/>
      <c r="AS429" s="126"/>
      <c r="AT429" s="126"/>
      <c r="AU429" s="126"/>
      <c r="AV429" s="126"/>
      <c r="AW429" s="126"/>
      <c r="AX429" s="126"/>
      <c r="AY429" s="126"/>
      <c r="AZ429" s="138"/>
      <c r="BA429" s="138"/>
      <c r="BB429" s="138"/>
      <c r="BC429" s="138"/>
      <c r="BD429" s="138"/>
      <c r="BE429" s="130"/>
      <c r="BF429" s="130"/>
      <c r="BG429" s="130"/>
      <c r="BH429" s="130"/>
      <c r="BI429" s="130"/>
      <c r="BJ429" s="130"/>
      <c r="BK429" s="131">
        <v>62.06265</v>
      </c>
      <c r="BL429" s="131">
        <v>62.06265</v>
      </c>
      <c r="BM429" s="130"/>
    </row>
    <row r="430" spans="1:65">
      <c r="A430" s="133">
        <v>427</v>
      </c>
      <c r="B430" s="133" t="s">
        <v>731</v>
      </c>
      <c r="C430" s="134"/>
      <c r="D430" s="134"/>
      <c r="E430" s="135" t="s">
        <v>1962</v>
      </c>
      <c r="F430" s="135" t="s">
        <v>1963</v>
      </c>
      <c r="G430" s="135" t="s">
        <v>1964</v>
      </c>
      <c r="H430" s="133">
        <v>1</v>
      </c>
      <c r="I430" s="130"/>
      <c r="J430" s="130">
        <v>1</v>
      </c>
      <c r="K430" s="130"/>
      <c r="L430" s="130"/>
      <c r="M430" s="130"/>
      <c r="N430" s="130"/>
      <c r="O430" s="130"/>
      <c r="P430" s="130"/>
      <c r="Q430" s="130"/>
      <c r="R430" s="130"/>
      <c r="S430" s="133">
        <v>1</v>
      </c>
      <c r="T430" s="130"/>
      <c r="U430" s="130"/>
      <c r="V430" s="130"/>
      <c r="W430" s="130"/>
      <c r="X430" s="130"/>
      <c r="Y430" s="130"/>
      <c r="Z430" s="130"/>
      <c r="AA430" s="130"/>
      <c r="AB430" s="130"/>
      <c r="AC430" s="130"/>
      <c r="AD430" s="130"/>
      <c r="AE430" s="130"/>
      <c r="AF430" s="130"/>
      <c r="AG430" s="130"/>
      <c r="AH430" s="130"/>
      <c r="AI430" s="130"/>
      <c r="AJ430" s="133"/>
      <c r="AK430" s="130"/>
      <c r="AL430" s="130"/>
      <c r="AM430" s="130"/>
      <c r="AN430" s="130"/>
      <c r="AO430" s="130"/>
      <c r="AP430" s="130"/>
      <c r="AQ430" s="130"/>
      <c r="AR430" s="130"/>
      <c r="AS430" s="126"/>
      <c r="AT430" s="126"/>
      <c r="AU430" s="126"/>
      <c r="AV430" s="126"/>
      <c r="AW430" s="126"/>
      <c r="AX430" s="126"/>
      <c r="AY430" s="126"/>
      <c r="AZ430" s="138"/>
      <c r="BA430" s="138"/>
      <c r="BB430" s="138"/>
      <c r="BC430" s="138"/>
      <c r="BD430" s="138"/>
      <c r="BE430" s="130"/>
      <c r="BF430" s="130"/>
      <c r="BG430" s="130"/>
      <c r="BH430" s="130"/>
      <c r="BI430" s="130"/>
      <c r="BJ430" s="130"/>
      <c r="BK430" s="131">
        <v>16.23177</v>
      </c>
      <c r="BL430" s="131">
        <v>16.23177</v>
      </c>
      <c r="BM430" s="130">
        <v>3.84</v>
      </c>
    </row>
    <row r="431" spans="1:65">
      <c r="A431" s="133">
        <v>428</v>
      </c>
      <c r="B431" s="133" t="s">
        <v>731</v>
      </c>
      <c r="C431" s="134"/>
      <c r="D431" s="134"/>
      <c r="E431" s="135"/>
      <c r="F431" s="135" t="s">
        <v>1965</v>
      </c>
      <c r="G431" s="135" t="s">
        <v>1966</v>
      </c>
      <c r="H431" s="133">
        <v>1</v>
      </c>
      <c r="I431" s="130"/>
      <c r="J431" s="130">
        <v>1</v>
      </c>
      <c r="K431" s="130"/>
      <c r="L431" s="130"/>
      <c r="M431" s="130"/>
      <c r="N431" s="130"/>
      <c r="O431" s="130"/>
      <c r="P431" s="130"/>
      <c r="Q431" s="130"/>
      <c r="R431" s="130"/>
      <c r="S431" s="133"/>
      <c r="T431" s="130"/>
      <c r="U431" s="130"/>
      <c r="V431" s="130"/>
      <c r="W431" s="130"/>
      <c r="X431" s="130"/>
      <c r="Y431" s="130"/>
      <c r="Z431" s="130"/>
      <c r="AA431" s="130"/>
      <c r="AB431" s="130"/>
      <c r="AC431" s="130"/>
      <c r="AD431" s="130"/>
      <c r="AE431" s="130"/>
      <c r="AF431" s="130"/>
      <c r="AG431" s="130"/>
      <c r="AH431" s="130"/>
      <c r="AI431" s="130"/>
      <c r="AJ431" s="133"/>
      <c r="AK431" s="130"/>
      <c r="AL431" s="130"/>
      <c r="AM431" s="130"/>
      <c r="AN431" s="130"/>
      <c r="AO431" s="130"/>
      <c r="AP431" s="130"/>
      <c r="AQ431" s="130"/>
      <c r="AR431" s="130"/>
      <c r="AS431" s="126"/>
      <c r="AT431" s="126"/>
      <c r="AU431" s="126"/>
      <c r="AV431" s="126"/>
      <c r="AW431" s="126"/>
      <c r="AX431" s="126"/>
      <c r="AY431" s="126"/>
      <c r="AZ431" s="138"/>
      <c r="BA431" s="138"/>
      <c r="BB431" s="138"/>
      <c r="BC431" s="138"/>
      <c r="BD431" s="138"/>
      <c r="BE431" s="130"/>
      <c r="BF431" s="130"/>
      <c r="BG431" s="130"/>
      <c r="BH431" s="130"/>
      <c r="BI431" s="130"/>
      <c r="BJ431" s="130"/>
      <c r="BK431" s="131">
        <v>65.88189</v>
      </c>
      <c r="BL431" s="131">
        <v>65.88189</v>
      </c>
      <c r="BM431" s="130"/>
    </row>
    <row r="432" spans="1:65">
      <c r="A432" s="133">
        <v>429</v>
      </c>
      <c r="B432" s="133" t="s">
        <v>731</v>
      </c>
      <c r="C432" s="134"/>
      <c r="D432" s="134" t="s">
        <v>1967</v>
      </c>
      <c r="E432" s="135" t="s">
        <v>1968</v>
      </c>
      <c r="F432" s="135" t="s">
        <v>1969</v>
      </c>
      <c r="G432" s="135" t="s">
        <v>1970</v>
      </c>
      <c r="H432" s="133">
        <v>1</v>
      </c>
      <c r="I432" s="130">
        <v>1</v>
      </c>
      <c r="J432" s="130"/>
      <c r="K432" s="130"/>
      <c r="L432" s="130"/>
      <c r="M432" s="130"/>
      <c r="N432" s="130"/>
      <c r="O432" s="130"/>
      <c r="P432" s="130"/>
      <c r="Q432" s="130"/>
      <c r="R432" s="130"/>
      <c r="S432" s="133"/>
      <c r="T432" s="130"/>
      <c r="U432" s="130"/>
      <c r="V432" s="130"/>
      <c r="W432" s="130"/>
      <c r="X432" s="130"/>
      <c r="Y432" s="130"/>
      <c r="Z432" s="130"/>
      <c r="AA432" s="130"/>
      <c r="AB432" s="130"/>
      <c r="AC432" s="130"/>
      <c r="AD432" s="130"/>
      <c r="AE432" s="130"/>
      <c r="AF432" s="130"/>
      <c r="AG432" s="130"/>
      <c r="AH432" s="130">
        <v>1</v>
      </c>
      <c r="AI432" s="130"/>
      <c r="AJ432" s="130"/>
      <c r="AK432" s="130"/>
      <c r="AL432" s="130"/>
      <c r="AM432" s="130">
        <f>S432</f>
        <v>0</v>
      </c>
      <c r="AN432" s="130"/>
      <c r="AO432" s="130">
        <f>SUM(T432:V432)</f>
        <v>0</v>
      </c>
      <c r="AP432" s="130">
        <f>SUM(W432:Y432)</f>
        <v>0</v>
      </c>
      <c r="AQ432" s="130">
        <f>Z432</f>
        <v>0</v>
      </c>
      <c r="AR432" s="130"/>
      <c r="AS432" s="126"/>
      <c r="AT432" s="126"/>
      <c r="AU432" s="126">
        <f>(SUM(S432:AA432))*0.93</f>
        <v>0</v>
      </c>
      <c r="AV432" s="126">
        <v>286.4</v>
      </c>
      <c r="AW432" s="126">
        <v>372</v>
      </c>
      <c r="AX432" s="126"/>
      <c r="AY432" s="126"/>
      <c r="AZ432" s="138"/>
      <c r="BA432" s="138">
        <v>1</v>
      </c>
      <c r="BB432" s="138">
        <f>BA432*2</f>
        <v>2</v>
      </c>
      <c r="BC432" s="138"/>
      <c r="BD432" s="138"/>
      <c r="BE432" s="130">
        <f>(AH432*5+AI432*4+AJ432*2)*0.96</f>
        <v>4.8</v>
      </c>
      <c r="BF432" s="130">
        <v>1.92</v>
      </c>
      <c r="BG432" s="130">
        <v>76.8</v>
      </c>
      <c r="BH432" s="130"/>
      <c r="BI432" s="130">
        <v>43.2</v>
      </c>
      <c r="BJ432" s="130"/>
      <c r="BK432" s="131">
        <v>4.77405</v>
      </c>
      <c r="BL432" s="131">
        <v>4.77405</v>
      </c>
      <c r="BM432" s="130">
        <v>3.84</v>
      </c>
    </row>
    <row r="433" spans="1:65">
      <c r="A433" s="133">
        <v>430</v>
      </c>
      <c r="B433" s="133" t="s">
        <v>731</v>
      </c>
      <c r="C433" s="134"/>
      <c r="D433" s="134"/>
      <c r="E433" s="135" t="s">
        <v>1971</v>
      </c>
      <c r="F433" s="135" t="s">
        <v>1972</v>
      </c>
      <c r="G433" s="135" t="s">
        <v>1973</v>
      </c>
      <c r="H433" s="133">
        <v>1</v>
      </c>
      <c r="I433" s="130">
        <v>1</v>
      </c>
      <c r="J433" s="130"/>
      <c r="K433" s="130"/>
      <c r="L433" s="130"/>
      <c r="M433" s="130"/>
      <c r="N433" s="130"/>
      <c r="O433" s="130"/>
      <c r="P433" s="130"/>
      <c r="Q433" s="130"/>
      <c r="R433" s="130"/>
      <c r="S433" s="133"/>
      <c r="T433" s="130"/>
      <c r="U433" s="130"/>
      <c r="V433" s="130"/>
      <c r="W433" s="130"/>
      <c r="X433" s="130"/>
      <c r="Y433" s="130"/>
      <c r="Z433" s="130"/>
      <c r="AA433" s="130"/>
      <c r="AB433" s="130"/>
      <c r="AC433" s="130"/>
      <c r="AD433" s="130"/>
      <c r="AE433" s="130"/>
      <c r="AF433" s="130"/>
      <c r="AG433" s="130"/>
      <c r="AH433" s="130">
        <v>1</v>
      </c>
      <c r="AI433" s="130"/>
      <c r="AJ433" s="130"/>
      <c r="AK433" s="130"/>
      <c r="AL433" s="130"/>
      <c r="AM433" s="130"/>
      <c r="AN433" s="130"/>
      <c r="AO433" s="130"/>
      <c r="AP433" s="130"/>
      <c r="AQ433" s="130"/>
      <c r="AR433" s="130"/>
      <c r="AS433" s="126"/>
      <c r="AT433" s="126"/>
      <c r="AU433" s="126"/>
      <c r="AV433" s="126"/>
      <c r="AW433" s="126"/>
      <c r="AX433" s="126"/>
      <c r="AY433" s="126"/>
      <c r="AZ433" s="138"/>
      <c r="BA433" s="138"/>
      <c r="BB433" s="138"/>
      <c r="BC433" s="138"/>
      <c r="BD433" s="138"/>
      <c r="BE433" s="130"/>
      <c r="BF433" s="130"/>
      <c r="BG433" s="130"/>
      <c r="BH433" s="130"/>
      <c r="BI433" s="130"/>
      <c r="BJ433" s="130"/>
      <c r="BK433" s="131">
        <v>23.27349375</v>
      </c>
      <c r="BL433" s="131">
        <v>23.27349375</v>
      </c>
      <c r="BM433" s="130">
        <v>3.84</v>
      </c>
    </row>
    <row r="434" spans="1:65">
      <c r="A434" s="133">
        <v>431</v>
      </c>
      <c r="B434" s="133" t="s">
        <v>731</v>
      </c>
      <c r="C434" s="134"/>
      <c r="D434" s="134"/>
      <c r="E434" s="135" t="s">
        <v>1974</v>
      </c>
      <c r="F434" s="135" t="s">
        <v>1975</v>
      </c>
      <c r="G434" s="135" t="s">
        <v>1976</v>
      </c>
      <c r="H434" s="133">
        <v>1</v>
      </c>
      <c r="I434" s="130">
        <v>1</v>
      </c>
      <c r="J434" s="130"/>
      <c r="K434" s="130"/>
      <c r="L434" s="130"/>
      <c r="M434" s="130"/>
      <c r="N434" s="130"/>
      <c r="O434" s="130"/>
      <c r="P434" s="130"/>
      <c r="Q434" s="130"/>
      <c r="R434" s="130"/>
      <c r="S434" s="133"/>
      <c r="T434" s="130"/>
      <c r="U434" s="130"/>
      <c r="V434" s="130"/>
      <c r="W434" s="130"/>
      <c r="X434" s="130"/>
      <c r="Y434" s="130"/>
      <c r="Z434" s="130"/>
      <c r="AA434" s="130"/>
      <c r="AB434" s="130"/>
      <c r="AC434" s="130"/>
      <c r="AD434" s="130"/>
      <c r="AE434" s="130"/>
      <c r="AF434" s="130"/>
      <c r="AG434" s="130"/>
      <c r="AH434" s="130">
        <v>1</v>
      </c>
      <c r="AI434" s="130"/>
      <c r="AJ434" s="130"/>
      <c r="AK434" s="130"/>
      <c r="AL434" s="130"/>
      <c r="AM434" s="130"/>
      <c r="AN434" s="130"/>
      <c r="AO434" s="130"/>
      <c r="AP434" s="130"/>
      <c r="AQ434" s="130"/>
      <c r="AR434" s="130"/>
      <c r="AS434" s="126"/>
      <c r="AT434" s="126"/>
      <c r="AU434" s="126"/>
      <c r="AV434" s="126"/>
      <c r="AW434" s="126"/>
      <c r="AX434" s="126"/>
      <c r="AY434" s="126"/>
      <c r="AZ434" s="138"/>
      <c r="BA434" s="138"/>
      <c r="BB434" s="138"/>
      <c r="BC434" s="138"/>
      <c r="BD434" s="138"/>
      <c r="BE434" s="130"/>
      <c r="BF434" s="130"/>
      <c r="BG434" s="130"/>
      <c r="BH434" s="130"/>
      <c r="BI434" s="130"/>
      <c r="BJ434" s="130"/>
      <c r="BK434" s="131">
        <v>16.23177</v>
      </c>
      <c r="BL434" s="131">
        <v>16.23177</v>
      </c>
      <c r="BM434" s="130">
        <v>3.84</v>
      </c>
    </row>
    <row r="435" spans="1:65">
      <c r="A435" s="133">
        <v>432</v>
      </c>
      <c r="B435" s="133" t="s">
        <v>731</v>
      </c>
      <c r="C435" s="134"/>
      <c r="D435" s="134"/>
      <c r="E435" s="135" t="s">
        <v>1977</v>
      </c>
      <c r="F435" s="135" t="s">
        <v>1978</v>
      </c>
      <c r="G435" s="135" t="s">
        <v>1979</v>
      </c>
      <c r="H435" s="133">
        <v>1</v>
      </c>
      <c r="I435" s="130"/>
      <c r="J435" s="130">
        <v>1</v>
      </c>
      <c r="K435" s="130"/>
      <c r="L435" s="130"/>
      <c r="M435" s="130"/>
      <c r="N435" s="130"/>
      <c r="O435" s="130"/>
      <c r="P435" s="130"/>
      <c r="Q435" s="130"/>
      <c r="R435" s="130"/>
      <c r="S435" s="133">
        <v>1</v>
      </c>
      <c r="T435" s="130"/>
      <c r="U435" s="130"/>
      <c r="V435" s="130"/>
      <c r="W435" s="130"/>
      <c r="X435" s="130"/>
      <c r="Y435" s="130"/>
      <c r="Z435" s="130"/>
      <c r="AA435" s="130"/>
      <c r="AB435" s="130"/>
      <c r="AC435" s="130"/>
      <c r="AD435" s="130"/>
      <c r="AE435" s="130"/>
      <c r="AF435" s="130"/>
      <c r="AG435" s="130"/>
      <c r="AH435" s="130"/>
      <c r="AI435" s="130"/>
      <c r="AJ435" s="130"/>
      <c r="AK435" s="130"/>
      <c r="AL435" s="130"/>
      <c r="AM435" s="130"/>
      <c r="AN435" s="130"/>
      <c r="AO435" s="130"/>
      <c r="AP435" s="130"/>
      <c r="AQ435" s="130"/>
      <c r="AR435" s="130"/>
      <c r="AS435" s="126"/>
      <c r="AT435" s="126"/>
      <c r="AU435" s="126"/>
      <c r="AV435" s="126"/>
      <c r="AW435" s="126"/>
      <c r="AX435" s="126"/>
      <c r="AY435" s="126"/>
      <c r="AZ435" s="138"/>
      <c r="BA435" s="138"/>
      <c r="BB435" s="138"/>
      <c r="BC435" s="138"/>
      <c r="BD435" s="138"/>
      <c r="BE435" s="130"/>
      <c r="BF435" s="130"/>
      <c r="BG435" s="130"/>
      <c r="BH435" s="130"/>
      <c r="BI435" s="130"/>
      <c r="BJ435" s="130"/>
      <c r="BK435" s="131">
        <v>4.77405</v>
      </c>
      <c r="BL435" s="131">
        <v>4.77405</v>
      </c>
      <c r="BM435" s="130">
        <v>3.84</v>
      </c>
    </row>
    <row r="436" spans="1:65">
      <c r="A436" s="133">
        <v>433</v>
      </c>
      <c r="B436" s="133" t="s">
        <v>731</v>
      </c>
      <c r="C436" s="134"/>
      <c r="D436" s="134" t="s">
        <v>1980</v>
      </c>
      <c r="E436" s="135" t="s">
        <v>1981</v>
      </c>
      <c r="F436" s="135" t="s">
        <v>1982</v>
      </c>
      <c r="G436" s="135" t="s">
        <v>1983</v>
      </c>
      <c r="H436" s="133">
        <v>1</v>
      </c>
      <c r="I436" s="130">
        <v>1</v>
      </c>
      <c r="J436" s="130"/>
      <c r="K436" s="130"/>
      <c r="L436" s="130"/>
      <c r="M436" s="130"/>
      <c r="N436" s="130"/>
      <c r="O436" s="130"/>
      <c r="P436" s="130"/>
      <c r="Q436" s="130"/>
      <c r="R436" s="130"/>
      <c r="S436" s="133"/>
      <c r="T436" s="130"/>
      <c r="U436" s="130"/>
      <c r="V436" s="130"/>
      <c r="W436" s="130"/>
      <c r="X436" s="130"/>
      <c r="Y436" s="130"/>
      <c r="Z436" s="130"/>
      <c r="AA436" s="130"/>
      <c r="AB436" s="130"/>
      <c r="AC436" s="130"/>
      <c r="AD436" s="130"/>
      <c r="AE436" s="130"/>
      <c r="AF436" s="130"/>
      <c r="AG436" s="130"/>
      <c r="AH436" s="130">
        <v>1</v>
      </c>
      <c r="AI436" s="130"/>
      <c r="AJ436" s="130"/>
      <c r="AK436" s="130"/>
      <c r="AL436" s="130"/>
      <c r="AM436" s="130">
        <f>S436</f>
        <v>0</v>
      </c>
      <c r="AN436" s="130"/>
      <c r="AO436" s="130">
        <f>SUM(T436:V436)</f>
        <v>0</v>
      </c>
      <c r="AP436" s="130">
        <f>SUM(W436:Y436)</f>
        <v>0</v>
      </c>
      <c r="AQ436" s="130">
        <f>Z436</f>
        <v>0</v>
      </c>
      <c r="AR436" s="130"/>
      <c r="AS436" s="126"/>
      <c r="AT436" s="126"/>
      <c r="AU436" s="126">
        <f>(SUM(S436:AA436))*0.93</f>
        <v>0</v>
      </c>
      <c r="AV436" s="126">
        <v>298.3</v>
      </c>
      <c r="AW436" s="126"/>
      <c r="AX436" s="126">
        <v>93</v>
      </c>
      <c r="AY436" s="126"/>
      <c r="AZ436" s="138"/>
      <c r="BA436" s="138">
        <v>1</v>
      </c>
      <c r="BB436" s="138">
        <f>BA436*2</f>
        <v>2</v>
      </c>
      <c r="BC436" s="138"/>
      <c r="BD436" s="138"/>
      <c r="BE436" s="130">
        <f>(AH436*5+AI436*4+AJ436*2)*0.96</f>
        <v>4.8</v>
      </c>
      <c r="BF436" s="130">
        <v>1.92</v>
      </c>
      <c r="BG436" s="130">
        <v>14.4</v>
      </c>
      <c r="BH436" s="130"/>
      <c r="BI436" s="130">
        <v>14.4</v>
      </c>
      <c r="BJ436" s="130"/>
      <c r="BK436" s="131">
        <v>28.6443</v>
      </c>
      <c r="BL436" s="131">
        <v>28.6443</v>
      </c>
      <c r="BM436" s="130">
        <v>3.84</v>
      </c>
    </row>
    <row r="437" spans="1:65">
      <c r="A437" s="133">
        <v>434</v>
      </c>
      <c r="B437" s="133" t="s">
        <v>731</v>
      </c>
      <c r="C437" s="134"/>
      <c r="D437" s="134"/>
      <c r="E437" s="135" t="s">
        <v>1984</v>
      </c>
      <c r="F437" s="135" t="s">
        <v>1985</v>
      </c>
      <c r="G437" s="135" t="s">
        <v>1986</v>
      </c>
      <c r="H437" s="133">
        <v>1</v>
      </c>
      <c r="I437" s="130">
        <v>1</v>
      </c>
      <c r="J437" s="130"/>
      <c r="K437" s="130"/>
      <c r="L437" s="130"/>
      <c r="M437" s="130"/>
      <c r="N437" s="130"/>
      <c r="O437" s="130"/>
      <c r="P437" s="130"/>
      <c r="Q437" s="130"/>
      <c r="R437" s="130"/>
      <c r="S437" s="133"/>
      <c r="T437" s="130"/>
      <c r="U437" s="130"/>
      <c r="V437" s="130"/>
      <c r="W437" s="130"/>
      <c r="X437" s="130"/>
      <c r="Y437" s="130"/>
      <c r="Z437" s="130"/>
      <c r="AA437" s="130"/>
      <c r="AB437" s="130"/>
      <c r="AC437" s="130"/>
      <c r="AD437" s="130"/>
      <c r="AE437" s="130"/>
      <c r="AF437" s="130"/>
      <c r="AG437" s="130"/>
      <c r="AH437" s="130">
        <v>1</v>
      </c>
      <c r="AI437" s="130"/>
      <c r="AJ437" s="130"/>
      <c r="AK437" s="130"/>
      <c r="AL437" s="130"/>
      <c r="AM437" s="130"/>
      <c r="AN437" s="130"/>
      <c r="AO437" s="130"/>
      <c r="AP437" s="130"/>
      <c r="AQ437" s="130"/>
      <c r="AR437" s="130"/>
      <c r="AS437" s="126"/>
      <c r="AT437" s="126"/>
      <c r="AU437" s="126"/>
      <c r="AV437" s="126"/>
      <c r="AW437" s="126"/>
      <c r="AX437" s="126"/>
      <c r="AY437" s="126"/>
      <c r="AZ437" s="138"/>
      <c r="BA437" s="138"/>
      <c r="BB437" s="138"/>
      <c r="BC437" s="138"/>
      <c r="BD437" s="138"/>
      <c r="BE437" s="130"/>
      <c r="BF437" s="130"/>
      <c r="BG437" s="130"/>
      <c r="BH437" s="130"/>
      <c r="BI437" s="130"/>
      <c r="BJ437" s="130"/>
      <c r="BK437" s="131">
        <v>14.32215</v>
      </c>
      <c r="BL437" s="131">
        <v>14.32215</v>
      </c>
      <c r="BM437" s="130">
        <v>3.84</v>
      </c>
    </row>
    <row r="438" spans="1:65">
      <c r="A438" s="133">
        <v>435</v>
      </c>
      <c r="B438" s="133" t="s">
        <v>731</v>
      </c>
      <c r="C438" s="134"/>
      <c r="D438" s="134"/>
      <c r="E438" s="135" t="s">
        <v>1987</v>
      </c>
      <c r="F438" s="135" t="s">
        <v>1988</v>
      </c>
      <c r="G438" s="135" t="s">
        <v>1989</v>
      </c>
      <c r="H438" s="133">
        <v>1</v>
      </c>
      <c r="I438" s="130">
        <v>1</v>
      </c>
      <c r="J438" s="130"/>
      <c r="K438" s="130"/>
      <c r="L438" s="130"/>
      <c r="M438" s="130"/>
      <c r="N438" s="130"/>
      <c r="O438" s="130"/>
      <c r="P438" s="130"/>
      <c r="Q438" s="130"/>
      <c r="R438" s="130"/>
      <c r="S438" s="133"/>
      <c r="T438" s="130"/>
      <c r="U438" s="130"/>
      <c r="V438" s="130"/>
      <c r="W438" s="130"/>
      <c r="X438" s="130"/>
      <c r="Y438" s="130"/>
      <c r="Z438" s="130"/>
      <c r="AA438" s="130"/>
      <c r="AB438" s="130"/>
      <c r="AC438" s="130"/>
      <c r="AD438" s="130"/>
      <c r="AE438" s="130"/>
      <c r="AF438" s="130"/>
      <c r="AG438" s="130"/>
      <c r="AH438" s="130">
        <v>1</v>
      </c>
      <c r="AI438" s="130"/>
      <c r="AJ438" s="130"/>
      <c r="AK438" s="130"/>
      <c r="AL438" s="130"/>
      <c r="AM438" s="130"/>
      <c r="AN438" s="130"/>
      <c r="AO438" s="130"/>
      <c r="AP438" s="130"/>
      <c r="AQ438" s="130"/>
      <c r="AR438" s="130"/>
      <c r="AS438" s="126"/>
      <c r="AT438" s="126"/>
      <c r="AU438" s="126"/>
      <c r="AV438" s="126"/>
      <c r="AW438" s="126"/>
      <c r="AX438" s="126"/>
      <c r="AY438" s="126"/>
      <c r="AZ438" s="138"/>
      <c r="BA438" s="138"/>
      <c r="BB438" s="138"/>
      <c r="BC438" s="138"/>
      <c r="BD438" s="138"/>
      <c r="BE438" s="130"/>
      <c r="BF438" s="130"/>
      <c r="BG438" s="130"/>
      <c r="BH438" s="130"/>
      <c r="BI438" s="130"/>
      <c r="BJ438" s="130"/>
      <c r="BK438" s="131">
        <v>8.59329</v>
      </c>
      <c r="BL438" s="131">
        <v>8.59329</v>
      </c>
      <c r="BM438" s="130">
        <v>3.84</v>
      </c>
    </row>
    <row r="439" spans="1:65">
      <c r="A439" s="133">
        <v>436</v>
      </c>
      <c r="B439" s="133" t="s">
        <v>731</v>
      </c>
      <c r="C439" s="134"/>
      <c r="D439" s="134" t="s">
        <v>1990</v>
      </c>
      <c r="E439" s="135" t="s">
        <v>1991</v>
      </c>
      <c r="F439" s="135" t="s">
        <v>1992</v>
      </c>
      <c r="G439" s="135" t="s">
        <v>1993</v>
      </c>
      <c r="H439" s="133">
        <v>1</v>
      </c>
      <c r="I439" s="130">
        <v>1</v>
      </c>
      <c r="J439" s="130"/>
      <c r="K439" s="130"/>
      <c r="L439" s="130"/>
      <c r="M439" s="130"/>
      <c r="N439" s="130"/>
      <c r="O439" s="130"/>
      <c r="P439" s="130"/>
      <c r="Q439" s="130"/>
      <c r="R439" s="130"/>
      <c r="S439" s="133"/>
      <c r="T439" s="130"/>
      <c r="U439" s="130"/>
      <c r="V439" s="130"/>
      <c r="W439" s="130"/>
      <c r="X439" s="130"/>
      <c r="Y439" s="130"/>
      <c r="Z439" s="130"/>
      <c r="AA439" s="130"/>
      <c r="AB439" s="130"/>
      <c r="AC439" s="130"/>
      <c r="AD439" s="130"/>
      <c r="AE439" s="130"/>
      <c r="AF439" s="130"/>
      <c r="AG439" s="130"/>
      <c r="AH439" s="130">
        <v>1</v>
      </c>
      <c r="AI439" s="130"/>
      <c r="AJ439" s="130"/>
      <c r="AK439" s="130"/>
      <c r="AL439" s="130"/>
      <c r="AM439" s="130">
        <f>S439</f>
        <v>0</v>
      </c>
      <c r="AN439" s="130"/>
      <c r="AO439" s="130">
        <f>SUM(T439:V439)</f>
        <v>0</v>
      </c>
      <c r="AP439" s="130">
        <f>SUM(W439:Y439)</f>
        <v>0</v>
      </c>
      <c r="AQ439" s="130">
        <f>Z439</f>
        <v>0</v>
      </c>
      <c r="AR439" s="130"/>
      <c r="AS439" s="126"/>
      <c r="AT439" s="126"/>
      <c r="AU439" s="126">
        <f>(SUM(S439:AA439))*0.93</f>
        <v>0</v>
      </c>
      <c r="AV439" s="126">
        <v>345.5</v>
      </c>
      <c r="AW439" s="126"/>
      <c r="AX439" s="126"/>
      <c r="AY439" s="126">
        <v>74.4</v>
      </c>
      <c r="AZ439" s="138"/>
      <c r="BA439" s="138">
        <v>1</v>
      </c>
      <c r="BB439" s="138">
        <f>BA439*2</f>
        <v>2</v>
      </c>
      <c r="BC439" s="138"/>
      <c r="BD439" s="138"/>
      <c r="BE439" s="130">
        <f>(AH439*5+AI439*4+AJ439*2)*0.96</f>
        <v>4.8</v>
      </c>
      <c r="BF439" s="130">
        <v>1.92</v>
      </c>
      <c r="BG439" s="130">
        <v>9.6</v>
      </c>
      <c r="BH439" s="130"/>
      <c r="BI439" s="130">
        <v>28.8</v>
      </c>
      <c r="BJ439" s="130"/>
      <c r="BK439" s="131">
        <v>3.69988875</v>
      </c>
      <c r="BL439" s="131">
        <v>3.69988875</v>
      </c>
      <c r="BM439" s="130">
        <v>3.84</v>
      </c>
    </row>
    <row r="440" spans="1:65">
      <c r="A440" s="133">
        <v>437</v>
      </c>
      <c r="B440" s="133" t="s">
        <v>731</v>
      </c>
      <c r="C440" s="134"/>
      <c r="D440" s="134"/>
      <c r="E440" s="135" t="s">
        <v>1994</v>
      </c>
      <c r="F440" s="135" t="s">
        <v>1995</v>
      </c>
      <c r="G440" s="135" t="s">
        <v>1996</v>
      </c>
      <c r="H440" s="133">
        <v>1</v>
      </c>
      <c r="I440" s="130">
        <v>1</v>
      </c>
      <c r="J440" s="130"/>
      <c r="K440" s="130"/>
      <c r="L440" s="130"/>
      <c r="M440" s="130"/>
      <c r="N440" s="130"/>
      <c r="O440" s="130"/>
      <c r="P440" s="130"/>
      <c r="Q440" s="130"/>
      <c r="R440" s="130"/>
      <c r="S440" s="133"/>
      <c r="T440" s="130"/>
      <c r="U440" s="130"/>
      <c r="V440" s="130"/>
      <c r="W440" s="130"/>
      <c r="X440" s="130"/>
      <c r="Y440" s="130"/>
      <c r="Z440" s="130"/>
      <c r="AA440" s="130"/>
      <c r="AB440" s="130"/>
      <c r="AC440" s="130"/>
      <c r="AD440" s="130"/>
      <c r="AE440" s="130"/>
      <c r="AF440" s="130"/>
      <c r="AG440" s="130"/>
      <c r="AH440" s="130">
        <v>1</v>
      </c>
      <c r="AI440" s="130"/>
      <c r="AJ440" s="130"/>
      <c r="AK440" s="130"/>
      <c r="AL440" s="130"/>
      <c r="AM440" s="130"/>
      <c r="AN440" s="130"/>
      <c r="AO440" s="130"/>
      <c r="AP440" s="130"/>
      <c r="AQ440" s="130"/>
      <c r="AR440" s="130"/>
      <c r="AS440" s="126"/>
      <c r="AT440" s="126"/>
      <c r="AU440" s="126"/>
      <c r="AV440" s="126"/>
      <c r="AW440" s="126"/>
      <c r="AX440" s="126"/>
      <c r="AY440" s="126"/>
      <c r="AZ440" s="138"/>
      <c r="BA440" s="138"/>
      <c r="BB440" s="138"/>
      <c r="BC440" s="138"/>
      <c r="BD440" s="138"/>
      <c r="BE440" s="130"/>
      <c r="BF440" s="130"/>
      <c r="BG440" s="130"/>
      <c r="BH440" s="130"/>
      <c r="BI440" s="130"/>
      <c r="BJ440" s="130"/>
      <c r="BK440" s="131">
        <v>6.4449675</v>
      </c>
      <c r="BL440" s="131">
        <v>6.4449675</v>
      </c>
      <c r="BM440" s="130">
        <v>3.84</v>
      </c>
    </row>
    <row r="441" spans="1:65">
      <c r="A441" s="133">
        <v>438</v>
      </c>
      <c r="B441" s="133" t="s">
        <v>731</v>
      </c>
      <c r="C441" s="134"/>
      <c r="D441" s="134"/>
      <c r="E441" s="135" t="s">
        <v>1997</v>
      </c>
      <c r="F441" s="135" t="s">
        <v>1998</v>
      </c>
      <c r="G441" s="135" t="s">
        <v>1999</v>
      </c>
      <c r="H441" s="133">
        <v>1</v>
      </c>
      <c r="I441" s="130">
        <v>1</v>
      </c>
      <c r="J441" s="130"/>
      <c r="K441" s="130"/>
      <c r="L441" s="130"/>
      <c r="M441" s="130"/>
      <c r="N441" s="130"/>
      <c r="O441" s="130"/>
      <c r="P441" s="130"/>
      <c r="Q441" s="130"/>
      <c r="R441" s="130"/>
      <c r="S441" s="133"/>
      <c r="T441" s="130"/>
      <c r="U441" s="130"/>
      <c r="V441" s="130"/>
      <c r="W441" s="130"/>
      <c r="X441" s="130"/>
      <c r="Y441" s="130"/>
      <c r="Z441" s="130"/>
      <c r="AA441" s="130"/>
      <c r="AB441" s="130"/>
      <c r="AC441" s="130"/>
      <c r="AD441" s="130"/>
      <c r="AE441" s="130"/>
      <c r="AF441" s="130"/>
      <c r="AG441" s="130"/>
      <c r="AH441" s="130">
        <v>1</v>
      </c>
      <c r="AI441" s="130"/>
      <c r="AJ441" s="130"/>
      <c r="AK441" s="130"/>
      <c r="AL441" s="130"/>
      <c r="AM441" s="130"/>
      <c r="AN441" s="130"/>
      <c r="AO441" s="130"/>
      <c r="AP441" s="130"/>
      <c r="AQ441" s="130"/>
      <c r="AR441" s="130"/>
      <c r="AS441" s="126"/>
      <c r="AT441" s="126"/>
      <c r="AU441" s="126"/>
      <c r="AV441" s="126"/>
      <c r="AW441" s="126"/>
      <c r="AX441" s="126"/>
      <c r="AY441" s="126"/>
      <c r="AZ441" s="138"/>
      <c r="BA441" s="138"/>
      <c r="BB441" s="138"/>
      <c r="BC441" s="138"/>
      <c r="BD441" s="138"/>
      <c r="BE441" s="130"/>
      <c r="BF441" s="130"/>
      <c r="BG441" s="130"/>
      <c r="BH441" s="130"/>
      <c r="BI441" s="130"/>
      <c r="BJ441" s="130"/>
      <c r="BK441" s="131">
        <v>6.4449675</v>
      </c>
      <c r="BL441" s="131">
        <v>6.4449675</v>
      </c>
      <c r="BM441" s="130">
        <v>3.84</v>
      </c>
    </row>
    <row r="442" spans="1:65">
      <c r="A442" s="133">
        <v>439</v>
      </c>
      <c r="B442" s="133" t="s">
        <v>731</v>
      </c>
      <c r="C442" s="134"/>
      <c r="D442" s="134"/>
      <c r="E442" s="135" t="s">
        <v>2000</v>
      </c>
      <c r="F442" s="135" t="s">
        <v>2001</v>
      </c>
      <c r="G442" s="135" t="s">
        <v>2002</v>
      </c>
      <c r="H442" s="133">
        <v>1</v>
      </c>
      <c r="I442" s="130"/>
      <c r="J442" s="130">
        <v>1</v>
      </c>
      <c r="K442" s="130"/>
      <c r="L442" s="130"/>
      <c r="M442" s="130"/>
      <c r="N442" s="130"/>
      <c r="O442" s="130"/>
      <c r="P442" s="130"/>
      <c r="Q442" s="130"/>
      <c r="R442" s="130"/>
      <c r="S442" s="133">
        <v>1</v>
      </c>
      <c r="T442" s="130"/>
      <c r="U442" s="130"/>
      <c r="V442" s="130"/>
      <c r="W442" s="130"/>
      <c r="X442" s="130"/>
      <c r="Y442" s="130"/>
      <c r="Z442" s="130"/>
      <c r="AA442" s="130"/>
      <c r="AB442" s="130">
        <v>1</v>
      </c>
      <c r="AC442" s="130"/>
      <c r="AD442" s="130"/>
      <c r="AE442" s="130"/>
      <c r="AF442" s="130"/>
      <c r="AG442" s="130"/>
      <c r="AH442" s="130"/>
      <c r="AI442" s="130"/>
      <c r="AJ442" s="130"/>
      <c r="AK442" s="130"/>
      <c r="AL442" s="130"/>
      <c r="AM442" s="130"/>
      <c r="AN442" s="130"/>
      <c r="AO442" s="130"/>
      <c r="AP442" s="130"/>
      <c r="AQ442" s="130"/>
      <c r="AR442" s="130"/>
      <c r="AS442" s="126"/>
      <c r="AT442" s="126"/>
      <c r="AU442" s="126"/>
      <c r="AV442" s="126"/>
      <c r="AW442" s="126"/>
      <c r="AX442" s="126"/>
      <c r="AY442" s="126"/>
      <c r="AZ442" s="138"/>
      <c r="BA442" s="138"/>
      <c r="BB442" s="138"/>
      <c r="BC442" s="138"/>
      <c r="BD442" s="138"/>
      <c r="BE442" s="130"/>
      <c r="BF442" s="130"/>
      <c r="BG442" s="130"/>
      <c r="BH442" s="130"/>
      <c r="BI442" s="130"/>
      <c r="BJ442" s="130"/>
      <c r="BK442" s="131">
        <v>6.4449675</v>
      </c>
      <c r="BL442" s="131">
        <v>6.4449675</v>
      </c>
      <c r="BM442" s="130"/>
    </row>
    <row r="443" spans="1:65">
      <c r="A443" s="133">
        <v>440</v>
      </c>
      <c r="B443" s="133" t="s">
        <v>731</v>
      </c>
      <c r="C443" s="134"/>
      <c r="D443" s="134"/>
      <c r="E443" s="135"/>
      <c r="F443" s="135" t="s">
        <v>2003</v>
      </c>
      <c r="G443" s="135" t="s">
        <v>2004</v>
      </c>
      <c r="H443" s="133">
        <v>1</v>
      </c>
      <c r="I443" s="130"/>
      <c r="J443" s="130">
        <v>1</v>
      </c>
      <c r="K443" s="130"/>
      <c r="L443" s="130"/>
      <c r="M443" s="130"/>
      <c r="N443" s="130"/>
      <c r="O443" s="130"/>
      <c r="P443" s="130"/>
      <c r="Q443" s="130"/>
      <c r="R443" s="130"/>
      <c r="S443" s="133"/>
      <c r="T443" s="130"/>
      <c r="U443" s="130"/>
      <c r="V443" s="130"/>
      <c r="W443" s="130"/>
      <c r="X443" s="130"/>
      <c r="Y443" s="130"/>
      <c r="Z443" s="130"/>
      <c r="AA443" s="130"/>
      <c r="AB443" s="130">
        <v>1</v>
      </c>
      <c r="AC443" s="130"/>
      <c r="AD443" s="130"/>
      <c r="AE443" s="130"/>
      <c r="AF443" s="130"/>
      <c r="AG443" s="130"/>
      <c r="AH443" s="130"/>
      <c r="AI443" s="130"/>
      <c r="AJ443" s="130"/>
      <c r="AK443" s="130"/>
      <c r="AL443" s="130"/>
      <c r="AM443" s="130"/>
      <c r="AN443" s="130"/>
      <c r="AO443" s="130"/>
      <c r="AP443" s="130"/>
      <c r="AQ443" s="130"/>
      <c r="AR443" s="130"/>
      <c r="AS443" s="126"/>
      <c r="AT443" s="126"/>
      <c r="AU443" s="126"/>
      <c r="AV443" s="126"/>
      <c r="AW443" s="126"/>
      <c r="AX443" s="126"/>
      <c r="AY443" s="126"/>
      <c r="AZ443" s="138"/>
      <c r="BA443" s="138"/>
      <c r="BB443" s="138"/>
      <c r="BC443" s="138"/>
      <c r="BD443" s="138"/>
      <c r="BE443" s="130"/>
      <c r="BF443" s="130"/>
      <c r="BG443" s="130"/>
      <c r="BH443" s="130"/>
      <c r="BI443" s="130"/>
      <c r="BJ443" s="130"/>
      <c r="BK443" s="131">
        <v>71.61075</v>
      </c>
      <c r="BL443" s="131">
        <v>71.61075</v>
      </c>
      <c r="BM443" s="130"/>
    </row>
    <row r="444" spans="1:65">
      <c r="A444" s="133">
        <v>441</v>
      </c>
      <c r="B444" s="133" t="s">
        <v>731</v>
      </c>
      <c r="C444" s="134"/>
      <c r="D444" s="134"/>
      <c r="E444" s="135"/>
      <c r="F444" s="135" t="s">
        <v>2005</v>
      </c>
      <c r="G444" s="135" t="s">
        <v>2006</v>
      </c>
      <c r="H444" s="133">
        <v>1</v>
      </c>
      <c r="I444" s="130">
        <v>1</v>
      </c>
      <c r="J444" s="130"/>
      <c r="K444" s="130"/>
      <c r="L444" s="130"/>
      <c r="M444" s="130"/>
      <c r="N444" s="130"/>
      <c r="O444" s="130"/>
      <c r="P444" s="130"/>
      <c r="Q444" s="130"/>
      <c r="R444" s="130"/>
      <c r="S444" s="133"/>
      <c r="T444" s="130"/>
      <c r="U444" s="130"/>
      <c r="V444" s="130"/>
      <c r="W444" s="130"/>
      <c r="X444" s="130"/>
      <c r="Y444" s="130"/>
      <c r="Z444" s="130"/>
      <c r="AA444" s="130"/>
      <c r="AB444" s="130"/>
      <c r="AC444" s="130"/>
      <c r="AD444" s="130"/>
      <c r="AE444" s="130"/>
      <c r="AF444" s="130"/>
      <c r="AG444" s="130"/>
      <c r="AH444" s="130">
        <v>1</v>
      </c>
      <c r="AI444" s="130"/>
      <c r="AJ444" s="130"/>
      <c r="AK444" s="130"/>
      <c r="AL444" s="130"/>
      <c r="AM444" s="130"/>
      <c r="AN444" s="130"/>
      <c r="AO444" s="130"/>
      <c r="AP444" s="130"/>
      <c r="AQ444" s="130"/>
      <c r="AR444" s="130"/>
      <c r="AS444" s="126"/>
      <c r="AT444" s="126"/>
      <c r="AU444" s="126"/>
      <c r="AV444" s="126"/>
      <c r="AW444" s="126"/>
      <c r="AX444" s="126"/>
      <c r="AY444" s="126"/>
      <c r="AZ444" s="138"/>
      <c r="BA444" s="138"/>
      <c r="BB444" s="138"/>
      <c r="BC444" s="138"/>
      <c r="BD444" s="138"/>
      <c r="BE444" s="130"/>
      <c r="BF444" s="130"/>
      <c r="BG444" s="130"/>
      <c r="BH444" s="130"/>
      <c r="BI444" s="130"/>
      <c r="BJ444" s="130"/>
      <c r="BK444" s="131">
        <v>71.61075</v>
      </c>
      <c r="BL444" s="131">
        <v>71.61075</v>
      </c>
      <c r="BM444" s="130"/>
    </row>
    <row r="445" spans="1:65">
      <c r="A445" s="133">
        <v>442</v>
      </c>
      <c r="B445" s="133" t="s">
        <v>731</v>
      </c>
      <c r="C445" s="134"/>
      <c r="D445" s="134" t="s">
        <v>2007</v>
      </c>
      <c r="E445" s="135" t="s">
        <v>2008</v>
      </c>
      <c r="F445" s="135" t="s">
        <v>2009</v>
      </c>
      <c r="G445" s="135" t="s">
        <v>2010</v>
      </c>
      <c r="H445" s="133">
        <v>1</v>
      </c>
      <c r="I445" s="130"/>
      <c r="J445" s="130">
        <v>1</v>
      </c>
      <c r="K445" s="130"/>
      <c r="L445" s="130"/>
      <c r="M445" s="130"/>
      <c r="N445" s="130"/>
      <c r="O445" s="130"/>
      <c r="P445" s="130"/>
      <c r="Q445" s="130"/>
      <c r="R445" s="130">
        <f>P445</f>
        <v>0</v>
      </c>
      <c r="S445" s="133">
        <v>1</v>
      </c>
      <c r="T445" s="130"/>
      <c r="U445" s="130"/>
      <c r="V445" s="130"/>
      <c r="W445" s="130"/>
      <c r="X445" s="130"/>
      <c r="Y445" s="130"/>
      <c r="Z445" s="130"/>
      <c r="AA445" s="130"/>
      <c r="AB445" s="130">
        <v>1</v>
      </c>
      <c r="AC445" s="130"/>
      <c r="AD445" s="130"/>
      <c r="AE445" s="130"/>
      <c r="AF445" s="130"/>
      <c r="AG445" s="130"/>
      <c r="AH445" s="130"/>
      <c r="AI445" s="130"/>
      <c r="AJ445" s="133">
        <v>1</v>
      </c>
      <c r="AK445" s="130"/>
      <c r="AL445" s="130"/>
      <c r="AM445" s="130">
        <f>S445</f>
        <v>1</v>
      </c>
      <c r="AN445" s="130"/>
      <c r="AO445" s="130">
        <f>SUM(T445:V445)</f>
        <v>0</v>
      </c>
      <c r="AP445" s="130">
        <f>SUM(W445:Y445)</f>
        <v>0</v>
      </c>
      <c r="AQ445" s="130">
        <f>Z445</f>
        <v>0</v>
      </c>
      <c r="AR445" s="130"/>
      <c r="AS445" s="126"/>
      <c r="AT445" s="126"/>
      <c r="AU445" s="126">
        <f>(SUM(S445:AA445))*0.93</f>
        <v>0.93</v>
      </c>
      <c r="AV445" s="126">
        <v>18.6</v>
      </c>
      <c r="AW445" s="126"/>
      <c r="AX445" s="126"/>
      <c r="AY445" s="126"/>
      <c r="AZ445" s="138"/>
      <c r="BA445" s="138">
        <v>1</v>
      </c>
      <c r="BB445" s="138">
        <f>BA445*2</f>
        <v>2</v>
      </c>
      <c r="BC445" s="138"/>
      <c r="BD445" s="138"/>
      <c r="BE445" s="130">
        <f>(AH445*5+AI445*4+AJ445*2)*0.96</f>
        <v>1.92</v>
      </c>
      <c r="BF445" s="130">
        <v>1.92</v>
      </c>
      <c r="BG445" s="130">
        <v>5.88</v>
      </c>
      <c r="BH445" s="130"/>
      <c r="BI445" s="130">
        <v>192</v>
      </c>
      <c r="BJ445" s="130"/>
      <c r="BK445" s="131">
        <v>71.61075</v>
      </c>
      <c r="BL445" s="131">
        <v>71.61075</v>
      </c>
      <c r="BM445" s="130">
        <v>3.84</v>
      </c>
    </row>
    <row r="446" spans="1:65">
      <c r="A446" s="133">
        <v>443</v>
      </c>
      <c r="B446" s="133" t="s">
        <v>731</v>
      </c>
      <c r="C446" s="134"/>
      <c r="D446" s="134"/>
      <c r="E446" s="135"/>
      <c r="F446" s="135" t="s">
        <v>2011</v>
      </c>
      <c r="G446" s="135" t="s">
        <v>2012</v>
      </c>
      <c r="H446" s="133">
        <v>1</v>
      </c>
      <c r="I446" s="130"/>
      <c r="J446" s="130">
        <v>1</v>
      </c>
      <c r="K446" s="130"/>
      <c r="L446" s="130"/>
      <c r="M446" s="130"/>
      <c r="N446" s="130"/>
      <c r="O446" s="130"/>
      <c r="P446" s="130"/>
      <c r="Q446" s="130"/>
      <c r="R446" s="130"/>
      <c r="S446" s="133"/>
      <c r="T446" s="130"/>
      <c r="U446" s="130"/>
      <c r="V446" s="130"/>
      <c r="W446" s="130"/>
      <c r="X446" s="130"/>
      <c r="Y446" s="130"/>
      <c r="Z446" s="130"/>
      <c r="AA446" s="130"/>
      <c r="AB446" s="130">
        <v>1</v>
      </c>
      <c r="AC446" s="130"/>
      <c r="AD446" s="130"/>
      <c r="AE446" s="130"/>
      <c r="AF446" s="130"/>
      <c r="AG446" s="130"/>
      <c r="AH446" s="130"/>
      <c r="AI446" s="130"/>
      <c r="AJ446" s="133"/>
      <c r="AK446" s="130"/>
      <c r="AL446" s="130"/>
      <c r="AM446" s="130"/>
      <c r="AN446" s="130"/>
      <c r="AO446" s="130"/>
      <c r="AP446" s="130"/>
      <c r="AQ446" s="130"/>
      <c r="AR446" s="130"/>
      <c r="AS446" s="126"/>
      <c r="AT446" s="126"/>
      <c r="AU446" s="126"/>
      <c r="AV446" s="126"/>
      <c r="AW446" s="126"/>
      <c r="AX446" s="126"/>
      <c r="AY446" s="126"/>
      <c r="AZ446" s="138"/>
      <c r="BA446" s="138"/>
      <c r="BB446" s="138"/>
      <c r="BC446" s="138"/>
      <c r="BD446" s="138"/>
      <c r="BE446" s="130"/>
      <c r="BF446" s="130"/>
      <c r="BG446" s="130"/>
      <c r="BH446" s="130"/>
      <c r="BI446" s="130"/>
      <c r="BJ446" s="130"/>
      <c r="BK446" s="131">
        <v>72.56556</v>
      </c>
      <c r="BL446" s="131">
        <v>72.56556</v>
      </c>
      <c r="BM446" s="130"/>
    </row>
    <row r="447" spans="1:65">
      <c r="A447" s="133">
        <v>444</v>
      </c>
      <c r="B447" s="133" t="s">
        <v>731</v>
      </c>
      <c r="C447" s="134"/>
      <c r="D447" s="134"/>
      <c r="E447" s="135"/>
      <c r="F447" s="135" t="s">
        <v>2013</v>
      </c>
      <c r="G447" s="135" t="s">
        <v>2014</v>
      </c>
      <c r="H447" s="133">
        <v>1</v>
      </c>
      <c r="I447" s="130"/>
      <c r="J447" s="130">
        <v>1</v>
      </c>
      <c r="K447" s="130"/>
      <c r="L447" s="130"/>
      <c r="M447" s="130"/>
      <c r="N447" s="130"/>
      <c r="O447" s="130"/>
      <c r="P447" s="130"/>
      <c r="Q447" s="130"/>
      <c r="R447" s="130"/>
      <c r="S447" s="133"/>
      <c r="T447" s="130"/>
      <c r="U447" s="130"/>
      <c r="V447" s="130"/>
      <c r="W447" s="130"/>
      <c r="X447" s="130"/>
      <c r="Y447" s="130"/>
      <c r="Z447" s="130"/>
      <c r="AA447" s="130"/>
      <c r="AB447" s="130"/>
      <c r="AC447" s="130"/>
      <c r="AD447" s="130"/>
      <c r="AE447" s="130"/>
      <c r="AF447" s="130"/>
      <c r="AG447" s="130"/>
      <c r="AH447" s="130"/>
      <c r="AI447" s="130"/>
      <c r="AJ447" s="133"/>
      <c r="AK447" s="130"/>
      <c r="AL447" s="130"/>
      <c r="AM447" s="130"/>
      <c r="AN447" s="130"/>
      <c r="AO447" s="130"/>
      <c r="AP447" s="130"/>
      <c r="AQ447" s="130"/>
      <c r="AR447" s="130"/>
      <c r="AS447" s="126"/>
      <c r="AT447" s="126"/>
      <c r="AU447" s="126"/>
      <c r="AV447" s="126"/>
      <c r="AW447" s="126"/>
      <c r="AX447" s="126"/>
      <c r="AY447" s="126"/>
      <c r="AZ447" s="138"/>
      <c r="BA447" s="138"/>
      <c r="BB447" s="138"/>
      <c r="BC447" s="138"/>
      <c r="BD447" s="138"/>
      <c r="BE447" s="130"/>
      <c r="BF447" s="130"/>
      <c r="BG447" s="130"/>
      <c r="BH447" s="130"/>
      <c r="BI447" s="130"/>
      <c r="BJ447" s="130"/>
      <c r="BK447" s="131">
        <v>72.56556</v>
      </c>
      <c r="BL447" s="131">
        <v>72.56556</v>
      </c>
      <c r="BM447" s="130"/>
    </row>
    <row r="448" spans="1:65">
      <c r="A448" s="133">
        <v>445</v>
      </c>
      <c r="B448" s="133" t="s">
        <v>731</v>
      </c>
      <c r="C448" s="134"/>
      <c r="D448" s="134"/>
      <c r="E448" s="135" t="s">
        <v>2015</v>
      </c>
      <c r="F448" s="135" t="s">
        <v>2016</v>
      </c>
      <c r="G448" s="135" t="s">
        <v>2017</v>
      </c>
      <c r="H448" s="133">
        <v>1</v>
      </c>
      <c r="I448" s="130"/>
      <c r="J448" s="130">
        <v>1</v>
      </c>
      <c r="K448" s="130"/>
      <c r="L448" s="130"/>
      <c r="M448" s="130"/>
      <c r="N448" s="130"/>
      <c r="O448" s="130"/>
      <c r="P448" s="130"/>
      <c r="Q448" s="130"/>
      <c r="R448" s="130"/>
      <c r="S448" s="133">
        <v>1</v>
      </c>
      <c r="T448" s="130"/>
      <c r="U448" s="130"/>
      <c r="V448" s="130"/>
      <c r="W448" s="130"/>
      <c r="X448" s="130"/>
      <c r="Y448" s="130"/>
      <c r="Z448" s="130"/>
      <c r="AA448" s="130"/>
      <c r="AB448" s="130"/>
      <c r="AC448" s="130"/>
      <c r="AD448" s="130"/>
      <c r="AE448" s="130"/>
      <c r="AF448" s="130"/>
      <c r="AG448" s="130"/>
      <c r="AH448" s="130"/>
      <c r="AI448" s="130"/>
      <c r="AJ448" s="133"/>
      <c r="AK448" s="130"/>
      <c r="AL448" s="130"/>
      <c r="AM448" s="130"/>
      <c r="AN448" s="130"/>
      <c r="AO448" s="130"/>
      <c r="AP448" s="130"/>
      <c r="AQ448" s="130"/>
      <c r="AR448" s="130"/>
      <c r="AS448" s="126"/>
      <c r="AT448" s="126"/>
      <c r="AU448" s="126"/>
      <c r="AV448" s="126"/>
      <c r="AW448" s="126"/>
      <c r="AX448" s="126"/>
      <c r="AY448" s="126"/>
      <c r="AZ448" s="138"/>
      <c r="BA448" s="138"/>
      <c r="BB448" s="138"/>
      <c r="BC448" s="138"/>
      <c r="BD448" s="138"/>
      <c r="BE448" s="130"/>
      <c r="BF448" s="130"/>
      <c r="BG448" s="130"/>
      <c r="BH448" s="130"/>
      <c r="BI448" s="130"/>
      <c r="BJ448" s="130"/>
      <c r="BK448" s="131">
        <v>72.56556</v>
      </c>
      <c r="BL448" s="131">
        <v>72.56556</v>
      </c>
      <c r="BM448" s="130">
        <v>3.84</v>
      </c>
    </row>
    <row r="449" spans="1:65">
      <c r="A449" s="133">
        <v>446</v>
      </c>
      <c r="B449" s="133" t="s">
        <v>731</v>
      </c>
      <c r="C449" s="134"/>
      <c r="D449" s="134"/>
      <c r="E449" s="135"/>
      <c r="F449" s="135" t="s">
        <v>2018</v>
      </c>
      <c r="G449" s="135" t="s">
        <v>2019</v>
      </c>
      <c r="H449" s="133">
        <v>1</v>
      </c>
      <c r="I449" s="130"/>
      <c r="J449" s="130">
        <v>1</v>
      </c>
      <c r="K449" s="130"/>
      <c r="L449" s="130"/>
      <c r="M449" s="130"/>
      <c r="N449" s="130"/>
      <c r="O449" s="130"/>
      <c r="P449" s="130"/>
      <c r="Q449" s="130"/>
      <c r="R449" s="130"/>
      <c r="S449" s="133"/>
      <c r="T449" s="130"/>
      <c r="U449" s="130"/>
      <c r="V449" s="130"/>
      <c r="W449" s="130"/>
      <c r="X449" s="130"/>
      <c r="Y449" s="130"/>
      <c r="Z449" s="130"/>
      <c r="AA449" s="130"/>
      <c r="AB449" s="130">
        <v>1</v>
      </c>
      <c r="AC449" s="130"/>
      <c r="AD449" s="130"/>
      <c r="AE449" s="130"/>
      <c r="AF449" s="130"/>
      <c r="AG449" s="130"/>
      <c r="AH449" s="130"/>
      <c r="AI449" s="130"/>
      <c r="AJ449" s="133"/>
      <c r="AK449" s="130"/>
      <c r="AL449" s="130"/>
      <c r="AM449" s="130"/>
      <c r="AN449" s="130"/>
      <c r="AO449" s="130"/>
      <c r="AP449" s="130"/>
      <c r="AQ449" s="130"/>
      <c r="AR449" s="130"/>
      <c r="AS449" s="126"/>
      <c r="AT449" s="126"/>
      <c r="AU449" s="126"/>
      <c r="AV449" s="126"/>
      <c r="AW449" s="126"/>
      <c r="AX449" s="126"/>
      <c r="AY449" s="126"/>
      <c r="AZ449" s="138"/>
      <c r="BA449" s="138"/>
      <c r="BB449" s="138"/>
      <c r="BC449" s="138"/>
      <c r="BD449" s="138"/>
      <c r="BE449" s="130"/>
      <c r="BF449" s="130"/>
      <c r="BG449" s="130"/>
      <c r="BH449" s="130"/>
      <c r="BI449" s="130"/>
      <c r="BJ449" s="130"/>
      <c r="BK449" s="131">
        <v>63.97227</v>
      </c>
      <c r="BL449" s="131">
        <v>63.97227</v>
      </c>
      <c r="BM449" s="130"/>
    </row>
    <row r="450" spans="1:65">
      <c r="A450" s="133">
        <v>447</v>
      </c>
      <c r="B450" s="133" t="s">
        <v>731</v>
      </c>
      <c r="C450" s="134"/>
      <c r="D450" s="134"/>
      <c r="E450" s="135"/>
      <c r="F450" s="135" t="s">
        <v>2020</v>
      </c>
      <c r="G450" s="135" t="s">
        <v>2021</v>
      </c>
      <c r="H450" s="133">
        <v>1</v>
      </c>
      <c r="I450" s="130"/>
      <c r="J450" s="130">
        <v>1</v>
      </c>
      <c r="K450" s="130"/>
      <c r="L450" s="130"/>
      <c r="M450" s="130"/>
      <c r="N450" s="130"/>
      <c r="O450" s="130"/>
      <c r="P450" s="130"/>
      <c r="Q450" s="130"/>
      <c r="R450" s="130"/>
      <c r="S450" s="133"/>
      <c r="T450" s="130"/>
      <c r="U450" s="130"/>
      <c r="V450" s="130"/>
      <c r="W450" s="130"/>
      <c r="X450" s="130"/>
      <c r="Y450" s="130"/>
      <c r="Z450" s="130"/>
      <c r="AA450" s="130"/>
      <c r="AB450" s="130">
        <v>1</v>
      </c>
      <c r="AC450" s="130"/>
      <c r="AD450" s="130"/>
      <c r="AE450" s="130"/>
      <c r="AF450" s="130"/>
      <c r="AG450" s="130"/>
      <c r="AH450" s="130"/>
      <c r="AI450" s="130"/>
      <c r="AJ450" s="133"/>
      <c r="AK450" s="130"/>
      <c r="AL450" s="130"/>
      <c r="AM450" s="130"/>
      <c r="AN450" s="130"/>
      <c r="AO450" s="130"/>
      <c r="AP450" s="130"/>
      <c r="AQ450" s="130"/>
      <c r="AR450" s="130"/>
      <c r="AS450" s="126"/>
      <c r="AT450" s="126"/>
      <c r="AU450" s="126"/>
      <c r="AV450" s="126"/>
      <c r="AW450" s="126"/>
      <c r="AX450" s="126"/>
      <c r="AY450" s="126"/>
      <c r="AZ450" s="138"/>
      <c r="BA450" s="138"/>
      <c r="BB450" s="138"/>
      <c r="BC450" s="138"/>
      <c r="BD450" s="138"/>
      <c r="BE450" s="130"/>
      <c r="BF450" s="130"/>
      <c r="BG450" s="130"/>
      <c r="BH450" s="130"/>
      <c r="BI450" s="130"/>
      <c r="BJ450" s="130"/>
      <c r="BK450" s="131">
        <v>42.01164</v>
      </c>
      <c r="BL450" s="131">
        <v>42.01164</v>
      </c>
      <c r="BM450" s="130"/>
    </row>
    <row r="451" spans="1:65">
      <c r="A451" s="133">
        <v>448</v>
      </c>
      <c r="B451" s="133" t="s">
        <v>731</v>
      </c>
      <c r="C451" s="134"/>
      <c r="D451" s="134" t="s">
        <v>2022</v>
      </c>
      <c r="E451" s="135" t="s">
        <v>2023</v>
      </c>
      <c r="F451" s="135" t="s">
        <v>2024</v>
      </c>
      <c r="G451" s="135" t="s">
        <v>2025</v>
      </c>
      <c r="H451" s="133">
        <v>1</v>
      </c>
      <c r="I451" s="130">
        <v>1</v>
      </c>
      <c r="J451" s="130"/>
      <c r="K451" s="130"/>
      <c r="L451" s="130"/>
      <c r="M451" s="130"/>
      <c r="N451" s="130"/>
      <c r="O451" s="130"/>
      <c r="P451" s="130"/>
      <c r="Q451" s="130"/>
      <c r="R451" s="130"/>
      <c r="S451" s="133"/>
      <c r="T451" s="130"/>
      <c r="U451" s="130"/>
      <c r="V451" s="130"/>
      <c r="W451" s="130"/>
      <c r="X451" s="130"/>
      <c r="Y451" s="130"/>
      <c r="Z451" s="130"/>
      <c r="AA451" s="130"/>
      <c r="AB451" s="130">
        <v>1</v>
      </c>
      <c r="AC451" s="130"/>
      <c r="AD451" s="130"/>
      <c r="AE451" s="130"/>
      <c r="AF451" s="130"/>
      <c r="AG451" s="130"/>
      <c r="AH451" s="130"/>
      <c r="AI451" s="130"/>
      <c r="AJ451" s="130"/>
      <c r="AK451" s="130"/>
      <c r="AL451" s="130"/>
      <c r="AM451" s="130">
        <f>S451</f>
        <v>0</v>
      </c>
      <c r="AN451" s="130"/>
      <c r="AO451" s="130">
        <f>SUM(T451:V451)</f>
        <v>0</v>
      </c>
      <c r="AP451" s="130">
        <f>SUM(W451:Y451)</f>
        <v>0</v>
      </c>
      <c r="AQ451" s="130">
        <f>Z451</f>
        <v>0</v>
      </c>
      <c r="AR451" s="130"/>
      <c r="AS451" s="126"/>
      <c r="AT451" s="126"/>
      <c r="AU451" s="126">
        <f>(SUM(S451:AA451))*0.93</f>
        <v>0</v>
      </c>
      <c r="AV451" s="126"/>
      <c r="AW451" s="126"/>
      <c r="AX451" s="126"/>
      <c r="AY451" s="126"/>
      <c r="AZ451" s="138"/>
      <c r="BA451" s="140"/>
      <c r="BB451" s="140"/>
      <c r="BC451" s="138"/>
      <c r="BD451" s="138"/>
      <c r="BE451" s="130">
        <v>1.92</v>
      </c>
      <c r="BF451" s="130">
        <v>1.92</v>
      </c>
      <c r="BG451" s="130"/>
      <c r="BH451" s="130">
        <v>4.8</v>
      </c>
      <c r="BI451" s="130"/>
      <c r="BJ451" s="130"/>
      <c r="BK451" s="131">
        <v>24.82506</v>
      </c>
      <c r="BL451" s="131">
        <v>24.82506</v>
      </c>
      <c r="BM451" s="130">
        <v>3.84</v>
      </c>
    </row>
    <row r="452" spans="1:65">
      <c r="A452" s="133">
        <v>449</v>
      </c>
      <c r="B452" s="133" t="s">
        <v>731</v>
      </c>
      <c r="C452" s="134"/>
      <c r="D452" s="134"/>
      <c r="E452" s="135" t="s">
        <v>2026</v>
      </c>
      <c r="F452" s="135" t="s">
        <v>2027</v>
      </c>
      <c r="G452" s="135" t="s">
        <v>2028</v>
      </c>
      <c r="H452" s="133">
        <v>1</v>
      </c>
      <c r="I452" s="130">
        <v>1</v>
      </c>
      <c r="J452" s="130"/>
      <c r="K452" s="130"/>
      <c r="L452" s="130"/>
      <c r="M452" s="130"/>
      <c r="N452" s="130"/>
      <c r="O452" s="130"/>
      <c r="P452" s="130"/>
      <c r="Q452" s="130"/>
      <c r="R452" s="130"/>
      <c r="S452" s="133"/>
      <c r="T452" s="130"/>
      <c r="U452" s="130"/>
      <c r="V452" s="130"/>
      <c r="W452" s="130"/>
      <c r="X452" s="130"/>
      <c r="Y452" s="130"/>
      <c r="Z452" s="130"/>
      <c r="AA452" s="130"/>
      <c r="AB452" s="130">
        <v>1</v>
      </c>
      <c r="AC452" s="130"/>
      <c r="AD452" s="130"/>
      <c r="AE452" s="130"/>
      <c r="AF452" s="130"/>
      <c r="AG452" s="130"/>
      <c r="AH452" s="130"/>
      <c r="AI452" s="130"/>
      <c r="AJ452" s="130"/>
      <c r="AK452" s="130"/>
      <c r="AL452" s="130"/>
      <c r="AM452" s="130"/>
      <c r="AN452" s="130"/>
      <c r="AO452" s="130"/>
      <c r="AP452" s="130"/>
      <c r="AQ452" s="130"/>
      <c r="AR452" s="130"/>
      <c r="AS452" s="126"/>
      <c r="AT452" s="126"/>
      <c r="AU452" s="126"/>
      <c r="AV452" s="126"/>
      <c r="AW452" s="126"/>
      <c r="AX452" s="126"/>
      <c r="AY452" s="126"/>
      <c r="AZ452" s="138"/>
      <c r="BA452" s="140"/>
      <c r="BB452" s="140"/>
      <c r="BC452" s="138"/>
      <c r="BD452" s="138"/>
      <c r="BE452" s="130"/>
      <c r="BF452" s="130"/>
      <c r="BG452" s="130"/>
      <c r="BH452" s="130"/>
      <c r="BI452" s="130"/>
      <c r="BJ452" s="130"/>
      <c r="BK452" s="131">
        <v>28.6443</v>
      </c>
      <c r="BL452" s="131">
        <v>28.6443</v>
      </c>
      <c r="BM452" s="130">
        <v>3.84</v>
      </c>
    </row>
    <row r="453" spans="1:65">
      <c r="A453" s="133">
        <v>450</v>
      </c>
      <c r="B453" s="133" t="s">
        <v>731</v>
      </c>
      <c r="C453" s="134"/>
      <c r="D453" s="134"/>
      <c r="E453" s="135" t="s">
        <v>2029</v>
      </c>
      <c r="F453" s="135" t="s">
        <v>2030</v>
      </c>
      <c r="G453" s="135" t="s">
        <v>2031</v>
      </c>
      <c r="H453" s="133">
        <v>1</v>
      </c>
      <c r="I453" s="130">
        <v>1</v>
      </c>
      <c r="J453" s="130"/>
      <c r="K453" s="130"/>
      <c r="L453" s="130"/>
      <c r="M453" s="130"/>
      <c r="N453" s="130"/>
      <c r="O453" s="130"/>
      <c r="P453" s="130"/>
      <c r="Q453" s="130"/>
      <c r="R453" s="130"/>
      <c r="S453" s="133"/>
      <c r="T453" s="130"/>
      <c r="U453" s="130"/>
      <c r="V453" s="130"/>
      <c r="W453" s="130"/>
      <c r="X453" s="130"/>
      <c r="Y453" s="130"/>
      <c r="Z453" s="130"/>
      <c r="AA453" s="130"/>
      <c r="AB453" s="130">
        <v>1</v>
      </c>
      <c r="AC453" s="130"/>
      <c r="AD453" s="130"/>
      <c r="AE453" s="130"/>
      <c r="AF453" s="130"/>
      <c r="AG453" s="130"/>
      <c r="AH453" s="130"/>
      <c r="AI453" s="130"/>
      <c r="AJ453" s="130"/>
      <c r="AK453" s="130"/>
      <c r="AL453" s="130"/>
      <c r="AM453" s="130"/>
      <c r="AN453" s="130"/>
      <c r="AO453" s="130"/>
      <c r="AP453" s="130"/>
      <c r="AQ453" s="130"/>
      <c r="AR453" s="130"/>
      <c r="AS453" s="126"/>
      <c r="AT453" s="126"/>
      <c r="AU453" s="126"/>
      <c r="AV453" s="126"/>
      <c r="AW453" s="126"/>
      <c r="AX453" s="126"/>
      <c r="AY453" s="126"/>
      <c r="AZ453" s="138"/>
      <c r="BA453" s="140"/>
      <c r="BB453" s="140"/>
      <c r="BC453" s="138"/>
      <c r="BD453" s="138"/>
      <c r="BE453" s="130"/>
      <c r="BF453" s="130"/>
      <c r="BG453" s="130"/>
      <c r="BH453" s="130"/>
      <c r="BI453" s="130"/>
      <c r="BJ453" s="130"/>
      <c r="BK453" s="131">
        <v>61.10784</v>
      </c>
      <c r="BL453" s="131">
        <v>61.10784</v>
      </c>
      <c r="BM453" s="130">
        <v>3.84</v>
      </c>
    </row>
    <row r="454" spans="1:65">
      <c r="A454" s="133">
        <v>451</v>
      </c>
      <c r="B454" s="133" t="s">
        <v>731</v>
      </c>
      <c r="C454" s="134"/>
      <c r="D454" s="134"/>
      <c r="E454" s="135" t="s">
        <v>2032</v>
      </c>
      <c r="F454" s="135" t="s">
        <v>2033</v>
      </c>
      <c r="G454" s="135" t="s">
        <v>2034</v>
      </c>
      <c r="H454" s="133">
        <v>1</v>
      </c>
      <c r="I454" s="130">
        <v>1</v>
      </c>
      <c r="J454" s="130"/>
      <c r="K454" s="130"/>
      <c r="L454" s="130"/>
      <c r="M454" s="130"/>
      <c r="N454" s="130"/>
      <c r="O454" s="130"/>
      <c r="P454" s="130"/>
      <c r="Q454" s="130"/>
      <c r="R454" s="130"/>
      <c r="S454" s="133"/>
      <c r="T454" s="130"/>
      <c r="U454" s="130"/>
      <c r="V454" s="130"/>
      <c r="W454" s="130"/>
      <c r="X454" s="130"/>
      <c r="Y454" s="130"/>
      <c r="Z454" s="130"/>
      <c r="AA454" s="130"/>
      <c r="AB454" s="130">
        <v>1</v>
      </c>
      <c r="AC454" s="130"/>
      <c r="AD454" s="130"/>
      <c r="AE454" s="130"/>
      <c r="AF454" s="130"/>
      <c r="AG454" s="130"/>
      <c r="AH454" s="130"/>
      <c r="AI454" s="130"/>
      <c r="AJ454" s="130"/>
      <c r="AK454" s="130"/>
      <c r="AL454" s="130"/>
      <c r="AM454" s="130"/>
      <c r="AN454" s="130"/>
      <c r="AO454" s="130"/>
      <c r="AP454" s="130"/>
      <c r="AQ454" s="130"/>
      <c r="AR454" s="130"/>
      <c r="AS454" s="126"/>
      <c r="AT454" s="126"/>
      <c r="AU454" s="126"/>
      <c r="AV454" s="126"/>
      <c r="AW454" s="126"/>
      <c r="AX454" s="126"/>
      <c r="AY454" s="126"/>
      <c r="AZ454" s="138"/>
      <c r="BA454" s="140"/>
      <c r="BB454" s="140"/>
      <c r="BC454" s="138"/>
      <c r="BD454" s="138"/>
      <c r="BE454" s="130"/>
      <c r="BF454" s="130"/>
      <c r="BG454" s="130"/>
      <c r="BH454" s="130"/>
      <c r="BI454" s="130"/>
      <c r="BJ454" s="130"/>
      <c r="BK454" s="131">
        <v>61.10784</v>
      </c>
      <c r="BL454" s="131">
        <v>61.10784</v>
      </c>
      <c r="BM454" s="130">
        <v>3.84</v>
      </c>
    </row>
    <row r="455" spans="1:65">
      <c r="A455" s="133">
        <v>452</v>
      </c>
      <c r="B455" s="133" t="s">
        <v>731</v>
      </c>
      <c r="C455" s="134"/>
      <c r="D455" s="134" t="s">
        <v>2035</v>
      </c>
      <c r="E455" s="135" t="s">
        <v>2036</v>
      </c>
      <c r="F455" s="135" t="s">
        <v>2037</v>
      </c>
      <c r="G455" s="135" t="s">
        <v>2038</v>
      </c>
      <c r="H455" s="133">
        <v>1</v>
      </c>
      <c r="I455" s="130"/>
      <c r="J455" s="130">
        <v>1</v>
      </c>
      <c r="K455" s="130"/>
      <c r="L455" s="130"/>
      <c r="M455" s="130"/>
      <c r="N455" s="130"/>
      <c r="O455" s="130"/>
      <c r="P455" s="130"/>
      <c r="Q455" s="130"/>
      <c r="R455" s="130">
        <f>P455</f>
        <v>0</v>
      </c>
      <c r="S455" s="133">
        <v>1</v>
      </c>
      <c r="T455" s="130"/>
      <c r="U455" s="130"/>
      <c r="V455" s="130"/>
      <c r="W455" s="130"/>
      <c r="X455" s="130"/>
      <c r="Y455" s="130"/>
      <c r="Z455" s="130"/>
      <c r="AA455" s="130"/>
      <c r="AB455" s="130">
        <v>1</v>
      </c>
      <c r="AC455" s="130"/>
      <c r="AD455" s="130"/>
      <c r="AE455" s="130"/>
      <c r="AF455" s="130"/>
      <c r="AG455" s="130"/>
      <c r="AH455" s="130"/>
      <c r="AI455" s="130"/>
      <c r="AJ455" s="133">
        <v>1</v>
      </c>
      <c r="AK455" s="130"/>
      <c r="AL455" s="130"/>
      <c r="AM455" s="130">
        <f>S455</f>
        <v>1</v>
      </c>
      <c r="AN455" s="130"/>
      <c r="AO455" s="130">
        <f>SUM(T455:V455)</f>
        <v>0</v>
      </c>
      <c r="AP455" s="130">
        <f>SUM(W455:Y455)</f>
        <v>0</v>
      </c>
      <c r="AQ455" s="130">
        <f>Z455</f>
        <v>0</v>
      </c>
      <c r="AR455" s="130"/>
      <c r="AS455" s="126"/>
      <c r="AT455" s="126"/>
      <c r="AU455" s="126">
        <f>(SUM(S455:AA455))*0.93</f>
        <v>0.93</v>
      </c>
      <c r="AV455" s="126">
        <v>336.2</v>
      </c>
      <c r="AW455" s="126"/>
      <c r="AX455" s="126"/>
      <c r="AY455" s="126">
        <v>12.9</v>
      </c>
      <c r="AZ455" s="138"/>
      <c r="BA455" s="138">
        <v>1</v>
      </c>
      <c r="BB455" s="138">
        <f>BA455*2</f>
        <v>2</v>
      </c>
      <c r="BC455" s="138"/>
      <c r="BD455" s="138"/>
      <c r="BE455" s="130">
        <f>(AH455*5+AI455*4+AJ455*2)*0.96</f>
        <v>1.92</v>
      </c>
      <c r="BF455" s="130">
        <v>1.92</v>
      </c>
      <c r="BG455" s="130">
        <v>52.8</v>
      </c>
      <c r="BH455" s="130"/>
      <c r="BI455" s="130">
        <v>43.2</v>
      </c>
      <c r="BJ455" s="130"/>
      <c r="BK455" s="131">
        <v>12.41253</v>
      </c>
      <c r="BL455" s="131">
        <v>12.41253</v>
      </c>
      <c r="BM455" s="130">
        <v>3.84</v>
      </c>
    </row>
    <row r="456" spans="1:65">
      <c r="A456" s="133">
        <v>453</v>
      </c>
      <c r="B456" s="133" t="s">
        <v>731</v>
      </c>
      <c r="C456" s="134"/>
      <c r="D456" s="134"/>
      <c r="E456" s="135"/>
      <c r="F456" s="135" t="s">
        <v>2039</v>
      </c>
      <c r="G456" s="135" t="s">
        <v>2040</v>
      </c>
      <c r="H456" s="133">
        <v>1</v>
      </c>
      <c r="I456" s="130"/>
      <c r="J456" s="130">
        <v>1</v>
      </c>
      <c r="K456" s="130"/>
      <c r="L456" s="130"/>
      <c r="M456" s="130"/>
      <c r="N456" s="130"/>
      <c r="O456" s="130"/>
      <c r="P456" s="130"/>
      <c r="Q456" s="130"/>
      <c r="R456" s="130"/>
      <c r="S456" s="133"/>
      <c r="T456" s="130"/>
      <c r="U456" s="130"/>
      <c r="V456" s="130"/>
      <c r="W456" s="130"/>
      <c r="X456" s="130"/>
      <c r="Y456" s="130"/>
      <c r="Z456" s="130"/>
      <c r="AA456" s="130"/>
      <c r="AB456" s="130"/>
      <c r="AC456" s="130"/>
      <c r="AD456" s="130"/>
      <c r="AE456" s="130"/>
      <c r="AF456" s="130"/>
      <c r="AG456" s="130"/>
      <c r="AH456" s="130"/>
      <c r="AI456" s="130"/>
      <c r="AJ456" s="133"/>
      <c r="AK456" s="130"/>
      <c r="AL456" s="130"/>
      <c r="AM456" s="130"/>
      <c r="AN456" s="130"/>
      <c r="AO456" s="130"/>
      <c r="AP456" s="130"/>
      <c r="AQ456" s="130"/>
      <c r="AR456" s="130"/>
      <c r="AS456" s="126"/>
      <c r="AT456" s="126"/>
      <c r="AU456" s="126"/>
      <c r="AV456" s="126"/>
      <c r="AW456" s="126"/>
      <c r="AX456" s="126"/>
      <c r="AY456" s="126"/>
      <c r="AZ456" s="138"/>
      <c r="BA456" s="138"/>
      <c r="BB456" s="138"/>
      <c r="BC456" s="138"/>
      <c r="BD456" s="138"/>
      <c r="BE456" s="130"/>
      <c r="BF456" s="130"/>
      <c r="BG456" s="130"/>
      <c r="BH456" s="130"/>
      <c r="BI456" s="130"/>
      <c r="BJ456" s="130"/>
      <c r="BK456" s="131">
        <v>12.41253</v>
      </c>
      <c r="BL456" s="131">
        <v>12.41253</v>
      </c>
      <c r="BM456" s="130"/>
    </row>
    <row r="457" spans="1:65">
      <c r="A457" s="133">
        <v>454</v>
      </c>
      <c r="B457" s="133" t="s">
        <v>731</v>
      </c>
      <c r="C457" s="134"/>
      <c r="D457" s="134"/>
      <c r="E457" s="135" t="s">
        <v>2041</v>
      </c>
      <c r="F457" s="135" t="s">
        <v>2042</v>
      </c>
      <c r="G457" s="135" t="s">
        <v>2043</v>
      </c>
      <c r="H457" s="133">
        <v>1</v>
      </c>
      <c r="I457" s="130"/>
      <c r="J457" s="130"/>
      <c r="K457" s="130"/>
      <c r="L457" s="130"/>
      <c r="M457" s="130"/>
      <c r="N457" s="130"/>
      <c r="O457" s="130"/>
      <c r="P457" s="130">
        <v>1</v>
      </c>
      <c r="Q457" s="130"/>
      <c r="R457" s="130">
        <v>1</v>
      </c>
      <c r="S457" s="133"/>
      <c r="T457" s="130"/>
      <c r="U457" s="130"/>
      <c r="V457" s="130"/>
      <c r="W457" s="130">
        <v>1</v>
      </c>
      <c r="X457" s="130"/>
      <c r="Y457" s="130"/>
      <c r="Z457" s="130"/>
      <c r="AA457" s="130"/>
      <c r="AB457" s="130"/>
      <c r="AC457" s="130"/>
      <c r="AD457" s="130"/>
      <c r="AE457" s="130"/>
      <c r="AF457" s="130"/>
      <c r="AG457" s="130"/>
      <c r="AH457" s="130"/>
      <c r="AI457" s="130"/>
      <c r="AJ457" s="133"/>
      <c r="AK457" s="130"/>
      <c r="AL457" s="130"/>
      <c r="AM457" s="130"/>
      <c r="AN457" s="130"/>
      <c r="AO457" s="130"/>
      <c r="AP457" s="130"/>
      <c r="AQ457" s="130"/>
      <c r="AR457" s="130"/>
      <c r="AS457" s="126"/>
      <c r="AT457" s="126"/>
      <c r="AU457" s="126"/>
      <c r="AV457" s="126"/>
      <c r="AW457" s="126"/>
      <c r="AX457" s="126"/>
      <c r="AY457" s="126"/>
      <c r="AZ457" s="138"/>
      <c r="BA457" s="138"/>
      <c r="BB457" s="138"/>
      <c r="BC457" s="138"/>
      <c r="BD457" s="138"/>
      <c r="BE457" s="130"/>
      <c r="BF457" s="130"/>
      <c r="BG457" s="130"/>
      <c r="BH457" s="130"/>
      <c r="BI457" s="130"/>
      <c r="BJ457" s="130"/>
      <c r="BK457" s="131">
        <v>7.63848</v>
      </c>
      <c r="BL457" s="131">
        <v>7.63848</v>
      </c>
      <c r="BM457" s="130">
        <v>7.68</v>
      </c>
    </row>
    <row r="458" spans="1:65">
      <c r="A458" s="133">
        <v>455</v>
      </c>
      <c r="B458" s="133" t="s">
        <v>731</v>
      </c>
      <c r="C458" s="134"/>
      <c r="D458" s="134"/>
      <c r="E458" s="135"/>
      <c r="F458" s="135" t="s">
        <v>2044</v>
      </c>
      <c r="G458" s="135" t="s">
        <v>2045</v>
      </c>
      <c r="H458" s="133">
        <v>1</v>
      </c>
      <c r="I458" s="130"/>
      <c r="J458" s="130"/>
      <c r="K458" s="130"/>
      <c r="L458" s="130"/>
      <c r="M458" s="130"/>
      <c r="N458" s="130"/>
      <c r="O458" s="130"/>
      <c r="P458" s="130">
        <v>1</v>
      </c>
      <c r="Q458" s="130"/>
      <c r="R458" s="130">
        <v>1</v>
      </c>
      <c r="S458" s="133"/>
      <c r="T458" s="130"/>
      <c r="U458" s="130"/>
      <c r="V458" s="130"/>
      <c r="W458" s="130"/>
      <c r="X458" s="130"/>
      <c r="Y458" s="130"/>
      <c r="Z458" s="130"/>
      <c r="AA458" s="130"/>
      <c r="AB458" s="130"/>
      <c r="AC458" s="130"/>
      <c r="AD458" s="130"/>
      <c r="AE458" s="130"/>
      <c r="AF458" s="130"/>
      <c r="AG458" s="130"/>
      <c r="AH458" s="130"/>
      <c r="AI458" s="130"/>
      <c r="AJ458" s="133"/>
      <c r="AK458" s="130"/>
      <c r="AL458" s="130"/>
      <c r="AM458" s="130"/>
      <c r="AN458" s="130"/>
      <c r="AO458" s="130"/>
      <c r="AP458" s="130"/>
      <c r="AQ458" s="130"/>
      <c r="AR458" s="130"/>
      <c r="AS458" s="126"/>
      <c r="AT458" s="126"/>
      <c r="AU458" s="126"/>
      <c r="AV458" s="126"/>
      <c r="AW458" s="126"/>
      <c r="AX458" s="126"/>
      <c r="AY458" s="126"/>
      <c r="AZ458" s="138"/>
      <c r="BA458" s="138"/>
      <c r="BB458" s="138"/>
      <c r="BC458" s="138"/>
      <c r="BD458" s="138"/>
      <c r="BE458" s="130"/>
      <c r="BF458" s="130"/>
      <c r="BG458" s="130"/>
      <c r="BH458" s="130"/>
      <c r="BI458" s="130"/>
      <c r="BJ458" s="130"/>
      <c r="BK458" s="131">
        <v>17.18658</v>
      </c>
      <c r="BL458" s="131">
        <v>17.18658</v>
      </c>
      <c r="BM458" s="130"/>
    </row>
    <row r="459" spans="1:65">
      <c r="A459" s="133">
        <v>456</v>
      </c>
      <c r="B459" s="133" t="s">
        <v>731</v>
      </c>
      <c r="C459" s="134" t="s">
        <v>2046</v>
      </c>
      <c r="D459" s="134" t="s">
        <v>2047</v>
      </c>
      <c r="E459" s="145" t="s">
        <v>2048</v>
      </c>
      <c r="F459" s="137" t="s">
        <v>2049</v>
      </c>
      <c r="G459" s="135" t="s">
        <v>2050</v>
      </c>
      <c r="H459" s="133">
        <f>SUM(I459:Q459)</f>
        <v>2</v>
      </c>
      <c r="I459" s="130"/>
      <c r="J459" s="130"/>
      <c r="K459" s="130"/>
      <c r="L459" s="130"/>
      <c r="M459" s="130"/>
      <c r="N459" s="130"/>
      <c r="O459" s="130"/>
      <c r="P459" s="130">
        <v>2</v>
      </c>
      <c r="Q459" s="130"/>
      <c r="R459" s="130">
        <f t="shared" ref="R459:R464" si="102">P459</f>
        <v>2</v>
      </c>
      <c r="S459" s="133"/>
      <c r="T459" s="130"/>
      <c r="U459" s="130"/>
      <c r="V459" s="130"/>
      <c r="W459" s="130">
        <v>1</v>
      </c>
      <c r="X459" s="130"/>
      <c r="Y459" s="130"/>
      <c r="Z459" s="130"/>
      <c r="AA459" s="130"/>
      <c r="AB459" s="130"/>
      <c r="AC459" s="130"/>
      <c r="AD459" s="130"/>
      <c r="AE459" s="130"/>
      <c r="AF459" s="130"/>
      <c r="AG459" s="130">
        <v>1</v>
      </c>
      <c r="AH459" s="130"/>
      <c r="AI459" s="130">
        <v>1</v>
      </c>
      <c r="AJ459" s="130"/>
      <c r="AK459" s="130"/>
      <c r="AL459" s="130"/>
      <c r="AM459" s="130">
        <f t="shared" ref="AM459:AM464" si="103">S459</f>
        <v>0</v>
      </c>
      <c r="AN459" s="130"/>
      <c r="AO459" s="130">
        <f t="shared" ref="AO459:AO464" si="104">SUM(T459:V459)</f>
        <v>0</v>
      </c>
      <c r="AP459" s="130">
        <f t="shared" ref="AP459:AP464" si="105">SUM(W459:Y459)</f>
        <v>1</v>
      </c>
      <c r="AQ459" s="130">
        <f t="shared" ref="AQ459:AQ464" si="106">Z459</f>
        <v>0</v>
      </c>
      <c r="AR459" s="130"/>
      <c r="AS459" s="126">
        <v>46.5</v>
      </c>
      <c r="AT459" s="126"/>
      <c r="AU459" s="126">
        <f t="shared" ref="AU459:AU464" si="107">(SUM(S459:AA459))*0.93</f>
        <v>0.93</v>
      </c>
      <c r="AV459" s="126">
        <v>55.8</v>
      </c>
      <c r="AW459" s="126"/>
      <c r="AX459" s="126"/>
      <c r="AY459" s="126"/>
      <c r="AZ459" s="138"/>
      <c r="BA459" s="140">
        <v>1</v>
      </c>
      <c r="BB459" s="140">
        <v>6</v>
      </c>
      <c r="BC459" s="140"/>
      <c r="BD459" s="140">
        <v>1</v>
      </c>
      <c r="BE459" s="130">
        <f>(AH459*5+AI459*4+AJ459*2)*0.96</f>
        <v>3.84</v>
      </c>
      <c r="BF459" s="130"/>
      <c r="BG459" s="130"/>
      <c r="BH459" s="130">
        <v>57.6</v>
      </c>
      <c r="BI459" s="130">
        <v>43.2</v>
      </c>
      <c r="BJ459" s="130"/>
      <c r="BK459" s="131">
        <v>3.81924</v>
      </c>
      <c r="BL459" s="131">
        <v>3.81924</v>
      </c>
      <c r="BM459" s="130">
        <v>7.68</v>
      </c>
    </row>
    <row r="460" spans="1:65">
      <c r="A460" s="133">
        <v>457</v>
      </c>
      <c r="B460" s="133" t="s">
        <v>731</v>
      </c>
      <c r="C460" s="134"/>
      <c r="D460" s="134"/>
      <c r="E460" s="145" t="s">
        <v>2051</v>
      </c>
      <c r="F460" s="137" t="s">
        <v>2052</v>
      </c>
      <c r="G460" s="135" t="s">
        <v>2053</v>
      </c>
      <c r="H460" s="133"/>
      <c r="I460" s="130"/>
      <c r="J460" s="130"/>
      <c r="K460" s="130"/>
      <c r="L460" s="130"/>
      <c r="M460" s="130"/>
      <c r="N460" s="130"/>
      <c r="O460" s="130"/>
      <c r="P460" s="130"/>
      <c r="Q460" s="130"/>
      <c r="R460" s="130"/>
      <c r="S460" s="133"/>
      <c r="T460" s="130"/>
      <c r="U460" s="130"/>
      <c r="V460" s="130"/>
      <c r="W460" s="130"/>
      <c r="X460" s="130"/>
      <c r="Y460" s="130"/>
      <c r="Z460" s="130"/>
      <c r="AA460" s="130"/>
      <c r="AB460" s="130"/>
      <c r="AC460" s="130"/>
      <c r="AD460" s="130"/>
      <c r="AE460" s="130"/>
      <c r="AF460" s="130"/>
      <c r="AG460" s="130"/>
      <c r="AH460" s="130"/>
      <c r="AI460" s="130"/>
      <c r="AJ460" s="130"/>
      <c r="AK460" s="130"/>
      <c r="AL460" s="130"/>
      <c r="AM460" s="130"/>
      <c r="AN460" s="130"/>
      <c r="AO460" s="130"/>
      <c r="AP460" s="130"/>
      <c r="AQ460" s="130"/>
      <c r="AR460" s="130"/>
      <c r="AS460" s="126"/>
      <c r="AT460" s="126"/>
      <c r="AU460" s="126"/>
      <c r="AV460" s="126"/>
      <c r="AW460" s="126"/>
      <c r="AX460" s="126"/>
      <c r="AY460" s="126"/>
      <c r="AZ460" s="138"/>
      <c r="BA460" s="140"/>
      <c r="BB460" s="140"/>
      <c r="BC460" s="140"/>
      <c r="BD460" s="140"/>
      <c r="BE460" s="130"/>
      <c r="BF460" s="130"/>
      <c r="BG460" s="130"/>
      <c r="BH460" s="130"/>
      <c r="BI460" s="130"/>
      <c r="BJ460" s="130"/>
      <c r="BK460" s="131">
        <v>3.81924</v>
      </c>
      <c r="BL460" s="131">
        <v>3.81924</v>
      </c>
      <c r="BM460" s="130">
        <v>7.68</v>
      </c>
    </row>
    <row r="461" spans="1:65">
      <c r="A461" s="146">
        <v>458</v>
      </c>
      <c r="B461" s="146" t="s">
        <v>731</v>
      </c>
      <c r="C461" s="147" t="s">
        <v>2054</v>
      </c>
      <c r="D461" s="147" t="s">
        <v>2055</v>
      </c>
      <c r="E461" s="148" t="s">
        <v>2056</v>
      </c>
      <c r="F461" s="149" t="s">
        <v>2057</v>
      </c>
      <c r="G461" s="149" t="s">
        <v>2058</v>
      </c>
      <c r="H461" s="146">
        <v>1</v>
      </c>
      <c r="I461" s="150"/>
      <c r="J461" s="150"/>
      <c r="K461" s="150">
        <v>1</v>
      </c>
      <c r="L461" s="150"/>
      <c r="M461" s="150"/>
      <c r="N461" s="150"/>
      <c r="O461" s="150"/>
      <c r="P461" s="150"/>
      <c r="Q461" s="150"/>
      <c r="R461" s="150">
        <f t="shared" si="102"/>
        <v>0</v>
      </c>
      <c r="S461" s="146"/>
      <c r="T461" s="150">
        <v>1</v>
      </c>
      <c r="U461" s="150"/>
      <c r="V461" s="150"/>
      <c r="W461" s="150"/>
      <c r="X461" s="150"/>
      <c r="Y461" s="150"/>
      <c r="Z461" s="150"/>
      <c r="AA461" s="150"/>
      <c r="AB461" s="150">
        <v>2</v>
      </c>
      <c r="AC461" s="150"/>
      <c r="AD461" s="150"/>
      <c r="AE461" s="150"/>
      <c r="AF461" s="150"/>
      <c r="AG461" s="150"/>
      <c r="AH461" s="150"/>
      <c r="AI461" s="150">
        <v>1</v>
      </c>
      <c r="AJ461" s="150"/>
      <c r="AK461" s="150"/>
      <c r="AL461" s="150"/>
      <c r="AM461" s="150">
        <f t="shared" si="103"/>
        <v>0</v>
      </c>
      <c r="AN461" s="150"/>
      <c r="AO461" s="150">
        <f t="shared" si="104"/>
        <v>1</v>
      </c>
      <c r="AP461" s="150">
        <f t="shared" si="105"/>
        <v>0</v>
      </c>
      <c r="AQ461" s="150">
        <f t="shared" si="106"/>
        <v>0</v>
      </c>
      <c r="AR461" s="150">
        <v>13</v>
      </c>
      <c r="AS461" s="151">
        <v>479.5</v>
      </c>
      <c r="AT461" s="151"/>
      <c r="AU461" s="151">
        <f t="shared" si="107"/>
        <v>0.93</v>
      </c>
      <c r="AV461" s="151">
        <v>465.7</v>
      </c>
      <c r="AW461" s="151">
        <v>176.7</v>
      </c>
      <c r="AX461" s="151"/>
      <c r="AY461" s="151"/>
      <c r="AZ461" s="152">
        <v>44</v>
      </c>
      <c r="BA461" s="153">
        <v>1</v>
      </c>
      <c r="BB461" s="153">
        <v>4</v>
      </c>
      <c r="BC461" s="152">
        <v>1</v>
      </c>
      <c r="BD461" s="152">
        <v>1</v>
      </c>
      <c r="BE461" s="150"/>
      <c r="BF461" s="150"/>
      <c r="BG461" s="150"/>
      <c r="BH461" s="150"/>
      <c r="BI461" s="150"/>
      <c r="BJ461" s="150"/>
      <c r="BK461" s="131">
        <v>0</v>
      </c>
      <c r="BL461" s="131">
        <v>0</v>
      </c>
      <c r="BM461" s="150"/>
    </row>
    <row r="462" spans="1:65">
      <c r="A462" s="146">
        <v>459</v>
      </c>
      <c r="B462" s="146" t="s">
        <v>731</v>
      </c>
      <c r="C462" s="147"/>
      <c r="D462" s="147"/>
      <c r="E462" s="148"/>
      <c r="F462" s="149" t="s">
        <v>2059</v>
      </c>
      <c r="G462" s="149" t="s">
        <v>2060</v>
      </c>
      <c r="H462" s="146">
        <v>1</v>
      </c>
      <c r="I462" s="150"/>
      <c r="J462" s="150"/>
      <c r="K462" s="150">
        <v>1</v>
      </c>
      <c r="L462" s="150"/>
      <c r="M462" s="150"/>
      <c r="N462" s="150"/>
      <c r="O462" s="150"/>
      <c r="P462" s="150"/>
      <c r="Q462" s="150"/>
      <c r="R462" s="150"/>
      <c r="S462" s="146"/>
      <c r="T462" s="150"/>
      <c r="U462" s="150"/>
      <c r="V462" s="150"/>
      <c r="W462" s="150"/>
      <c r="X462" s="150"/>
      <c r="Y462" s="150"/>
      <c r="Z462" s="150"/>
      <c r="AA462" s="150"/>
      <c r="AB462" s="150"/>
      <c r="AC462" s="150"/>
      <c r="AD462" s="150"/>
      <c r="AE462" s="150"/>
      <c r="AF462" s="150"/>
      <c r="AG462" s="150"/>
      <c r="AH462" s="150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1"/>
      <c r="AT462" s="151"/>
      <c r="AU462" s="151"/>
      <c r="AV462" s="151"/>
      <c r="AW462" s="151"/>
      <c r="AX462" s="151"/>
      <c r="AY462" s="151"/>
      <c r="AZ462" s="152"/>
      <c r="BA462" s="153"/>
      <c r="BB462" s="153"/>
      <c r="BC462" s="152"/>
      <c r="BD462" s="152"/>
      <c r="BE462" s="150"/>
      <c r="BF462" s="150"/>
      <c r="BG462" s="150"/>
      <c r="BH462" s="150"/>
      <c r="BI462" s="150"/>
      <c r="BJ462" s="150"/>
      <c r="BK462" s="131">
        <v>0</v>
      </c>
      <c r="BL462" s="131">
        <v>0</v>
      </c>
      <c r="BM462" s="150"/>
    </row>
    <row r="463" spans="1:65">
      <c r="A463" s="146">
        <v>460</v>
      </c>
      <c r="B463" s="146" t="s">
        <v>731</v>
      </c>
      <c r="C463" s="147"/>
      <c r="D463" s="147"/>
      <c r="E463" s="148"/>
      <c r="F463" s="149" t="s">
        <v>2061</v>
      </c>
      <c r="G463" s="149" t="s">
        <v>2062</v>
      </c>
      <c r="H463" s="146">
        <v>1</v>
      </c>
      <c r="I463" s="150"/>
      <c r="J463" s="150"/>
      <c r="K463" s="150"/>
      <c r="L463" s="150"/>
      <c r="M463" s="150"/>
      <c r="N463" s="150"/>
      <c r="O463" s="150">
        <v>1</v>
      </c>
      <c r="P463" s="150"/>
      <c r="Q463" s="150"/>
      <c r="R463" s="150"/>
      <c r="S463" s="146"/>
      <c r="T463" s="150"/>
      <c r="U463" s="150"/>
      <c r="V463" s="150"/>
      <c r="W463" s="150"/>
      <c r="X463" s="150"/>
      <c r="Y463" s="150"/>
      <c r="Z463" s="150"/>
      <c r="AA463" s="150"/>
      <c r="AB463" s="150"/>
      <c r="AC463" s="150"/>
      <c r="AD463" s="150"/>
      <c r="AE463" s="150"/>
      <c r="AF463" s="150"/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1"/>
      <c r="AT463" s="151"/>
      <c r="AU463" s="151"/>
      <c r="AV463" s="151"/>
      <c r="AW463" s="151"/>
      <c r="AX463" s="151"/>
      <c r="AY463" s="151"/>
      <c r="AZ463" s="152"/>
      <c r="BA463" s="153"/>
      <c r="BB463" s="153"/>
      <c r="BC463" s="152"/>
      <c r="BD463" s="152"/>
      <c r="BE463" s="150"/>
      <c r="BF463" s="150"/>
      <c r="BG463" s="150"/>
      <c r="BH463" s="150"/>
      <c r="BI463" s="150"/>
      <c r="BJ463" s="150"/>
      <c r="BK463" s="131">
        <v>0</v>
      </c>
      <c r="BL463" s="131">
        <v>0</v>
      </c>
      <c r="BM463" s="150"/>
    </row>
    <row r="464" spans="1:65">
      <c r="A464" s="133">
        <v>461</v>
      </c>
      <c r="B464" s="133" t="s">
        <v>731</v>
      </c>
      <c r="C464" s="134"/>
      <c r="D464" s="134" t="s">
        <v>2063</v>
      </c>
      <c r="E464" s="145" t="s">
        <v>2064</v>
      </c>
      <c r="F464" s="135" t="s">
        <v>2065</v>
      </c>
      <c r="G464" s="135" t="s">
        <v>2066</v>
      </c>
      <c r="H464" s="133">
        <v>1</v>
      </c>
      <c r="I464" s="130"/>
      <c r="J464" s="130"/>
      <c r="K464" s="130">
        <v>1</v>
      </c>
      <c r="L464" s="130"/>
      <c r="M464" s="130"/>
      <c r="N464" s="130"/>
      <c r="O464" s="130"/>
      <c r="P464" s="130"/>
      <c r="Q464" s="130"/>
      <c r="R464" s="130">
        <f t="shared" si="102"/>
        <v>0</v>
      </c>
      <c r="S464" s="133">
        <v>1</v>
      </c>
      <c r="T464" s="130"/>
      <c r="U464" s="130"/>
      <c r="V464" s="130"/>
      <c r="W464" s="130"/>
      <c r="X464" s="130"/>
      <c r="Y464" s="130"/>
      <c r="Z464" s="130"/>
      <c r="AA464" s="130"/>
      <c r="AB464" s="130">
        <v>1</v>
      </c>
      <c r="AC464" s="130"/>
      <c r="AD464" s="130"/>
      <c r="AE464" s="130"/>
      <c r="AF464" s="130"/>
      <c r="AG464" s="130"/>
      <c r="AH464" s="130"/>
      <c r="AI464" s="130">
        <v>1</v>
      </c>
      <c r="AJ464" s="130"/>
      <c r="AK464" s="130"/>
      <c r="AL464" s="130"/>
      <c r="AM464" s="130">
        <f t="shared" si="103"/>
        <v>1</v>
      </c>
      <c r="AN464" s="130"/>
      <c r="AO464" s="130">
        <f t="shared" si="104"/>
        <v>0</v>
      </c>
      <c r="AP464" s="130">
        <f t="shared" si="105"/>
        <v>0</v>
      </c>
      <c r="AQ464" s="130">
        <f t="shared" si="106"/>
        <v>0</v>
      </c>
      <c r="AR464" s="130"/>
      <c r="AS464" s="126"/>
      <c r="AT464" s="126"/>
      <c r="AU464" s="126">
        <f t="shared" si="107"/>
        <v>0.93</v>
      </c>
      <c r="AV464" s="126">
        <v>121.6</v>
      </c>
      <c r="AW464" s="126"/>
      <c r="AX464" s="126"/>
      <c r="AY464" s="126"/>
      <c r="AZ464" s="138"/>
      <c r="BA464" s="140">
        <v>1</v>
      </c>
      <c r="BB464" s="140">
        <v>4</v>
      </c>
      <c r="BC464" s="138"/>
      <c r="BD464" s="138"/>
      <c r="BE464" s="130"/>
      <c r="BF464" s="130"/>
      <c r="BG464" s="130"/>
      <c r="BH464" s="130">
        <v>33.6</v>
      </c>
      <c r="BI464" s="130">
        <v>28.8</v>
      </c>
      <c r="BJ464" s="130"/>
      <c r="BK464" s="131">
        <v>11.935125</v>
      </c>
      <c r="BL464" s="131">
        <v>11.935125</v>
      </c>
      <c r="BM464" s="130">
        <v>7.68</v>
      </c>
    </row>
    <row r="465" spans="1:65">
      <c r="A465" s="133">
        <v>462</v>
      </c>
      <c r="B465" s="133" t="s">
        <v>731</v>
      </c>
      <c r="C465" s="134"/>
      <c r="D465" s="134"/>
      <c r="E465" s="145"/>
      <c r="F465" s="135" t="s">
        <v>2067</v>
      </c>
      <c r="G465" s="135" t="s">
        <v>2068</v>
      </c>
      <c r="H465" s="133">
        <v>1</v>
      </c>
      <c r="I465" s="130"/>
      <c r="J465" s="130"/>
      <c r="K465" s="130">
        <v>1</v>
      </c>
      <c r="L465" s="130"/>
      <c r="M465" s="130"/>
      <c r="N465" s="130"/>
      <c r="O465" s="130"/>
      <c r="P465" s="130"/>
      <c r="Q465" s="130"/>
      <c r="R465" s="130"/>
      <c r="S465" s="133"/>
      <c r="T465" s="130"/>
      <c r="U465" s="130"/>
      <c r="V465" s="130"/>
      <c r="W465" s="130"/>
      <c r="X465" s="130"/>
      <c r="Y465" s="130"/>
      <c r="Z465" s="130"/>
      <c r="AA465" s="130"/>
      <c r="AB465" s="130"/>
      <c r="AC465" s="130"/>
      <c r="AD465" s="130"/>
      <c r="AE465" s="130"/>
      <c r="AF465" s="130"/>
      <c r="AG465" s="130"/>
      <c r="AH465" s="130"/>
      <c r="AI465" s="130"/>
      <c r="AJ465" s="130"/>
      <c r="AK465" s="130"/>
      <c r="AL465" s="130"/>
      <c r="AM465" s="130"/>
      <c r="AN465" s="130"/>
      <c r="AO465" s="130"/>
      <c r="AP465" s="130"/>
      <c r="AQ465" s="130"/>
      <c r="AR465" s="130"/>
      <c r="AS465" s="126"/>
      <c r="AT465" s="126"/>
      <c r="AU465" s="126"/>
      <c r="AV465" s="126"/>
      <c r="AW465" s="126"/>
      <c r="AX465" s="126"/>
      <c r="AY465" s="126"/>
      <c r="AZ465" s="138"/>
      <c r="BA465" s="140"/>
      <c r="BB465" s="140"/>
      <c r="BC465" s="138"/>
      <c r="BD465" s="138"/>
      <c r="BE465" s="130"/>
      <c r="BF465" s="130"/>
      <c r="BG465" s="130"/>
      <c r="BH465" s="130"/>
      <c r="BI465" s="130"/>
      <c r="BJ465" s="130"/>
      <c r="BK465" s="131">
        <v>11.935125</v>
      </c>
      <c r="BL465" s="131">
        <v>11.935125</v>
      </c>
      <c r="BM465" s="130"/>
    </row>
    <row r="466" spans="1:65">
      <c r="A466" s="133">
        <v>463</v>
      </c>
      <c r="B466" s="133" t="s">
        <v>731</v>
      </c>
      <c r="C466" s="134"/>
      <c r="D466" s="134" t="s">
        <v>2069</v>
      </c>
      <c r="E466" s="145" t="s">
        <v>2070</v>
      </c>
      <c r="F466" s="135" t="s">
        <v>2071</v>
      </c>
      <c r="G466" s="135" t="s">
        <v>2072</v>
      </c>
      <c r="H466" s="133">
        <v>1</v>
      </c>
      <c r="I466" s="130"/>
      <c r="J466" s="130"/>
      <c r="K466" s="130">
        <v>1</v>
      </c>
      <c r="L466" s="130"/>
      <c r="M466" s="130"/>
      <c r="N466" s="130"/>
      <c r="O466" s="130"/>
      <c r="P466" s="130"/>
      <c r="Q466" s="130"/>
      <c r="R466" s="130">
        <f>P466</f>
        <v>0</v>
      </c>
      <c r="S466" s="133"/>
      <c r="T466" s="130">
        <v>2</v>
      </c>
      <c r="U466" s="130"/>
      <c r="V466" s="130"/>
      <c r="W466" s="130"/>
      <c r="X466" s="130"/>
      <c r="Y466" s="130"/>
      <c r="Z466" s="130"/>
      <c r="AA466" s="130"/>
      <c r="AB466" s="130">
        <v>4</v>
      </c>
      <c r="AC466" s="130"/>
      <c r="AD466" s="130"/>
      <c r="AE466" s="130"/>
      <c r="AF466" s="130"/>
      <c r="AG466" s="130"/>
      <c r="AH466" s="130"/>
      <c r="AI466" s="130"/>
      <c r="AJ466" s="133">
        <v>1</v>
      </c>
      <c r="AK466" s="130"/>
      <c r="AL466" s="130"/>
      <c r="AM466" s="130">
        <f>S466</f>
        <v>0</v>
      </c>
      <c r="AN466" s="130"/>
      <c r="AO466" s="130">
        <f>SUM(T466:V466)</f>
        <v>2</v>
      </c>
      <c r="AP466" s="130">
        <f>SUM(W466:Y466)</f>
        <v>0</v>
      </c>
      <c r="AQ466" s="130">
        <f>Z466</f>
        <v>0</v>
      </c>
      <c r="AR466" s="130"/>
      <c r="AS466" s="126"/>
      <c r="AT466" s="126"/>
      <c r="AU466" s="126">
        <f>(SUM(S466:AA466))*0.93</f>
        <v>1.86</v>
      </c>
      <c r="AV466" s="126">
        <v>251.8</v>
      </c>
      <c r="AW466" s="126"/>
      <c r="AX466" s="126"/>
      <c r="AY466" s="126"/>
      <c r="AZ466" s="138"/>
      <c r="BA466" s="138">
        <v>1</v>
      </c>
      <c r="BB466" s="138">
        <v>4</v>
      </c>
      <c r="BC466" s="138"/>
      <c r="BD466" s="138"/>
      <c r="BE466" s="130">
        <f>(AH466*5+AI466*4+AJ466*2)*0.96</f>
        <v>1.92</v>
      </c>
      <c r="BF466" s="130"/>
      <c r="BG466" s="130"/>
      <c r="BH466" s="130">
        <v>43.2</v>
      </c>
      <c r="BI466" s="130"/>
      <c r="BJ466" s="130"/>
      <c r="BK466" s="131">
        <v>11.935125</v>
      </c>
      <c r="BL466" s="131">
        <v>11.935125</v>
      </c>
      <c r="BM466" s="130">
        <f>(H466*8)*0.96</f>
        <v>7.68</v>
      </c>
    </row>
    <row r="467" spans="1:65">
      <c r="A467" s="133">
        <v>464</v>
      </c>
      <c r="B467" s="133" t="s">
        <v>731</v>
      </c>
      <c r="C467" s="134"/>
      <c r="D467" s="134"/>
      <c r="E467" s="145"/>
      <c r="F467" s="135" t="s">
        <v>2073</v>
      </c>
      <c r="G467" s="135" t="s">
        <v>2074</v>
      </c>
      <c r="H467" s="133">
        <v>1</v>
      </c>
      <c r="I467" s="130"/>
      <c r="J467" s="130"/>
      <c r="K467" s="130">
        <v>1</v>
      </c>
      <c r="L467" s="130"/>
      <c r="M467" s="130"/>
      <c r="N467" s="130"/>
      <c r="O467" s="130"/>
      <c r="P467" s="130"/>
      <c r="Q467" s="130"/>
      <c r="R467" s="130"/>
      <c r="S467" s="133"/>
      <c r="T467" s="130"/>
      <c r="U467" s="130"/>
      <c r="V467" s="130"/>
      <c r="W467" s="130"/>
      <c r="X467" s="130"/>
      <c r="Y467" s="130"/>
      <c r="Z467" s="130"/>
      <c r="AA467" s="130"/>
      <c r="AB467" s="130"/>
      <c r="AC467" s="130"/>
      <c r="AD467" s="130"/>
      <c r="AE467" s="130"/>
      <c r="AF467" s="130"/>
      <c r="AG467" s="130"/>
      <c r="AH467" s="130"/>
      <c r="AI467" s="130"/>
      <c r="AJ467" s="133"/>
      <c r="AK467" s="130"/>
      <c r="AL467" s="130"/>
      <c r="AM467" s="130"/>
      <c r="AN467" s="130"/>
      <c r="AO467" s="130"/>
      <c r="AP467" s="130"/>
      <c r="AQ467" s="130"/>
      <c r="AR467" s="130"/>
      <c r="AS467" s="126"/>
      <c r="AT467" s="126"/>
      <c r="AU467" s="126"/>
      <c r="AV467" s="126"/>
      <c r="AW467" s="126"/>
      <c r="AX467" s="126"/>
      <c r="AY467" s="126"/>
      <c r="AZ467" s="138"/>
      <c r="BA467" s="138"/>
      <c r="BB467" s="138"/>
      <c r="BC467" s="138"/>
      <c r="BD467" s="138"/>
      <c r="BE467" s="130"/>
      <c r="BF467" s="130"/>
      <c r="BG467" s="130"/>
      <c r="BH467" s="130"/>
      <c r="BI467" s="130"/>
      <c r="BJ467" s="130"/>
      <c r="BK467" s="131">
        <v>6.4449675</v>
      </c>
      <c r="BL467" s="131">
        <v>6.4449675</v>
      </c>
      <c r="BM467" s="130"/>
    </row>
    <row r="468" spans="1:65">
      <c r="A468" s="133">
        <v>465</v>
      </c>
      <c r="B468" s="133" t="s">
        <v>731</v>
      </c>
      <c r="C468" s="134"/>
      <c r="D468" s="134"/>
      <c r="E468" s="145"/>
      <c r="F468" s="135" t="s">
        <v>2075</v>
      </c>
      <c r="G468" s="135" t="s">
        <v>2076</v>
      </c>
      <c r="H468" s="133">
        <v>1</v>
      </c>
      <c r="I468" s="130"/>
      <c r="J468" s="130"/>
      <c r="K468" s="130"/>
      <c r="L468" s="130"/>
      <c r="M468" s="130"/>
      <c r="N468" s="130"/>
      <c r="O468" s="130">
        <v>1</v>
      </c>
      <c r="P468" s="130"/>
      <c r="Q468" s="130"/>
      <c r="R468" s="130"/>
      <c r="S468" s="133"/>
      <c r="T468" s="130"/>
      <c r="U468" s="130"/>
      <c r="V468" s="130"/>
      <c r="W468" s="130"/>
      <c r="X468" s="130"/>
      <c r="Y468" s="130"/>
      <c r="Z468" s="130"/>
      <c r="AA468" s="130"/>
      <c r="AB468" s="130"/>
      <c r="AC468" s="130"/>
      <c r="AD468" s="130"/>
      <c r="AE468" s="130"/>
      <c r="AF468" s="130"/>
      <c r="AG468" s="130"/>
      <c r="AH468" s="130"/>
      <c r="AI468" s="130"/>
      <c r="AJ468" s="133"/>
      <c r="AK468" s="130"/>
      <c r="AL468" s="130"/>
      <c r="AM468" s="130"/>
      <c r="AN468" s="130"/>
      <c r="AO468" s="130"/>
      <c r="AP468" s="130"/>
      <c r="AQ468" s="130"/>
      <c r="AR468" s="130"/>
      <c r="AS468" s="126"/>
      <c r="AT468" s="126"/>
      <c r="AU468" s="126"/>
      <c r="AV468" s="126"/>
      <c r="AW468" s="126"/>
      <c r="AX468" s="126"/>
      <c r="AY468" s="126"/>
      <c r="AZ468" s="138"/>
      <c r="BA468" s="138"/>
      <c r="BB468" s="138"/>
      <c r="BC468" s="138"/>
      <c r="BD468" s="138"/>
      <c r="BE468" s="130"/>
      <c r="BF468" s="130"/>
      <c r="BG468" s="130"/>
      <c r="BH468" s="130"/>
      <c r="BI468" s="130"/>
      <c r="BJ468" s="130"/>
      <c r="BK468" s="131">
        <v>6.4449675</v>
      </c>
      <c r="BL468" s="131">
        <v>6.4449675</v>
      </c>
      <c r="BM468" s="130"/>
    </row>
    <row r="469" spans="1:65">
      <c r="A469" s="133">
        <v>466</v>
      </c>
      <c r="B469" s="133" t="s">
        <v>731</v>
      </c>
      <c r="C469" s="134"/>
      <c r="D469" s="134"/>
      <c r="E469" s="145" t="s">
        <v>2077</v>
      </c>
      <c r="F469" s="135" t="s">
        <v>2078</v>
      </c>
      <c r="G469" s="135" t="s">
        <v>2079</v>
      </c>
      <c r="H469" s="133">
        <v>1</v>
      </c>
      <c r="I469" s="130"/>
      <c r="J469" s="130"/>
      <c r="K469" s="130">
        <v>1</v>
      </c>
      <c r="L469" s="130"/>
      <c r="M469" s="130"/>
      <c r="N469" s="130"/>
      <c r="O469" s="130"/>
      <c r="P469" s="130"/>
      <c r="Q469" s="130"/>
      <c r="R469" s="130"/>
      <c r="S469" s="133"/>
      <c r="T469" s="130"/>
      <c r="U469" s="130"/>
      <c r="V469" s="130"/>
      <c r="W469" s="130"/>
      <c r="X469" s="130"/>
      <c r="Y469" s="130"/>
      <c r="Z469" s="130"/>
      <c r="AA469" s="130"/>
      <c r="AB469" s="130"/>
      <c r="AC469" s="130"/>
      <c r="AD469" s="130"/>
      <c r="AE469" s="130"/>
      <c r="AF469" s="130"/>
      <c r="AG469" s="130"/>
      <c r="AH469" s="130"/>
      <c r="AI469" s="130"/>
      <c r="AJ469" s="133"/>
      <c r="AK469" s="130"/>
      <c r="AL469" s="130"/>
      <c r="AM469" s="130"/>
      <c r="AN469" s="130"/>
      <c r="AO469" s="130"/>
      <c r="AP469" s="130"/>
      <c r="AQ469" s="130"/>
      <c r="AR469" s="130"/>
      <c r="AS469" s="126"/>
      <c r="AT469" s="126"/>
      <c r="AU469" s="126"/>
      <c r="AV469" s="126"/>
      <c r="AW469" s="126"/>
      <c r="AX469" s="126"/>
      <c r="AY469" s="126"/>
      <c r="AZ469" s="138"/>
      <c r="BA469" s="138"/>
      <c r="BB469" s="138"/>
      <c r="BC469" s="138"/>
      <c r="BD469" s="138"/>
      <c r="BE469" s="130"/>
      <c r="BF469" s="130"/>
      <c r="BG469" s="130"/>
      <c r="BH469" s="130"/>
      <c r="BI469" s="130"/>
      <c r="BJ469" s="130"/>
      <c r="BK469" s="131">
        <v>6.4449675</v>
      </c>
      <c r="BL469" s="131">
        <v>6.4449675</v>
      </c>
      <c r="BM469" s="130">
        <f>(H469*8)*0.96</f>
        <v>7.68</v>
      </c>
    </row>
    <row r="470" spans="1:65">
      <c r="A470" s="133">
        <v>467</v>
      </c>
      <c r="B470" s="133" t="s">
        <v>731</v>
      </c>
      <c r="C470" s="134"/>
      <c r="D470" s="134"/>
      <c r="E470" s="145"/>
      <c r="F470" s="135" t="s">
        <v>2080</v>
      </c>
      <c r="G470" s="135" t="s">
        <v>2081</v>
      </c>
      <c r="H470" s="133">
        <v>1</v>
      </c>
      <c r="I470" s="130"/>
      <c r="J470" s="130"/>
      <c r="K470" s="130">
        <v>1</v>
      </c>
      <c r="L470" s="130"/>
      <c r="M470" s="130"/>
      <c r="N470" s="130"/>
      <c r="O470" s="130"/>
      <c r="P470" s="130"/>
      <c r="Q470" s="130"/>
      <c r="R470" s="130"/>
      <c r="S470" s="133"/>
      <c r="T470" s="130"/>
      <c r="U470" s="130"/>
      <c r="V470" s="130"/>
      <c r="W470" s="130"/>
      <c r="X470" s="130"/>
      <c r="Y470" s="130"/>
      <c r="Z470" s="130"/>
      <c r="AA470" s="130"/>
      <c r="AB470" s="130"/>
      <c r="AC470" s="130"/>
      <c r="AD470" s="130"/>
      <c r="AE470" s="130"/>
      <c r="AF470" s="130"/>
      <c r="AG470" s="130"/>
      <c r="AH470" s="130"/>
      <c r="AI470" s="130"/>
      <c r="AJ470" s="133"/>
      <c r="AK470" s="130"/>
      <c r="AL470" s="130"/>
      <c r="AM470" s="130"/>
      <c r="AN470" s="130"/>
      <c r="AO470" s="130"/>
      <c r="AP470" s="130"/>
      <c r="AQ470" s="130"/>
      <c r="AR470" s="130"/>
      <c r="AS470" s="126"/>
      <c r="AT470" s="126"/>
      <c r="AU470" s="126"/>
      <c r="AV470" s="126"/>
      <c r="AW470" s="126"/>
      <c r="AX470" s="126"/>
      <c r="AY470" s="126"/>
      <c r="AZ470" s="138"/>
      <c r="BA470" s="138"/>
      <c r="BB470" s="138"/>
      <c r="BC470" s="138"/>
      <c r="BD470" s="138"/>
      <c r="BE470" s="130"/>
      <c r="BF470" s="130"/>
      <c r="BG470" s="130"/>
      <c r="BH470" s="130"/>
      <c r="BI470" s="130"/>
      <c r="BJ470" s="130"/>
      <c r="BK470" s="131">
        <v>6.4449675</v>
      </c>
      <c r="BL470" s="131">
        <v>6.4449675</v>
      </c>
      <c r="BM470" s="130"/>
    </row>
    <row r="471" spans="1:65">
      <c r="A471" s="133">
        <v>468</v>
      </c>
      <c r="B471" s="133" t="s">
        <v>731</v>
      </c>
      <c r="C471" s="134"/>
      <c r="D471" s="134"/>
      <c r="E471" s="145"/>
      <c r="F471" s="135" t="s">
        <v>2082</v>
      </c>
      <c r="G471" s="135" t="s">
        <v>2083</v>
      </c>
      <c r="H471" s="133">
        <v>1</v>
      </c>
      <c r="I471" s="130"/>
      <c r="J471" s="130"/>
      <c r="K471" s="130"/>
      <c r="L471" s="130"/>
      <c r="M471" s="130"/>
      <c r="N471" s="130"/>
      <c r="O471" s="130">
        <v>1</v>
      </c>
      <c r="P471" s="130"/>
      <c r="Q471" s="130"/>
      <c r="R471" s="130"/>
      <c r="S471" s="133"/>
      <c r="T471" s="130"/>
      <c r="U471" s="130"/>
      <c r="V471" s="130"/>
      <c r="W471" s="130"/>
      <c r="X471" s="130"/>
      <c r="Y471" s="130"/>
      <c r="Z471" s="130"/>
      <c r="AA471" s="130"/>
      <c r="AB471" s="130"/>
      <c r="AC471" s="130"/>
      <c r="AD471" s="130"/>
      <c r="AE471" s="130"/>
      <c r="AF471" s="130"/>
      <c r="AG471" s="130"/>
      <c r="AH471" s="130"/>
      <c r="AI471" s="130"/>
      <c r="AJ471" s="133"/>
      <c r="AK471" s="130"/>
      <c r="AL471" s="130"/>
      <c r="AM471" s="130"/>
      <c r="AN471" s="130"/>
      <c r="AO471" s="130"/>
      <c r="AP471" s="130"/>
      <c r="AQ471" s="130"/>
      <c r="AR471" s="130"/>
      <c r="AS471" s="126"/>
      <c r="AT471" s="126"/>
      <c r="AU471" s="126"/>
      <c r="AV471" s="126"/>
      <c r="AW471" s="126"/>
      <c r="AX471" s="126"/>
      <c r="AY471" s="126"/>
      <c r="AZ471" s="138"/>
      <c r="BA471" s="138"/>
      <c r="BB471" s="138"/>
      <c r="BC471" s="138"/>
      <c r="BD471" s="138"/>
      <c r="BE471" s="130"/>
      <c r="BF471" s="130"/>
      <c r="BG471" s="130"/>
      <c r="BH471" s="130"/>
      <c r="BI471" s="130"/>
      <c r="BJ471" s="130"/>
      <c r="BK471" s="131">
        <v>6.4449675</v>
      </c>
      <c r="BL471" s="131">
        <v>6.4449675</v>
      </c>
      <c r="BM471" s="130"/>
    </row>
    <row r="472" spans="1:65">
      <c r="A472" s="146">
        <v>469</v>
      </c>
      <c r="B472" s="146" t="s">
        <v>731</v>
      </c>
      <c r="C472" s="147"/>
      <c r="D472" s="147" t="s">
        <v>2084</v>
      </c>
      <c r="E472" s="148" t="s">
        <v>2085</v>
      </c>
      <c r="F472" s="149" t="s">
        <v>2086</v>
      </c>
      <c r="G472" s="149" t="s">
        <v>2087</v>
      </c>
      <c r="H472" s="146">
        <v>4</v>
      </c>
      <c r="I472" s="150"/>
      <c r="J472" s="150"/>
      <c r="K472" s="150"/>
      <c r="L472" s="150"/>
      <c r="M472" s="150"/>
      <c r="N472" s="150"/>
      <c r="O472" s="150"/>
      <c r="P472" s="150">
        <v>2</v>
      </c>
      <c r="Q472" s="150"/>
      <c r="R472" s="150">
        <f>P472</f>
        <v>2</v>
      </c>
      <c r="S472" s="146"/>
      <c r="T472" s="150"/>
      <c r="U472" s="150"/>
      <c r="V472" s="150"/>
      <c r="W472" s="150">
        <v>2</v>
      </c>
      <c r="X472" s="150"/>
      <c r="Y472" s="150"/>
      <c r="Z472" s="150"/>
      <c r="AA472" s="150"/>
      <c r="AB472" s="150"/>
      <c r="AC472" s="150"/>
      <c r="AD472" s="150"/>
      <c r="AE472" s="150"/>
      <c r="AF472" s="150"/>
      <c r="AG472" s="150"/>
      <c r="AH472" s="150"/>
      <c r="AI472" s="150"/>
      <c r="AJ472" s="150"/>
      <c r="AK472" s="150">
        <v>1</v>
      </c>
      <c r="AL472" s="150"/>
      <c r="AM472" s="150">
        <f>S472</f>
        <v>0</v>
      </c>
      <c r="AN472" s="150"/>
      <c r="AO472" s="150">
        <f>SUM(T472:V472)</f>
        <v>0</v>
      </c>
      <c r="AP472" s="150">
        <f>SUM(W472:Y472)</f>
        <v>2</v>
      </c>
      <c r="AQ472" s="150">
        <f>Z472</f>
        <v>0</v>
      </c>
      <c r="AR472" s="150"/>
      <c r="AS472" s="151"/>
      <c r="AT472" s="151"/>
      <c r="AU472" s="151">
        <f>(SUM(S472:AA472))*0.93</f>
        <v>1.86</v>
      </c>
      <c r="AV472" s="151">
        <v>0</v>
      </c>
      <c r="AW472" s="151"/>
      <c r="AX472" s="151"/>
      <c r="AY472" s="151"/>
      <c r="AZ472" s="152"/>
      <c r="BA472" s="153">
        <v>1</v>
      </c>
      <c r="BB472" s="153">
        <v>4</v>
      </c>
      <c r="BC472" s="152"/>
      <c r="BD472" s="152"/>
      <c r="BE472" s="150"/>
      <c r="BF472" s="150"/>
      <c r="BG472" s="150"/>
      <c r="BH472" s="150"/>
      <c r="BI472" s="150"/>
      <c r="BJ472" s="150"/>
      <c r="BK472" s="131">
        <v>0</v>
      </c>
      <c r="BL472" s="131">
        <v>0</v>
      </c>
      <c r="BM472" s="150"/>
    </row>
    <row r="473" spans="1:65">
      <c r="A473" s="146">
        <v>470</v>
      </c>
      <c r="B473" s="146" t="s">
        <v>731</v>
      </c>
      <c r="C473" s="147"/>
      <c r="D473" s="147"/>
      <c r="E473" s="148"/>
      <c r="F473" s="149" t="s">
        <v>2088</v>
      </c>
      <c r="G473" s="149" t="s">
        <v>2089</v>
      </c>
      <c r="H473" s="146"/>
      <c r="I473" s="150"/>
      <c r="J473" s="150"/>
      <c r="K473" s="150"/>
      <c r="L473" s="150"/>
      <c r="M473" s="150"/>
      <c r="N473" s="150"/>
      <c r="O473" s="150"/>
      <c r="P473" s="150"/>
      <c r="Q473" s="150"/>
      <c r="R473" s="150"/>
      <c r="S473" s="146"/>
      <c r="T473" s="150"/>
      <c r="U473" s="150"/>
      <c r="V473" s="150"/>
      <c r="W473" s="150"/>
      <c r="X473" s="150"/>
      <c r="Y473" s="150"/>
      <c r="Z473" s="150"/>
      <c r="AA473" s="150"/>
      <c r="AB473" s="150"/>
      <c r="AC473" s="150"/>
      <c r="AD473" s="150"/>
      <c r="AE473" s="150"/>
      <c r="AF473" s="150"/>
      <c r="AG473" s="150"/>
      <c r="AH473" s="150"/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1"/>
      <c r="AT473" s="151"/>
      <c r="AU473" s="151"/>
      <c r="AV473" s="151"/>
      <c r="AW473" s="151"/>
      <c r="AX473" s="151"/>
      <c r="AY473" s="151"/>
      <c r="AZ473" s="152"/>
      <c r="BA473" s="153"/>
      <c r="BB473" s="153"/>
      <c r="BC473" s="152"/>
      <c r="BD473" s="152"/>
      <c r="BE473" s="150"/>
      <c r="BF473" s="150"/>
      <c r="BG473" s="150"/>
      <c r="BH473" s="150"/>
      <c r="BI473" s="150"/>
      <c r="BJ473" s="150"/>
      <c r="BK473" s="131">
        <v>0</v>
      </c>
      <c r="BL473" s="131">
        <v>0</v>
      </c>
      <c r="BM473" s="150"/>
    </row>
    <row r="474" spans="1:65">
      <c r="A474" s="146">
        <v>471</v>
      </c>
      <c r="B474" s="146" t="s">
        <v>731</v>
      </c>
      <c r="C474" s="147"/>
      <c r="D474" s="147"/>
      <c r="E474" s="148" t="s">
        <v>2090</v>
      </c>
      <c r="F474" s="149" t="s">
        <v>2091</v>
      </c>
      <c r="G474" s="149" t="s">
        <v>2092</v>
      </c>
      <c r="H474" s="146"/>
      <c r="I474" s="150"/>
      <c r="J474" s="150"/>
      <c r="K474" s="150"/>
      <c r="L474" s="150"/>
      <c r="M474" s="150"/>
      <c r="N474" s="150"/>
      <c r="O474" s="150"/>
      <c r="P474" s="150"/>
      <c r="Q474" s="150"/>
      <c r="R474" s="150"/>
      <c r="S474" s="146"/>
      <c r="T474" s="150"/>
      <c r="U474" s="150"/>
      <c r="V474" s="150"/>
      <c r="W474" s="150"/>
      <c r="X474" s="150"/>
      <c r="Y474" s="150"/>
      <c r="Z474" s="150"/>
      <c r="AA474" s="150"/>
      <c r="AB474" s="150"/>
      <c r="AC474" s="150"/>
      <c r="AD474" s="150"/>
      <c r="AE474" s="150"/>
      <c r="AF474" s="150"/>
      <c r="AG474" s="150"/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1"/>
      <c r="AT474" s="151"/>
      <c r="AU474" s="151"/>
      <c r="AV474" s="151"/>
      <c r="AW474" s="151"/>
      <c r="AX474" s="151"/>
      <c r="AY474" s="151"/>
      <c r="AZ474" s="152"/>
      <c r="BA474" s="153"/>
      <c r="BB474" s="153"/>
      <c r="BC474" s="152"/>
      <c r="BD474" s="152"/>
      <c r="BE474" s="150"/>
      <c r="BF474" s="150"/>
      <c r="BG474" s="150"/>
      <c r="BH474" s="150"/>
      <c r="BI474" s="150"/>
      <c r="BJ474" s="150"/>
      <c r="BK474" s="131">
        <v>0</v>
      </c>
      <c r="BL474" s="131">
        <v>0</v>
      </c>
      <c r="BM474" s="150"/>
    </row>
    <row r="475" spans="1:65">
      <c r="A475" s="133">
        <v>472</v>
      </c>
      <c r="B475" s="133" t="s">
        <v>731</v>
      </c>
      <c r="C475" s="154" t="s">
        <v>2093</v>
      </c>
      <c r="D475" s="134" t="s">
        <v>2094</v>
      </c>
      <c r="E475" s="135" t="s">
        <v>2095</v>
      </c>
      <c r="F475" s="135" t="s">
        <v>2096</v>
      </c>
      <c r="G475" s="135" t="s">
        <v>2097</v>
      </c>
      <c r="H475" s="133">
        <v>5</v>
      </c>
      <c r="I475" s="130"/>
      <c r="J475" s="130"/>
      <c r="K475" s="130">
        <v>4</v>
      </c>
      <c r="L475" s="130"/>
      <c r="M475" s="130"/>
      <c r="N475" s="130"/>
      <c r="O475" s="130">
        <v>1</v>
      </c>
      <c r="P475" s="130"/>
      <c r="Q475" s="130"/>
      <c r="R475" s="130">
        <f>P475</f>
        <v>0</v>
      </c>
      <c r="S475" s="133"/>
      <c r="T475" s="130">
        <v>2</v>
      </c>
      <c r="U475" s="130"/>
      <c r="V475" s="130"/>
      <c r="W475" s="130"/>
      <c r="X475" s="130"/>
      <c r="Y475" s="130"/>
      <c r="Z475" s="130"/>
      <c r="AA475" s="130"/>
      <c r="AB475" s="130">
        <v>3</v>
      </c>
      <c r="AC475" s="130"/>
      <c r="AD475" s="130"/>
      <c r="AE475" s="130"/>
      <c r="AF475" s="130"/>
      <c r="AG475" s="130"/>
      <c r="AH475" s="130"/>
      <c r="AI475" s="130"/>
      <c r="AJ475" s="130">
        <v>1</v>
      </c>
      <c r="AK475" s="130"/>
      <c r="AL475" s="130"/>
      <c r="AM475" s="130">
        <f>S475</f>
        <v>0</v>
      </c>
      <c r="AN475" s="130"/>
      <c r="AO475" s="130">
        <f>SUM(T475:V475)</f>
        <v>2</v>
      </c>
      <c r="AP475" s="130">
        <f>SUM(W475:Y475)</f>
        <v>0</v>
      </c>
      <c r="AQ475" s="130">
        <f>Z475</f>
        <v>0</v>
      </c>
      <c r="AR475" s="130">
        <v>40</v>
      </c>
      <c r="AS475" s="126">
        <v>1767</v>
      </c>
      <c r="AT475" s="126"/>
      <c r="AU475" s="126">
        <f>(SUM(S475:AA475))*0.93</f>
        <v>1.86</v>
      </c>
      <c r="AV475" s="126">
        <v>289</v>
      </c>
      <c r="AW475" s="126">
        <v>12.9</v>
      </c>
      <c r="AX475" s="126"/>
      <c r="AY475" s="126"/>
      <c r="AZ475" s="138">
        <v>144</v>
      </c>
      <c r="BA475" s="140">
        <v>10</v>
      </c>
      <c r="BB475" s="140">
        <v>22</v>
      </c>
      <c r="BC475" s="138">
        <v>1</v>
      </c>
      <c r="BD475" s="138">
        <v>1</v>
      </c>
      <c r="BE475" s="130">
        <f>(AH475*5+AI475*4+AJ475*2)*0.96</f>
        <v>1.92</v>
      </c>
      <c r="BF475" s="130"/>
      <c r="BG475" s="130"/>
      <c r="BH475" s="130">
        <v>28.8</v>
      </c>
      <c r="BI475" s="130">
        <v>86.4</v>
      </c>
      <c r="BJ475" s="130"/>
      <c r="BK475" s="131">
        <v>36.28278</v>
      </c>
      <c r="BL475" s="131">
        <v>36.28278</v>
      </c>
      <c r="BM475" s="130">
        <v>7.68</v>
      </c>
    </row>
    <row r="476" spans="1:65">
      <c r="A476" s="133">
        <v>473</v>
      </c>
      <c r="B476" s="133" t="s">
        <v>731</v>
      </c>
      <c r="C476" s="154"/>
      <c r="D476" s="134"/>
      <c r="E476" s="135"/>
      <c r="F476" s="135" t="s">
        <v>2098</v>
      </c>
      <c r="G476" s="135" t="s">
        <v>2099</v>
      </c>
      <c r="H476" s="133"/>
      <c r="I476" s="130"/>
      <c r="J476" s="130"/>
      <c r="K476" s="130"/>
      <c r="L476" s="130"/>
      <c r="M476" s="130"/>
      <c r="N476" s="130"/>
      <c r="O476" s="130"/>
      <c r="P476" s="130"/>
      <c r="Q476" s="130"/>
      <c r="R476" s="130"/>
      <c r="S476" s="133"/>
      <c r="T476" s="130"/>
      <c r="U476" s="130"/>
      <c r="V476" s="130"/>
      <c r="W476" s="130"/>
      <c r="X476" s="130"/>
      <c r="Y476" s="130"/>
      <c r="Z476" s="130"/>
      <c r="AA476" s="130"/>
      <c r="AB476" s="130"/>
      <c r="AC476" s="130"/>
      <c r="AD476" s="130"/>
      <c r="AE476" s="130"/>
      <c r="AF476" s="130"/>
      <c r="AG476" s="130"/>
      <c r="AH476" s="130"/>
      <c r="AI476" s="130"/>
      <c r="AJ476" s="130"/>
      <c r="AK476" s="130"/>
      <c r="AL476" s="130"/>
      <c r="AM476" s="130"/>
      <c r="AN476" s="130"/>
      <c r="AO476" s="130"/>
      <c r="AP476" s="130"/>
      <c r="AQ476" s="130"/>
      <c r="AR476" s="130"/>
      <c r="AS476" s="126"/>
      <c r="AT476" s="126"/>
      <c r="AU476" s="126"/>
      <c r="AV476" s="126"/>
      <c r="AW476" s="126"/>
      <c r="AX476" s="126"/>
      <c r="AY476" s="126"/>
      <c r="AZ476" s="138"/>
      <c r="BA476" s="140"/>
      <c r="BB476" s="140"/>
      <c r="BC476" s="138"/>
      <c r="BD476" s="138"/>
      <c r="BE476" s="130"/>
      <c r="BF476" s="130"/>
      <c r="BG476" s="130"/>
      <c r="BH476" s="130"/>
      <c r="BI476" s="130"/>
      <c r="BJ476" s="130"/>
      <c r="BK476" s="131">
        <v>37.23759</v>
      </c>
      <c r="BL476" s="131">
        <v>37.23759</v>
      </c>
      <c r="BM476" s="130"/>
    </row>
    <row r="477" spans="1:65">
      <c r="A477" s="133">
        <v>474</v>
      </c>
      <c r="B477" s="133" t="s">
        <v>731</v>
      </c>
      <c r="C477" s="154"/>
      <c r="D477" s="134"/>
      <c r="E477" s="135" t="s">
        <v>2100</v>
      </c>
      <c r="F477" s="135" t="s">
        <v>2101</v>
      </c>
      <c r="G477" s="135" t="s">
        <v>2102</v>
      </c>
      <c r="H477" s="133"/>
      <c r="I477" s="130"/>
      <c r="J477" s="130"/>
      <c r="K477" s="130"/>
      <c r="L477" s="130"/>
      <c r="M477" s="130"/>
      <c r="N477" s="130"/>
      <c r="O477" s="130"/>
      <c r="P477" s="130"/>
      <c r="Q477" s="130"/>
      <c r="R477" s="130"/>
      <c r="S477" s="133"/>
      <c r="T477" s="130"/>
      <c r="U477" s="130"/>
      <c r="V477" s="130"/>
      <c r="W477" s="130"/>
      <c r="X477" s="130"/>
      <c r="Y477" s="130"/>
      <c r="Z477" s="130"/>
      <c r="AA477" s="130"/>
      <c r="AB477" s="130"/>
      <c r="AC477" s="130"/>
      <c r="AD477" s="130"/>
      <c r="AE477" s="130"/>
      <c r="AF477" s="130"/>
      <c r="AG477" s="130"/>
      <c r="AH477" s="130"/>
      <c r="AI477" s="130"/>
      <c r="AJ477" s="130"/>
      <c r="AK477" s="130"/>
      <c r="AL477" s="130"/>
      <c r="AM477" s="130"/>
      <c r="AN477" s="130"/>
      <c r="AO477" s="130"/>
      <c r="AP477" s="130"/>
      <c r="AQ477" s="130"/>
      <c r="AR477" s="130"/>
      <c r="AS477" s="126"/>
      <c r="AT477" s="126"/>
      <c r="AU477" s="126"/>
      <c r="AV477" s="126"/>
      <c r="AW477" s="126"/>
      <c r="AX477" s="126"/>
      <c r="AY477" s="126"/>
      <c r="AZ477" s="138"/>
      <c r="BA477" s="140"/>
      <c r="BB477" s="140"/>
      <c r="BC477" s="138"/>
      <c r="BD477" s="138"/>
      <c r="BE477" s="130"/>
      <c r="BF477" s="130"/>
      <c r="BG477" s="130"/>
      <c r="BH477" s="130"/>
      <c r="BI477" s="130"/>
      <c r="BJ477" s="130"/>
      <c r="BK477" s="131">
        <v>4.77405</v>
      </c>
      <c r="BL477" s="131">
        <v>4.77405</v>
      </c>
      <c r="BM477" s="130">
        <v>7.68</v>
      </c>
    </row>
    <row r="478" spans="1:65">
      <c r="A478" s="133">
        <v>475</v>
      </c>
      <c r="B478" s="133" t="s">
        <v>731</v>
      </c>
      <c r="C478" s="154"/>
      <c r="D478" s="134"/>
      <c r="E478" s="135"/>
      <c r="F478" s="135" t="s">
        <v>2103</v>
      </c>
      <c r="G478" s="135" t="s">
        <v>2104</v>
      </c>
      <c r="H478" s="133"/>
      <c r="I478" s="130"/>
      <c r="J478" s="130"/>
      <c r="K478" s="130"/>
      <c r="L478" s="130"/>
      <c r="M478" s="130"/>
      <c r="N478" s="130"/>
      <c r="O478" s="130"/>
      <c r="P478" s="130"/>
      <c r="Q478" s="130"/>
      <c r="R478" s="130"/>
      <c r="S478" s="133"/>
      <c r="T478" s="130"/>
      <c r="U478" s="130"/>
      <c r="V478" s="130"/>
      <c r="W478" s="130"/>
      <c r="X478" s="130"/>
      <c r="Y478" s="130"/>
      <c r="Z478" s="130"/>
      <c r="AA478" s="130"/>
      <c r="AB478" s="130"/>
      <c r="AC478" s="130"/>
      <c r="AD478" s="130"/>
      <c r="AE478" s="130"/>
      <c r="AF478" s="130"/>
      <c r="AG478" s="130"/>
      <c r="AH478" s="130"/>
      <c r="AI478" s="130"/>
      <c r="AJ478" s="130"/>
      <c r="AK478" s="130"/>
      <c r="AL478" s="130"/>
      <c r="AM478" s="130"/>
      <c r="AN478" s="130"/>
      <c r="AO478" s="130"/>
      <c r="AP478" s="130"/>
      <c r="AQ478" s="130"/>
      <c r="AR478" s="130"/>
      <c r="AS478" s="126"/>
      <c r="AT478" s="126"/>
      <c r="AU478" s="126"/>
      <c r="AV478" s="126"/>
      <c r="AW478" s="126"/>
      <c r="AX478" s="126"/>
      <c r="AY478" s="126"/>
      <c r="AZ478" s="138"/>
      <c r="BA478" s="140"/>
      <c r="BB478" s="140"/>
      <c r="BC478" s="138"/>
      <c r="BD478" s="138"/>
      <c r="BE478" s="130"/>
      <c r="BF478" s="130"/>
      <c r="BG478" s="130"/>
      <c r="BH478" s="130"/>
      <c r="BI478" s="130"/>
      <c r="BJ478" s="130"/>
      <c r="BK478" s="131">
        <v>4.77405</v>
      </c>
      <c r="BL478" s="131">
        <v>4.77405</v>
      </c>
      <c r="BM478" s="130"/>
    </row>
    <row r="479" spans="1:65">
      <c r="A479" s="133">
        <v>476</v>
      </c>
      <c r="B479" s="133" t="s">
        <v>731</v>
      </c>
      <c r="C479" s="154"/>
      <c r="D479" s="134"/>
      <c r="E479" s="135"/>
      <c r="F479" s="135" t="s">
        <v>2105</v>
      </c>
      <c r="G479" s="135" t="s">
        <v>2106</v>
      </c>
      <c r="H479" s="133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3"/>
      <c r="T479" s="130"/>
      <c r="U479" s="130"/>
      <c r="V479" s="130"/>
      <c r="W479" s="130"/>
      <c r="X479" s="130"/>
      <c r="Y479" s="130"/>
      <c r="Z479" s="130"/>
      <c r="AA479" s="130"/>
      <c r="AB479" s="130"/>
      <c r="AC479" s="130"/>
      <c r="AD479" s="130"/>
      <c r="AE479" s="130"/>
      <c r="AF479" s="130"/>
      <c r="AG479" s="130"/>
      <c r="AH479" s="130"/>
      <c r="AI479" s="130"/>
      <c r="AJ479" s="130"/>
      <c r="AK479" s="130"/>
      <c r="AL479" s="130"/>
      <c r="AM479" s="130"/>
      <c r="AN479" s="130"/>
      <c r="AO479" s="130"/>
      <c r="AP479" s="130"/>
      <c r="AQ479" s="130"/>
      <c r="AR479" s="130"/>
      <c r="AS479" s="126"/>
      <c r="AT479" s="126"/>
      <c r="AU479" s="126"/>
      <c r="AV479" s="126"/>
      <c r="AW479" s="126"/>
      <c r="AX479" s="126"/>
      <c r="AY479" s="126"/>
      <c r="AZ479" s="138"/>
      <c r="BA479" s="140"/>
      <c r="BB479" s="140"/>
      <c r="BC479" s="138"/>
      <c r="BD479" s="138"/>
      <c r="BE479" s="130"/>
      <c r="BF479" s="130"/>
      <c r="BG479" s="130"/>
      <c r="BH479" s="130"/>
      <c r="BI479" s="130"/>
      <c r="BJ479" s="130"/>
      <c r="BK479" s="131">
        <v>4.77405</v>
      </c>
      <c r="BL479" s="131">
        <v>4.77405</v>
      </c>
      <c r="BM479" s="130"/>
    </row>
    <row r="480" spans="1:65">
      <c r="A480" s="133">
        <v>477</v>
      </c>
      <c r="B480" s="133" t="s">
        <v>731</v>
      </c>
      <c r="C480" s="154"/>
      <c r="D480" s="134" t="s">
        <v>2107</v>
      </c>
      <c r="E480" s="135" t="s">
        <v>2108</v>
      </c>
      <c r="F480" s="135" t="s">
        <v>2109</v>
      </c>
      <c r="G480" s="135" t="s">
        <v>2110</v>
      </c>
      <c r="H480" s="133">
        <f>SUM(I480:Q480)</f>
        <v>5</v>
      </c>
      <c r="I480" s="130"/>
      <c r="J480" s="130">
        <v>3</v>
      </c>
      <c r="K480" s="130">
        <v>2</v>
      </c>
      <c r="L480" s="130"/>
      <c r="M480" s="130"/>
      <c r="N480" s="130"/>
      <c r="O480" s="130"/>
      <c r="P480" s="130"/>
      <c r="Q480" s="130"/>
      <c r="R480" s="130">
        <f>P480</f>
        <v>0</v>
      </c>
      <c r="S480" s="133">
        <v>3</v>
      </c>
      <c r="T480" s="130">
        <v>1</v>
      </c>
      <c r="U480" s="130"/>
      <c r="V480" s="130"/>
      <c r="W480" s="130"/>
      <c r="X480" s="130"/>
      <c r="Y480" s="130"/>
      <c r="Z480" s="130"/>
      <c r="AA480" s="130"/>
      <c r="AB480" s="130">
        <v>2</v>
      </c>
      <c r="AC480" s="130"/>
      <c r="AD480" s="130"/>
      <c r="AE480" s="130"/>
      <c r="AF480" s="130"/>
      <c r="AG480" s="130"/>
      <c r="AH480" s="130"/>
      <c r="AI480" s="130"/>
      <c r="AJ480" s="130">
        <v>1</v>
      </c>
      <c r="AK480" s="130"/>
      <c r="AL480" s="130"/>
      <c r="AM480" s="130">
        <f>S480</f>
        <v>3</v>
      </c>
      <c r="AN480" s="130"/>
      <c r="AO480" s="130">
        <f>SUM(T480:V480)</f>
        <v>1</v>
      </c>
      <c r="AP480" s="130">
        <f>SUM(W480:Y480)</f>
        <v>0</v>
      </c>
      <c r="AQ480" s="130">
        <f>Z480</f>
        <v>0</v>
      </c>
      <c r="AR480" s="130"/>
      <c r="AS480" s="126"/>
      <c r="AT480" s="126"/>
      <c r="AU480" s="126">
        <f>(SUM(S48:AA48))*0.93</f>
        <v>0.93</v>
      </c>
      <c r="AV480" s="126">
        <v>121.6</v>
      </c>
      <c r="AW480" s="126"/>
      <c r="AX480" s="126"/>
      <c r="AY480" s="126"/>
      <c r="AZ480" s="138"/>
      <c r="BA480" s="140"/>
      <c r="BB480" s="140"/>
      <c r="BC480" s="138"/>
      <c r="BD480" s="138"/>
      <c r="BE480" s="130">
        <f>(AH48*5+AI48*4+AJ48*2)*0.96</f>
        <v>0</v>
      </c>
      <c r="BF480" s="130"/>
      <c r="BG480" s="130"/>
      <c r="BH480" s="130">
        <v>14.4</v>
      </c>
      <c r="BI480" s="130">
        <v>48</v>
      </c>
      <c r="BJ480" s="130"/>
      <c r="BK480" s="131">
        <v>24.82506</v>
      </c>
      <c r="BL480" s="131">
        <v>24.82506</v>
      </c>
      <c r="BM480" s="130">
        <v>3.84</v>
      </c>
    </row>
    <row r="481" spans="1:65">
      <c r="A481" s="133">
        <v>478</v>
      </c>
      <c r="B481" s="133" t="s">
        <v>731</v>
      </c>
      <c r="C481" s="154"/>
      <c r="D481" s="134"/>
      <c r="E481" s="135" t="s">
        <v>2111</v>
      </c>
      <c r="F481" s="135" t="s">
        <v>2112</v>
      </c>
      <c r="G481" s="135" t="s">
        <v>2113</v>
      </c>
      <c r="H481" s="133"/>
      <c r="I481" s="130"/>
      <c r="J481" s="130"/>
      <c r="K481" s="130"/>
      <c r="L481" s="130"/>
      <c r="M481" s="130"/>
      <c r="N481" s="130"/>
      <c r="O481" s="130"/>
      <c r="P481" s="130"/>
      <c r="Q481" s="130"/>
      <c r="R481" s="130"/>
      <c r="S481" s="133"/>
      <c r="T481" s="130"/>
      <c r="U481" s="130"/>
      <c r="V481" s="130"/>
      <c r="W481" s="130"/>
      <c r="X481" s="130"/>
      <c r="Y481" s="130"/>
      <c r="Z481" s="130"/>
      <c r="AA481" s="130"/>
      <c r="AB481" s="130"/>
      <c r="AC481" s="130"/>
      <c r="AD481" s="130"/>
      <c r="AE481" s="130"/>
      <c r="AF481" s="130"/>
      <c r="AG481" s="130"/>
      <c r="AH481" s="130"/>
      <c r="AI481" s="130"/>
      <c r="AJ481" s="130"/>
      <c r="AK481" s="130"/>
      <c r="AL481" s="130"/>
      <c r="AM481" s="130"/>
      <c r="AN481" s="130"/>
      <c r="AO481" s="130"/>
      <c r="AP481" s="130"/>
      <c r="AQ481" s="130"/>
      <c r="AR481" s="130"/>
      <c r="AS481" s="126"/>
      <c r="AT481" s="126"/>
      <c r="AU481" s="126"/>
      <c r="AV481" s="126"/>
      <c r="AW481" s="126"/>
      <c r="AX481" s="126"/>
      <c r="AY481" s="126"/>
      <c r="AZ481" s="138"/>
      <c r="BA481" s="140"/>
      <c r="BB481" s="140"/>
      <c r="BC481" s="138"/>
      <c r="BD481" s="138"/>
      <c r="BE481" s="130"/>
      <c r="BF481" s="130"/>
      <c r="BG481" s="130"/>
      <c r="BH481" s="130"/>
      <c r="BI481" s="130"/>
      <c r="BJ481" s="130"/>
      <c r="BK481" s="131">
        <v>24.82506</v>
      </c>
      <c r="BL481" s="131">
        <v>24.82506</v>
      </c>
      <c r="BM481" s="130">
        <v>3.84</v>
      </c>
    </row>
    <row r="482" spans="1:65">
      <c r="A482" s="133">
        <v>479</v>
      </c>
      <c r="B482" s="133" t="s">
        <v>731</v>
      </c>
      <c r="C482" s="154"/>
      <c r="D482" s="134"/>
      <c r="E482" s="135" t="s">
        <v>2114</v>
      </c>
      <c r="F482" s="135" t="s">
        <v>2115</v>
      </c>
      <c r="G482" s="135" t="s">
        <v>2116</v>
      </c>
      <c r="H482" s="133"/>
      <c r="I482" s="130"/>
      <c r="J482" s="130"/>
      <c r="K482" s="130"/>
      <c r="L482" s="130"/>
      <c r="M482" s="130"/>
      <c r="N482" s="130"/>
      <c r="O482" s="130"/>
      <c r="P482" s="130"/>
      <c r="Q482" s="130"/>
      <c r="R482" s="130"/>
      <c r="S482" s="133"/>
      <c r="T482" s="130"/>
      <c r="U482" s="130"/>
      <c r="V482" s="130"/>
      <c r="W482" s="130"/>
      <c r="X482" s="130"/>
      <c r="Y482" s="130"/>
      <c r="Z482" s="130"/>
      <c r="AA482" s="130"/>
      <c r="AB482" s="130"/>
      <c r="AC482" s="130"/>
      <c r="AD482" s="130"/>
      <c r="AE482" s="130"/>
      <c r="AF482" s="130"/>
      <c r="AG482" s="130"/>
      <c r="AH482" s="130"/>
      <c r="AI482" s="130"/>
      <c r="AJ482" s="130"/>
      <c r="AK482" s="130"/>
      <c r="AL482" s="130"/>
      <c r="AM482" s="130"/>
      <c r="AN482" s="130"/>
      <c r="AO482" s="130"/>
      <c r="AP482" s="130"/>
      <c r="AQ482" s="130"/>
      <c r="AR482" s="130"/>
      <c r="AS482" s="126"/>
      <c r="AT482" s="126"/>
      <c r="AU482" s="126"/>
      <c r="AV482" s="126"/>
      <c r="AW482" s="126"/>
      <c r="AX482" s="126"/>
      <c r="AY482" s="126"/>
      <c r="AZ482" s="138"/>
      <c r="BA482" s="140"/>
      <c r="BB482" s="140"/>
      <c r="BC482" s="138"/>
      <c r="BD482" s="138"/>
      <c r="BE482" s="130"/>
      <c r="BF482" s="130"/>
      <c r="BG482" s="130"/>
      <c r="BH482" s="130"/>
      <c r="BI482" s="130"/>
      <c r="BJ482" s="130"/>
      <c r="BK482" s="131">
        <v>23.87025</v>
      </c>
      <c r="BL482" s="131">
        <v>23.87025</v>
      </c>
      <c r="BM482" s="130">
        <v>7.68</v>
      </c>
    </row>
    <row r="483" spans="1:65">
      <c r="A483" s="133">
        <v>480</v>
      </c>
      <c r="B483" s="133" t="s">
        <v>731</v>
      </c>
      <c r="C483" s="154"/>
      <c r="D483" s="134"/>
      <c r="E483" s="135"/>
      <c r="F483" s="135" t="s">
        <v>2117</v>
      </c>
      <c r="G483" s="135" t="s">
        <v>2118</v>
      </c>
      <c r="H483" s="133"/>
      <c r="I483" s="130"/>
      <c r="J483" s="130"/>
      <c r="K483" s="130"/>
      <c r="L483" s="130"/>
      <c r="M483" s="130"/>
      <c r="N483" s="130"/>
      <c r="O483" s="130"/>
      <c r="P483" s="130"/>
      <c r="Q483" s="130"/>
      <c r="R483" s="130"/>
      <c r="S483" s="133"/>
      <c r="T483" s="130"/>
      <c r="U483" s="130"/>
      <c r="V483" s="130"/>
      <c r="W483" s="130"/>
      <c r="X483" s="130"/>
      <c r="Y483" s="130"/>
      <c r="Z483" s="130"/>
      <c r="AA483" s="130"/>
      <c r="AB483" s="130"/>
      <c r="AC483" s="130"/>
      <c r="AD483" s="130"/>
      <c r="AE483" s="130"/>
      <c r="AF483" s="130"/>
      <c r="AG483" s="130"/>
      <c r="AH483" s="130"/>
      <c r="AI483" s="130"/>
      <c r="AJ483" s="130"/>
      <c r="AK483" s="130"/>
      <c r="AL483" s="130"/>
      <c r="AM483" s="130"/>
      <c r="AN483" s="130"/>
      <c r="AO483" s="130"/>
      <c r="AP483" s="130"/>
      <c r="AQ483" s="130"/>
      <c r="AR483" s="130"/>
      <c r="AS483" s="126"/>
      <c r="AT483" s="126"/>
      <c r="AU483" s="126"/>
      <c r="AV483" s="126"/>
      <c r="AW483" s="126"/>
      <c r="AX483" s="126"/>
      <c r="AY483" s="126"/>
      <c r="AZ483" s="138"/>
      <c r="BA483" s="140"/>
      <c r="BB483" s="140"/>
      <c r="BC483" s="138"/>
      <c r="BD483" s="138"/>
      <c r="BE483" s="130"/>
      <c r="BF483" s="130"/>
      <c r="BG483" s="130"/>
      <c r="BH483" s="130"/>
      <c r="BI483" s="130"/>
      <c r="BJ483" s="130"/>
      <c r="BK483" s="131">
        <v>32.46354</v>
      </c>
      <c r="BL483" s="131">
        <v>32.46354</v>
      </c>
      <c r="BM483" s="130"/>
    </row>
    <row r="484" spans="1:65">
      <c r="A484" s="133">
        <v>481</v>
      </c>
      <c r="B484" s="133" t="s">
        <v>731</v>
      </c>
      <c r="C484" s="154"/>
      <c r="D484" s="134"/>
      <c r="E484" s="135" t="s">
        <v>2119</v>
      </c>
      <c r="F484" s="135" t="s">
        <v>2120</v>
      </c>
      <c r="G484" s="135" t="s">
        <v>2121</v>
      </c>
      <c r="H484" s="133"/>
      <c r="I484" s="130"/>
      <c r="J484" s="130"/>
      <c r="K484" s="130"/>
      <c r="L484" s="130"/>
      <c r="M484" s="130"/>
      <c r="N484" s="130"/>
      <c r="O484" s="130"/>
      <c r="P484" s="130"/>
      <c r="Q484" s="130"/>
      <c r="R484" s="130"/>
      <c r="S484" s="133"/>
      <c r="T484" s="130"/>
      <c r="U484" s="130"/>
      <c r="V484" s="130"/>
      <c r="W484" s="130"/>
      <c r="X484" s="130"/>
      <c r="Y484" s="130"/>
      <c r="Z484" s="130"/>
      <c r="AA484" s="130"/>
      <c r="AB484" s="130"/>
      <c r="AC484" s="130"/>
      <c r="AD484" s="130"/>
      <c r="AE484" s="130"/>
      <c r="AF484" s="130"/>
      <c r="AG484" s="130"/>
      <c r="AH484" s="130"/>
      <c r="AI484" s="130"/>
      <c r="AJ484" s="130"/>
      <c r="AK484" s="130"/>
      <c r="AL484" s="130"/>
      <c r="AM484" s="130"/>
      <c r="AN484" s="130"/>
      <c r="AO484" s="130"/>
      <c r="AP484" s="130"/>
      <c r="AQ484" s="130"/>
      <c r="AR484" s="130"/>
      <c r="AS484" s="126"/>
      <c r="AT484" s="126"/>
      <c r="AU484" s="126"/>
      <c r="AV484" s="126"/>
      <c r="AW484" s="126"/>
      <c r="AX484" s="126"/>
      <c r="AY484" s="126"/>
      <c r="AZ484" s="138"/>
      <c r="BA484" s="140"/>
      <c r="BB484" s="140"/>
      <c r="BC484" s="138"/>
      <c r="BD484" s="138"/>
      <c r="BE484" s="130"/>
      <c r="BF484" s="130"/>
      <c r="BG484" s="130"/>
      <c r="BH484" s="130"/>
      <c r="BI484" s="130"/>
      <c r="BJ484" s="130"/>
      <c r="BK484" s="131">
        <v>32.46354</v>
      </c>
      <c r="BL484" s="131">
        <v>32.46354</v>
      </c>
      <c r="BM484" s="130">
        <v>3.84</v>
      </c>
    </row>
    <row r="485" spans="1:65">
      <c r="A485" s="133">
        <v>482</v>
      </c>
      <c r="B485" s="133" t="s">
        <v>731</v>
      </c>
      <c r="C485" s="154"/>
      <c r="D485" s="134" t="s">
        <v>2122</v>
      </c>
      <c r="E485" s="135" t="s">
        <v>2123</v>
      </c>
      <c r="F485" s="135" t="s">
        <v>2124</v>
      </c>
      <c r="G485" s="135" t="s">
        <v>2125</v>
      </c>
      <c r="H485" s="133">
        <f>SUM(I485:Q485)</f>
        <v>3</v>
      </c>
      <c r="I485" s="130"/>
      <c r="J485" s="130"/>
      <c r="K485" s="130">
        <v>2</v>
      </c>
      <c r="L485" s="130"/>
      <c r="M485" s="130"/>
      <c r="N485" s="130"/>
      <c r="O485" s="130">
        <v>1</v>
      </c>
      <c r="P485" s="130"/>
      <c r="Q485" s="130"/>
      <c r="R485" s="130">
        <f>P485</f>
        <v>0</v>
      </c>
      <c r="S485" s="133"/>
      <c r="T485" s="130">
        <v>1</v>
      </c>
      <c r="U485" s="130"/>
      <c r="V485" s="130"/>
      <c r="W485" s="130"/>
      <c r="X485" s="130"/>
      <c r="Y485" s="130"/>
      <c r="Z485" s="130"/>
      <c r="AA485" s="130"/>
      <c r="AB485" s="130">
        <v>2</v>
      </c>
      <c r="AC485" s="130"/>
      <c r="AD485" s="130"/>
      <c r="AE485" s="130"/>
      <c r="AF485" s="130"/>
      <c r="AG485" s="130"/>
      <c r="AH485" s="130"/>
      <c r="AI485" s="130">
        <v>1</v>
      </c>
      <c r="AJ485" s="130"/>
      <c r="AK485" s="130"/>
      <c r="AL485" s="130"/>
      <c r="AM485" s="130">
        <f>S485</f>
        <v>0</v>
      </c>
      <c r="AN485" s="130"/>
      <c r="AO485" s="130">
        <f>SUM(T485:V485)</f>
        <v>1</v>
      </c>
      <c r="AP485" s="130">
        <f>SUM(W485:Y485)</f>
        <v>0</v>
      </c>
      <c r="AQ485" s="130">
        <f>Z485</f>
        <v>0</v>
      </c>
      <c r="AR485" s="130"/>
      <c r="AS485" s="126"/>
      <c r="AT485" s="126"/>
      <c r="AU485" s="126">
        <f>(SUM(S485:AA485))*0.93</f>
        <v>0.93</v>
      </c>
      <c r="AV485" s="126">
        <v>139.5</v>
      </c>
      <c r="AW485" s="126"/>
      <c r="AX485" s="126"/>
      <c r="AY485" s="126"/>
      <c r="AZ485" s="138"/>
      <c r="BA485" s="140"/>
      <c r="BB485" s="140"/>
      <c r="BC485" s="138"/>
      <c r="BD485" s="138"/>
      <c r="BE485" s="130">
        <f>(AH485*5+AI485*4+AJ485*2)*0.96</f>
        <v>3.84</v>
      </c>
      <c r="BF485" s="130"/>
      <c r="BG485" s="130"/>
      <c r="BH485" s="130">
        <v>28.8</v>
      </c>
      <c r="BI485" s="130">
        <v>19.2</v>
      </c>
      <c r="BJ485" s="130"/>
      <c r="BK485" s="131">
        <v>52.51455</v>
      </c>
      <c r="BL485" s="131">
        <v>52.51455</v>
      </c>
      <c r="BM485" s="130">
        <v>7.68</v>
      </c>
    </row>
    <row r="486" spans="1:65">
      <c r="A486" s="133">
        <v>483</v>
      </c>
      <c r="B486" s="133" t="s">
        <v>731</v>
      </c>
      <c r="C486" s="154"/>
      <c r="D486" s="134"/>
      <c r="E486" s="135"/>
      <c r="F486" s="135" t="s">
        <v>2126</v>
      </c>
      <c r="G486" s="135" t="s">
        <v>2127</v>
      </c>
      <c r="H486" s="133"/>
      <c r="I486" s="130"/>
      <c r="J486" s="130"/>
      <c r="K486" s="130"/>
      <c r="L486" s="130"/>
      <c r="M486" s="130"/>
      <c r="N486" s="130"/>
      <c r="O486" s="130"/>
      <c r="P486" s="130"/>
      <c r="Q486" s="130"/>
      <c r="R486" s="130"/>
      <c r="S486" s="133"/>
      <c r="T486" s="130"/>
      <c r="U486" s="130"/>
      <c r="V486" s="130"/>
      <c r="W486" s="130"/>
      <c r="X486" s="130"/>
      <c r="Y486" s="130"/>
      <c r="Z486" s="130"/>
      <c r="AA486" s="130"/>
      <c r="AB486" s="130"/>
      <c r="AC486" s="130"/>
      <c r="AD486" s="130"/>
      <c r="AE486" s="130"/>
      <c r="AF486" s="130"/>
      <c r="AG486" s="130"/>
      <c r="AH486" s="130"/>
      <c r="AI486" s="130"/>
      <c r="AJ486" s="130"/>
      <c r="AK486" s="130"/>
      <c r="AL486" s="130"/>
      <c r="AM486" s="130"/>
      <c r="AN486" s="130"/>
      <c r="AO486" s="130"/>
      <c r="AP486" s="130"/>
      <c r="AQ486" s="130"/>
      <c r="AR486" s="130"/>
      <c r="AS486" s="126"/>
      <c r="AT486" s="126"/>
      <c r="AU486" s="126"/>
      <c r="AV486" s="126"/>
      <c r="AW486" s="126"/>
      <c r="AX486" s="126"/>
      <c r="AY486" s="126"/>
      <c r="AZ486" s="138"/>
      <c r="BA486" s="140"/>
      <c r="BB486" s="140"/>
      <c r="BC486" s="138"/>
      <c r="BD486" s="138"/>
      <c r="BE486" s="130"/>
      <c r="BF486" s="130"/>
      <c r="BG486" s="130"/>
      <c r="BH486" s="130"/>
      <c r="BI486" s="130"/>
      <c r="BJ486" s="130"/>
      <c r="BK486" s="131">
        <v>52.51455</v>
      </c>
      <c r="BL486" s="131">
        <v>52.51455</v>
      </c>
      <c r="BM486" s="130"/>
    </row>
    <row r="487" spans="1:65">
      <c r="A487" s="133">
        <v>484</v>
      </c>
      <c r="B487" s="133" t="s">
        <v>731</v>
      </c>
      <c r="C487" s="154"/>
      <c r="D487" s="134"/>
      <c r="E487" s="135"/>
      <c r="F487" s="135" t="s">
        <v>2128</v>
      </c>
      <c r="G487" s="135" t="s">
        <v>2129</v>
      </c>
      <c r="H487" s="133"/>
      <c r="I487" s="130"/>
      <c r="J487" s="130"/>
      <c r="K487" s="130"/>
      <c r="L487" s="130"/>
      <c r="M487" s="130"/>
      <c r="N487" s="130"/>
      <c r="O487" s="130"/>
      <c r="P487" s="130"/>
      <c r="Q487" s="130"/>
      <c r="R487" s="130"/>
      <c r="S487" s="133"/>
      <c r="T487" s="130"/>
      <c r="U487" s="130"/>
      <c r="V487" s="130"/>
      <c r="W487" s="130"/>
      <c r="X487" s="130"/>
      <c r="Y487" s="130"/>
      <c r="Z487" s="130"/>
      <c r="AA487" s="130"/>
      <c r="AB487" s="130"/>
      <c r="AC487" s="130"/>
      <c r="AD487" s="130"/>
      <c r="AE487" s="130"/>
      <c r="AF487" s="130"/>
      <c r="AG487" s="130"/>
      <c r="AH487" s="130"/>
      <c r="AI487" s="130"/>
      <c r="AJ487" s="130"/>
      <c r="AK487" s="130"/>
      <c r="AL487" s="130"/>
      <c r="AM487" s="130"/>
      <c r="AN487" s="130"/>
      <c r="AO487" s="130"/>
      <c r="AP487" s="130"/>
      <c r="AQ487" s="130"/>
      <c r="AR487" s="130"/>
      <c r="AS487" s="126"/>
      <c r="AT487" s="126"/>
      <c r="AU487" s="126"/>
      <c r="AV487" s="126"/>
      <c r="AW487" s="126"/>
      <c r="AX487" s="126"/>
      <c r="AY487" s="126"/>
      <c r="AZ487" s="138"/>
      <c r="BA487" s="140"/>
      <c r="BB487" s="140"/>
      <c r="BC487" s="138"/>
      <c r="BD487" s="138"/>
      <c r="BE487" s="130"/>
      <c r="BF487" s="130"/>
      <c r="BG487" s="130"/>
      <c r="BH487" s="130"/>
      <c r="BI487" s="130"/>
      <c r="BJ487" s="130"/>
      <c r="BK487" s="131">
        <v>61.10784</v>
      </c>
      <c r="BL487" s="131">
        <v>61.10784</v>
      </c>
      <c r="BM487" s="130"/>
    </row>
    <row r="488" spans="1:65">
      <c r="A488" s="133">
        <v>485</v>
      </c>
      <c r="B488" s="133" t="s">
        <v>731</v>
      </c>
      <c r="C488" s="154"/>
      <c r="D488" s="134" t="s">
        <v>2130</v>
      </c>
      <c r="E488" s="135" t="s">
        <v>2131</v>
      </c>
      <c r="F488" s="135" t="s">
        <v>2132</v>
      </c>
      <c r="G488" s="135" t="s">
        <v>2133</v>
      </c>
      <c r="H488" s="133">
        <f>SUM(I488:Q488)</f>
        <v>5</v>
      </c>
      <c r="I488" s="130"/>
      <c r="J488" s="130">
        <v>3</v>
      </c>
      <c r="K488" s="130"/>
      <c r="L488" s="130"/>
      <c r="M488" s="130"/>
      <c r="N488" s="130"/>
      <c r="O488" s="130"/>
      <c r="P488" s="130">
        <v>2</v>
      </c>
      <c r="Q488" s="130"/>
      <c r="R488" s="130">
        <f>P488</f>
        <v>2</v>
      </c>
      <c r="S488" s="133">
        <v>2</v>
      </c>
      <c r="T488" s="130"/>
      <c r="U488" s="130"/>
      <c r="V488" s="130">
        <v>2</v>
      </c>
      <c r="W488" s="130"/>
      <c r="X488" s="130"/>
      <c r="Y488" s="130"/>
      <c r="Z488" s="130"/>
      <c r="AA488" s="130"/>
      <c r="AB488" s="130">
        <v>1</v>
      </c>
      <c r="AC488" s="130"/>
      <c r="AD488" s="130"/>
      <c r="AE488" s="130"/>
      <c r="AF488" s="130"/>
      <c r="AG488" s="130"/>
      <c r="AH488" s="130"/>
      <c r="AI488" s="130"/>
      <c r="AJ488" s="130">
        <v>1</v>
      </c>
      <c r="AK488" s="130"/>
      <c r="AL488" s="130"/>
      <c r="AM488" s="130">
        <f>S488</f>
        <v>2</v>
      </c>
      <c r="AN488" s="130"/>
      <c r="AO488" s="130">
        <f>SUM(T488:V488)</f>
        <v>2</v>
      </c>
      <c r="AP488" s="130">
        <f>SUM(W488:Y488)</f>
        <v>0</v>
      </c>
      <c r="AQ488" s="130">
        <f>Z488</f>
        <v>0</v>
      </c>
      <c r="AR488" s="130"/>
      <c r="AS488" s="126"/>
      <c r="AT488" s="126"/>
      <c r="AU488" s="126">
        <f>(SUM(S488:AA488))*0.93</f>
        <v>3.72</v>
      </c>
      <c r="AV488" s="126">
        <v>148.9</v>
      </c>
      <c r="AW488" s="126"/>
      <c r="AX488" s="126">
        <v>139.5</v>
      </c>
      <c r="AY488" s="126"/>
      <c r="AZ488" s="138"/>
      <c r="BA488" s="140"/>
      <c r="BB488" s="140"/>
      <c r="BC488" s="138"/>
      <c r="BD488" s="138"/>
      <c r="BE488" s="130">
        <f>(AH488*5+AI488*4+AJ488*2)*0.96</f>
        <v>1.92</v>
      </c>
      <c r="BF488" s="130"/>
      <c r="BG488" s="130"/>
      <c r="BH488" s="130">
        <v>19.2</v>
      </c>
      <c r="BI488" s="130">
        <v>43.2</v>
      </c>
      <c r="BJ488" s="130"/>
      <c r="BK488" s="131">
        <v>4.77405</v>
      </c>
      <c r="BL488" s="131">
        <v>4.77405</v>
      </c>
      <c r="BM488" s="130">
        <v>7.68</v>
      </c>
    </row>
    <row r="489" spans="1:65">
      <c r="A489" s="133">
        <v>486</v>
      </c>
      <c r="B489" s="133" t="s">
        <v>731</v>
      </c>
      <c r="C489" s="154"/>
      <c r="D489" s="134"/>
      <c r="E489" s="135" t="s">
        <v>2134</v>
      </c>
      <c r="F489" s="135" t="s">
        <v>2135</v>
      </c>
      <c r="G489" s="135" t="s">
        <v>2136</v>
      </c>
      <c r="H489" s="133"/>
      <c r="I489" s="130"/>
      <c r="J489" s="130"/>
      <c r="K489" s="130"/>
      <c r="L489" s="130"/>
      <c r="M489" s="130"/>
      <c r="N489" s="130"/>
      <c r="O489" s="130"/>
      <c r="P489" s="130"/>
      <c r="Q489" s="130"/>
      <c r="R489" s="130"/>
      <c r="S489" s="133"/>
      <c r="T489" s="130"/>
      <c r="U489" s="130"/>
      <c r="V489" s="130"/>
      <c r="W489" s="130"/>
      <c r="X489" s="130"/>
      <c r="Y489" s="130"/>
      <c r="Z489" s="130"/>
      <c r="AA489" s="130"/>
      <c r="AB489" s="130"/>
      <c r="AC489" s="130"/>
      <c r="AD489" s="130"/>
      <c r="AE489" s="130"/>
      <c r="AF489" s="130"/>
      <c r="AG489" s="130"/>
      <c r="AH489" s="130"/>
      <c r="AI489" s="130"/>
      <c r="AJ489" s="130"/>
      <c r="AK489" s="130"/>
      <c r="AL489" s="130"/>
      <c r="AM489" s="130"/>
      <c r="AN489" s="130"/>
      <c r="AO489" s="130"/>
      <c r="AP489" s="130"/>
      <c r="AQ489" s="130"/>
      <c r="AR489" s="130"/>
      <c r="AS489" s="126"/>
      <c r="AT489" s="126"/>
      <c r="AU489" s="126"/>
      <c r="AV489" s="126"/>
      <c r="AW489" s="126"/>
      <c r="AX489" s="126"/>
      <c r="AY489" s="126"/>
      <c r="AZ489" s="138"/>
      <c r="BA489" s="140"/>
      <c r="BB489" s="140"/>
      <c r="BC489" s="138"/>
      <c r="BD489" s="138"/>
      <c r="BE489" s="130"/>
      <c r="BF489" s="130"/>
      <c r="BG489" s="130"/>
      <c r="BH489" s="130"/>
      <c r="BI489" s="130"/>
      <c r="BJ489" s="130"/>
      <c r="BK489" s="131">
        <v>4.77405</v>
      </c>
      <c r="BL489" s="131">
        <v>4.77405</v>
      </c>
      <c r="BM489" s="130">
        <v>7.68</v>
      </c>
    </row>
    <row r="490" spans="1:65">
      <c r="A490" s="133">
        <v>487</v>
      </c>
      <c r="B490" s="133" t="s">
        <v>731</v>
      </c>
      <c r="C490" s="154"/>
      <c r="D490" s="134"/>
      <c r="E490" s="135" t="s">
        <v>2137</v>
      </c>
      <c r="F490" s="135" t="s">
        <v>2138</v>
      </c>
      <c r="G490" s="135" t="s">
        <v>2139</v>
      </c>
      <c r="H490" s="133"/>
      <c r="I490" s="130"/>
      <c r="J490" s="130"/>
      <c r="K490" s="130"/>
      <c r="L490" s="130"/>
      <c r="M490" s="130"/>
      <c r="N490" s="130"/>
      <c r="O490" s="130"/>
      <c r="P490" s="130"/>
      <c r="Q490" s="130"/>
      <c r="R490" s="130"/>
      <c r="S490" s="133"/>
      <c r="T490" s="130"/>
      <c r="U490" s="130"/>
      <c r="V490" s="130"/>
      <c r="W490" s="130"/>
      <c r="X490" s="130"/>
      <c r="Y490" s="130"/>
      <c r="Z490" s="130"/>
      <c r="AA490" s="130"/>
      <c r="AB490" s="130"/>
      <c r="AC490" s="130"/>
      <c r="AD490" s="130"/>
      <c r="AE490" s="130"/>
      <c r="AF490" s="130"/>
      <c r="AG490" s="130"/>
      <c r="AH490" s="130"/>
      <c r="AI490" s="130"/>
      <c r="AJ490" s="130"/>
      <c r="AK490" s="130"/>
      <c r="AL490" s="130"/>
      <c r="AM490" s="130"/>
      <c r="AN490" s="130"/>
      <c r="AO490" s="130"/>
      <c r="AP490" s="130"/>
      <c r="AQ490" s="130"/>
      <c r="AR490" s="130"/>
      <c r="AS490" s="126"/>
      <c r="AT490" s="126"/>
      <c r="AU490" s="126"/>
      <c r="AV490" s="126"/>
      <c r="AW490" s="126"/>
      <c r="AX490" s="126"/>
      <c r="AY490" s="126"/>
      <c r="AZ490" s="138"/>
      <c r="BA490" s="140"/>
      <c r="BB490" s="140"/>
      <c r="BC490" s="138"/>
      <c r="BD490" s="138"/>
      <c r="BE490" s="130"/>
      <c r="BF490" s="130"/>
      <c r="BG490" s="130"/>
      <c r="BH490" s="130"/>
      <c r="BI490" s="130"/>
      <c r="BJ490" s="130"/>
      <c r="BK490" s="131">
        <v>4.77405</v>
      </c>
      <c r="BL490" s="131">
        <v>4.77405</v>
      </c>
      <c r="BM490" s="130">
        <v>3.84</v>
      </c>
    </row>
    <row r="491" spans="1:65">
      <c r="A491" s="133">
        <v>488</v>
      </c>
      <c r="B491" s="133" t="s">
        <v>731</v>
      </c>
      <c r="C491" s="154"/>
      <c r="D491" s="134"/>
      <c r="E491" s="135" t="s">
        <v>2140</v>
      </c>
      <c r="F491" s="135" t="s">
        <v>2141</v>
      </c>
      <c r="G491" s="135" t="s">
        <v>2142</v>
      </c>
      <c r="H491" s="133"/>
      <c r="I491" s="130"/>
      <c r="J491" s="130"/>
      <c r="K491" s="130"/>
      <c r="L491" s="130"/>
      <c r="M491" s="130"/>
      <c r="N491" s="130"/>
      <c r="O491" s="130"/>
      <c r="P491" s="130"/>
      <c r="Q491" s="130"/>
      <c r="R491" s="130"/>
      <c r="S491" s="133"/>
      <c r="T491" s="130"/>
      <c r="U491" s="130"/>
      <c r="V491" s="130"/>
      <c r="W491" s="130"/>
      <c r="X491" s="130"/>
      <c r="Y491" s="130"/>
      <c r="Z491" s="130"/>
      <c r="AA491" s="130"/>
      <c r="AB491" s="130"/>
      <c r="AC491" s="130"/>
      <c r="AD491" s="130"/>
      <c r="AE491" s="130"/>
      <c r="AF491" s="130"/>
      <c r="AG491" s="130"/>
      <c r="AH491" s="130"/>
      <c r="AI491" s="130"/>
      <c r="AJ491" s="130"/>
      <c r="AK491" s="130"/>
      <c r="AL491" s="130"/>
      <c r="AM491" s="130"/>
      <c r="AN491" s="130"/>
      <c r="AO491" s="130"/>
      <c r="AP491" s="130"/>
      <c r="AQ491" s="130"/>
      <c r="AR491" s="130"/>
      <c r="AS491" s="126"/>
      <c r="AT491" s="126"/>
      <c r="AU491" s="126"/>
      <c r="AV491" s="126"/>
      <c r="AW491" s="126"/>
      <c r="AX491" s="126"/>
      <c r="AY491" s="126"/>
      <c r="AZ491" s="138"/>
      <c r="BA491" s="140"/>
      <c r="BB491" s="140"/>
      <c r="BC491" s="138"/>
      <c r="BD491" s="138"/>
      <c r="BE491" s="130"/>
      <c r="BF491" s="130"/>
      <c r="BG491" s="130"/>
      <c r="BH491" s="130"/>
      <c r="BI491" s="130"/>
      <c r="BJ491" s="130"/>
      <c r="BK491" s="131">
        <v>37.23759</v>
      </c>
      <c r="BL491" s="131">
        <v>37.23759</v>
      </c>
      <c r="BM491" s="130">
        <v>3.84</v>
      </c>
    </row>
    <row r="492" spans="1:65">
      <c r="A492" s="133">
        <v>489</v>
      </c>
      <c r="B492" s="133" t="s">
        <v>731</v>
      </c>
      <c r="C492" s="154"/>
      <c r="D492" s="134"/>
      <c r="E492" s="135"/>
      <c r="F492" s="135" t="s">
        <v>2143</v>
      </c>
      <c r="G492" s="135" t="s">
        <v>2144</v>
      </c>
      <c r="H492" s="133"/>
      <c r="I492" s="130"/>
      <c r="J492" s="130"/>
      <c r="K492" s="130"/>
      <c r="L492" s="130"/>
      <c r="M492" s="130"/>
      <c r="N492" s="130"/>
      <c r="O492" s="130"/>
      <c r="P492" s="130"/>
      <c r="Q492" s="130"/>
      <c r="R492" s="130"/>
      <c r="S492" s="133"/>
      <c r="T492" s="130"/>
      <c r="U492" s="130"/>
      <c r="V492" s="130"/>
      <c r="W492" s="130"/>
      <c r="X492" s="130"/>
      <c r="Y492" s="130"/>
      <c r="Z492" s="130"/>
      <c r="AA492" s="130"/>
      <c r="AB492" s="130"/>
      <c r="AC492" s="130"/>
      <c r="AD492" s="130"/>
      <c r="AE492" s="130"/>
      <c r="AF492" s="130"/>
      <c r="AG492" s="130"/>
      <c r="AH492" s="130"/>
      <c r="AI492" s="130"/>
      <c r="AJ492" s="130"/>
      <c r="AK492" s="130"/>
      <c r="AL492" s="130"/>
      <c r="AM492" s="130"/>
      <c r="AN492" s="130"/>
      <c r="AO492" s="130"/>
      <c r="AP492" s="130"/>
      <c r="AQ492" s="130"/>
      <c r="AR492" s="130"/>
      <c r="AS492" s="126"/>
      <c r="AT492" s="126"/>
      <c r="AU492" s="126"/>
      <c r="AV492" s="126"/>
      <c r="AW492" s="126"/>
      <c r="AX492" s="126"/>
      <c r="AY492" s="126"/>
      <c r="AZ492" s="138"/>
      <c r="BA492" s="140"/>
      <c r="BB492" s="140"/>
      <c r="BC492" s="138"/>
      <c r="BD492" s="138"/>
      <c r="BE492" s="130"/>
      <c r="BF492" s="130"/>
      <c r="BG492" s="130"/>
      <c r="BH492" s="130"/>
      <c r="BI492" s="130"/>
      <c r="BJ492" s="130"/>
      <c r="BK492" s="131">
        <v>37.23759</v>
      </c>
      <c r="BL492" s="131">
        <v>37.23759</v>
      </c>
      <c r="BM492" s="130"/>
    </row>
    <row r="493" spans="1:65">
      <c r="A493" s="133">
        <v>490</v>
      </c>
      <c r="B493" s="133" t="s">
        <v>731</v>
      </c>
      <c r="C493" s="154"/>
      <c r="D493" s="134" t="s">
        <v>2145</v>
      </c>
      <c r="E493" s="135" t="s">
        <v>2146</v>
      </c>
      <c r="F493" s="135" t="s">
        <v>2147</v>
      </c>
      <c r="G493" s="135" t="s">
        <v>2148</v>
      </c>
      <c r="H493" s="133">
        <f>SUM(I493:Q493)</f>
        <v>3</v>
      </c>
      <c r="I493" s="130"/>
      <c r="J493" s="130">
        <v>2</v>
      </c>
      <c r="K493" s="130"/>
      <c r="L493" s="130"/>
      <c r="M493" s="130"/>
      <c r="N493" s="130"/>
      <c r="O493" s="130">
        <v>1</v>
      </c>
      <c r="P493" s="130"/>
      <c r="Q493" s="130"/>
      <c r="R493" s="130">
        <f>P493</f>
        <v>0</v>
      </c>
      <c r="S493" s="133">
        <v>1</v>
      </c>
      <c r="T493" s="130">
        <v>3</v>
      </c>
      <c r="U493" s="130"/>
      <c r="V493" s="130"/>
      <c r="W493" s="130"/>
      <c r="X493" s="130"/>
      <c r="Y493" s="130"/>
      <c r="Z493" s="130"/>
      <c r="AA493" s="130"/>
      <c r="AB493" s="130">
        <v>1</v>
      </c>
      <c r="AC493" s="130"/>
      <c r="AD493" s="130"/>
      <c r="AE493" s="130"/>
      <c r="AF493" s="130"/>
      <c r="AG493" s="130"/>
      <c r="AH493" s="130"/>
      <c r="AI493" s="130"/>
      <c r="AJ493" s="130">
        <v>1</v>
      </c>
      <c r="AK493" s="130"/>
      <c r="AL493" s="130"/>
      <c r="AM493" s="130">
        <f>S493</f>
        <v>1</v>
      </c>
      <c r="AN493" s="130"/>
      <c r="AO493" s="130">
        <f>SUM(T493:V493)</f>
        <v>3</v>
      </c>
      <c r="AP493" s="130">
        <f>SUM(W493:Y493)</f>
        <v>0</v>
      </c>
      <c r="AQ493" s="130">
        <f>Z493</f>
        <v>0</v>
      </c>
      <c r="AR493" s="130"/>
      <c r="AS493" s="126"/>
      <c r="AT493" s="126"/>
      <c r="AU493" s="126">
        <f>(SUM(S493:AA493))*0.93</f>
        <v>3.72</v>
      </c>
      <c r="AV493" s="126">
        <v>187.4</v>
      </c>
      <c r="AW493" s="126"/>
      <c r="AX493" s="126"/>
      <c r="AY493" s="126"/>
      <c r="AZ493" s="138"/>
      <c r="BA493" s="140"/>
      <c r="BB493" s="140"/>
      <c r="BC493" s="138"/>
      <c r="BD493" s="138"/>
      <c r="BE493" s="130">
        <f>(AH493*5+AI493*4+AJ493*2)*0.96</f>
        <v>1.92</v>
      </c>
      <c r="BF493" s="130"/>
      <c r="BG493" s="130"/>
      <c r="BH493" s="130">
        <v>19.2</v>
      </c>
      <c r="BI493" s="130">
        <v>43.2</v>
      </c>
      <c r="BJ493" s="130"/>
      <c r="BK493" s="131">
        <v>22.6767375</v>
      </c>
      <c r="BL493" s="131">
        <v>22.6767375</v>
      </c>
      <c r="BM493" s="130">
        <v>3.84</v>
      </c>
    </row>
    <row r="494" spans="1:65">
      <c r="A494" s="133">
        <v>491</v>
      </c>
      <c r="B494" s="133" t="s">
        <v>731</v>
      </c>
      <c r="C494" s="154"/>
      <c r="D494" s="134"/>
      <c r="E494" s="135" t="s">
        <v>2149</v>
      </c>
      <c r="F494" s="135" t="s">
        <v>2150</v>
      </c>
      <c r="G494" s="135" t="s">
        <v>2151</v>
      </c>
      <c r="H494" s="133"/>
      <c r="I494" s="130"/>
      <c r="J494" s="130"/>
      <c r="K494" s="130"/>
      <c r="L494" s="130"/>
      <c r="M494" s="130"/>
      <c r="N494" s="130"/>
      <c r="O494" s="130"/>
      <c r="P494" s="130"/>
      <c r="Q494" s="130"/>
      <c r="R494" s="130"/>
      <c r="S494" s="133"/>
      <c r="T494" s="130"/>
      <c r="U494" s="130"/>
      <c r="V494" s="130"/>
      <c r="W494" s="130"/>
      <c r="X494" s="130"/>
      <c r="Y494" s="130"/>
      <c r="Z494" s="130"/>
      <c r="AA494" s="130"/>
      <c r="AB494" s="130"/>
      <c r="AC494" s="130"/>
      <c r="AD494" s="130"/>
      <c r="AE494" s="130"/>
      <c r="AF494" s="130"/>
      <c r="AG494" s="130"/>
      <c r="AH494" s="130"/>
      <c r="AI494" s="130"/>
      <c r="AJ494" s="130"/>
      <c r="AK494" s="130"/>
      <c r="AL494" s="130"/>
      <c r="AM494" s="130"/>
      <c r="AN494" s="130"/>
      <c r="AO494" s="130"/>
      <c r="AP494" s="130"/>
      <c r="AQ494" s="130"/>
      <c r="AR494" s="130"/>
      <c r="AS494" s="126"/>
      <c r="AT494" s="126"/>
      <c r="AU494" s="126"/>
      <c r="AV494" s="126"/>
      <c r="AW494" s="126"/>
      <c r="AX494" s="126"/>
      <c r="AY494" s="126"/>
      <c r="AZ494" s="138"/>
      <c r="BA494" s="140"/>
      <c r="BB494" s="140"/>
      <c r="BC494" s="138"/>
      <c r="BD494" s="138"/>
      <c r="BE494" s="130"/>
      <c r="BF494" s="130"/>
      <c r="BG494" s="130"/>
      <c r="BH494" s="130"/>
      <c r="BI494" s="130"/>
      <c r="BJ494" s="130"/>
      <c r="BK494" s="131">
        <v>22.6767375</v>
      </c>
      <c r="BL494" s="131">
        <v>22.6767375</v>
      </c>
      <c r="BM494" s="130">
        <v>7.68</v>
      </c>
    </row>
    <row r="495" spans="1:65">
      <c r="A495" s="133">
        <v>492</v>
      </c>
      <c r="B495" s="133" t="s">
        <v>731</v>
      </c>
      <c r="C495" s="154"/>
      <c r="D495" s="134"/>
      <c r="E495" s="135" t="s">
        <v>2152</v>
      </c>
      <c r="F495" s="135" t="s">
        <v>2153</v>
      </c>
      <c r="G495" s="135" t="s">
        <v>2154</v>
      </c>
      <c r="H495" s="133"/>
      <c r="I495" s="130"/>
      <c r="J495" s="130"/>
      <c r="K495" s="130"/>
      <c r="L495" s="130"/>
      <c r="M495" s="130"/>
      <c r="N495" s="130"/>
      <c r="O495" s="130"/>
      <c r="P495" s="130"/>
      <c r="Q495" s="130"/>
      <c r="R495" s="130"/>
      <c r="S495" s="133"/>
      <c r="T495" s="130"/>
      <c r="U495" s="130"/>
      <c r="V495" s="130"/>
      <c r="W495" s="130"/>
      <c r="X495" s="130"/>
      <c r="Y495" s="130"/>
      <c r="Z495" s="130"/>
      <c r="AA495" s="130"/>
      <c r="AB495" s="130"/>
      <c r="AC495" s="130"/>
      <c r="AD495" s="130"/>
      <c r="AE495" s="130"/>
      <c r="AF495" s="130"/>
      <c r="AG495" s="130"/>
      <c r="AH495" s="130"/>
      <c r="AI495" s="130"/>
      <c r="AJ495" s="130"/>
      <c r="AK495" s="130"/>
      <c r="AL495" s="130"/>
      <c r="AM495" s="130"/>
      <c r="AN495" s="130"/>
      <c r="AO495" s="130"/>
      <c r="AP495" s="130"/>
      <c r="AQ495" s="130"/>
      <c r="AR495" s="130"/>
      <c r="AS495" s="126"/>
      <c r="AT495" s="126"/>
      <c r="AU495" s="126"/>
      <c r="AV495" s="126"/>
      <c r="AW495" s="126"/>
      <c r="AX495" s="126"/>
      <c r="AY495" s="126"/>
      <c r="AZ495" s="138"/>
      <c r="BA495" s="140"/>
      <c r="BB495" s="140"/>
      <c r="BC495" s="138"/>
      <c r="BD495" s="138"/>
      <c r="BE495" s="130"/>
      <c r="BF495" s="130"/>
      <c r="BG495" s="130"/>
      <c r="BH495" s="130"/>
      <c r="BI495" s="130"/>
      <c r="BJ495" s="130"/>
      <c r="BK495" s="131">
        <v>31.50873</v>
      </c>
      <c r="BL495" s="131">
        <v>31.50873</v>
      </c>
      <c r="BM495" s="130">
        <v>7.68</v>
      </c>
    </row>
    <row r="496" spans="1:65">
      <c r="A496" s="133">
        <v>493</v>
      </c>
      <c r="B496" s="133" t="s">
        <v>731</v>
      </c>
      <c r="C496" s="154"/>
      <c r="D496" s="134" t="s">
        <v>2155</v>
      </c>
      <c r="E496" s="135" t="s">
        <v>2156</v>
      </c>
      <c r="F496" s="135" t="s">
        <v>2157</v>
      </c>
      <c r="G496" s="135" t="s">
        <v>2158</v>
      </c>
      <c r="H496" s="133">
        <f>SUM(I496:Q496)</f>
        <v>3</v>
      </c>
      <c r="I496" s="130"/>
      <c r="J496" s="130"/>
      <c r="K496" s="130">
        <v>2</v>
      </c>
      <c r="L496" s="130"/>
      <c r="M496" s="130"/>
      <c r="N496" s="130"/>
      <c r="O496" s="130">
        <v>1</v>
      </c>
      <c r="P496" s="130"/>
      <c r="Q496" s="130"/>
      <c r="R496" s="130">
        <f>P496</f>
        <v>0</v>
      </c>
      <c r="S496" s="133"/>
      <c r="T496" s="130">
        <v>1</v>
      </c>
      <c r="U496" s="130"/>
      <c r="V496" s="130"/>
      <c r="W496" s="130"/>
      <c r="X496" s="130"/>
      <c r="Y496" s="130"/>
      <c r="Z496" s="130"/>
      <c r="AA496" s="130"/>
      <c r="AB496" s="130">
        <v>2</v>
      </c>
      <c r="AC496" s="130"/>
      <c r="AD496" s="130"/>
      <c r="AE496" s="130"/>
      <c r="AF496" s="130"/>
      <c r="AG496" s="130"/>
      <c r="AH496" s="130"/>
      <c r="AI496" s="130">
        <v>1</v>
      </c>
      <c r="AJ496" s="130"/>
      <c r="AK496" s="130"/>
      <c r="AL496" s="130"/>
      <c r="AM496" s="130">
        <f>S496</f>
        <v>0</v>
      </c>
      <c r="AN496" s="130"/>
      <c r="AO496" s="130">
        <f>SUM(T496:V496)</f>
        <v>1</v>
      </c>
      <c r="AP496" s="130">
        <f>SUM(W496:Y496)</f>
        <v>0</v>
      </c>
      <c r="AQ496" s="130">
        <f>Z496</f>
        <v>0</v>
      </c>
      <c r="AR496" s="130"/>
      <c r="AS496" s="126"/>
      <c r="AT496" s="126"/>
      <c r="AU496" s="126">
        <f>(SUM(S496:AA496))*0.93</f>
        <v>0.93</v>
      </c>
      <c r="AV496" s="126">
        <v>179.4</v>
      </c>
      <c r="AW496" s="126">
        <v>139.5</v>
      </c>
      <c r="AX496" s="126"/>
      <c r="AY496" s="126"/>
      <c r="AZ496" s="138"/>
      <c r="BA496" s="140"/>
      <c r="BB496" s="140"/>
      <c r="BC496" s="138"/>
      <c r="BD496" s="138"/>
      <c r="BE496" s="130">
        <f>(AH496*5+AI496*4+AJ496*2)*0.96</f>
        <v>3.84</v>
      </c>
      <c r="BF496" s="130"/>
      <c r="BG496" s="130"/>
      <c r="BH496" s="130">
        <v>48</v>
      </c>
      <c r="BI496" s="130">
        <v>67.2</v>
      </c>
      <c r="BJ496" s="130"/>
      <c r="BK496" s="131">
        <v>33.41835</v>
      </c>
      <c r="BL496" s="131">
        <v>33.41835</v>
      </c>
      <c r="BM496" s="130">
        <v>7.68</v>
      </c>
    </row>
    <row r="497" spans="1:65">
      <c r="A497" s="133">
        <v>494</v>
      </c>
      <c r="B497" s="133" t="s">
        <v>731</v>
      </c>
      <c r="C497" s="154"/>
      <c r="D497" s="134"/>
      <c r="E497" s="135"/>
      <c r="F497" s="135" t="s">
        <v>2159</v>
      </c>
      <c r="G497" s="135" t="s">
        <v>2160</v>
      </c>
      <c r="H497" s="133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3"/>
      <c r="T497" s="130"/>
      <c r="U497" s="130"/>
      <c r="V497" s="130"/>
      <c r="W497" s="130"/>
      <c r="X497" s="130"/>
      <c r="Y497" s="130"/>
      <c r="Z497" s="130"/>
      <c r="AA497" s="130"/>
      <c r="AB497" s="130"/>
      <c r="AC497" s="130"/>
      <c r="AD497" s="130"/>
      <c r="AE497" s="130"/>
      <c r="AF497" s="130"/>
      <c r="AG497" s="130"/>
      <c r="AH497" s="130"/>
      <c r="AI497" s="130"/>
      <c r="AJ497" s="130"/>
      <c r="AK497" s="130"/>
      <c r="AL497" s="130"/>
      <c r="AM497" s="130"/>
      <c r="AN497" s="130"/>
      <c r="AO497" s="130"/>
      <c r="AP497" s="130"/>
      <c r="AQ497" s="130"/>
      <c r="AR497" s="130"/>
      <c r="AS497" s="126"/>
      <c r="AT497" s="126"/>
      <c r="AU497" s="126"/>
      <c r="AV497" s="126"/>
      <c r="AW497" s="126"/>
      <c r="AX497" s="126"/>
      <c r="AY497" s="126"/>
      <c r="AZ497" s="138"/>
      <c r="BA497" s="140"/>
      <c r="BB497" s="140"/>
      <c r="BC497" s="138"/>
      <c r="BD497" s="138"/>
      <c r="BE497" s="130"/>
      <c r="BF497" s="130"/>
      <c r="BG497" s="130"/>
      <c r="BH497" s="130"/>
      <c r="BI497" s="130"/>
      <c r="BJ497" s="130"/>
      <c r="BK497" s="131">
        <v>3.81924</v>
      </c>
      <c r="BL497" s="131">
        <v>3.81924</v>
      </c>
      <c r="BM497" s="130"/>
    </row>
    <row r="498" spans="1:65">
      <c r="A498" s="133">
        <v>495</v>
      </c>
      <c r="B498" s="133" t="s">
        <v>731</v>
      </c>
      <c r="C498" s="154"/>
      <c r="D498" s="134"/>
      <c r="E498" s="135"/>
      <c r="F498" s="135" t="s">
        <v>2161</v>
      </c>
      <c r="G498" s="135" t="s">
        <v>2162</v>
      </c>
      <c r="H498" s="133"/>
      <c r="I498" s="130"/>
      <c r="J498" s="130"/>
      <c r="K498" s="130"/>
      <c r="L498" s="130"/>
      <c r="M498" s="130"/>
      <c r="N498" s="130"/>
      <c r="O498" s="130"/>
      <c r="P498" s="130"/>
      <c r="Q498" s="130"/>
      <c r="R498" s="130"/>
      <c r="S498" s="133"/>
      <c r="T498" s="130"/>
      <c r="U498" s="130"/>
      <c r="V498" s="130"/>
      <c r="W498" s="130"/>
      <c r="X498" s="130"/>
      <c r="Y498" s="130"/>
      <c r="Z498" s="130"/>
      <c r="AA498" s="130"/>
      <c r="AB498" s="130"/>
      <c r="AC498" s="130"/>
      <c r="AD498" s="130"/>
      <c r="AE498" s="130"/>
      <c r="AF498" s="130"/>
      <c r="AG498" s="130"/>
      <c r="AH498" s="130"/>
      <c r="AI498" s="130"/>
      <c r="AJ498" s="130"/>
      <c r="AK498" s="130"/>
      <c r="AL498" s="130"/>
      <c r="AM498" s="130"/>
      <c r="AN498" s="130"/>
      <c r="AO498" s="130"/>
      <c r="AP498" s="130"/>
      <c r="AQ498" s="130"/>
      <c r="AR498" s="130"/>
      <c r="AS498" s="126"/>
      <c r="AT498" s="126"/>
      <c r="AU498" s="126"/>
      <c r="AV498" s="126"/>
      <c r="AW498" s="126"/>
      <c r="AX498" s="126"/>
      <c r="AY498" s="126"/>
      <c r="AZ498" s="138"/>
      <c r="BA498" s="140"/>
      <c r="BB498" s="140"/>
      <c r="BC498" s="138"/>
      <c r="BD498" s="138"/>
      <c r="BE498" s="130"/>
      <c r="BF498" s="130"/>
      <c r="BG498" s="130"/>
      <c r="BH498" s="130"/>
      <c r="BI498" s="130"/>
      <c r="BJ498" s="130"/>
      <c r="BK498" s="131">
        <v>35.32797</v>
      </c>
      <c r="BL498" s="131">
        <v>35.32797</v>
      </c>
      <c r="BM498" s="130"/>
    </row>
    <row r="499" spans="1:65">
      <c r="A499" s="133">
        <v>496</v>
      </c>
      <c r="B499" s="133" t="s">
        <v>731</v>
      </c>
      <c r="C499" s="154"/>
      <c r="D499" s="134" t="s">
        <v>1703</v>
      </c>
      <c r="E499" s="135" t="s">
        <v>2163</v>
      </c>
      <c r="F499" s="135" t="s">
        <v>2164</v>
      </c>
      <c r="G499" s="135" t="s">
        <v>2165</v>
      </c>
      <c r="H499" s="133">
        <f>SUM(I499:Q499)</f>
        <v>5</v>
      </c>
      <c r="I499" s="130"/>
      <c r="J499" s="130">
        <v>1</v>
      </c>
      <c r="K499" s="130">
        <v>2</v>
      </c>
      <c r="L499" s="130"/>
      <c r="M499" s="130"/>
      <c r="N499" s="130"/>
      <c r="O499" s="130"/>
      <c r="P499" s="130">
        <v>2</v>
      </c>
      <c r="Q499" s="130"/>
      <c r="R499" s="130">
        <f>P499</f>
        <v>2</v>
      </c>
      <c r="S499" s="133">
        <v>1</v>
      </c>
      <c r="T499" s="130"/>
      <c r="U499" s="130"/>
      <c r="V499" s="130"/>
      <c r="W499" s="130"/>
      <c r="X499" s="130">
        <v>1</v>
      </c>
      <c r="Y499" s="130"/>
      <c r="Z499" s="130"/>
      <c r="AA499" s="130"/>
      <c r="AB499" s="130">
        <v>2</v>
      </c>
      <c r="AC499" s="130"/>
      <c r="AD499" s="130"/>
      <c r="AE499" s="130"/>
      <c r="AF499" s="130"/>
      <c r="AG499" s="130"/>
      <c r="AH499" s="130"/>
      <c r="AI499" s="130"/>
      <c r="AJ499" s="130">
        <v>1</v>
      </c>
      <c r="AK499" s="130"/>
      <c r="AL499" s="130"/>
      <c r="AM499" s="130">
        <f>S499</f>
        <v>1</v>
      </c>
      <c r="AN499" s="130"/>
      <c r="AO499" s="130">
        <f>SUM(T499:V499)</f>
        <v>0</v>
      </c>
      <c r="AP499" s="130">
        <f>SUM(W499:Y499)</f>
        <v>1</v>
      </c>
      <c r="AQ499" s="130">
        <f>Z499</f>
        <v>0</v>
      </c>
      <c r="AR499" s="130"/>
      <c r="AS499" s="126"/>
      <c r="AT499" s="126"/>
      <c r="AU499" s="126">
        <f>(SUM(S499:AA499))*0.93</f>
        <v>1.86</v>
      </c>
      <c r="AV499" s="126">
        <v>27.9</v>
      </c>
      <c r="AW499" s="126"/>
      <c r="AX499" s="126"/>
      <c r="AY499" s="126"/>
      <c r="AZ499" s="138"/>
      <c r="BA499" s="140"/>
      <c r="BB499" s="140"/>
      <c r="BC499" s="138"/>
      <c r="BD499" s="138"/>
      <c r="BE499" s="130">
        <f>(AH499*5+AI499*4+AJ499*2)*0.96</f>
        <v>1.92</v>
      </c>
      <c r="BF499" s="130"/>
      <c r="BG499" s="130"/>
      <c r="BH499" s="130">
        <v>4.8</v>
      </c>
      <c r="BI499" s="130"/>
      <c r="BJ499" s="130"/>
      <c r="BK499" s="131">
        <v>43.92126</v>
      </c>
      <c r="BL499" s="131">
        <v>43.92126</v>
      </c>
      <c r="BM499" s="130">
        <v>7.68</v>
      </c>
    </row>
    <row r="500" spans="1:65">
      <c r="A500" s="133">
        <v>497</v>
      </c>
      <c r="B500" s="133" t="s">
        <v>731</v>
      </c>
      <c r="C500" s="154"/>
      <c r="D500" s="134"/>
      <c r="E500" s="135"/>
      <c r="F500" s="135" t="s">
        <v>2166</v>
      </c>
      <c r="G500" s="135" t="s">
        <v>2167</v>
      </c>
      <c r="H500" s="133"/>
      <c r="I500" s="130"/>
      <c r="J500" s="130"/>
      <c r="K500" s="130"/>
      <c r="L500" s="130"/>
      <c r="M500" s="130"/>
      <c r="N500" s="130"/>
      <c r="O500" s="130"/>
      <c r="P500" s="130"/>
      <c r="Q500" s="130"/>
      <c r="R500" s="130"/>
      <c r="S500" s="133"/>
      <c r="T500" s="130"/>
      <c r="U500" s="130"/>
      <c r="V500" s="130"/>
      <c r="W500" s="130"/>
      <c r="X500" s="130"/>
      <c r="Y500" s="130"/>
      <c r="Z500" s="130"/>
      <c r="AA500" s="130"/>
      <c r="AB500" s="130"/>
      <c r="AC500" s="130"/>
      <c r="AD500" s="130"/>
      <c r="AE500" s="130"/>
      <c r="AF500" s="130"/>
      <c r="AG500" s="130"/>
      <c r="AH500" s="130"/>
      <c r="AI500" s="130"/>
      <c r="AJ500" s="130"/>
      <c r="AK500" s="130"/>
      <c r="AL500" s="130"/>
      <c r="AM500" s="130"/>
      <c r="AN500" s="130"/>
      <c r="AO500" s="130"/>
      <c r="AP500" s="130"/>
      <c r="AQ500" s="130"/>
      <c r="AR500" s="130"/>
      <c r="AS500" s="126"/>
      <c r="AT500" s="126"/>
      <c r="AU500" s="126"/>
      <c r="AV500" s="126"/>
      <c r="AW500" s="126"/>
      <c r="AX500" s="126"/>
      <c r="AY500" s="126"/>
      <c r="AZ500" s="138"/>
      <c r="BA500" s="140"/>
      <c r="BB500" s="140"/>
      <c r="BC500" s="138"/>
      <c r="BD500" s="138"/>
      <c r="BE500" s="130"/>
      <c r="BF500" s="130"/>
      <c r="BG500" s="130"/>
      <c r="BH500" s="130"/>
      <c r="BI500" s="130"/>
      <c r="BJ500" s="130"/>
      <c r="BK500" s="131">
        <v>4.77405</v>
      </c>
      <c r="BL500" s="131">
        <v>4.77405</v>
      </c>
      <c r="BM500" s="130"/>
    </row>
    <row r="501" spans="1:65">
      <c r="A501" s="133">
        <v>498</v>
      </c>
      <c r="B501" s="133" t="s">
        <v>731</v>
      </c>
      <c r="C501" s="154"/>
      <c r="D501" s="134"/>
      <c r="E501" s="135" t="s">
        <v>2168</v>
      </c>
      <c r="F501" s="135" t="s">
        <v>2169</v>
      </c>
      <c r="G501" s="135" t="s">
        <v>2170</v>
      </c>
      <c r="H501" s="133"/>
      <c r="I501" s="130"/>
      <c r="J501" s="130"/>
      <c r="K501" s="130"/>
      <c r="L501" s="130"/>
      <c r="M501" s="130"/>
      <c r="N501" s="130"/>
      <c r="O501" s="130"/>
      <c r="P501" s="130"/>
      <c r="Q501" s="130"/>
      <c r="R501" s="130"/>
      <c r="S501" s="133"/>
      <c r="T501" s="130"/>
      <c r="U501" s="130"/>
      <c r="V501" s="130"/>
      <c r="W501" s="130"/>
      <c r="X501" s="130"/>
      <c r="Y501" s="130"/>
      <c r="Z501" s="130"/>
      <c r="AA501" s="130"/>
      <c r="AB501" s="130"/>
      <c r="AC501" s="130"/>
      <c r="AD501" s="130"/>
      <c r="AE501" s="130"/>
      <c r="AF501" s="130"/>
      <c r="AG501" s="130"/>
      <c r="AH501" s="130"/>
      <c r="AI501" s="130"/>
      <c r="AJ501" s="130"/>
      <c r="AK501" s="130"/>
      <c r="AL501" s="130"/>
      <c r="AM501" s="130"/>
      <c r="AN501" s="130"/>
      <c r="AO501" s="130"/>
      <c r="AP501" s="130"/>
      <c r="AQ501" s="130"/>
      <c r="AR501" s="130"/>
      <c r="AS501" s="126"/>
      <c r="AT501" s="126"/>
      <c r="AU501" s="126"/>
      <c r="AV501" s="126"/>
      <c r="AW501" s="126"/>
      <c r="AX501" s="126"/>
      <c r="AY501" s="126"/>
      <c r="AZ501" s="138"/>
      <c r="BA501" s="140"/>
      <c r="BB501" s="140"/>
      <c r="BC501" s="138"/>
      <c r="BD501" s="138"/>
      <c r="BE501" s="130"/>
      <c r="BF501" s="130"/>
      <c r="BG501" s="130"/>
      <c r="BH501" s="130"/>
      <c r="BI501" s="130"/>
      <c r="BJ501" s="130"/>
      <c r="BK501" s="131">
        <v>4.77405</v>
      </c>
      <c r="BL501" s="131">
        <v>4.77405</v>
      </c>
      <c r="BM501" s="130">
        <v>7.68</v>
      </c>
    </row>
    <row r="502" spans="1:65">
      <c r="A502" s="133">
        <v>499</v>
      </c>
      <c r="B502" s="133" t="s">
        <v>731</v>
      </c>
      <c r="C502" s="154"/>
      <c r="D502" s="134"/>
      <c r="E502" s="135"/>
      <c r="F502" s="135" t="s">
        <v>2171</v>
      </c>
      <c r="G502" s="135" t="s">
        <v>2172</v>
      </c>
      <c r="H502" s="133"/>
      <c r="I502" s="130"/>
      <c r="J502" s="130"/>
      <c r="K502" s="130"/>
      <c r="L502" s="130"/>
      <c r="M502" s="130"/>
      <c r="N502" s="130"/>
      <c r="O502" s="130"/>
      <c r="P502" s="130"/>
      <c r="Q502" s="130"/>
      <c r="R502" s="130"/>
      <c r="S502" s="133"/>
      <c r="T502" s="130"/>
      <c r="U502" s="130"/>
      <c r="V502" s="130"/>
      <c r="W502" s="130"/>
      <c r="X502" s="130"/>
      <c r="Y502" s="130"/>
      <c r="Z502" s="130"/>
      <c r="AA502" s="130"/>
      <c r="AB502" s="130"/>
      <c r="AC502" s="130"/>
      <c r="AD502" s="130"/>
      <c r="AE502" s="130"/>
      <c r="AF502" s="130"/>
      <c r="AG502" s="130"/>
      <c r="AH502" s="130"/>
      <c r="AI502" s="130"/>
      <c r="AJ502" s="130"/>
      <c r="AK502" s="130"/>
      <c r="AL502" s="130"/>
      <c r="AM502" s="130"/>
      <c r="AN502" s="130"/>
      <c r="AO502" s="130"/>
      <c r="AP502" s="130"/>
      <c r="AQ502" s="130"/>
      <c r="AR502" s="130"/>
      <c r="AS502" s="126"/>
      <c r="AT502" s="126"/>
      <c r="AU502" s="126"/>
      <c r="AV502" s="126"/>
      <c r="AW502" s="126"/>
      <c r="AX502" s="126"/>
      <c r="AY502" s="126"/>
      <c r="AZ502" s="138"/>
      <c r="BA502" s="140"/>
      <c r="BB502" s="140"/>
      <c r="BC502" s="138"/>
      <c r="BD502" s="138"/>
      <c r="BE502" s="130"/>
      <c r="BF502" s="130"/>
      <c r="BG502" s="130"/>
      <c r="BH502" s="130"/>
      <c r="BI502" s="130"/>
      <c r="BJ502" s="130"/>
      <c r="BK502" s="131">
        <v>4.77405</v>
      </c>
      <c r="BL502" s="131">
        <v>4.77405</v>
      </c>
      <c r="BM502" s="130"/>
    </row>
    <row r="503" spans="1:65">
      <c r="A503" s="133">
        <v>500</v>
      </c>
      <c r="B503" s="133" t="s">
        <v>731</v>
      </c>
      <c r="C503" s="154"/>
      <c r="D503" s="134"/>
      <c r="E503" s="135" t="s">
        <v>2173</v>
      </c>
      <c r="F503" s="135" t="s">
        <v>2174</v>
      </c>
      <c r="G503" s="135" t="s">
        <v>2175</v>
      </c>
      <c r="H503" s="133"/>
      <c r="I503" s="130"/>
      <c r="J503" s="130"/>
      <c r="K503" s="130"/>
      <c r="L503" s="130"/>
      <c r="M503" s="130"/>
      <c r="N503" s="130"/>
      <c r="O503" s="130"/>
      <c r="P503" s="130"/>
      <c r="Q503" s="130"/>
      <c r="R503" s="130"/>
      <c r="S503" s="133"/>
      <c r="T503" s="130"/>
      <c r="U503" s="130"/>
      <c r="V503" s="130"/>
      <c r="W503" s="130"/>
      <c r="X503" s="130"/>
      <c r="Y503" s="130"/>
      <c r="Z503" s="130"/>
      <c r="AA503" s="130"/>
      <c r="AB503" s="130"/>
      <c r="AC503" s="130"/>
      <c r="AD503" s="130"/>
      <c r="AE503" s="130"/>
      <c r="AF503" s="130"/>
      <c r="AG503" s="130"/>
      <c r="AH503" s="130"/>
      <c r="AI503" s="130"/>
      <c r="AJ503" s="130"/>
      <c r="AK503" s="130"/>
      <c r="AL503" s="130"/>
      <c r="AM503" s="130"/>
      <c r="AN503" s="130"/>
      <c r="AO503" s="130"/>
      <c r="AP503" s="130"/>
      <c r="AQ503" s="130"/>
      <c r="AR503" s="130"/>
      <c r="AS503" s="126"/>
      <c r="AT503" s="126"/>
      <c r="AU503" s="126"/>
      <c r="AV503" s="126"/>
      <c r="AW503" s="126"/>
      <c r="AX503" s="126"/>
      <c r="AY503" s="126"/>
      <c r="AZ503" s="138"/>
      <c r="BA503" s="140"/>
      <c r="BB503" s="140"/>
      <c r="BC503" s="138"/>
      <c r="BD503" s="138"/>
      <c r="BE503" s="130"/>
      <c r="BF503" s="130"/>
      <c r="BG503" s="130"/>
      <c r="BH503" s="130"/>
      <c r="BI503" s="130"/>
      <c r="BJ503" s="130"/>
      <c r="BK503" s="131">
        <v>35.32797</v>
      </c>
      <c r="BL503" s="131">
        <v>35.32797</v>
      </c>
      <c r="BM503" s="130">
        <v>3.84</v>
      </c>
    </row>
    <row r="504" spans="1:65">
      <c r="A504" s="133">
        <v>501</v>
      </c>
      <c r="B504" s="133" t="s">
        <v>731</v>
      </c>
      <c r="C504" s="154"/>
      <c r="D504" s="134" t="s">
        <v>2176</v>
      </c>
      <c r="E504" s="135" t="s">
        <v>2177</v>
      </c>
      <c r="F504" s="135" t="s">
        <v>2178</v>
      </c>
      <c r="G504" s="135" t="s">
        <v>2179</v>
      </c>
      <c r="H504" s="133">
        <f>SUM(I504:Q504)</f>
        <v>3</v>
      </c>
      <c r="I504" s="130"/>
      <c r="J504" s="130">
        <v>2</v>
      </c>
      <c r="K504" s="130"/>
      <c r="L504" s="130"/>
      <c r="M504" s="130"/>
      <c r="N504" s="130"/>
      <c r="O504" s="130">
        <v>1</v>
      </c>
      <c r="P504" s="130"/>
      <c r="Q504" s="130"/>
      <c r="R504" s="130">
        <f>P504</f>
        <v>0</v>
      </c>
      <c r="S504" s="133">
        <v>2</v>
      </c>
      <c r="T504" s="130">
        <v>1</v>
      </c>
      <c r="U504" s="130"/>
      <c r="V504" s="130"/>
      <c r="W504" s="130"/>
      <c r="X504" s="130"/>
      <c r="Y504" s="130"/>
      <c r="Z504" s="130"/>
      <c r="AA504" s="130"/>
      <c r="AB504" s="130"/>
      <c r="AC504" s="130"/>
      <c r="AD504" s="130"/>
      <c r="AE504" s="130"/>
      <c r="AF504" s="130"/>
      <c r="AG504" s="130"/>
      <c r="AH504" s="130"/>
      <c r="AI504" s="130">
        <v>1</v>
      </c>
      <c r="AJ504" s="130"/>
      <c r="AK504" s="130"/>
      <c r="AL504" s="130"/>
      <c r="AM504" s="130">
        <f>S504</f>
        <v>2</v>
      </c>
      <c r="AN504" s="130"/>
      <c r="AO504" s="130">
        <f>SUM(T504:V504)</f>
        <v>1</v>
      </c>
      <c r="AP504" s="130">
        <f>SUM(W504:Y504)</f>
        <v>0</v>
      </c>
      <c r="AQ504" s="130">
        <f>Z504</f>
        <v>0</v>
      </c>
      <c r="AR504" s="130"/>
      <c r="AS504" s="126"/>
      <c r="AT504" s="126"/>
      <c r="AU504" s="126">
        <f>(SUM(S54:AA54))*0.93</f>
        <v>0.93</v>
      </c>
      <c r="AV504" s="126">
        <v>158.8</v>
      </c>
      <c r="AW504" s="126"/>
      <c r="AX504" s="126"/>
      <c r="AY504" s="126"/>
      <c r="AZ504" s="138"/>
      <c r="BA504" s="140"/>
      <c r="BB504" s="140"/>
      <c r="BC504" s="138"/>
      <c r="BD504" s="138"/>
      <c r="BE504" s="130">
        <f>(AH54*5+AI54*4+AJ54*2)*0.96</f>
        <v>4.8</v>
      </c>
      <c r="BF504" s="130"/>
      <c r="BG504" s="130"/>
      <c r="BH504" s="130">
        <v>17.28</v>
      </c>
      <c r="BI504" s="130">
        <v>28.8</v>
      </c>
      <c r="BJ504" s="130"/>
      <c r="BK504" s="131">
        <v>33.41835</v>
      </c>
      <c r="BL504" s="131">
        <v>33.41835</v>
      </c>
      <c r="BM504" s="130">
        <v>3.84</v>
      </c>
    </row>
    <row r="505" spans="1:65">
      <c r="A505" s="133">
        <v>502</v>
      </c>
      <c r="B505" s="133" t="s">
        <v>731</v>
      </c>
      <c r="C505" s="154"/>
      <c r="D505" s="134"/>
      <c r="E505" s="135" t="s">
        <v>2180</v>
      </c>
      <c r="F505" s="135" t="s">
        <v>2181</v>
      </c>
      <c r="G505" s="135" t="s">
        <v>2182</v>
      </c>
      <c r="H505" s="133"/>
      <c r="I505" s="130"/>
      <c r="J505" s="130"/>
      <c r="K505" s="130"/>
      <c r="L505" s="130"/>
      <c r="M505" s="130"/>
      <c r="N505" s="130"/>
      <c r="O505" s="130"/>
      <c r="P505" s="130"/>
      <c r="Q505" s="130"/>
      <c r="R505" s="130"/>
      <c r="S505" s="133"/>
      <c r="T505" s="130"/>
      <c r="U505" s="130"/>
      <c r="V505" s="130"/>
      <c r="W505" s="130"/>
      <c r="X505" s="130"/>
      <c r="Y505" s="130"/>
      <c r="Z505" s="130"/>
      <c r="AA505" s="130"/>
      <c r="AB505" s="130"/>
      <c r="AC505" s="130"/>
      <c r="AD505" s="130"/>
      <c r="AE505" s="130"/>
      <c r="AF505" s="130"/>
      <c r="AG505" s="130"/>
      <c r="AH505" s="130"/>
      <c r="AI505" s="130"/>
      <c r="AJ505" s="130"/>
      <c r="AK505" s="130"/>
      <c r="AL505" s="130"/>
      <c r="AM505" s="130"/>
      <c r="AN505" s="130"/>
      <c r="AO505" s="130"/>
      <c r="AP505" s="130"/>
      <c r="AQ505" s="130"/>
      <c r="AR505" s="130"/>
      <c r="AS505" s="126"/>
      <c r="AT505" s="126"/>
      <c r="AU505" s="126"/>
      <c r="AV505" s="126"/>
      <c r="AW505" s="126"/>
      <c r="AX505" s="126"/>
      <c r="AY505" s="126"/>
      <c r="AZ505" s="138"/>
      <c r="BA505" s="140"/>
      <c r="BB505" s="140"/>
      <c r="BC505" s="138"/>
      <c r="BD505" s="138"/>
      <c r="BE505" s="130"/>
      <c r="BF505" s="130"/>
      <c r="BG505" s="130"/>
      <c r="BH505" s="130"/>
      <c r="BI505" s="130"/>
      <c r="BJ505" s="130"/>
      <c r="BK505" s="131">
        <v>2.86443</v>
      </c>
      <c r="BL505" s="131">
        <v>2.86443</v>
      </c>
      <c r="BM505" s="130">
        <v>7.68</v>
      </c>
    </row>
    <row r="506" spans="1:65">
      <c r="A506" s="133">
        <v>503</v>
      </c>
      <c r="B506" s="133" t="s">
        <v>731</v>
      </c>
      <c r="C506" s="154"/>
      <c r="D506" s="134"/>
      <c r="E506" s="135" t="s">
        <v>2183</v>
      </c>
      <c r="F506" s="135" t="s">
        <v>2184</v>
      </c>
      <c r="G506" s="135" t="s">
        <v>2185</v>
      </c>
      <c r="H506" s="133"/>
      <c r="I506" s="130"/>
      <c r="J506" s="130"/>
      <c r="K506" s="130"/>
      <c r="L506" s="130"/>
      <c r="M506" s="130"/>
      <c r="N506" s="130"/>
      <c r="O506" s="130"/>
      <c r="P506" s="130"/>
      <c r="Q506" s="130"/>
      <c r="R506" s="130"/>
      <c r="S506" s="133"/>
      <c r="T506" s="130"/>
      <c r="U506" s="130"/>
      <c r="V506" s="130"/>
      <c r="W506" s="130"/>
      <c r="X506" s="130"/>
      <c r="Y506" s="130"/>
      <c r="Z506" s="130"/>
      <c r="AA506" s="130"/>
      <c r="AB506" s="130"/>
      <c r="AC506" s="130"/>
      <c r="AD506" s="130"/>
      <c r="AE506" s="130"/>
      <c r="AF506" s="130"/>
      <c r="AG506" s="130"/>
      <c r="AH506" s="130"/>
      <c r="AI506" s="130"/>
      <c r="AJ506" s="130"/>
      <c r="AK506" s="130"/>
      <c r="AL506" s="130"/>
      <c r="AM506" s="130"/>
      <c r="AN506" s="130"/>
      <c r="AO506" s="130"/>
      <c r="AP506" s="130"/>
      <c r="AQ506" s="130"/>
      <c r="AR506" s="130"/>
      <c r="AS506" s="126"/>
      <c r="AT506" s="126"/>
      <c r="AU506" s="126"/>
      <c r="AV506" s="126"/>
      <c r="AW506" s="126"/>
      <c r="AX506" s="126"/>
      <c r="AY506" s="126"/>
      <c r="AZ506" s="138"/>
      <c r="BA506" s="140"/>
      <c r="BB506" s="140"/>
      <c r="BC506" s="138"/>
      <c r="BD506" s="138"/>
      <c r="BE506" s="130"/>
      <c r="BF506" s="130"/>
      <c r="BG506" s="130"/>
      <c r="BH506" s="130"/>
      <c r="BI506" s="130"/>
      <c r="BJ506" s="130"/>
      <c r="BK506" s="131">
        <v>19.0962</v>
      </c>
      <c r="BL506" s="131">
        <v>19.0962</v>
      </c>
      <c r="BM506" s="130">
        <v>3.84</v>
      </c>
    </row>
    <row r="507" spans="1:65">
      <c r="A507" s="133">
        <v>504</v>
      </c>
      <c r="B507" s="133" t="s">
        <v>731</v>
      </c>
      <c r="C507" s="154"/>
      <c r="D507" s="134" t="s">
        <v>2186</v>
      </c>
      <c r="E507" s="135" t="s">
        <v>2187</v>
      </c>
      <c r="F507" s="135" t="s">
        <v>2188</v>
      </c>
      <c r="G507" s="135" t="s">
        <v>2189</v>
      </c>
      <c r="H507" s="133">
        <f>SUM(I507:Q507)</f>
        <v>4</v>
      </c>
      <c r="I507" s="130"/>
      <c r="J507" s="130"/>
      <c r="K507" s="130">
        <v>3</v>
      </c>
      <c r="L507" s="130"/>
      <c r="M507" s="130"/>
      <c r="N507" s="130"/>
      <c r="O507" s="130">
        <v>1</v>
      </c>
      <c r="P507" s="130"/>
      <c r="Q507" s="130"/>
      <c r="R507" s="130">
        <f>P507</f>
        <v>0</v>
      </c>
      <c r="S507" s="133"/>
      <c r="T507" s="130">
        <v>2</v>
      </c>
      <c r="U507" s="130"/>
      <c r="V507" s="130"/>
      <c r="W507" s="130"/>
      <c r="X507" s="130"/>
      <c r="Y507" s="130"/>
      <c r="Z507" s="130"/>
      <c r="AA507" s="130"/>
      <c r="AB507" s="130">
        <v>2</v>
      </c>
      <c r="AC507" s="130"/>
      <c r="AD507" s="130"/>
      <c r="AE507" s="130"/>
      <c r="AF507" s="130"/>
      <c r="AG507" s="130"/>
      <c r="AH507" s="130"/>
      <c r="AI507" s="130">
        <v>1</v>
      </c>
      <c r="AJ507" s="130"/>
      <c r="AK507" s="130"/>
      <c r="AL507" s="130"/>
      <c r="AM507" s="130">
        <f>S507</f>
        <v>0</v>
      </c>
      <c r="AN507" s="130"/>
      <c r="AO507" s="130">
        <f>SUM(T507:V507)</f>
        <v>2</v>
      </c>
      <c r="AP507" s="130">
        <f>SUM(W507:Y507)</f>
        <v>0</v>
      </c>
      <c r="AQ507" s="130">
        <f>Z507</f>
        <v>0</v>
      </c>
      <c r="AR507" s="130"/>
      <c r="AS507" s="126"/>
      <c r="AT507" s="126"/>
      <c r="AU507" s="126">
        <f>(SUM(S57:AA57))*0.93</f>
        <v>0.93</v>
      </c>
      <c r="AV507" s="126">
        <v>195.3</v>
      </c>
      <c r="AW507" s="126"/>
      <c r="AX507" s="126">
        <v>186</v>
      </c>
      <c r="AY507" s="126"/>
      <c r="AZ507" s="138"/>
      <c r="BA507" s="140"/>
      <c r="BB507" s="140"/>
      <c r="BC507" s="138"/>
      <c r="BD507" s="138"/>
      <c r="BE507" s="130">
        <v>3.84</v>
      </c>
      <c r="BF507" s="130"/>
      <c r="BG507" s="130"/>
      <c r="BH507" s="130">
        <v>28.8</v>
      </c>
      <c r="BI507" s="130">
        <v>33.6</v>
      </c>
      <c r="BJ507" s="130"/>
      <c r="BK507" s="131">
        <v>31.50873</v>
      </c>
      <c r="BL507" s="131">
        <v>31.50873</v>
      </c>
      <c r="BM507" s="130">
        <v>3.84</v>
      </c>
    </row>
    <row r="508" spans="1:65">
      <c r="A508" s="133">
        <v>505</v>
      </c>
      <c r="B508" s="133" t="s">
        <v>731</v>
      </c>
      <c r="C508" s="154"/>
      <c r="D508" s="134"/>
      <c r="E508" s="135" t="s">
        <v>2190</v>
      </c>
      <c r="F508" s="135" t="s">
        <v>2191</v>
      </c>
      <c r="G508" s="135" t="s">
        <v>2192</v>
      </c>
      <c r="H508" s="133"/>
      <c r="I508" s="130"/>
      <c r="J508" s="130"/>
      <c r="K508" s="130"/>
      <c r="L508" s="130"/>
      <c r="M508" s="130"/>
      <c r="N508" s="130"/>
      <c r="O508" s="130"/>
      <c r="P508" s="130"/>
      <c r="Q508" s="130"/>
      <c r="R508" s="130"/>
      <c r="S508" s="133"/>
      <c r="T508" s="130"/>
      <c r="U508" s="130"/>
      <c r="V508" s="130"/>
      <c r="W508" s="130"/>
      <c r="X508" s="130"/>
      <c r="Y508" s="130"/>
      <c r="Z508" s="130"/>
      <c r="AA508" s="130"/>
      <c r="AB508" s="130"/>
      <c r="AC508" s="130"/>
      <c r="AD508" s="130"/>
      <c r="AE508" s="130"/>
      <c r="AF508" s="130"/>
      <c r="AG508" s="130"/>
      <c r="AH508" s="130"/>
      <c r="AI508" s="130"/>
      <c r="AJ508" s="130"/>
      <c r="AK508" s="130"/>
      <c r="AL508" s="130"/>
      <c r="AM508" s="130"/>
      <c r="AN508" s="130"/>
      <c r="AO508" s="130"/>
      <c r="AP508" s="130"/>
      <c r="AQ508" s="130"/>
      <c r="AR508" s="130"/>
      <c r="AS508" s="126"/>
      <c r="AT508" s="126"/>
      <c r="AU508" s="126"/>
      <c r="AV508" s="126"/>
      <c r="AW508" s="126"/>
      <c r="AX508" s="126"/>
      <c r="AY508" s="126"/>
      <c r="AZ508" s="138"/>
      <c r="BA508" s="140"/>
      <c r="BB508" s="140"/>
      <c r="BC508" s="138"/>
      <c r="BD508" s="138"/>
      <c r="BE508" s="130"/>
      <c r="BF508" s="130"/>
      <c r="BG508" s="130"/>
      <c r="BH508" s="130"/>
      <c r="BI508" s="130"/>
      <c r="BJ508" s="130"/>
      <c r="BK508" s="131">
        <v>23.27349375</v>
      </c>
      <c r="BL508" s="131">
        <v>23.27349375</v>
      </c>
      <c r="BM508" s="130">
        <v>3.84</v>
      </c>
    </row>
    <row r="509" spans="1:65">
      <c r="A509" s="133">
        <v>506</v>
      </c>
      <c r="B509" s="133" t="s">
        <v>731</v>
      </c>
      <c r="C509" s="154"/>
      <c r="D509" s="134"/>
      <c r="E509" s="135"/>
      <c r="F509" s="135" t="s">
        <v>2193</v>
      </c>
      <c r="G509" s="135" t="s">
        <v>2194</v>
      </c>
      <c r="H509" s="133"/>
      <c r="I509" s="130"/>
      <c r="J509" s="130"/>
      <c r="K509" s="130"/>
      <c r="L509" s="130"/>
      <c r="M509" s="130"/>
      <c r="N509" s="130"/>
      <c r="O509" s="130"/>
      <c r="P509" s="130"/>
      <c r="Q509" s="130"/>
      <c r="R509" s="130"/>
      <c r="S509" s="133"/>
      <c r="T509" s="130"/>
      <c r="U509" s="130"/>
      <c r="V509" s="130"/>
      <c r="W509" s="130"/>
      <c r="X509" s="130"/>
      <c r="Y509" s="130"/>
      <c r="Z509" s="130"/>
      <c r="AA509" s="130"/>
      <c r="AB509" s="130"/>
      <c r="AC509" s="130"/>
      <c r="AD509" s="130"/>
      <c r="AE509" s="130"/>
      <c r="AF509" s="130"/>
      <c r="AG509" s="130"/>
      <c r="AH509" s="130"/>
      <c r="AI509" s="130"/>
      <c r="AJ509" s="130"/>
      <c r="AK509" s="130"/>
      <c r="AL509" s="130"/>
      <c r="AM509" s="130"/>
      <c r="AN509" s="130"/>
      <c r="AO509" s="130"/>
      <c r="AP509" s="130"/>
      <c r="AQ509" s="130"/>
      <c r="AR509" s="130"/>
      <c r="AS509" s="126"/>
      <c r="AT509" s="126"/>
      <c r="AU509" s="126"/>
      <c r="AV509" s="126"/>
      <c r="AW509" s="126"/>
      <c r="AX509" s="126"/>
      <c r="AY509" s="126"/>
      <c r="AZ509" s="138"/>
      <c r="BA509" s="140"/>
      <c r="BB509" s="140"/>
      <c r="BC509" s="138"/>
      <c r="BD509" s="138"/>
      <c r="BE509" s="130"/>
      <c r="BF509" s="130"/>
      <c r="BG509" s="130"/>
      <c r="BH509" s="130"/>
      <c r="BI509" s="130"/>
      <c r="BJ509" s="130"/>
      <c r="BK509" s="131">
        <v>23.27349375</v>
      </c>
      <c r="BL509" s="131">
        <v>23.27349375</v>
      </c>
      <c r="BM509" s="130"/>
    </row>
    <row r="510" spans="1:65">
      <c r="A510" s="133">
        <v>507</v>
      </c>
      <c r="B510" s="133" t="s">
        <v>731</v>
      </c>
      <c r="C510" s="154"/>
      <c r="D510" s="134"/>
      <c r="E510" s="135"/>
      <c r="F510" s="135" t="s">
        <v>2195</v>
      </c>
      <c r="G510" s="135" t="s">
        <v>2196</v>
      </c>
      <c r="H510" s="133"/>
      <c r="I510" s="130"/>
      <c r="J510" s="130"/>
      <c r="K510" s="130"/>
      <c r="L510" s="130"/>
      <c r="M510" s="130"/>
      <c r="N510" s="130"/>
      <c r="O510" s="130"/>
      <c r="P510" s="130"/>
      <c r="Q510" s="130"/>
      <c r="R510" s="130"/>
      <c r="S510" s="133"/>
      <c r="T510" s="130"/>
      <c r="U510" s="130"/>
      <c r="V510" s="130"/>
      <c r="W510" s="130"/>
      <c r="X510" s="130"/>
      <c r="Y510" s="130"/>
      <c r="Z510" s="130"/>
      <c r="AA510" s="130"/>
      <c r="AB510" s="130"/>
      <c r="AC510" s="130"/>
      <c r="AD510" s="130"/>
      <c r="AE510" s="130"/>
      <c r="AF510" s="130"/>
      <c r="AG510" s="130"/>
      <c r="AH510" s="130"/>
      <c r="AI510" s="130"/>
      <c r="AJ510" s="130"/>
      <c r="AK510" s="130"/>
      <c r="AL510" s="130"/>
      <c r="AM510" s="130"/>
      <c r="AN510" s="130"/>
      <c r="AO510" s="130"/>
      <c r="AP510" s="130"/>
      <c r="AQ510" s="130"/>
      <c r="AR510" s="130"/>
      <c r="AS510" s="126"/>
      <c r="AT510" s="126"/>
      <c r="AU510" s="126"/>
      <c r="AV510" s="126"/>
      <c r="AW510" s="126"/>
      <c r="AX510" s="126"/>
      <c r="AY510" s="126"/>
      <c r="AZ510" s="138"/>
      <c r="BA510" s="140"/>
      <c r="BB510" s="140"/>
      <c r="BC510" s="138"/>
      <c r="BD510" s="138"/>
      <c r="BE510" s="130"/>
      <c r="BF510" s="130"/>
      <c r="BG510" s="130"/>
      <c r="BH510" s="130"/>
      <c r="BI510" s="130"/>
      <c r="BJ510" s="130"/>
      <c r="BK510" s="131">
        <v>2.1483225</v>
      </c>
      <c r="BL510" s="131">
        <v>2.1483225</v>
      </c>
      <c r="BM510" s="130"/>
    </row>
    <row r="511" spans="1:65">
      <c r="A511" s="133">
        <v>508</v>
      </c>
      <c r="B511" s="133" t="s">
        <v>731</v>
      </c>
      <c r="C511" s="154"/>
      <c r="D511" s="134" t="s">
        <v>2197</v>
      </c>
      <c r="E511" s="135" t="s">
        <v>2198</v>
      </c>
      <c r="F511" s="135" t="s">
        <v>2199</v>
      </c>
      <c r="G511" s="135" t="s">
        <v>2200</v>
      </c>
      <c r="H511" s="133">
        <f t="shared" ref="H511:H516" si="108">SUM(I511:Q511)</f>
        <v>3</v>
      </c>
      <c r="I511" s="130"/>
      <c r="J511" s="130"/>
      <c r="K511" s="130">
        <v>2</v>
      </c>
      <c r="L511" s="130"/>
      <c r="M511" s="130"/>
      <c r="N511" s="130"/>
      <c r="O511" s="130"/>
      <c r="P511" s="130"/>
      <c r="Q511" s="130">
        <v>1</v>
      </c>
      <c r="R511" s="130"/>
      <c r="S511" s="133">
        <v>1</v>
      </c>
      <c r="T511" s="130"/>
      <c r="U511" s="130"/>
      <c r="V511" s="130"/>
      <c r="W511" s="130"/>
      <c r="X511" s="130"/>
      <c r="Y511" s="130"/>
      <c r="Z511" s="130"/>
      <c r="AA511" s="130">
        <v>1</v>
      </c>
      <c r="AB511" s="130"/>
      <c r="AC511" s="130"/>
      <c r="AD511" s="130"/>
      <c r="AE511" s="130"/>
      <c r="AF511" s="130"/>
      <c r="AG511" s="130"/>
      <c r="AH511" s="130"/>
      <c r="AI511" s="130">
        <v>1</v>
      </c>
      <c r="AJ511" s="130"/>
      <c r="AK511" s="130"/>
      <c r="AL511" s="130"/>
      <c r="AM511" s="130">
        <f t="shared" ref="AM511:AM516" si="109">S511</f>
        <v>1</v>
      </c>
      <c r="AN511" s="130"/>
      <c r="AO511" s="130">
        <f t="shared" ref="AO511:AO516" si="110">SUM(T511:V511)</f>
        <v>0</v>
      </c>
      <c r="AP511" s="130">
        <f t="shared" ref="AP511:AP516" si="111">SUM(W511:Y511)</f>
        <v>0</v>
      </c>
      <c r="AQ511" s="130">
        <f t="shared" ref="AQ511:AQ516" si="112">Z511</f>
        <v>0</v>
      </c>
      <c r="AR511" s="130"/>
      <c r="AS511" s="126"/>
      <c r="AT511" s="126"/>
      <c r="AU511" s="126">
        <f t="shared" ref="AU511:AU516" si="113">(SUM(S511:AA511))*0.93</f>
        <v>1.86</v>
      </c>
      <c r="AV511" s="126">
        <v>93</v>
      </c>
      <c r="AW511" s="126"/>
      <c r="AX511" s="126"/>
      <c r="AY511" s="126"/>
      <c r="AZ511" s="138"/>
      <c r="BA511" s="140"/>
      <c r="BB511" s="140"/>
      <c r="BC511" s="138"/>
      <c r="BD511" s="138"/>
      <c r="BE511" s="130">
        <f t="shared" ref="BE511:BE516" si="114">(AH511*5+AI511*4+AJ511*2)*0.96</f>
        <v>3.84</v>
      </c>
      <c r="BF511" s="130"/>
      <c r="BG511" s="130"/>
      <c r="BH511" s="130">
        <v>15.36</v>
      </c>
      <c r="BI511" s="130">
        <v>43.2</v>
      </c>
      <c r="BJ511" s="130"/>
      <c r="BK511" s="131">
        <v>2.1483225</v>
      </c>
      <c r="BL511" s="131">
        <v>2.1483225</v>
      </c>
      <c r="BM511" s="130">
        <v>3.84</v>
      </c>
    </row>
    <row r="512" spans="1:65">
      <c r="A512" s="133">
        <v>509</v>
      </c>
      <c r="B512" s="133" t="s">
        <v>731</v>
      </c>
      <c r="C512" s="154"/>
      <c r="D512" s="134"/>
      <c r="E512" s="135"/>
      <c r="F512" s="135" t="s">
        <v>2201</v>
      </c>
      <c r="G512" s="135" t="s">
        <v>2202</v>
      </c>
      <c r="H512" s="133"/>
      <c r="I512" s="130"/>
      <c r="J512" s="130"/>
      <c r="K512" s="130"/>
      <c r="L512" s="130"/>
      <c r="M512" s="130"/>
      <c r="N512" s="130"/>
      <c r="O512" s="130"/>
      <c r="P512" s="130"/>
      <c r="Q512" s="130"/>
      <c r="R512" s="130"/>
      <c r="S512" s="133"/>
      <c r="T512" s="130"/>
      <c r="U512" s="130"/>
      <c r="V512" s="130"/>
      <c r="W512" s="130"/>
      <c r="X512" s="130"/>
      <c r="Y512" s="130"/>
      <c r="Z512" s="130"/>
      <c r="AA512" s="130"/>
      <c r="AB512" s="130"/>
      <c r="AC512" s="130"/>
      <c r="AD512" s="130"/>
      <c r="AE512" s="130"/>
      <c r="AF512" s="130"/>
      <c r="AG512" s="130"/>
      <c r="AH512" s="130"/>
      <c r="AI512" s="130"/>
      <c r="AJ512" s="130"/>
      <c r="AK512" s="130"/>
      <c r="AL512" s="130"/>
      <c r="AM512" s="130"/>
      <c r="AN512" s="130"/>
      <c r="AO512" s="130"/>
      <c r="AP512" s="130"/>
      <c r="AQ512" s="130"/>
      <c r="AR512" s="130"/>
      <c r="AS512" s="126"/>
      <c r="AT512" s="126"/>
      <c r="AU512" s="126"/>
      <c r="AV512" s="126"/>
      <c r="AW512" s="126"/>
      <c r="AX512" s="126"/>
      <c r="AY512" s="126"/>
      <c r="AZ512" s="138"/>
      <c r="BA512" s="140"/>
      <c r="BB512" s="140"/>
      <c r="BC512" s="138"/>
      <c r="BD512" s="138"/>
      <c r="BE512" s="130"/>
      <c r="BF512" s="130"/>
      <c r="BG512" s="130"/>
      <c r="BH512" s="130"/>
      <c r="BI512" s="130"/>
      <c r="BJ512" s="130"/>
      <c r="BK512" s="131">
        <v>22.6767375</v>
      </c>
      <c r="BL512" s="131">
        <v>22.6767375</v>
      </c>
      <c r="BM512" s="130"/>
    </row>
    <row r="513" spans="1:65">
      <c r="A513" s="133">
        <v>510</v>
      </c>
      <c r="B513" s="133" t="s">
        <v>731</v>
      </c>
      <c r="C513" s="154"/>
      <c r="D513" s="134"/>
      <c r="E513" s="135" t="s">
        <v>2203</v>
      </c>
      <c r="F513" s="135" t="s">
        <v>2204</v>
      </c>
      <c r="G513" s="135" t="s">
        <v>2205</v>
      </c>
      <c r="H513" s="133"/>
      <c r="I513" s="130"/>
      <c r="J513" s="130"/>
      <c r="K513" s="130"/>
      <c r="L513" s="130"/>
      <c r="M513" s="130"/>
      <c r="N513" s="130"/>
      <c r="O513" s="130"/>
      <c r="P513" s="130"/>
      <c r="Q513" s="130"/>
      <c r="R513" s="130"/>
      <c r="S513" s="133"/>
      <c r="T513" s="130"/>
      <c r="U513" s="130"/>
      <c r="V513" s="130"/>
      <c r="W513" s="130"/>
      <c r="X513" s="130"/>
      <c r="Y513" s="130"/>
      <c r="Z513" s="130"/>
      <c r="AA513" s="130"/>
      <c r="AB513" s="130"/>
      <c r="AC513" s="130"/>
      <c r="AD513" s="130"/>
      <c r="AE513" s="130"/>
      <c r="AF513" s="130"/>
      <c r="AG513" s="130"/>
      <c r="AH513" s="130"/>
      <c r="AI513" s="130"/>
      <c r="AJ513" s="130"/>
      <c r="AK513" s="130"/>
      <c r="AL513" s="130"/>
      <c r="AM513" s="130"/>
      <c r="AN513" s="130"/>
      <c r="AO513" s="130"/>
      <c r="AP513" s="130"/>
      <c r="AQ513" s="130"/>
      <c r="AR513" s="130"/>
      <c r="AS513" s="126"/>
      <c r="AT513" s="126"/>
      <c r="AU513" s="126"/>
      <c r="AV513" s="126"/>
      <c r="AW513" s="126"/>
      <c r="AX513" s="126"/>
      <c r="AY513" s="126"/>
      <c r="AZ513" s="138"/>
      <c r="BA513" s="140"/>
      <c r="BB513" s="140"/>
      <c r="BC513" s="138"/>
      <c r="BD513" s="138"/>
      <c r="BE513" s="130"/>
      <c r="BF513" s="130"/>
      <c r="BG513" s="130"/>
      <c r="BH513" s="130"/>
      <c r="BI513" s="130"/>
      <c r="BJ513" s="130"/>
      <c r="BK513" s="131">
        <v>3.81924</v>
      </c>
      <c r="BL513" s="131">
        <v>3.81924</v>
      </c>
      <c r="BM513" s="130">
        <v>3.84</v>
      </c>
    </row>
    <row r="514" spans="1:65">
      <c r="A514" s="133">
        <v>511</v>
      </c>
      <c r="B514" s="133" t="s">
        <v>731</v>
      </c>
      <c r="C514" s="154"/>
      <c r="D514" s="134" t="s">
        <v>2206</v>
      </c>
      <c r="E514" s="135" t="s">
        <v>2207</v>
      </c>
      <c r="F514" s="135" t="s">
        <v>2208</v>
      </c>
      <c r="G514" s="135" t="s">
        <v>2209</v>
      </c>
      <c r="H514" s="133">
        <f t="shared" si="108"/>
        <v>2</v>
      </c>
      <c r="I514" s="130"/>
      <c r="J514" s="130"/>
      <c r="K514" s="130"/>
      <c r="L514" s="130"/>
      <c r="M514" s="130"/>
      <c r="N514" s="130"/>
      <c r="O514" s="130"/>
      <c r="P514" s="130">
        <v>2</v>
      </c>
      <c r="Q514" s="130"/>
      <c r="R514" s="130">
        <f>P514</f>
        <v>2</v>
      </c>
      <c r="S514" s="133"/>
      <c r="T514" s="130"/>
      <c r="U514" s="130"/>
      <c r="V514" s="130"/>
      <c r="W514" s="130">
        <v>1</v>
      </c>
      <c r="X514" s="130"/>
      <c r="Y514" s="130"/>
      <c r="Z514" s="130"/>
      <c r="AA514" s="130"/>
      <c r="AB514" s="130"/>
      <c r="AC514" s="130"/>
      <c r="AD514" s="130"/>
      <c r="AE514" s="130"/>
      <c r="AF514" s="130"/>
      <c r="AG514" s="130"/>
      <c r="AH514" s="130"/>
      <c r="AI514" s="130"/>
      <c r="AJ514" s="130"/>
      <c r="AK514" s="130"/>
      <c r="AL514" s="130"/>
      <c r="AM514" s="130">
        <f t="shared" si="109"/>
        <v>0</v>
      </c>
      <c r="AN514" s="130"/>
      <c r="AO514" s="130">
        <f t="shared" si="110"/>
        <v>0</v>
      </c>
      <c r="AP514" s="130">
        <f t="shared" si="111"/>
        <v>1</v>
      </c>
      <c r="AQ514" s="130">
        <f t="shared" si="112"/>
        <v>0</v>
      </c>
      <c r="AR514" s="130"/>
      <c r="AS514" s="126"/>
      <c r="AT514" s="126"/>
      <c r="AU514" s="126">
        <f t="shared" si="113"/>
        <v>0.93</v>
      </c>
      <c r="AV514" s="126"/>
      <c r="AW514" s="126"/>
      <c r="AX514" s="126"/>
      <c r="AY514" s="126"/>
      <c r="AZ514" s="138"/>
      <c r="BA514" s="140"/>
      <c r="BB514" s="140"/>
      <c r="BC514" s="138"/>
      <c r="BD514" s="138"/>
      <c r="BE514" s="130">
        <f t="shared" si="114"/>
        <v>0</v>
      </c>
      <c r="BF514" s="130"/>
      <c r="BG514" s="130"/>
      <c r="BH514" s="130">
        <v>19.2</v>
      </c>
      <c r="BI514" s="130">
        <v>11.52</v>
      </c>
      <c r="BJ514" s="130"/>
      <c r="BK514" s="131">
        <v>34.37316</v>
      </c>
      <c r="BL514" s="131">
        <v>34.37316</v>
      </c>
      <c r="BM514" s="130">
        <v>3.84</v>
      </c>
    </row>
    <row r="515" spans="1:65">
      <c r="A515" s="133">
        <v>512</v>
      </c>
      <c r="B515" s="133" t="s">
        <v>731</v>
      </c>
      <c r="C515" s="154"/>
      <c r="D515" s="134"/>
      <c r="E515" s="135" t="s">
        <v>2210</v>
      </c>
      <c r="F515" s="135" t="s">
        <v>2211</v>
      </c>
      <c r="G515" s="135" t="s">
        <v>2212</v>
      </c>
      <c r="H515" s="133"/>
      <c r="I515" s="130"/>
      <c r="J515" s="130"/>
      <c r="K515" s="130"/>
      <c r="L515" s="130"/>
      <c r="M515" s="130"/>
      <c r="N515" s="130"/>
      <c r="O515" s="130"/>
      <c r="P515" s="130"/>
      <c r="Q515" s="130"/>
      <c r="R515" s="130"/>
      <c r="S515" s="133"/>
      <c r="T515" s="130"/>
      <c r="U515" s="130"/>
      <c r="V515" s="130"/>
      <c r="W515" s="130"/>
      <c r="X515" s="130"/>
      <c r="Y515" s="130"/>
      <c r="Z515" s="130"/>
      <c r="AA515" s="130"/>
      <c r="AB515" s="130"/>
      <c r="AC515" s="130"/>
      <c r="AD515" s="130"/>
      <c r="AE515" s="130"/>
      <c r="AF515" s="130"/>
      <c r="AG515" s="130"/>
      <c r="AH515" s="130"/>
      <c r="AI515" s="130"/>
      <c r="AJ515" s="130"/>
      <c r="AK515" s="130"/>
      <c r="AL515" s="130"/>
      <c r="AM515" s="130"/>
      <c r="AN515" s="130"/>
      <c r="AO515" s="130"/>
      <c r="AP515" s="130"/>
      <c r="AQ515" s="130"/>
      <c r="AR515" s="130"/>
      <c r="AS515" s="126"/>
      <c r="AT515" s="126"/>
      <c r="AU515" s="126"/>
      <c r="AV515" s="126"/>
      <c r="AW515" s="126"/>
      <c r="AX515" s="126"/>
      <c r="AY515" s="126"/>
      <c r="AZ515" s="138"/>
      <c r="BA515" s="140"/>
      <c r="BB515" s="140"/>
      <c r="BC515" s="138"/>
      <c r="BD515" s="138"/>
      <c r="BE515" s="130">
        <f t="shared" si="114"/>
        <v>0</v>
      </c>
      <c r="BF515" s="130"/>
      <c r="BG515" s="130"/>
      <c r="BH515" s="130">
        <v>31.68</v>
      </c>
      <c r="BI515" s="130">
        <v>24</v>
      </c>
      <c r="BJ515" s="130"/>
      <c r="BK515" s="131">
        <v>34.37316</v>
      </c>
      <c r="BL515" s="131">
        <v>34.37316</v>
      </c>
      <c r="BM515" s="130">
        <v>7.68</v>
      </c>
    </row>
    <row r="516" spans="1:65">
      <c r="A516" s="133">
        <v>513</v>
      </c>
      <c r="B516" s="133" t="s">
        <v>731</v>
      </c>
      <c r="C516" s="134" t="s">
        <v>2213</v>
      </c>
      <c r="D516" s="134" t="s">
        <v>2214</v>
      </c>
      <c r="E516" s="135" t="s">
        <v>2215</v>
      </c>
      <c r="F516" s="136" t="s">
        <v>2216</v>
      </c>
      <c r="G516" s="135" t="s">
        <v>2217</v>
      </c>
      <c r="H516" s="133">
        <f t="shared" si="108"/>
        <v>4</v>
      </c>
      <c r="I516" s="130"/>
      <c r="J516" s="130"/>
      <c r="K516" s="130">
        <v>2</v>
      </c>
      <c r="L516" s="130"/>
      <c r="M516" s="130"/>
      <c r="N516" s="130"/>
      <c r="O516" s="130"/>
      <c r="P516" s="130">
        <v>2</v>
      </c>
      <c r="Q516" s="130"/>
      <c r="R516" s="130">
        <f>P516</f>
        <v>2</v>
      </c>
      <c r="S516" s="133">
        <v>1</v>
      </c>
      <c r="T516" s="130">
        <v>1</v>
      </c>
      <c r="U516" s="130">
        <v>2</v>
      </c>
      <c r="V516" s="130"/>
      <c r="W516" s="130"/>
      <c r="X516" s="130"/>
      <c r="Y516" s="130"/>
      <c r="Z516" s="130"/>
      <c r="AA516" s="130"/>
      <c r="AB516" s="130">
        <v>1</v>
      </c>
      <c r="AC516" s="130"/>
      <c r="AD516" s="130"/>
      <c r="AE516" s="130"/>
      <c r="AF516" s="130"/>
      <c r="AG516" s="130">
        <v>1</v>
      </c>
      <c r="AH516" s="130"/>
      <c r="AI516" s="130"/>
      <c r="AJ516" s="130">
        <v>1</v>
      </c>
      <c r="AK516" s="130"/>
      <c r="AL516" s="130"/>
      <c r="AM516" s="130">
        <f t="shared" si="109"/>
        <v>1</v>
      </c>
      <c r="AN516" s="130"/>
      <c r="AO516" s="130">
        <f t="shared" si="110"/>
        <v>3</v>
      </c>
      <c r="AP516" s="130">
        <f t="shared" si="111"/>
        <v>0</v>
      </c>
      <c r="AQ516" s="130">
        <f t="shared" si="112"/>
        <v>0</v>
      </c>
      <c r="AR516" s="130">
        <f>38+8</f>
        <v>46</v>
      </c>
      <c r="AS516" s="126">
        <v>2568</v>
      </c>
      <c r="AT516" s="126"/>
      <c r="AU516" s="126">
        <f t="shared" si="113"/>
        <v>3.72</v>
      </c>
      <c r="AV516" s="126">
        <v>196</v>
      </c>
      <c r="AW516" s="126"/>
      <c r="AX516" s="126"/>
      <c r="AY516" s="126"/>
      <c r="AZ516" s="138">
        <v>176</v>
      </c>
      <c r="BA516" s="140">
        <v>12</v>
      </c>
      <c r="BB516" s="140">
        <v>26</v>
      </c>
      <c r="BC516" s="140">
        <v>1</v>
      </c>
      <c r="BD516" s="140">
        <v>1</v>
      </c>
      <c r="BE516" s="130">
        <f t="shared" si="114"/>
        <v>1.92</v>
      </c>
      <c r="BF516" s="130"/>
      <c r="BG516" s="130"/>
      <c r="BH516" s="130">
        <v>33.6</v>
      </c>
      <c r="BI516" s="130">
        <v>48</v>
      </c>
      <c r="BJ516" s="130"/>
      <c r="BK516" s="131">
        <v>34.37316</v>
      </c>
      <c r="BL516" s="131">
        <v>34.37316</v>
      </c>
      <c r="BM516" s="130">
        <v>3.84</v>
      </c>
    </row>
    <row r="517" spans="1:65">
      <c r="A517" s="133">
        <v>514</v>
      </c>
      <c r="B517" s="133" t="s">
        <v>731</v>
      </c>
      <c r="C517" s="134"/>
      <c r="D517" s="134"/>
      <c r="E517" s="135"/>
      <c r="F517" s="136" t="s">
        <v>2218</v>
      </c>
      <c r="G517" s="135" t="s">
        <v>2219</v>
      </c>
      <c r="H517" s="133"/>
      <c r="I517" s="130"/>
      <c r="J517" s="130"/>
      <c r="K517" s="130"/>
      <c r="L517" s="130"/>
      <c r="M517" s="130"/>
      <c r="N517" s="130"/>
      <c r="O517" s="130"/>
      <c r="P517" s="130"/>
      <c r="Q517" s="130"/>
      <c r="R517" s="130"/>
      <c r="S517" s="133"/>
      <c r="T517" s="130"/>
      <c r="U517" s="130"/>
      <c r="V517" s="130"/>
      <c r="W517" s="130"/>
      <c r="X517" s="130"/>
      <c r="Y517" s="130"/>
      <c r="Z517" s="130"/>
      <c r="AA517" s="130"/>
      <c r="AB517" s="130"/>
      <c r="AC517" s="130"/>
      <c r="AD517" s="130"/>
      <c r="AE517" s="130"/>
      <c r="AF517" s="130"/>
      <c r="AG517" s="130"/>
      <c r="AH517" s="130"/>
      <c r="AI517" s="130"/>
      <c r="AJ517" s="130"/>
      <c r="AK517" s="130"/>
      <c r="AL517" s="130"/>
      <c r="AM517" s="130"/>
      <c r="AN517" s="130"/>
      <c r="AO517" s="130"/>
      <c r="AP517" s="130"/>
      <c r="AQ517" s="130"/>
      <c r="AR517" s="130"/>
      <c r="AS517" s="126"/>
      <c r="AT517" s="126"/>
      <c r="AU517" s="126"/>
      <c r="AV517" s="126"/>
      <c r="AW517" s="126"/>
      <c r="AX517" s="126"/>
      <c r="AY517" s="126"/>
      <c r="AZ517" s="138"/>
      <c r="BA517" s="140"/>
      <c r="BB517" s="140"/>
      <c r="BC517" s="140"/>
      <c r="BD517" s="140"/>
      <c r="BE517" s="130"/>
      <c r="BF517" s="130"/>
      <c r="BG517" s="130"/>
      <c r="BH517" s="130"/>
      <c r="BI517" s="130"/>
      <c r="BJ517" s="130"/>
      <c r="BK517" s="131">
        <v>51.55974</v>
      </c>
      <c r="BL517" s="131">
        <v>51.55974</v>
      </c>
      <c r="BM517" s="130">
        <v>3.84</v>
      </c>
    </row>
    <row r="518" spans="1:65">
      <c r="A518" s="133">
        <v>515</v>
      </c>
      <c r="B518" s="133" t="s">
        <v>731</v>
      </c>
      <c r="C518" s="134"/>
      <c r="D518" s="134"/>
      <c r="E518" s="135" t="s">
        <v>2220</v>
      </c>
      <c r="F518" s="136" t="s">
        <v>2221</v>
      </c>
      <c r="G518" s="135" t="s">
        <v>2222</v>
      </c>
      <c r="H518" s="133"/>
      <c r="I518" s="130"/>
      <c r="J518" s="130"/>
      <c r="K518" s="130"/>
      <c r="L518" s="130"/>
      <c r="M518" s="130"/>
      <c r="N518" s="130"/>
      <c r="O518" s="130"/>
      <c r="P518" s="130"/>
      <c r="Q518" s="130"/>
      <c r="R518" s="130"/>
      <c r="S518" s="133"/>
      <c r="T518" s="130"/>
      <c r="U518" s="130"/>
      <c r="V518" s="130"/>
      <c r="W518" s="130"/>
      <c r="X518" s="130"/>
      <c r="Y518" s="130"/>
      <c r="Z518" s="130"/>
      <c r="AA518" s="130"/>
      <c r="AB518" s="130"/>
      <c r="AC518" s="130"/>
      <c r="AD518" s="130"/>
      <c r="AE518" s="130"/>
      <c r="AF518" s="130"/>
      <c r="AG518" s="130"/>
      <c r="AH518" s="130"/>
      <c r="AI518" s="130"/>
      <c r="AJ518" s="130"/>
      <c r="AK518" s="130"/>
      <c r="AL518" s="130"/>
      <c r="AM518" s="130"/>
      <c r="AN518" s="130"/>
      <c r="AO518" s="130"/>
      <c r="AP518" s="130"/>
      <c r="AQ518" s="130"/>
      <c r="AR518" s="130"/>
      <c r="AS518" s="126"/>
      <c r="AT518" s="126"/>
      <c r="AU518" s="126"/>
      <c r="AV518" s="126"/>
      <c r="AW518" s="126"/>
      <c r="AX518" s="126"/>
      <c r="AY518" s="126"/>
      <c r="AZ518" s="138"/>
      <c r="BA518" s="140"/>
      <c r="BB518" s="140"/>
      <c r="BC518" s="140"/>
      <c r="BD518" s="140"/>
      <c r="BE518" s="130"/>
      <c r="BF518" s="130"/>
      <c r="BG518" s="130"/>
      <c r="BH518" s="130"/>
      <c r="BI518" s="130"/>
      <c r="BJ518" s="130"/>
      <c r="BK518" s="131">
        <v>9.5481</v>
      </c>
      <c r="BL518" s="131">
        <v>9.5481</v>
      </c>
      <c r="BM518" s="130">
        <v>7.68</v>
      </c>
    </row>
    <row r="519" spans="1:65">
      <c r="A519" s="133">
        <v>516</v>
      </c>
      <c r="B519" s="133" t="s">
        <v>731</v>
      </c>
      <c r="C519" s="134"/>
      <c r="D519" s="134"/>
      <c r="E519" s="135"/>
      <c r="F519" s="136" t="s">
        <v>2223</v>
      </c>
      <c r="G519" s="135" t="s">
        <v>2224</v>
      </c>
      <c r="H519" s="133"/>
      <c r="I519" s="130"/>
      <c r="J519" s="130"/>
      <c r="K519" s="130"/>
      <c r="L519" s="130"/>
      <c r="M519" s="130"/>
      <c r="N519" s="130"/>
      <c r="O519" s="130"/>
      <c r="P519" s="130"/>
      <c r="Q519" s="130"/>
      <c r="R519" s="130"/>
      <c r="S519" s="133"/>
      <c r="T519" s="130"/>
      <c r="U519" s="130"/>
      <c r="V519" s="130"/>
      <c r="W519" s="130"/>
      <c r="X519" s="130"/>
      <c r="Y519" s="130"/>
      <c r="Z519" s="130"/>
      <c r="AA519" s="130"/>
      <c r="AB519" s="130"/>
      <c r="AC519" s="130"/>
      <c r="AD519" s="130"/>
      <c r="AE519" s="130"/>
      <c r="AF519" s="130"/>
      <c r="AG519" s="130"/>
      <c r="AH519" s="130"/>
      <c r="AI519" s="130"/>
      <c r="AJ519" s="130"/>
      <c r="AK519" s="130"/>
      <c r="AL519" s="130"/>
      <c r="AM519" s="130"/>
      <c r="AN519" s="130"/>
      <c r="AO519" s="130"/>
      <c r="AP519" s="130"/>
      <c r="AQ519" s="130"/>
      <c r="AR519" s="130"/>
      <c r="AS519" s="126"/>
      <c r="AT519" s="126"/>
      <c r="AU519" s="126"/>
      <c r="AV519" s="126"/>
      <c r="AW519" s="126"/>
      <c r="AX519" s="126"/>
      <c r="AY519" s="126"/>
      <c r="AZ519" s="138"/>
      <c r="BA519" s="140"/>
      <c r="BB519" s="140"/>
      <c r="BC519" s="140"/>
      <c r="BD519" s="140"/>
      <c r="BE519" s="130"/>
      <c r="BF519" s="130"/>
      <c r="BG519" s="130"/>
      <c r="BH519" s="130"/>
      <c r="BI519" s="130"/>
      <c r="BJ519" s="130"/>
      <c r="BK519" s="131">
        <v>9.5481</v>
      </c>
      <c r="BL519" s="131">
        <v>9.5481</v>
      </c>
      <c r="BM519" s="130"/>
    </row>
    <row r="520" spans="1:65">
      <c r="A520" s="133">
        <v>517</v>
      </c>
      <c r="B520" s="133" t="s">
        <v>731</v>
      </c>
      <c r="C520" s="134"/>
      <c r="D520" s="134" t="s">
        <v>1333</v>
      </c>
      <c r="E520" s="135" t="s">
        <v>2225</v>
      </c>
      <c r="F520" s="136" t="s">
        <v>2226</v>
      </c>
      <c r="G520" s="135" t="s">
        <v>2227</v>
      </c>
      <c r="H520" s="133">
        <f>SUM(I520:Q520)</f>
        <v>5</v>
      </c>
      <c r="I520" s="130">
        <v>1</v>
      </c>
      <c r="J520" s="130">
        <v>4</v>
      </c>
      <c r="K520" s="130"/>
      <c r="L520" s="130"/>
      <c r="M520" s="130"/>
      <c r="N520" s="130"/>
      <c r="O520" s="130"/>
      <c r="P520" s="130"/>
      <c r="Q520" s="130"/>
      <c r="R520" s="130">
        <f>P520</f>
        <v>0</v>
      </c>
      <c r="S520" s="133">
        <v>2</v>
      </c>
      <c r="T520" s="130"/>
      <c r="U520" s="130"/>
      <c r="V520" s="130"/>
      <c r="W520" s="130"/>
      <c r="X520" s="130"/>
      <c r="Y520" s="130"/>
      <c r="Z520" s="130"/>
      <c r="AA520" s="130"/>
      <c r="AB520" s="130"/>
      <c r="AC520" s="130"/>
      <c r="AD520" s="130"/>
      <c r="AE520" s="130"/>
      <c r="AF520" s="130"/>
      <c r="AG520" s="130"/>
      <c r="AH520" s="130"/>
      <c r="AI520" s="130">
        <v>1</v>
      </c>
      <c r="AJ520" s="130"/>
      <c r="AK520" s="130"/>
      <c r="AL520" s="130"/>
      <c r="AM520" s="130">
        <f>S520</f>
        <v>2</v>
      </c>
      <c r="AN520" s="130"/>
      <c r="AO520" s="130">
        <f>SUM(T520:V520)</f>
        <v>0</v>
      </c>
      <c r="AP520" s="130">
        <f>SUM(W520:Y520)</f>
        <v>0</v>
      </c>
      <c r="AQ520" s="130">
        <f>Z520</f>
        <v>0</v>
      </c>
      <c r="AR520" s="130"/>
      <c r="AS520" s="126"/>
      <c r="AT520" s="126"/>
      <c r="AU520" s="126">
        <f>(SUM(S52:AA52))*0.93</f>
        <v>0.93</v>
      </c>
      <c r="AV520" s="126">
        <v>27.9</v>
      </c>
      <c r="AW520" s="126"/>
      <c r="AX520" s="126"/>
      <c r="AY520" s="126"/>
      <c r="AZ520" s="138"/>
      <c r="BA520" s="140"/>
      <c r="BB520" s="140"/>
      <c r="BC520" s="140"/>
      <c r="BD520" s="140"/>
      <c r="BE520" s="130">
        <f>(AH52*5+AI52*4+AJ52*2)*0.96</f>
        <v>4.8</v>
      </c>
      <c r="BF520" s="130"/>
      <c r="BG520" s="130"/>
      <c r="BH520" s="130">
        <v>24</v>
      </c>
      <c r="BI520" s="130">
        <v>48</v>
      </c>
      <c r="BJ520" s="130"/>
      <c r="BK520" s="131">
        <v>17.18658</v>
      </c>
      <c r="BL520" s="131">
        <v>17.18658</v>
      </c>
      <c r="BM520" s="130">
        <v>3.84</v>
      </c>
    </row>
    <row r="521" spans="1:65">
      <c r="A521" s="133">
        <v>518</v>
      </c>
      <c r="B521" s="133" t="s">
        <v>731</v>
      </c>
      <c r="C521" s="134"/>
      <c r="D521" s="134"/>
      <c r="E521" s="135" t="s">
        <v>2228</v>
      </c>
      <c r="F521" s="136" t="s">
        <v>2229</v>
      </c>
      <c r="G521" s="135" t="s">
        <v>2230</v>
      </c>
      <c r="H521" s="133"/>
      <c r="I521" s="130"/>
      <c r="J521" s="130"/>
      <c r="K521" s="130"/>
      <c r="L521" s="130"/>
      <c r="M521" s="130"/>
      <c r="N521" s="130"/>
      <c r="O521" s="130"/>
      <c r="P521" s="130"/>
      <c r="Q521" s="130"/>
      <c r="R521" s="130"/>
      <c r="S521" s="133"/>
      <c r="T521" s="130"/>
      <c r="U521" s="130"/>
      <c r="V521" s="130"/>
      <c r="W521" s="130"/>
      <c r="X521" s="130"/>
      <c r="Y521" s="130"/>
      <c r="Z521" s="130"/>
      <c r="AA521" s="130"/>
      <c r="AB521" s="130"/>
      <c r="AC521" s="130"/>
      <c r="AD521" s="130"/>
      <c r="AE521" s="130"/>
      <c r="AF521" s="130"/>
      <c r="AG521" s="130"/>
      <c r="AH521" s="130"/>
      <c r="AI521" s="130"/>
      <c r="AJ521" s="130"/>
      <c r="AK521" s="130"/>
      <c r="AL521" s="130"/>
      <c r="AM521" s="130"/>
      <c r="AN521" s="130"/>
      <c r="AO521" s="130"/>
      <c r="AP521" s="130"/>
      <c r="AQ521" s="130"/>
      <c r="AR521" s="130"/>
      <c r="AS521" s="126"/>
      <c r="AT521" s="126"/>
      <c r="AU521" s="126"/>
      <c r="AV521" s="126"/>
      <c r="AW521" s="126"/>
      <c r="AX521" s="126"/>
      <c r="AY521" s="126"/>
      <c r="AZ521" s="138"/>
      <c r="BA521" s="140"/>
      <c r="BB521" s="140"/>
      <c r="BC521" s="140"/>
      <c r="BD521" s="140"/>
      <c r="BE521" s="130"/>
      <c r="BF521" s="130"/>
      <c r="BG521" s="130"/>
      <c r="BH521" s="130"/>
      <c r="BI521" s="130"/>
      <c r="BJ521" s="130"/>
      <c r="BK521" s="131">
        <v>35.32797</v>
      </c>
      <c r="BL521" s="131">
        <v>35.32797</v>
      </c>
      <c r="BM521" s="130">
        <v>3.84</v>
      </c>
    </row>
    <row r="522" spans="1:65">
      <c r="A522" s="133">
        <v>519</v>
      </c>
      <c r="B522" s="133" t="s">
        <v>731</v>
      </c>
      <c r="C522" s="134"/>
      <c r="D522" s="134"/>
      <c r="E522" s="135" t="s">
        <v>2231</v>
      </c>
      <c r="F522" s="136" t="s">
        <v>2232</v>
      </c>
      <c r="G522" s="135" t="s">
        <v>2233</v>
      </c>
      <c r="H522" s="133"/>
      <c r="I522" s="130"/>
      <c r="J522" s="130"/>
      <c r="K522" s="130"/>
      <c r="L522" s="130"/>
      <c r="M522" s="130"/>
      <c r="N522" s="130"/>
      <c r="O522" s="130"/>
      <c r="P522" s="130"/>
      <c r="Q522" s="130"/>
      <c r="R522" s="130"/>
      <c r="S522" s="133"/>
      <c r="T522" s="130"/>
      <c r="U522" s="130"/>
      <c r="V522" s="130"/>
      <c r="W522" s="130"/>
      <c r="X522" s="130"/>
      <c r="Y522" s="130"/>
      <c r="Z522" s="130"/>
      <c r="AA522" s="130"/>
      <c r="AB522" s="130"/>
      <c r="AC522" s="130"/>
      <c r="AD522" s="130"/>
      <c r="AE522" s="130"/>
      <c r="AF522" s="130"/>
      <c r="AG522" s="130"/>
      <c r="AH522" s="130"/>
      <c r="AI522" s="130"/>
      <c r="AJ522" s="130"/>
      <c r="AK522" s="130"/>
      <c r="AL522" s="130"/>
      <c r="AM522" s="130"/>
      <c r="AN522" s="130"/>
      <c r="AO522" s="130"/>
      <c r="AP522" s="130"/>
      <c r="AQ522" s="130"/>
      <c r="AR522" s="130"/>
      <c r="AS522" s="126"/>
      <c r="AT522" s="126"/>
      <c r="AU522" s="126"/>
      <c r="AV522" s="126"/>
      <c r="AW522" s="126"/>
      <c r="AX522" s="126"/>
      <c r="AY522" s="126"/>
      <c r="AZ522" s="138"/>
      <c r="BA522" s="140"/>
      <c r="BB522" s="140"/>
      <c r="BC522" s="140"/>
      <c r="BD522" s="140"/>
      <c r="BE522" s="130"/>
      <c r="BF522" s="130"/>
      <c r="BG522" s="130"/>
      <c r="BH522" s="130"/>
      <c r="BI522" s="130"/>
      <c r="BJ522" s="130"/>
      <c r="BK522" s="131">
        <v>28.6443</v>
      </c>
      <c r="BL522" s="131">
        <v>28.6443</v>
      </c>
      <c r="BM522" s="130">
        <v>3.84</v>
      </c>
    </row>
    <row r="523" spans="1:65">
      <c r="A523" s="133">
        <v>520</v>
      </c>
      <c r="B523" s="133" t="s">
        <v>731</v>
      </c>
      <c r="C523" s="134"/>
      <c r="D523" s="134"/>
      <c r="E523" s="135"/>
      <c r="F523" s="136" t="s">
        <v>2234</v>
      </c>
      <c r="G523" s="135" t="s">
        <v>2235</v>
      </c>
      <c r="H523" s="133"/>
      <c r="I523" s="130"/>
      <c r="J523" s="130"/>
      <c r="K523" s="130"/>
      <c r="L523" s="130"/>
      <c r="M523" s="130"/>
      <c r="N523" s="130"/>
      <c r="O523" s="130"/>
      <c r="P523" s="130"/>
      <c r="Q523" s="130"/>
      <c r="R523" s="130"/>
      <c r="S523" s="133"/>
      <c r="T523" s="130"/>
      <c r="U523" s="130"/>
      <c r="V523" s="130"/>
      <c r="W523" s="130"/>
      <c r="X523" s="130"/>
      <c r="Y523" s="130"/>
      <c r="Z523" s="130"/>
      <c r="AA523" s="130"/>
      <c r="AB523" s="130"/>
      <c r="AC523" s="130"/>
      <c r="AD523" s="130"/>
      <c r="AE523" s="130"/>
      <c r="AF523" s="130"/>
      <c r="AG523" s="130"/>
      <c r="AH523" s="130"/>
      <c r="AI523" s="130"/>
      <c r="AJ523" s="130"/>
      <c r="AK523" s="130"/>
      <c r="AL523" s="130"/>
      <c r="AM523" s="130"/>
      <c r="AN523" s="130"/>
      <c r="AO523" s="130"/>
      <c r="AP523" s="130"/>
      <c r="AQ523" s="130"/>
      <c r="AR523" s="130"/>
      <c r="AS523" s="126"/>
      <c r="AT523" s="126"/>
      <c r="AU523" s="126"/>
      <c r="AV523" s="126"/>
      <c r="AW523" s="126"/>
      <c r="AX523" s="126"/>
      <c r="AY523" s="126"/>
      <c r="AZ523" s="138"/>
      <c r="BA523" s="140"/>
      <c r="BB523" s="140"/>
      <c r="BC523" s="140"/>
      <c r="BD523" s="140"/>
      <c r="BE523" s="130"/>
      <c r="BF523" s="130"/>
      <c r="BG523" s="130"/>
      <c r="BH523" s="130"/>
      <c r="BI523" s="130"/>
      <c r="BJ523" s="130"/>
      <c r="BK523" s="131">
        <v>64.92708</v>
      </c>
      <c r="BL523" s="131">
        <v>64.92708</v>
      </c>
      <c r="BM523" s="130"/>
    </row>
    <row r="524" spans="1:65">
      <c r="A524" s="133">
        <v>521</v>
      </c>
      <c r="B524" s="133" t="s">
        <v>731</v>
      </c>
      <c r="C524" s="134"/>
      <c r="D524" s="134"/>
      <c r="E524" s="135"/>
      <c r="F524" s="136" t="s">
        <v>2236</v>
      </c>
      <c r="G524" s="135" t="s">
        <v>2237</v>
      </c>
      <c r="H524" s="133"/>
      <c r="I524" s="130"/>
      <c r="J524" s="130"/>
      <c r="K524" s="130"/>
      <c r="L524" s="130"/>
      <c r="M524" s="130"/>
      <c r="N524" s="130"/>
      <c r="O524" s="130"/>
      <c r="P524" s="130"/>
      <c r="Q524" s="130"/>
      <c r="R524" s="130"/>
      <c r="S524" s="133"/>
      <c r="T524" s="130"/>
      <c r="U524" s="130"/>
      <c r="V524" s="130"/>
      <c r="W524" s="130"/>
      <c r="X524" s="130"/>
      <c r="Y524" s="130"/>
      <c r="Z524" s="130"/>
      <c r="AA524" s="130"/>
      <c r="AB524" s="130"/>
      <c r="AC524" s="130"/>
      <c r="AD524" s="130"/>
      <c r="AE524" s="130"/>
      <c r="AF524" s="130"/>
      <c r="AG524" s="130"/>
      <c r="AH524" s="130"/>
      <c r="AI524" s="130"/>
      <c r="AJ524" s="130"/>
      <c r="AK524" s="130"/>
      <c r="AL524" s="130"/>
      <c r="AM524" s="130"/>
      <c r="AN524" s="130"/>
      <c r="AO524" s="130"/>
      <c r="AP524" s="130"/>
      <c r="AQ524" s="130"/>
      <c r="AR524" s="130"/>
      <c r="AS524" s="126"/>
      <c r="AT524" s="126"/>
      <c r="AU524" s="126"/>
      <c r="AV524" s="126"/>
      <c r="AW524" s="126"/>
      <c r="AX524" s="126"/>
      <c r="AY524" s="126"/>
      <c r="AZ524" s="138"/>
      <c r="BA524" s="140"/>
      <c r="BB524" s="140"/>
      <c r="BC524" s="140"/>
      <c r="BD524" s="140"/>
      <c r="BE524" s="130"/>
      <c r="BF524" s="130"/>
      <c r="BG524" s="130"/>
      <c r="BH524" s="130"/>
      <c r="BI524" s="130"/>
      <c r="BJ524" s="130"/>
      <c r="BK524" s="131">
        <v>64.92708</v>
      </c>
      <c r="BL524" s="131">
        <v>64.92708</v>
      </c>
      <c r="BM524" s="130"/>
    </row>
    <row r="525" spans="1:65">
      <c r="A525" s="133">
        <v>522</v>
      </c>
      <c r="B525" s="133" t="s">
        <v>731</v>
      </c>
      <c r="C525" s="134"/>
      <c r="D525" s="134" t="s">
        <v>2238</v>
      </c>
      <c r="E525" s="135" t="s">
        <v>2239</v>
      </c>
      <c r="F525" s="136" t="s">
        <v>2240</v>
      </c>
      <c r="G525" s="135" t="s">
        <v>2241</v>
      </c>
      <c r="H525" s="133">
        <f>SUM(I525:Q525)</f>
        <v>5</v>
      </c>
      <c r="I525" s="130"/>
      <c r="J525" s="130">
        <v>4</v>
      </c>
      <c r="K525" s="130">
        <v>1</v>
      </c>
      <c r="L525" s="130"/>
      <c r="M525" s="130"/>
      <c r="N525" s="130"/>
      <c r="O525" s="130"/>
      <c r="P525" s="130"/>
      <c r="Q525" s="130"/>
      <c r="R525" s="130">
        <f>P525</f>
        <v>0</v>
      </c>
      <c r="S525" s="133">
        <v>4</v>
      </c>
      <c r="T525" s="130"/>
      <c r="U525" s="130"/>
      <c r="V525" s="130"/>
      <c r="W525" s="130"/>
      <c r="X525" s="130"/>
      <c r="Y525" s="130"/>
      <c r="Z525" s="130"/>
      <c r="AA525" s="130"/>
      <c r="AB525" s="130">
        <v>1</v>
      </c>
      <c r="AC525" s="130"/>
      <c r="AD525" s="130"/>
      <c r="AE525" s="130"/>
      <c r="AF525" s="130"/>
      <c r="AG525" s="130"/>
      <c r="AH525" s="130"/>
      <c r="AI525" s="130"/>
      <c r="AJ525" s="130">
        <v>1</v>
      </c>
      <c r="AK525" s="130"/>
      <c r="AL525" s="130"/>
      <c r="AM525" s="130">
        <f>S525</f>
        <v>4</v>
      </c>
      <c r="AN525" s="130"/>
      <c r="AO525" s="130">
        <f>SUM(T525:V525)</f>
        <v>0</v>
      </c>
      <c r="AP525" s="130">
        <f>SUM(W525:Y525)</f>
        <v>0</v>
      </c>
      <c r="AQ525" s="130">
        <f>Z525</f>
        <v>0</v>
      </c>
      <c r="AR525" s="130"/>
      <c r="AS525" s="126"/>
      <c r="AT525" s="126"/>
      <c r="AU525" s="126">
        <f>(SUM(S525:AA525))*0.93</f>
        <v>3.72</v>
      </c>
      <c r="AV525" s="126">
        <v>146.7</v>
      </c>
      <c r="AW525" s="126"/>
      <c r="AX525" s="126"/>
      <c r="AY525" s="126"/>
      <c r="AZ525" s="138"/>
      <c r="BA525" s="140"/>
      <c r="BB525" s="140"/>
      <c r="BC525" s="140"/>
      <c r="BD525" s="140"/>
      <c r="BE525" s="130">
        <f>(AH525*5+AI525*4+AJ525*2)*0.96</f>
        <v>1.92</v>
      </c>
      <c r="BF525" s="130"/>
      <c r="BG525" s="130"/>
      <c r="BH525" s="130">
        <v>26.88</v>
      </c>
      <c r="BI525" s="130">
        <v>57.6</v>
      </c>
      <c r="BJ525" s="130"/>
      <c r="BK525" s="131">
        <v>64.92708</v>
      </c>
      <c r="BL525" s="131">
        <v>64.92708</v>
      </c>
      <c r="BM525" s="130">
        <v>3.84</v>
      </c>
    </row>
    <row r="526" spans="1:65">
      <c r="A526" s="133">
        <v>523</v>
      </c>
      <c r="B526" s="133" t="s">
        <v>731</v>
      </c>
      <c r="C526" s="134"/>
      <c r="D526" s="134"/>
      <c r="E526" s="135" t="s">
        <v>2242</v>
      </c>
      <c r="F526" s="136" t="s">
        <v>2243</v>
      </c>
      <c r="G526" s="135" t="s">
        <v>2244</v>
      </c>
      <c r="H526" s="133"/>
      <c r="I526" s="130"/>
      <c r="J526" s="130"/>
      <c r="K526" s="130"/>
      <c r="L526" s="130"/>
      <c r="M526" s="130"/>
      <c r="N526" s="130"/>
      <c r="O526" s="130"/>
      <c r="P526" s="130"/>
      <c r="Q526" s="130"/>
      <c r="R526" s="130"/>
      <c r="S526" s="133"/>
      <c r="T526" s="130"/>
      <c r="U526" s="130"/>
      <c r="V526" s="130"/>
      <c r="W526" s="130"/>
      <c r="X526" s="130"/>
      <c r="Y526" s="130"/>
      <c r="Z526" s="130"/>
      <c r="AA526" s="130"/>
      <c r="AB526" s="130"/>
      <c r="AC526" s="130"/>
      <c r="AD526" s="130"/>
      <c r="AE526" s="130"/>
      <c r="AF526" s="130"/>
      <c r="AG526" s="130"/>
      <c r="AH526" s="130"/>
      <c r="AI526" s="130"/>
      <c r="AJ526" s="130"/>
      <c r="AK526" s="130"/>
      <c r="AL526" s="130"/>
      <c r="AM526" s="130"/>
      <c r="AN526" s="130"/>
      <c r="AO526" s="130"/>
      <c r="AP526" s="130"/>
      <c r="AQ526" s="130"/>
      <c r="AR526" s="130"/>
      <c r="AS526" s="126"/>
      <c r="AT526" s="126"/>
      <c r="AU526" s="126"/>
      <c r="AV526" s="126"/>
      <c r="AW526" s="126"/>
      <c r="AX526" s="126"/>
      <c r="AY526" s="126"/>
      <c r="AZ526" s="138"/>
      <c r="BA526" s="140"/>
      <c r="BB526" s="140"/>
      <c r="BC526" s="140"/>
      <c r="BD526" s="140"/>
      <c r="BE526" s="130"/>
      <c r="BF526" s="130"/>
      <c r="BG526" s="130"/>
      <c r="BH526" s="130"/>
      <c r="BI526" s="130"/>
      <c r="BJ526" s="130"/>
      <c r="BK526" s="131">
        <v>47.14374375</v>
      </c>
      <c r="BL526" s="131">
        <v>47.14374375</v>
      </c>
      <c r="BM526" s="130">
        <v>3.84</v>
      </c>
    </row>
    <row r="527" spans="1:65">
      <c r="A527" s="133">
        <v>524</v>
      </c>
      <c r="B527" s="133" t="s">
        <v>731</v>
      </c>
      <c r="C527" s="134"/>
      <c r="D527" s="134"/>
      <c r="E527" s="135"/>
      <c r="F527" s="136" t="s">
        <v>2245</v>
      </c>
      <c r="G527" s="135" t="s">
        <v>2246</v>
      </c>
      <c r="H527" s="133"/>
      <c r="I527" s="130"/>
      <c r="J527" s="130"/>
      <c r="K527" s="130"/>
      <c r="L527" s="130"/>
      <c r="M527" s="130"/>
      <c r="N527" s="130"/>
      <c r="O527" s="130"/>
      <c r="P527" s="130"/>
      <c r="Q527" s="130"/>
      <c r="R527" s="130"/>
      <c r="S527" s="133"/>
      <c r="T527" s="130"/>
      <c r="U527" s="130"/>
      <c r="V527" s="130"/>
      <c r="W527" s="130"/>
      <c r="X527" s="130"/>
      <c r="Y527" s="130"/>
      <c r="Z527" s="130"/>
      <c r="AA527" s="130"/>
      <c r="AB527" s="130"/>
      <c r="AC527" s="130"/>
      <c r="AD527" s="130"/>
      <c r="AE527" s="130"/>
      <c r="AF527" s="130"/>
      <c r="AG527" s="130"/>
      <c r="AH527" s="130"/>
      <c r="AI527" s="130"/>
      <c r="AJ527" s="130"/>
      <c r="AK527" s="130"/>
      <c r="AL527" s="130"/>
      <c r="AM527" s="130"/>
      <c r="AN527" s="130"/>
      <c r="AO527" s="130"/>
      <c r="AP527" s="130"/>
      <c r="AQ527" s="130"/>
      <c r="AR527" s="130"/>
      <c r="AS527" s="126"/>
      <c r="AT527" s="126"/>
      <c r="AU527" s="126"/>
      <c r="AV527" s="126"/>
      <c r="AW527" s="126"/>
      <c r="AX527" s="126"/>
      <c r="AY527" s="126"/>
      <c r="AZ527" s="138"/>
      <c r="BA527" s="140"/>
      <c r="BB527" s="140"/>
      <c r="BC527" s="140"/>
      <c r="BD527" s="140"/>
      <c r="BE527" s="130"/>
      <c r="BF527" s="130"/>
      <c r="BG527" s="130"/>
      <c r="BH527" s="130"/>
      <c r="BI527" s="130"/>
      <c r="BJ527" s="130"/>
      <c r="BK527" s="131">
        <v>23.87025</v>
      </c>
      <c r="BL527" s="131">
        <v>23.87025</v>
      </c>
      <c r="BM527" s="130"/>
    </row>
    <row r="528" spans="1:65">
      <c r="A528" s="133">
        <v>525</v>
      </c>
      <c r="B528" s="133" t="s">
        <v>731</v>
      </c>
      <c r="C528" s="134"/>
      <c r="D528" s="134"/>
      <c r="E528" s="135" t="s">
        <v>2247</v>
      </c>
      <c r="F528" s="136" t="s">
        <v>2248</v>
      </c>
      <c r="G528" s="135" t="s">
        <v>2249</v>
      </c>
      <c r="H528" s="133"/>
      <c r="I528" s="130"/>
      <c r="J528" s="130"/>
      <c r="K528" s="130"/>
      <c r="L528" s="130"/>
      <c r="M528" s="130"/>
      <c r="N528" s="130"/>
      <c r="O528" s="130"/>
      <c r="P528" s="130"/>
      <c r="Q528" s="130"/>
      <c r="R528" s="130"/>
      <c r="S528" s="133"/>
      <c r="T528" s="130"/>
      <c r="U528" s="130"/>
      <c r="V528" s="130"/>
      <c r="W528" s="130"/>
      <c r="X528" s="130"/>
      <c r="Y528" s="130"/>
      <c r="Z528" s="130"/>
      <c r="AA528" s="130"/>
      <c r="AB528" s="130"/>
      <c r="AC528" s="130"/>
      <c r="AD528" s="130"/>
      <c r="AE528" s="130"/>
      <c r="AF528" s="130"/>
      <c r="AG528" s="130"/>
      <c r="AH528" s="130"/>
      <c r="AI528" s="130"/>
      <c r="AJ528" s="130"/>
      <c r="AK528" s="130"/>
      <c r="AL528" s="130"/>
      <c r="AM528" s="130"/>
      <c r="AN528" s="130"/>
      <c r="AO528" s="130"/>
      <c r="AP528" s="130"/>
      <c r="AQ528" s="130"/>
      <c r="AR528" s="130"/>
      <c r="AS528" s="126"/>
      <c r="AT528" s="126"/>
      <c r="AU528" s="126"/>
      <c r="AV528" s="126"/>
      <c r="AW528" s="126"/>
      <c r="AX528" s="126"/>
      <c r="AY528" s="126"/>
      <c r="AZ528" s="138"/>
      <c r="BA528" s="140"/>
      <c r="BB528" s="140"/>
      <c r="BC528" s="140"/>
      <c r="BD528" s="140"/>
      <c r="BE528" s="130"/>
      <c r="BF528" s="130"/>
      <c r="BG528" s="130"/>
      <c r="BH528" s="130"/>
      <c r="BI528" s="130"/>
      <c r="BJ528" s="130"/>
      <c r="BK528" s="131">
        <v>47.14374375</v>
      </c>
      <c r="BL528" s="131">
        <v>47.14374375</v>
      </c>
      <c r="BM528" s="130">
        <v>3.84</v>
      </c>
    </row>
    <row r="529" spans="1:65">
      <c r="A529" s="133">
        <v>526</v>
      </c>
      <c r="B529" s="133" t="s">
        <v>731</v>
      </c>
      <c r="C529" s="134"/>
      <c r="D529" s="134"/>
      <c r="E529" s="135" t="s">
        <v>2250</v>
      </c>
      <c r="F529" s="136" t="s">
        <v>2251</v>
      </c>
      <c r="G529" s="135" t="s">
        <v>2252</v>
      </c>
      <c r="H529" s="133"/>
      <c r="I529" s="130"/>
      <c r="J529" s="130"/>
      <c r="K529" s="130"/>
      <c r="L529" s="130"/>
      <c r="M529" s="130"/>
      <c r="N529" s="130"/>
      <c r="O529" s="130"/>
      <c r="P529" s="130"/>
      <c r="Q529" s="130"/>
      <c r="R529" s="130"/>
      <c r="S529" s="133"/>
      <c r="T529" s="130"/>
      <c r="U529" s="130"/>
      <c r="V529" s="130"/>
      <c r="W529" s="130"/>
      <c r="X529" s="130"/>
      <c r="Y529" s="130"/>
      <c r="Z529" s="130"/>
      <c r="AA529" s="130"/>
      <c r="AB529" s="130"/>
      <c r="AC529" s="130"/>
      <c r="AD529" s="130"/>
      <c r="AE529" s="130"/>
      <c r="AF529" s="130"/>
      <c r="AG529" s="130"/>
      <c r="AH529" s="130"/>
      <c r="AI529" s="130"/>
      <c r="AJ529" s="130"/>
      <c r="AK529" s="130"/>
      <c r="AL529" s="130"/>
      <c r="AM529" s="130"/>
      <c r="AN529" s="130"/>
      <c r="AO529" s="130"/>
      <c r="AP529" s="130"/>
      <c r="AQ529" s="130"/>
      <c r="AR529" s="130"/>
      <c r="AS529" s="126"/>
      <c r="AT529" s="126"/>
      <c r="AU529" s="126"/>
      <c r="AV529" s="126"/>
      <c r="AW529" s="126"/>
      <c r="AX529" s="126"/>
      <c r="AY529" s="126"/>
      <c r="AZ529" s="138"/>
      <c r="BA529" s="140"/>
      <c r="BB529" s="140"/>
      <c r="BC529" s="140"/>
      <c r="BD529" s="140"/>
      <c r="BE529" s="130"/>
      <c r="BF529" s="130"/>
      <c r="BG529" s="130"/>
      <c r="BH529" s="130"/>
      <c r="BI529" s="130"/>
      <c r="BJ529" s="130"/>
      <c r="BK529" s="131">
        <v>21.00582</v>
      </c>
      <c r="BL529" s="131">
        <v>21.00582</v>
      </c>
      <c r="BM529" s="130">
        <v>3.84</v>
      </c>
    </row>
    <row r="530" spans="1:65">
      <c r="A530" s="133">
        <v>527</v>
      </c>
      <c r="B530" s="133" t="s">
        <v>731</v>
      </c>
      <c r="C530" s="134"/>
      <c r="D530" s="134" t="s">
        <v>2197</v>
      </c>
      <c r="E530" s="135" t="s">
        <v>2253</v>
      </c>
      <c r="F530" s="136" t="s">
        <v>2254</v>
      </c>
      <c r="G530" s="135" t="s">
        <v>2255</v>
      </c>
      <c r="H530" s="133">
        <f>SUM(I530:Q530)</f>
        <v>6</v>
      </c>
      <c r="I530" s="130"/>
      <c r="J530" s="130">
        <v>2</v>
      </c>
      <c r="K530" s="130">
        <v>3</v>
      </c>
      <c r="L530" s="130"/>
      <c r="M530" s="130"/>
      <c r="N530" s="130"/>
      <c r="O530" s="130">
        <v>1</v>
      </c>
      <c r="P530" s="130"/>
      <c r="Q530" s="130"/>
      <c r="R530" s="130">
        <f>P530</f>
        <v>0</v>
      </c>
      <c r="S530" s="133">
        <v>3</v>
      </c>
      <c r="T530" s="130">
        <v>1</v>
      </c>
      <c r="U530" s="130"/>
      <c r="V530" s="130"/>
      <c r="W530" s="130"/>
      <c r="X530" s="130"/>
      <c r="Y530" s="130"/>
      <c r="Z530" s="130"/>
      <c r="AA530" s="130"/>
      <c r="AB530" s="130">
        <v>1</v>
      </c>
      <c r="AC530" s="130"/>
      <c r="AD530" s="130"/>
      <c r="AE530" s="130"/>
      <c r="AF530" s="130"/>
      <c r="AG530" s="130"/>
      <c r="AH530" s="130"/>
      <c r="AI530" s="130"/>
      <c r="AJ530" s="130">
        <v>1</v>
      </c>
      <c r="AK530" s="130"/>
      <c r="AL530" s="130"/>
      <c r="AM530" s="130">
        <f>S530</f>
        <v>3</v>
      </c>
      <c r="AN530" s="130"/>
      <c r="AO530" s="130">
        <f>SUM(T530:V530)</f>
        <v>1</v>
      </c>
      <c r="AP530" s="130">
        <f>SUM(W530:Y530)</f>
        <v>0</v>
      </c>
      <c r="AQ530" s="130">
        <f>Z530</f>
        <v>0</v>
      </c>
      <c r="AR530" s="130"/>
      <c r="AS530" s="126"/>
      <c r="AT530" s="126"/>
      <c r="AU530" s="126">
        <f>(SUM(S53:AA53))*0.93</f>
        <v>0.93</v>
      </c>
      <c r="AV530" s="126">
        <v>37.2</v>
      </c>
      <c r="AW530" s="126">
        <v>186</v>
      </c>
      <c r="AX530" s="126"/>
      <c r="AY530" s="126"/>
      <c r="AZ530" s="138"/>
      <c r="BA530" s="140"/>
      <c r="BB530" s="140"/>
      <c r="BC530" s="140"/>
      <c r="BD530" s="140"/>
      <c r="BE530" s="130">
        <f>(AH53*5+AI53*4+AJ53*2)*0.96</f>
        <v>0</v>
      </c>
      <c r="BF530" s="130"/>
      <c r="BG530" s="130"/>
      <c r="BH530" s="130">
        <v>3.72</v>
      </c>
      <c r="BI530" s="130">
        <v>96</v>
      </c>
      <c r="BJ530" s="130"/>
      <c r="BK530" s="131">
        <v>4.77405</v>
      </c>
      <c r="BL530" s="131">
        <v>4.77405</v>
      </c>
      <c r="BM530" s="130">
        <v>3.84</v>
      </c>
    </row>
    <row r="531" spans="1:65">
      <c r="A531" s="133">
        <v>528</v>
      </c>
      <c r="B531" s="133" t="s">
        <v>731</v>
      </c>
      <c r="C531" s="134"/>
      <c r="D531" s="134"/>
      <c r="E531" s="135" t="s">
        <v>2256</v>
      </c>
      <c r="F531" s="136" t="s">
        <v>2257</v>
      </c>
      <c r="G531" s="135" t="s">
        <v>2258</v>
      </c>
      <c r="H531" s="133"/>
      <c r="I531" s="130"/>
      <c r="J531" s="130"/>
      <c r="K531" s="130"/>
      <c r="L531" s="130"/>
      <c r="M531" s="130"/>
      <c r="N531" s="130"/>
      <c r="O531" s="130"/>
      <c r="P531" s="130"/>
      <c r="Q531" s="130"/>
      <c r="R531" s="130"/>
      <c r="S531" s="133"/>
      <c r="T531" s="130"/>
      <c r="U531" s="130"/>
      <c r="V531" s="130"/>
      <c r="W531" s="130"/>
      <c r="X531" s="130"/>
      <c r="Y531" s="130"/>
      <c r="Z531" s="130"/>
      <c r="AA531" s="130"/>
      <c r="AB531" s="130"/>
      <c r="AC531" s="130"/>
      <c r="AD531" s="130"/>
      <c r="AE531" s="130"/>
      <c r="AF531" s="130"/>
      <c r="AG531" s="130"/>
      <c r="AH531" s="130"/>
      <c r="AI531" s="130"/>
      <c r="AJ531" s="130"/>
      <c r="AK531" s="130"/>
      <c r="AL531" s="130"/>
      <c r="AM531" s="130"/>
      <c r="AN531" s="130"/>
      <c r="AO531" s="130"/>
      <c r="AP531" s="130"/>
      <c r="AQ531" s="130"/>
      <c r="AR531" s="130"/>
      <c r="AS531" s="126"/>
      <c r="AT531" s="126"/>
      <c r="AU531" s="126"/>
      <c r="AV531" s="126"/>
      <c r="AW531" s="126"/>
      <c r="AX531" s="126"/>
      <c r="AY531" s="126"/>
      <c r="AZ531" s="138"/>
      <c r="BA531" s="140"/>
      <c r="BB531" s="140"/>
      <c r="BC531" s="140"/>
      <c r="BD531" s="140"/>
      <c r="BE531" s="130"/>
      <c r="BF531" s="130"/>
      <c r="BG531" s="130"/>
      <c r="BH531" s="130"/>
      <c r="BI531" s="130"/>
      <c r="BJ531" s="130"/>
      <c r="BK531" s="131">
        <v>38.1924</v>
      </c>
      <c r="BL531" s="131">
        <v>38.1924</v>
      </c>
      <c r="BM531" s="130">
        <v>3.84</v>
      </c>
    </row>
    <row r="532" spans="1:65">
      <c r="A532" s="133">
        <v>529</v>
      </c>
      <c r="B532" s="133" t="s">
        <v>731</v>
      </c>
      <c r="C532" s="134"/>
      <c r="D532" s="134"/>
      <c r="E532" s="135"/>
      <c r="F532" s="136" t="s">
        <v>2259</v>
      </c>
      <c r="G532" s="135" t="s">
        <v>2260</v>
      </c>
      <c r="H532" s="133"/>
      <c r="I532" s="130"/>
      <c r="J532" s="130"/>
      <c r="K532" s="130"/>
      <c r="L532" s="130"/>
      <c r="M532" s="130"/>
      <c r="N532" s="130"/>
      <c r="O532" s="130"/>
      <c r="P532" s="130"/>
      <c r="Q532" s="130"/>
      <c r="R532" s="130"/>
      <c r="S532" s="133"/>
      <c r="T532" s="130"/>
      <c r="U532" s="130"/>
      <c r="V532" s="130"/>
      <c r="W532" s="130"/>
      <c r="X532" s="130"/>
      <c r="Y532" s="130"/>
      <c r="Z532" s="130"/>
      <c r="AA532" s="130"/>
      <c r="AB532" s="130"/>
      <c r="AC532" s="130"/>
      <c r="AD532" s="130"/>
      <c r="AE532" s="130"/>
      <c r="AF532" s="130"/>
      <c r="AG532" s="130"/>
      <c r="AH532" s="130"/>
      <c r="AI532" s="130"/>
      <c r="AJ532" s="130"/>
      <c r="AK532" s="130"/>
      <c r="AL532" s="130"/>
      <c r="AM532" s="130"/>
      <c r="AN532" s="130"/>
      <c r="AO532" s="130"/>
      <c r="AP532" s="130"/>
      <c r="AQ532" s="130"/>
      <c r="AR532" s="130"/>
      <c r="AS532" s="126"/>
      <c r="AT532" s="126"/>
      <c r="AU532" s="126"/>
      <c r="AV532" s="126"/>
      <c r="AW532" s="126"/>
      <c r="AX532" s="126"/>
      <c r="AY532" s="126"/>
      <c r="AZ532" s="138"/>
      <c r="BA532" s="140"/>
      <c r="BB532" s="140"/>
      <c r="BC532" s="140"/>
      <c r="BD532" s="140"/>
      <c r="BE532" s="130"/>
      <c r="BF532" s="130"/>
      <c r="BG532" s="130"/>
      <c r="BH532" s="130"/>
      <c r="BI532" s="130"/>
      <c r="BJ532" s="130"/>
      <c r="BK532" s="131">
        <v>38.1924</v>
      </c>
      <c r="BL532" s="131">
        <v>38.1924</v>
      </c>
      <c r="BM532" s="130"/>
    </row>
    <row r="533" spans="1:65">
      <c r="A533" s="133">
        <v>530</v>
      </c>
      <c r="B533" s="133" t="s">
        <v>731</v>
      </c>
      <c r="C533" s="134"/>
      <c r="D533" s="134"/>
      <c r="E533" s="135"/>
      <c r="F533" s="136" t="s">
        <v>2261</v>
      </c>
      <c r="G533" s="135" t="s">
        <v>2262</v>
      </c>
      <c r="H533" s="133"/>
      <c r="I533" s="130"/>
      <c r="J533" s="130"/>
      <c r="K533" s="130"/>
      <c r="L533" s="130"/>
      <c r="M533" s="130"/>
      <c r="N533" s="130"/>
      <c r="O533" s="130"/>
      <c r="P533" s="130"/>
      <c r="Q533" s="130"/>
      <c r="R533" s="130"/>
      <c r="S533" s="133"/>
      <c r="T533" s="130"/>
      <c r="U533" s="130"/>
      <c r="V533" s="130"/>
      <c r="W533" s="130"/>
      <c r="X533" s="130"/>
      <c r="Y533" s="130"/>
      <c r="Z533" s="130"/>
      <c r="AA533" s="130"/>
      <c r="AB533" s="130"/>
      <c r="AC533" s="130"/>
      <c r="AD533" s="130"/>
      <c r="AE533" s="130"/>
      <c r="AF533" s="130"/>
      <c r="AG533" s="130"/>
      <c r="AH533" s="130"/>
      <c r="AI533" s="130"/>
      <c r="AJ533" s="130"/>
      <c r="AK533" s="130"/>
      <c r="AL533" s="130"/>
      <c r="AM533" s="130"/>
      <c r="AN533" s="130"/>
      <c r="AO533" s="130"/>
      <c r="AP533" s="130"/>
      <c r="AQ533" s="130"/>
      <c r="AR533" s="130"/>
      <c r="AS533" s="126"/>
      <c r="AT533" s="126"/>
      <c r="AU533" s="126"/>
      <c r="AV533" s="126"/>
      <c r="AW533" s="126"/>
      <c r="AX533" s="126"/>
      <c r="AY533" s="126"/>
      <c r="AZ533" s="138"/>
      <c r="BA533" s="140"/>
      <c r="BB533" s="140"/>
      <c r="BC533" s="140"/>
      <c r="BD533" s="140"/>
      <c r="BE533" s="130"/>
      <c r="BF533" s="130"/>
      <c r="BG533" s="130"/>
      <c r="BH533" s="130"/>
      <c r="BI533" s="130"/>
      <c r="BJ533" s="130"/>
      <c r="BK533" s="131">
        <v>38.1924</v>
      </c>
      <c r="BL533" s="131">
        <v>38.1924</v>
      </c>
      <c r="BM533" s="130"/>
    </row>
    <row r="534" spans="1:65">
      <c r="A534" s="133">
        <v>531</v>
      </c>
      <c r="B534" s="133" t="s">
        <v>731</v>
      </c>
      <c r="C534" s="134"/>
      <c r="D534" s="134"/>
      <c r="E534" s="135" t="s">
        <v>2263</v>
      </c>
      <c r="F534" s="136" t="s">
        <v>2264</v>
      </c>
      <c r="G534" s="135" t="s">
        <v>2265</v>
      </c>
      <c r="H534" s="133"/>
      <c r="I534" s="130"/>
      <c r="J534" s="130"/>
      <c r="K534" s="130"/>
      <c r="L534" s="130"/>
      <c r="M534" s="130"/>
      <c r="N534" s="130"/>
      <c r="O534" s="130"/>
      <c r="P534" s="130"/>
      <c r="Q534" s="130"/>
      <c r="R534" s="130"/>
      <c r="S534" s="133"/>
      <c r="T534" s="130"/>
      <c r="U534" s="130"/>
      <c r="V534" s="130"/>
      <c r="W534" s="130"/>
      <c r="X534" s="130"/>
      <c r="Y534" s="130"/>
      <c r="Z534" s="130"/>
      <c r="AA534" s="130"/>
      <c r="AB534" s="130"/>
      <c r="AC534" s="130"/>
      <c r="AD534" s="130"/>
      <c r="AE534" s="130"/>
      <c r="AF534" s="130"/>
      <c r="AG534" s="130"/>
      <c r="AH534" s="130"/>
      <c r="AI534" s="130"/>
      <c r="AJ534" s="130"/>
      <c r="AK534" s="130"/>
      <c r="AL534" s="130"/>
      <c r="AM534" s="130"/>
      <c r="AN534" s="130"/>
      <c r="AO534" s="130"/>
      <c r="AP534" s="130"/>
      <c r="AQ534" s="130"/>
      <c r="AR534" s="130"/>
      <c r="AS534" s="126"/>
      <c r="AT534" s="126"/>
      <c r="AU534" s="126"/>
      <c r="AV534" s="126"/>
      <c r="AW534" s="126"/>
      <c r="AX534" s="126"/>
      <c r="AY534" s="126"/>
      <c r="AZ534" s="138"/>
      <c r="BA534" s="140"/>
      <c r="BB534" s="140"/>
      <c r="BC534" s="140"/>
      <c r="BD534" s="140"/>
      <c r="BE534" s="130"/>
      <c r="BF534" s="130"/>
      <c r="BG534" s="130"/>
      <c r="BH534" s="130"/>
      <c r="BI534" s="130"/>
      <c r="BJ534" s="130"/>
      <c r="BK534" s="131">
        <v>1.90962</v>
      </c>
      <c r="BL534" s="131">
        <v>1.90962</v>
      </c>
      <c r="BM534" s="130">
        <v>3.84</v>
      </c>
    </row>
    <row r="535" spans="1:65">
      <c r="A535" s="133">
        <v>532</v>
      </c>
      <c r="B535" s="133" t="s">
        <v>731</v>
      </c>
      <c r="C535" s="134"/>
      <c r="D535" s="134"/>
      <c r="E535" s="135" t="s">
        <v>2266</v>
      </c>
      <c r="F535" s="136" t="s">
        <v>2267</v>
      </c>
      <c r="G535" s="135" t="s">
        <v>2268</v>
      </c>
      <c r="H535" s="133"/>
      <c r="I535" s="130"/>
      <c r="J535" s="130"/>
      <c r="K535" s="130"/>
      <c r="L535" s="130"/>
      <c r="M535" s="130"/>
      <c r="N535" s="130"/>
      <c r="O535" s="130"/>
      <c r="P535" s="130"/>
      <c r="Q535" s="130"/>
      <c r="R535" s="130"/>
      <c r="S535" s="133"/>
      <c r="T535" s="130"/>
      <c r="U535" s="130"/>
      <c r="V535" s="130"/>
      <c r="W535" s="130"/>
      <c r="X535" s="130"/>
      <c r="Y535" s="130"/>
      <c r="Z535" s="130"/>
      <c r="AA535" s="130"/>
      <c r="AB535" s="130"/>
      <c r="AC535" s="130"/>
      <c r="AD535" s="130"/>
      <c r="AE535" s="130"/>
      <c r="AF535" s="130"/>
      <c r="AG535" s="130"/>
      <c r="AH535" s="130"/>
      <c r="AI535" s="130"/>
      <c r="AJ535" s="130"/>
      <c r="AK535" s="130"/>
      <c r="AL535" s="130"/>
      <c r="AM535" s="130"/>
      <c r="AN535" s="130"/>
      <c r="AO535" s="130"/>
      <c r="AP535" s="130"/>
      <c r="AQ535" s="130"/>
      <c r="AR535" s="130"/>
      <c r="AS535" s="126"/>
      <c r="AT535" s="126"/>
      <c r="AU535" s="126"/>
      <c r="AV535" s="126"/>
      <c r="AW535" s="126"/>
      <c r="AX535" s="126"/>
      <c r="AY535" s="126"/>
      <c r="AZ535" s="138"/>
      <c r="BA535" s="140"/>
      <c r="BB535" s="140"/>
      <c r="BC535" s="140"/>
      <c r="BD535" s="140"/>
      <c r="BE535" s="130"/>
      <c r="BF535" s="130"/>
      <c r="BG535" s="130"/>
      <c r="BH535" s="130"/>
      <c r="BI535" s="130"/>
      <c r="BJ535" s="130"/>
      <c r="BK535" s="131">
        <v>1.90962</v>
      </c>
      <c r="BL535" s="131">
        <v>1.90962</v>
      </c>
      <c r="BM535" s="130">
        <v>3.84</v>
      </c>
    </row>
    <row r="536" spans="1:65">
      <c r="A536" s="133">
        <v>533</v>
      </c>
      <c r="B536" s="133" t="s">
        <v>731</v>
      </c>
      <c r="C536" s="134"/>
      <c r="D536" s="134" t="s">
        <v>2269</v>
      </c>
      <c r="E536" s="135" t="s">
        <v>2270</v>
      </c>
      <c r="F536" s="136" t="s">
        <v>2271</v>
      </c>
      <c r="G536" s="135" t="s">
        <v>2272</v>
      </c>
      <c r="H536" s="133">
        <f>SUM(I536:Q536)</f>
        <v>6</v>
      </c>
      <c r="I536" s="130"/>
      <c r="J536" s="130">
        <v>3</v>
      </c>
      <c r="K536" s="130">
        <v>2</v>
      </c>
      <c r="L536" s="130"/>
      <c r="M536" s="130"/>
      <c r="N536" s="130"/>
      <c r="O536" s="130">
        <v>1</v>
      </c>
      <c r="P536" s="130"/>
      <c r="Q536" s="130"/>
      <c r="R536" s="130">
        <f>P536</f>
        <v>0</v>
      </c>
      <c r="S536" s="133">
        <v>3</v>
      </c>
      <c r="T536" s="130">
        <v>1</v>
      </c>
      <c r="U536" s="130"/>
      <c r="V536" s="130"/>
      <c r="W536" s="130"/>
      <c r="X536" s="130"/>
      <c r="Y536" s="130"/>
      <c r="Z536" s="130"/>
      <c r="AA536" s="130"/>
      <c r="AB536" s="130">
        <v>1</v>
      </c>
      <c r="AC536" s="130"/>
      <c r="AD536" s="130"/>
      <c r="AE536" s="130"/>
      <c r="AF536" s="130"/>
      <c r="AG536" s="130"/>
      <c r="AH536" s="130"/>
      <c r="AI536" s="130">
        <v>1</v>
      </c>
      <c r="AJ536" s="130"/>
      <c r="AK536" s="130"/>
      <c r="AL536" s="130"/>
      <c r="AM536" s="130">
        <f>S536</f>
        <v>3</v>
      </c>
      <c r="AN536" s="130"/>
      <c r="AO536" s="130">
        <f>SUM(T536:V536)</f>
        <v>1</v>
      </c>
      <c r="AP536" s="130">
        <f>SUM(W536:Y536)</f>
        <v>0</v>
      </c>
      <c r="AQ536" s="130">
        <f>Z536</f>
        <v>0</v>
      </c>
      <c r="AR536" s="130"/>
      <c r="AS536" s="126"/>
      <c r="AT536" s="126"/>
      <c r="AU536" s="126">
        <f>(SUM(S536:AA536))*0.93</f>
        <v>3.72</v>
      </c>
      <c r="AV536" s="126">
        <v>142.4</v>
      </c>
      <c r="AW536" s="126"/>
      <c r="AX536" s="126"/>
      <c r="AY536" s="126"/>
      <c r="AZ536" s="138"/>
      <c r="BA536" s="140"/>
      <c r="BB536" s="140"/>
      <c r="BC536" s="140"/>
      <c r="BD536" s="140"/>
      <c r="BE536" s="130">
        <f>(AH536*5+AI536*4+AJ536*2)*0.96</f>
        <v>3.84</v>
      </c>
      <c r="BF536" s="130"/>
      <c r="BG536" s="130"/>
      <c r="BH536" s="130">
        <v>17.28</v>
      </c>
      <c r="BI536" s="130">
        <v>76.8</v>
      </c>
      <c r="BJ536" s="130"/>
      <c r="BK536" s="131">
        <v>27.68949</v>
      </c>
      <c r="BL536" s="131">
        <v>27.68949</v>
      </c>
      <c r="BM536" s="130">
        <v>3.84</v>
      </c>
    </row>
    <row r="537" spans="1:65">
      <c r="A537" s="133">
        <v>534</v>
      </c>
      <c r="B537" s="133" t="s">
        <v>731</v>
      </c>
      <c r="C537" s="134"/>
      <c r="D537" s="134"/>
      <c r="E537" s="135" t="s">
        <v>2273</v>
      </c>
      <c r="F537" s="136" t="s">
        <v>2274</v>
      </c>
      <c r="G537" s="135" t="s">
        <v>2275</v>
      </c>
      <c r="H537" s="133"/>
      <c r="I537" s="130"/>
      <c r="J537" s="130"/>
      <c r="K537" s="130"/>
      <c r="L537" s="130"/>
      <c r="M537" s="130"/>
      <c r="N537" s="130"/>
      <c r="O537" s="130"/>
      <c r="P537" s="130"/>
      <c r="Q537" s="130"/>
      <c r="R537" s="130"/>
      <c r="S537" s="133"/>
      <c r="T537" s="130"/>
      <c r="U537" s="130"/>
      <c r="V537" s="130"/>
      <c r="W537" s="130"/>
      <c r="X537" s="130"/>
      <c r="Y537" s="130"/>
      <c r="Z537" s="130"/>
      <c r="AA537" s="130"/>
      <c r="AB537" s="130"/>
      <c r="AC537" s="130"/>
      <c r="AD537" s="130"/>
      <c r="AE537" s="130"/>
      <c r="AF537" s="130"/>
      <c r="AG537" s="130"/>
      <c r="AH537" s="130"/>
      <c r="AI537" s="130"/>
      <c r="AJ537" s="130"/>
      <c r="AK537" s="130"/>
      <c r="AL537" s="130"/>
      <c r="AM537" s="130"/>
      <c r="AN537" s="130"/>
      <c r="AO537" s="130"/>
      <c r="AP537" s="130"/>
      <c r="AQ537" s="130"/>
      <c r="AR537" s="130"/>
      <c r="AS537" s="126"/>
      <c r="AT537" s="126"/>
      <c r="AU537" s="126"/>
      <c r="AV537" s="126"/>
      <c r="AW537" s="126"/>
      <c r="AX537" s="126"/>
      <c r="AY537" s="126"/>
      <c r="AZ537" s="138"/>
      <c r="BA537" s="140"/>
      <c r="BB537" s="140"/>
      <c r="BC537" s="140"/>
      <c r="BD537" s="140"/>
      <c r="BE537" s="130"/>
      <c r="BF537" s="130"/>
      <c r="BG537" s="130"/>
      <c r="BH537" s="130"/>
      <c r="BI537" s="130"/>
      <c r="BJ537" s="130"/>
      <c r="BK537" s="131">
        <v>19.0962</v>
      </c>
      <c r="BL537" s="131">
        <v>19.0962</v>
      </c>
      <c r="BM537" s="130">
        <v>3.84</v>
      </c>
    </row>
    <row r="538" spans="1:65">
      <c r="A538" s="133">
        <v>535</v>
      </c>
      <c r="B538" s="133" t="s">
        <v>731</v>
      </c>
      <c r="C538" s="134"/>
      <c r="D538" s="134"/>
      <c r="E538" s="135" t="s">
        <v>2276</v>
      </c>
      <c r="F538" s="136" t="s">
        <v>2277</v>
      </c>
      <c r="G538" s="135" t="s">
        <v>2278</v>
      </c>
      <c r="H538" s="133"/>
      <c r="I538" s="130"/>
      <c r="J538" s="130"/>
      <c r="K538" s="130"/>
      <c r="L538" s="130"/>
      <c r="M538" s="130"/>
      <c r="N538" s="130"/>
      <c r="O538" s="130"/>
      <c r="P538" s="130"/>
      <c r="Q538" s="130"/>
      <c r="R538" s="130"/>
      <c r="S538" s="133"/>
      <c r="T538" s="130"/>
      <c r="U538" s="130"/>
      <c r="V538" s="130"/>
      <c r="W538" s="130"/>
      <c r="X538" s="130"/>
      <c r="Y538" s="130"/>
      <c r="Z538" s="130"/>
      <c r="AA538" s="130"/>
      <c r="AB538" s="130"/>
      <c r="AC538" s="130"/>
      <c r="AD538" s="130"/>
      <c r="AE538" s="130"/>
      <c r="AF538" s="130"/>
      <c r="AG538" s="130"/>
      <c r="AH538" s="130"/>
      <c r="AI538" s="130"/>
      <c r="AJ538" s="130"/>
      <c r="AK538" s="130"/>
      <c r="AL538" s="130"/>
      <c r="AM538" s="130"/>
      <c r="AN538" s="130"/>
      <c r="AO538" s="130"/>
      <c r="AP538" s="130"/>
      <c r="AQ538" s="130"/>
      <c r="AR538" s="130"/>
      <c r="AS538" s="126"/>
      <c r="AT538" s="126"/>
      <c r="AU538" s="126"/>
      <c r="AV538" s="126"/>
      <c r="AW538" s="126"/>
      <c r="AX538" s="126"/>
      <c r="AY538" s="126"/>
      <c r="AZ538" s="138"/>
      <c r="BA538" s="140"/>
      <c r="BB538" s="140"/>
      <c r="BC538" s="140"/>
      <c r="BD538" s="140"/>
      <c r="BE538" s="130"/>
      <c r="BF538" s="130"/>
      <c r="BG538" s="130"/>
      <c r="BH538" s="130"/>
      <c r="BI538" s="130"/>
      <c r="BJ538" s="130"/>
      <c r="BK538" s="131">
        <v>19.0962</v>
      </c>
      <c r="BL538" s="131">
        <v>19.0962</v>
      </c>
      <c r="BM538" s="130">
        <v>3.84</v>
      </c>
    </row>
    <row r="539" spans="1:65">
      <c r="A539" s="133">
        <v>536</v>
      </c>
      <c r="B539" s="133" t="s">
        <v>731</v>
      </c>
      <c r="C539" s="134"/>
      <c r="D539" s="134"/>
      <c r="E539" s="135" t="s">
        <v>2279</v>
      </c>
      <c r="F539" s="136" t="s">
        <v>2280</v>
      </c>
      <c r="G539" s="135" t="s">
        <v>2281</v>
      </c>
      <c r="H539" s="133"/>
      <c r="I539" s="130"/>
      <c r="J539" s="130"/>
      <c r="K539" s="130"/>
      <c r="L539" s="130"/>
      <c r="M539" s="130"/>
      <c r="N539" s="130"/>
      <c r="O539" s="130"/>
      <c r="P539" s="130"/>
      <c r="Q539" s="130"/>
      <c r="R539" s="130"/>
      <c r="S539" s="133"/>
      <c r="T539" s="130"/>
      <c r="U539" s="130"/>
      <c r="V539" s="130"/>
      <c r="W539" s="130"/>
      <c r="X539" s="130"/>
      <c r="Y539" s="130"/>
      <c r="Z539" s="130"/>
      <c r="AA539" s="130"/>
      <c r="AB539" s="130"/>
      <c r="AC539" s="130"/>
      <c r="AD539" s="130"/>
      <c r="AE539" s="130"/>
      <c r="AF539" s="130"/>
      <c r="AG539" s="130"/>
      <c r="AH539" s="130"/>
      <c r="AI539" s="130"/>
      <c r="AJ539" s="130"/>
      <c r="AK539" s="130"/>
      <c r="AL539" s="130"/>
      <c r="AM539" s="130"/>
      <c r="AN539" s="130"/>
      <c r="AO539" s="130"/>
      <c r="AP539" s="130"/>
      <c r="AQ539" s="130"/>
      <c r="AR539" s="130"/>
      <c r="AS539" s="126"/>
      <c r="AT539" s="126"/>
      <c r="AU539" s="126"/>
      <c r="AV539" s="126"/>
      <c r="AW539" s="126"/>
      <c r="AX539" s="126"/>
      <c r="AY539" s="126"/>
      <c r="AZ539" s="138"/>
      <c r="BA539" s="140"/>
      <c r="BB539" s="140"/>
      <c r="BC539" s="140"/>
      <c r="BD539" s="140"/>
      <c r="BE539" s="130"/>
      <c r="BF539" s="130"/>
      <c r="BG539" s="130"/>
      <c r="BH539" s="130"/>
      <c r="BI539" s="130"/>
      <c r="BJ539" s="130"/>
      <c r="BK539" s="131">
        <v>4.77405</v>
      </c>
      <c r="BL539" s="131">
        <v>4.77405</v>
      </c>
      <c r="BM539" s="130">
        <v>3.84</v>
      </c>
    </row>
    <row r="540" spans="1:65">
      <c r="A540" s="133">
        <v>537</v>
      </c>
      <c r="B540" s="133" t="s">
        <v>731</v>
      </c>
      <c r="C540" s="134"/>
      <c r="D540" s="134"/>
      <c r="E540" s="135"/>
      <c r="F540" s="136" t="s">
        <v>2282</v>
      </c>
      <c r="G540" s="135" t="s">
        <v>2283</v>
      </c>
      <c r="H540" s="133"/>
      <c r="I540" s="130"/>
      <c r="J540" s="130"/>
      <c r="K540" s="130"/>
      <c r="L540" s="130"/>
      <c r="M540" s="130"/>
      <c r="N540" s="130"/>
      <c r="O540" s="130"/>
      <c r="P540" s="130"/>
      <c r="Q540" s="130"/>
      <c r="R540" s="130"/>
      <c r="S540" s="133"/>
      <c r="T540" s="130"/>
      <c r="U540" s="130"/>
      <c r="V540" s="130"/>
      <c r="W540" s="130"/>
      <c r="X540" s="130"/>
      <c r="Y540" s="130"/>
      <c r="Z540" s="130"/>
      <c r="AA540" s="130"/>
      <c r="AB540" s="130"/>
      <c r="AC540" s="130"/>
      <c r="AD540" s="130"/>
      <c r="AE540" s="130"/>
      <c r="AF540" s="130"/>
      <c r="AG540" s="130"/>
      <c r="AH540" s="130"/>
      <c r="AI540" s="130"/>
      <c r="AJ540" s="130"/>
      <c r="AK540" s="130"/>
      <c r="AL540" s="130"/>
      <c r="AM540" s="130"/>
      <c r="AN540" s="130"/>
      <c r="AO540" s="130"/>
      <c r="AP540" s="130"/>
      <c r="AQ540" s="130"/>
      <c r="AR540" s="130"/>
      <c r="AS540" s="126"/>
      <c r="AT540" s="126"/>
      <c r="AU540" s="126"/>
      <c r="AV540" s="126"/>
      <c r="AW540" s="126"/>
      <c r="AX540" s="126"/>
      <c r="AY540" s="126"/>
      <c r="AZ540" s="138"/>
      <c r="BA540" s="140"/>
      <c r="BB540" s="140"/>
      <c r="BC540" s="140"/>
      <c r="BD540" s="140"/>
      <c r="BE540" s="130"/>
      <c r="BF540" s="130"/>
      <c r="BG540" s="130"/>
      <c r="BH540" s="130"/>
      <c r="BI540" s="130"/>
      <c r="BJ540" s="130"/>
      <c r="BK540" s="131">
        <v>17.18658</v>
      </c>
      <c r="BL540" s="131">
        <v>17.18658</v>
      </c>
      <c r="BM540" s="130"/>
    </row>
    <row r="541" spans="1:65">
      <c r="A541" s="133">
        <v>538</v>
      </c>
      <c r="B541" s="133" t="s">
        <v>731</v>
      </c>
      <c r="C541" s="134"/>
      <c r="D541" s="134"/>
      <c r="E541" s="135"/>
      <c r="F541" s="136" t="s">
        <v>2284</v>
      </c>
      <c r="G541" s="135" t="s">
        <v>2285</v>
      </c>
      <c r="H541" s="133"/>
      <c r="I541" s="130"/>
      <c r="J541" s="130"/>
      <c r="K541" s="130"/>
      <c r="L541" s="130"/>
      <c r="M541" s="130"/>
      <c r="N541" s="130"/>
      <c r="O541" s="130"/>
      <c r="P541" s="130"/>
      <c r="Q541" s="130"/>
      <c r="R541" s="130"/>
      <c r="S541" s="133"/>
      <c r="T541" s="130"/>
      <c r="U541" s="130"/>
      <c r="V541" s="130"/>
      <c r="W541" s="130"/>
      <c r="X541" s="130"/>
      <c r="Y541" s="130"/>
      <c r="Z541" s="130"/>
      <c r="AA541" s="130"/>
      <c r="AB541" s="130"/>
      <c r="AC541" s="130"/>
      <c r="AD541" s="130"/>
      <c r="AE541" s="130"/>
      <c r="AF541" s="130"/>
      <c r="AG541" s="130"/>
      <c r="AH541" s="130"/>
      <c r="AI541" s="130"/>
      <c r="AJ541" s="130"/>
      <c r="AK541" s="130"/>
      <c r="AL541" s="130"/>
      <c r="AM541" s="130"/>
      <c r="AN541" s="130"/>
      <c r="AO541" s="130"/>
      <c r="AP541" s="130"/>
      <c r="AQ541" s="130"/>
      <c r="AR541" s="130"/>
      <c r="AS541" s="126"/>
      <c r="AT541" s="126"/>
      <c r="AU541" s="126"/>
      <c r="AV541" s="126"/>
      <c r="AW541" s="126"/>
      <c r="AX541" s="126"/>
      <c r="AY541" s="126"/>
      <c r="AZ541" s="138"/>
      <c r="BA541" s="140"/>
      <c r="BB541" s="140"/>
      <c r="BC541" s="140"/>
      <c r="BD541" s="140"/>
      <c r="BE541" s="130"/>
      <c r="BF541" s="130"/>
      <c r="BG541" s="130"/>
      <c r="BH541" s="130"/>
      <c r="BI541" s="130"/>
      <c r="BJ541" s="130"/>
      <c r="BK541" s="131">
        <v>1.90962</v>
      </c>
      <c r="BL541" s="131">
        <v>1.90962</v>
      </c>
      <c r="BM541" s="130"/>
    </row>
    <row r="542" spans="1:65">
      <c r="A542" s="133">
        <v>539</v>
      </c>
      <c r="B542" s="133" t="s">
        <v>731</v>
      </c>
      <c r="C542" s="134"/>
      <c r="D542" s="134" t="s">
        <v>2286</v>
      </c>
      <c r="E542" s="135" t="s">
        <v>2287</v>
      </c>
      <c r="F542" s="136" t="s">
        <v>2288</v>
      </c>
      <c r="G542" s="135" t="s">
        <v>2289</v>
      </c>
      <c r="H542" s="133">
        <f>SUM(I542:Q542)</f>
        <v>5</v>
      </c>
      <c r="I542" s="130"/>
      <c r="J542" s="130">
        <v>1</v>
      </c>
      <c r="K542" s="130">
        <v>2</v>
      </c>
      <c r="L542" s="130"/>
      <c r="M542" s="130"/>
      <c r="N542" s="130"/>
      <c r="O542" s="130"/>
      <c r="P542" s="130">
        <v>2</v>
      </c>
      <c r="Q542" s="130"/>
      <c r="R542" s="130">
        <f>P542</f>
        <v>2</v>
      </c>
      <c r="S542" s="133">
        <v>2</v>
      </c>
      <c r="T542" s="130"/>
      <c r="U542" s="130"/>
      <c r="V542" s="130"/>
      <c r="W542" s="130">
        <v>1</v>
      </c>
      <c r="X542" s="130"/>
      <c r="Y542" s="130"/>
      <c r="Z542" s="130"/>
      <c r="AA542" s="130"/>
      <c r="AB542" s="130">
        <v>1</v>
      </c>
      <c r="AC542" s="130"/>
      <c r="AD542" s="130"/>
      <c r="AE542" s="130"/>
      <c r="AF542" s="130"/>
      <c r="AG542" s="130">
        <v>1</v>
      </c>
      <c r="AH542" s="130"/>
      <c r="AI542" s="130">
        <v>1</v>
      </c>
      <c r="AJ542" s="130"/>
      <c r="AK542" s="130"/>
      <c r="AL542" s="130"/>
      <c r="AM542" s="130">
        <f>S542</f>
        <v>2</v>
      </c>
      <c r="AN542" s="130"/>
      <c r="AO542" s="130">
        <f>SUM(T542:V542)</f>
        <v>0</v>
      </c>
      <c r="AP542" s="130">
        <f>SUM(W542:Y542)</f>
        <v>1</v>
      </c>
      <c r="AQ542" s="130">
        <f>Z542</f>
        <v>0</v>
      </c>
      <c r="AR542" s="130"/>
      <c r="AS542" s="126"/>
      <c r="AT542" s="126"/>
      <c r="AU542" s="126">
        <f>(SUM(S542:AA542))*0.93</f>
        <v>2.79</v>
      </c>
      <c r="AV542" s="126">
        <v>74.4</v>
      </c>
      <c r="AW542" s="126"/>
      <c r="AX542" s="126"/>
      <c r="AY542" s="126"/>
      <c r="AZ542" s="138"/>
      <c r="BA542" s="140"/>
      <c r="BB542" s="140"/>
      <c r="BC542" s="140"/>
      <c r="BD542" s="140"/>
      <c r="BE542" s="130">
        <f>(AH542*5+AI542*4+AJ542*2)*0.96</f>
        <v>3.84</v>
      </c>
      <c r="BF542" s="130"/>
      <c r="BG542" s="130"/>
      <c r="BH542" s="130">
        <v>28.8</v>
      </c>
      <c r="BI542" s="130">
        <v>19.2</v>
      </c>
      <c r="BJ542" s="130"/>
      <c r="BK542" s="131">
        <v>56.33379</v>
      </c>
      <c r="BL542" s="131">
        <v>56.33379</v>
      </c>
      <c r="BM542" s="130">
        <v>3.84</v>
      </c>
    </row>
    <row r="543" spans="1:65">
      <c r="A543" s="133">
        <v>540</v>
      </c>
      <c r="B543" s="133" t="s">
        <v>731</v>
      </c>
      <c r="C543" s="134"/>
      <c r="D543" s="134"/>
      <c r="E543" s="135"/>
      <c r="F543" s="136" t="s">
        <v>2290</v>
      </c>
      <c r="G543" s="135" t="s">
        <v>2291</v>
      </c>
      <c r="H543" s="133"/>
      <c r="I543" s="130"/>
      <c r="J543" s="130"/>
      <c r="K543" s="130"/>
      <c r="L543" s="130"/>
      <c r="M543" s="130"/>
      <c r="N543" s="130"/>
      <c r="O543" s="130"/>
      <c r="P543" s="130"/>
      <c r="Q543" s="130"/>
      <c r="R543" s="130"/>
      <c r="S543" s="133"/>
      <c r="T543" s="130"/>
      <c r="U543" s="130"/>
      <c r="V543" s="130"/>
      <c r="W543" s="130"/>
      <c r="X543" s="130"/>
      <c r="Y543" s="130"/>
      <c r="Z543" s="130"/>
      <c r="AA543" s="130"/>
      <c r="AB543" s="130"/>
      <c r="AC543" s="130"/>
      <c r="AD543" s="130"/>
      <c r="AE543" s="130"/>
      <c r="AF543" s="130"/>
      <c r="AG543" s="130"/>
      <c r="AH543" s="130"/>
      <c r="AI543" s="130"/>
      <c r="AJ543" s="130"/>
      <c r="AK543" s="130"/>
      <c r="AL543" s="130"/>
      <c r="AM543" s="130"/>
      <c r="AN543" s="130"/>
      <c r="AO543" s="130"/>
      <c r="AP543" s="130"/>
      <c r="AQ543" s="130"/>
      <c r="AR543" s="130"/>
      <c r="AS543" s="126"/>
      <c r="AT543" s="126"/>
      <c r="AU543" s="126"/>
      <c r="AV543" s="126"/>
      <c r="AW543" s="126"/>
      <c r="AX543" s="126"/>
      <c r="AY543" s="126"/>
      <c r="AZ543" s="138"/>
      <c r="BA543" s="140"/>
      <c r="BB543" s="140"/>
      <c r="BC543" s="140"/>
      <c r="BD543" s="140"/>
      <c r="BE543" s="130"/>
      <c r="BF543" s="130"/>
      <c r="BG543" s="130"/>
      <c r="BH543" s="130"/>
      <c r="BI543" s="130"/>
      <c r="BJ543" s="130"/>
      <c r="BK543" s="131">
        <v>47.14374375</v>
      </c>
      <c r="BL543" s="131">
        <v>47.14374375</v>
      </c>
      <c r="BM543" s="130"/>
    </row>
    <row r="544" spans="1:65">
      <c r="A544" s="133">
        <v>541</v>
      </c>
      <c r="B544" s="133" t="s">
        <v>731</v>
      </c>
      <c r="C544" s="134"/>
      <c r="D544" s="134"/>
      <c r="E544" s="135" t="s">
        <v>2292</v>
      </c>
      <c r="F544" s="136" t="s">
        <v>2293</v>
      </c>
      <c r="G544" s="135" t="s">
        <v>2294</v>
      </c>
      <c r="H544" s="133"/>
      <c r="I544" s="130"/>
      <c r="J544" s="130"/>
      <c r="K544" s="130"/>
      <c r="L544" s="130"/>
      <c r="M544" s="130"/>
      <c r="N544" s="130"/>
      <c r="O544" s="130"/>
      <c r="P544" s="130"/>
      <c r="Q544" s="130"/>
      <c r="R544" s="130"/>
      <c r="S544" s="133"/>
      <c r="T544" s="130"/>
      <c r="U544" s="130"/>
      <c r="V544" s="130">
        <v>1</v>
      </c>
      <c r="W544" s="130"/>
      <c r="X544" s="130"/>
      <c r="Y544" s="130"/>
      <c r="Z544" s="130"/>
      <c r="AA544" s="130"/>
      <c r="AB544" s="130"/>
      <c r="AC544" s="130"/>
      <c r="AD544" s="130"/>
      <c r="AE544" s="130"/>
      <c r="AF544" s="130"/>
      <c r="AG544" s="130"/>
      <c r="AH544" s="130"/>
      <c r="AI544" s="130"/>
      <c r="AJ544" s="130"/>
      <c r="AK544" s="130"/>
      <c r="AL544" s="130"/>
      <c r="AM544" s="130"/>
      <c r="AN544" s="130"/>
      <c r="AO544" s="130"/>
      <c r="AP544" s="130"/>
      <c r="AQ544" s="130"/>
      <c r="AR544" s="130"/>
      <c r="AS544" s="126"/>
      <c r="AT544" s="126"/>
      <c r="AU544" s="126"/>
      <c r="AV544" s="126"/>
      <c r="AW544" s="126"/>
      <c r="AX544" s="126"/>
      <c r="AY544" s="126"/>
      <c r="AZ544" s="138"/>
      <c r="BA544" s="140"/>
      <c r="BB544" s="140"/>
      <c r="BC544" s="140"/>
      <c r="BD544" s="140"/>
      <c r="BE544" s="130"/>
      <c r="BF544" s="130"/>
      <c r="BG544" s="130"/>
      <c r="BH544" s="130"/>
      <c r="BI544" s="130"/>
      <c r="BJ544" s="130"/>
      <c r="BK544" s="131">
        <v>15.27696</v>
      </c>
      <c r="BL544" s="131">
        <v>15.27696</v>
      </c>
      <c r="BM544" s="130">
        <v>7.68</v>
      </c>
    </row>
    <row r="545" spans="1:65">
      <c r="A545" s="133">
        <v>542</v>
      </c>
      <c r="B545" s="133" t="s">
        <v>731</v>
      </c>
      <c r="C545" s="134"/>
      <c r="D545" s="134" t="s">
        <v>2295</v>
      </c>
      <c r="E545" s="135" t="s">
        <v>2296</v>
      </c>
      <c r="F545" s="136" t="s">
        <v>2297</v>
      </c>
      <c r="G545" s="135" t="s">
        <v>2298</v>
      </c>
      <c r="H545" s="133">
        <f>SUM(I545:Q545)</f>
        <v>1</v>
      </c>
      <c r="I545" s="130"/>
      <c r="J545" s="130"/>
      <c r="K545" s="130"/>
      <c r="L545" s="130"/>
      <c r="M545" s="130"/>
      <c r="N545" s="130"/>
      <c r="O545" s="130">
        <v>1</v>
      </c>
      <c r="P545" s="130"/>
      <c r="Q545" s="130"/>
      <c r="R545" s="130">
        <v>0</v>
      </c>
      <c r="S545" s="133"/>
      <c r="T545" s="130"/>
      <c r="U545" s="130"/>
      <c r="V545" s="130"/>
      <c r="W545" s="130"/>
      <c r="X545" s="130"/>
      <c r="Y545" s="130"/>
      <c r="Z545" s="130"/>
      <c r="AA545" s="130">
        <v>1</v>
      </c>
      <c r="AB545" s="130"/>
      <c r="AC545" s="130"/>
      <c r="AD545" s="130"/>
      <c r="AE545" s="130"/>
      <c r="AF545" s="130"/>
      <c r="AG545" s="130"/>
      <c r="AH545" s="130">
        <v>1</v>
      </c>
      <c r="AI545" s="130"/>
      <c r="AJ545" s="130"/>
      <c r="AK545" s="130"/>
      <c r="AL545" s="130"/>
      <c r="AM545" s="130">
        <f>S545</f>
        <v>0</v>
      </c>
      <c r="AN545" s="130"/>
      <c r="AO545" s="130">
        <f>SUM(T545:V545)</f>
        <v>0</v>
      </c>
      <c r="AP545" s="130">
        <f>SUM(W545:Y545)</f>
        <v>0</v>
      </c>
      <c r="AQ545" s="130">
        <f>Z545</f>
        <v>0</v>
      </c>
      <c r="AR545" s="130"/>
      <c r="AS545" s="126"/>
      <c r="AT545" s="126"/>
      <c r="AU545" s="126">
        <f>(SUM(S545:AA545))*0.93</f>
        <v>0.93</v>
      </c>
      <c r="AV545" s="126">
        <v>158.8</v>
      </c>
      <c r="AW545" s="126"/>
      <c r="AX545" s="126"/>
      <c r="AY545" s="126"/>
      <c r="AZ545" s="138"/>
      <c r="BA545" s="140"/>
      <c r="BB545" s="140"/>
      <c r="BC545" s="140"/>
      <c r="BD545" s="140"/>
      <c r="BE545" s="130">
        <f>(AH545*5+AI545*4+AJ545*2)*0.96</f>
        <v>4.8</v>
      </c>
      <c r="BF545" s="130"/>
      <c r="BG545" s="130"/>
      <c r="BH545" s="130">
        <v>19.2</v>
      </c>
      <c r="BI545" s="130">
        <v>24</v>
      </c>
      <c r="BJ545" s="130"/>
      <c r="BK545" s="131">
        <v>54.42417</v>
      </c>
      <c r="BL545" s="131">
        <v>54.42417</v>
      </c>
      <c r="BM545" s="130"/>
    </row>
    <row r="546" spans="1:65">
      <c r="A546" s="133">
        <v>543</v>
      </c>
      <c r="B546" s="133" t="s">
        <v>731</v>
      </c>
      <c r="C546" s="134"/>
      <c r="D546" s="134"/>
      <c r="E546" s="135"/>
      <c r="F546" s="136" t="s">
        <v>2299</v>
      </c>
      <c r="G546" s="135" t="s">
        <v>2300</v>
      </c>
      <c r="H546" s="133"/>
      <c r="I546" s="130"/>
      <c r="J546" s="130"/>
      <c r="K546" s="130"/>
      <c r="L546" s="130"/>
      <c r="M546" s="130"/>
      <c r="N546" s="130"/>
      <c r="O546" s="130"/>
      <c r="P546" s="130"/>
      <c r="Q546" s="130"/>
      <c r="R546" s="130"/>
      <c r="S546" s="133"/>
      <c r="T546" s="130"/>
      <c r="U546" s="130"/>
      <c r="V546" s="130"/>
      <c r="W546" s="130"/>
      <c r="X546" s="130"/>
      <c r="Y546" s="130"/>
      <c r="Z546" s="130"/>
      <c r="AA546" s="130"/>
      <c r="AB546" s="130"/>
      <c r="AC546" s="130"/>
      <c r="AD546" s="130"/>
      <c r="AE546" s="130"/>
      <c r="AF546" s="130"/>
      <c r="AG546" s="130"/>
      <c r="AH546" s="130"/>
      <c r="AI546" s="130"/>
      <c r="AJ546" s="130"/>
      <c r="AK546" s="130"/>
      <c r="AL546" s="130"/>
      <c r="AM546" s="130"/>
      <c r="AN546" s="130"/>
      <c r="AO546" s="130"/>
      <c r="AP546" s="130"/>
      <c r="AQ546" s="130"/>
      <c r="AR546" s="130"/>
      <c r="AS546" s="126"/>
      <c r="AT546" s="126"/>
      <c r="AU546" s="126"/>
      <c r="AV546" s="126"/>
      <c r="AW546" s="126"/>
      <c r="AX546" s="126"/>
      <c r="AY546" s="126"/>
      <c r="AZ546" s="138"/>
      <c r="BA546" s="140"/>
      <c r="BB546" s="140"/>
      <c r="BC546" s="140"/>
      <c r="BD546" s="140"/>
      <c r="BE546" s="130"/>
      <c r="BF546" s="130"/>
      <c r="BG546" s="130"/>
      <c r="BH546" s="130"/>
      <c r="BI546" s="130"/>
      <c r="BJ546" s="130"/>
      <c r="BK546" s="131">
        <v>54.42417</v>
      </c>
      <c r="BL546" s="131">
        <v>54.42417</v>
      </c>
      <c r="BM546" s="130">
        <f>(H546*8)*0.96</f>
        <v>0</v>
      </c>
    </row>
    <row r="547" spans="1:65">
      <c r="A547" s="133">
        <v>544</v>
      </c>
      <c r="B547" s="133" t="s">
        <v>731</v>
      </c>
      <c r="C547" s="134"/>
      <c r="D547" s="134"/>
      <c r="E547" s="135" t="s">
        <v>2301</v>
      </c>
      <c r="F547" s="136" t="s">
        <v>2302</v>
      </c>
      <c r="G547" s="135" t="s">
        <v>2303</v>
      </c>
      <c r="H547" s="133"/>
      <c r="I547" s="130"/>
      <c r="J547" s="130"/>
      <c r="K547" s="130"/>
      <c r="L547" s="130"/>
      <c r="M547" s="130"/>
      <c r="N547" s="130"/>
      <c r="O547" s="130"/>
      <c r="P547" s="130"/>
      <c r="Q547" s="130"/>
      <c r="R547" s="130"/>
      <c r="S547" s="133"/>
      <c r="T547" s="130"/>
      <c r="U547" s="130"/>
      <c r="V547" s="130"/>
      <c r="W547" s="130"/>
      <c r="X547" s="130"/>
      <c r="Y547" s="130"/>
      <c r="Z547" s="130"/>
      <c r="AA547" s="130"/>
      <c r="AB547" s="130"/>
      <c r="AC547" s="130"/>
      <c r="AD547" s="130"/>
      <c r="AE547" s="130"/>
      <c r="AF547" s="130"/>
      <c r="AG547" s="130"/>
      <c r="AH547" s="130"/>
      <c r="AI547" s="130"/>
      <c r="AJ547" s="130"/>
      <c r="AK547" s="130"/>
      <c r="AL547" s="130"/>
      <c r="AM547" s="130"/>
      <c r="AN547" s="130"/>
      <c r="AO547" s="130"/>
      <c r="AP547" s="130"/>
      <c r="AQ547" s="130"/>
      <c r="AR547" s="130"/>
      <c r="AS547" s="126"/>
      <c r="AT547" s="126"/>
      <c r="AU547" s="126"/>
      <c r="AV547" s="126"/>
      <c r="AW547" s="126"/>
      <c r="AX547" s="126"/>
      <c r="AY547" s="126"/>
      <c r="AZ547" s="138"/>
      <c r="BA547" s="140"/>
      <c r="BB547" s="140"/>
      <c r="BC547" s="140"/>
      <c r="BD547" s="140"/>
      <c r="BE547" s="130"/>
      <c r="BF547" s="130"/>
      <c r="BG547" s="130"/>
      <c r="BH547" s="130"/>
      <c r="BI547" s="130"/>
      <c r="BJ547" s="130"/>
      <c r="BK547" s="131">
        <v>54.42417</v>
      </c>
      <c r="BL547" s="131">
        <v>54.42417</v>
      </c>
      <c r="BM547" s="130">
        <f>(H547*8)*0.96</f>
        <v>0</v>
      </c>
    </row>
    <row r="548" spans="1:65">
      <c r="A548" s="133">
        <v>545</v>
      </c>
      <c r="B548" s="133" t="s">
        <v>731</v>
      </c>
      <c r="C548" s="134"/>
      <c r="D548" s="134" t="s">
        <v>2304</v>
      </c>
      <c r="E548" s="135" t="s">
        <v>2305</v>
      </c>
      <c r="F548" s="136" t="s">
        <v>2306</v>
      </c>
      <c r="G548" s="135" t="s">
        <v>2307</v>
      </c>
      <c r="H548" s="133">
        <f>SUM(I548:Q548)</f>
        <v>3</v>
      </c>
      <c r="I548" s="130"/>
      <c r="J548" s="130">
        <v>3</v>
      </c>
      <c r="K548" s="130"/>
      <c r="L548" s="130"/>
      <c r="M548" s="130"/>
      <c r="N548" s="130"/>
      <c r="O548" s="130"/>
      <c r="P548" s="130"/>
      <c r="Q548" s="130"/>
      <c r="R548" s="130">
        <f>P548</f>
        <v>0</v>
      </c>
      <c r="S548" s="133">
        <v>3</v>
      </c>
      <c r="T548" s="130"/>
      <c r="U548" s="130"/>
      <c r="V548" s="130"/>
      <c r="W548" s="130"/>
      <c r="X548" s="130"/>
      <c r="Y548" s="130"/>
      <c r="Z548" s="130"/>
      <c r="AA548" s="130"/>
      <c r="AB548" s="130"/>
      <c r="AC548" s="130"/>
      <c r="AD548" s="130"/>
      <c r="AE548" s="130"/>
      <c r="AF548" s="130"/>
      <c r="AG548" s="130"/>
      <c r="AH548" s="130"/>
      <c r="AI548" s="130">
        <v>1</v>
      </c>
      <c r="AJ548" s="130"/>
      <c r="AK548" s="130"/>
      <c r="AL548" s="130"/>
      <c r="AM548" s="130">
        <f>S548</f>
        <v>3</v>
      </c>
      <c r="AN548" s="130"/>
      <c r="AO548" s="130">
        <f>SUM(T548:V548)</f>
        <v>0</v>
      </c>
      <c r="AP548" s="130">
        <f>SUM(W548:Y548)</f>
        <v>0</v>
      </c>
      <c r="AQ548" s="130">
        <f>Z548</f>
        <v>0</v>
      </c>
      <c r="AR548" s="130"/>
      <c r="AS548" s="126"/>
      <c r="AT548" s="126"/>
      <c r="AU548" s="126">
        <f>(SUM(S548:AA548))*0.93</f>
        <v>2.79</v>
      </c>
      <c r="AV548" s="126"/>
      <c r="AW548" s="126">
        <v>223.2</v>
      </c>
      <c r="AX548" s="126"/>
      <c r="AY548" s="126"/>
      <c r="AZ548" s="138"/>
      <c r="BA548" s="140"/>
      <c r="BB548" s="140"/>
      <c r="BC548" s="140"/>
      <c r="BD548" s="140"/>
      <c r="BE548" s="130">
        <f>(AH548*5+AI548*4+AJ548*2)*0.96</f>
        <v>3.84</v>
      </c>
      <c r="BF548" s="130"/>
      <c r="BG548" s="130"/>
      <c r="BH548" s="130">
        <v>2.16</v>
      </c>
      <c r="BI548" s="130">
        <v>33.6</v>
      </c>
      <c r="BJ548" s="130"/>
      <c r="BK548" s="131">
        <v>23.27349375</v>
      </c>
      <c r="BL548" s="131">
        <v>23.27349375</v>
      </c>
      <c r="BM548" s="130">
        <v>3.84</v>
      </c>
    </row>
    <row r="549" spans="1:65">
      <c r="A549" s="133">
        <v>546</v>
      </c>
      <c r="B549" s="133" t="s">
        <v>731</v>
      </c>
      <c r="C549" s="134"/>
      <c r="D549" s="134"/>
      <c r="E549" s="135" t="s">
        <v>2308</v>
      </c>
      <c r="F549" s="136" t="s">
        <v>2309</v>
      </c>
      <c r="G549" s="135" t="s">
        <v>2310</v>
      </c>
      <c r="H549" s="133"/>
      <c r="I549" s="130"/>
      <c r="J549" s="130"/>
      <c r="K549" s="130"/>
      <c r="L549" s="130"/>
      <c r="M549" s="130"/>
      <c r="N549" s="130"/>
      <c r="O549" s="130"/>
      <c r="P549" s="130"/>
      <c r="Q549" s="130"/>
      <c r="R549" s="130"/>
      <c r="S549" s="133"/>
      <c r="T549" s="130"/>
      <c r="U549" s="130"/>
      <c r="V549" s="130"/>
      <c r="W549" s="130"/>
      <c r="X549" s="130"/>
      <c r="Y549" s="130"/>
      <c r="Z549" s="130"/>
      <c r="AA549" s="130"/>
      <c r="AB549" s="130"/>
      <c r="AC549" s="130"/>
      <c r="AD549" s="130"/>
      <c r="AE549" s="130"/>
      <c r="AF549" s="130"/>
      <c r="AG549" s="130"/>
      <c r="AH549" s="130"/>
      <c r="AI549" s="130"/>
      <c r="AJ549" s="130"/>
      <c r="AK549" s="130"/>
      <c r="AL549" s="130"/>
      <c r="AM549" s="130"/>
      <c r="AN549" s="130"/>
      <c r="AO549" s="130"/>
      <c r="AP549" s="130"/>
      <c r="AQ549" s="130"/>
      <c r="AR549" s="130"/>
      <c r="AS549" s="126"/>
      <c r="AT549" s="126"/>
      <c r="AU549" s="126"/>
      <c r="AV549" s="126"/>
      <c r="AW549" s="126"/>
      <c r="AX549" s="126"/>
      <c r="AY549" s="126"/>
      <c r="AZ549" s="138"/>
      <c r="BA549" s="140"/>
      <c r="BB549" s="140"/>
      <c r="BC549" s="140"/>
      <c r="BD549" s="140"/>
      <c r="BE549" s="130"/>
      <c r="BF549" s="130"/>
      <c r="BG549" s="130"/>
      <c r="BH549" s="130"/>
      <c r="BI549" s="130"/>
      <c r="BJ549" s="130"/>
      <c r="BK549" s="131">
        <v>23.27349375</v>
      </c>
      <c r="BL549" s="131">
        <v>23.27349375</v>
      </c>
      <c r="BM549" s="130">
        <v>3.84</v>
      </c>
    </row>
    <row r="550" spans="1:65">
      <c r="A550" s="133">
        <v>547</v>
      </c>
      <c r="B550" s="133" t="s">
        <v>731</v>
      </c>
      <c r="C550" s="134"/>
      <c r="D550" s="134"/>
      <c r="E550" s="135" t="s">
        <v>2311</v>
      </c>
      <c r="F550" s="136" t="s">
        <v>2312</v>
      </c>
      <c r="G550" s="135" t="s">
        <v>2313</v>
      </c>
      <c r="H550" s="133"/>
      <c r="I550" s="130"/>
      <c r="J550" s="130"/>
      <c r="K550" s="130"/>
      <c r="L550" s="130"/>
      <c r="M550" s="130"/>
      <c r="N550" s="130"/>
      <c r="O550" s="130"/>
      <c r="P550" s="130"/>
      <c r="Q550" s="130"/>
      <c r="R550" s="130"/>
      <c r="S550" s="133"/>
      <c r="T550" s="130"/>
      <c r="U550" s="130"/>
      <c r="V550" s="130"/>
      <c r="W550" s="130"/>
      <c r="X550" s="130"/>
      <c r="Y550" s="130"/>
      <c r="Z550" s="130"/>
      <c r="AA550" s="130"/>
      <c r="AB550" s="130"/>
      <c r="AC550" s="130"/>
      <c r="AD550" s="130"/>
      <c r="AE550" s="130"/>
      <c r="AF550" s="130"/>
      <c r="AG550" s="130"/>
      <c r="AH550" s="130"/>
      <c r="AI550" s="130"/>
      <c r="AJ550" s="130"/>
      <c r="AK550" s="130"/>
      <c r="AL550" s="130"/>
      <c r="AM550" s="130"/>
      <c r="AN550" s="130"/>
      <c r="AO550" s="130"/>
      <c r="AP550" s="130"/>
      <c r="AQ550" s="130"/>
      <c r="AR550" s="130"/>
      <c r="AS550" s="126"/>
      <c r="AT550" s="126"/>
      <c r="AU550" s="126"/>
      <c r="AV550" s="126"/>
      <c r="AW550" s="126"/>
      <c r="AX550" s="126"/>
      <c r="AY550" s="126"/>
      <c r="AZ550" s="138"/>
      <c r="BA550" s="140"/>
      <c r="BB550" s="140"/>
      <c r="BC550" s="140"/>
      <c r="BD550" s="140"/>
      <c r="BE550" s="130"/>
      <c r="BF550" s="130"/>
      <c r="BG550" s="130"/>
      <c r="BH550" s="130"/>
      <c r="BI550" s="130"/>
      <c r="BJ550" s="130"/>
      <c r="BK550" s="131">
        <v>23.27349375</v>
      </c>
      <c r="BL550" s="131">
        <v>23.27349375</v>
      </c>
      <c r="BM550" s="130">
        <v>3.84</v>
      </c>
    </row>
    <row r="551" spans="1:65">
      <c r="A551" s="133">
        <v>548</v>
      </c>
      <c r="B551" s="133" t="s">
        <v>731</v>
      </c>
      <c r="C551" s="134"/>
      <c r="D551" s="134" t="s">
        <v>2314</v>
      </c>
      <c r="E551" s="135" t="s">
        <v>2315</v>
      </c>
      <c r="F551" s="136" t="s">
        <v>2316</v>
      </c>
      <c r="G551" s="135" t="s">
        <v>2317</v>
      </c>
      <c r="H551" s="133">
        <f>SUM(I551:Q551)</f>
        <v>5</v>
      </c>
      <c r="I551" s="130"/>
      <c r="J551" s="130">
        <v>2</v>
      </c>
      <c r="K551" s="130">
        <v>2</v>
      </c>
      <c r="L551" s="130"/>
      <c r="M551" s="130"/>
      <c r="N551" s="130"/>
      <c r="O551" s="130">
        <v>1</v>
      </c>
      <c r="P551" s="130"/>
      <c r="Q551" s="130"/>
      <c r="R551" s="130">
        <f>P551</f>
        <v>0</v>
      </c>
      <c r="S551" s="133">
        <v>2</v>
      </c>
      <c r="T551" s="130">
        <v>1</v>
      </c>
      <c r="U551" s="130"/>
      <c r="V551" s="130"/>
      <c r="W551" s="130"/>
      <c r="X551" s="130"/>
      <c r="Y551" s="130"/>
      <c r="Z551" s="130"/>
      <c r="AA551" s="130"/>
      <c r="AB551" s="130">
        <v>1</v>
      </c>
      <c r="AC551" s="130"/>
      <c r="AD551" s="130"/>
      <c r="AE551" s="130"/>
      <c r="AF551" s="130"/>
      <c r="AG551" s="130"/>
      <c r="AH551" s="130"/>
      <c r="AI551" s="130"/>
      <c r="AJ551" s="130">
        <v>1</v>
      </c>
      <c r="AK551" s="130"/>
      <c r="AL551" s="130"/>
      <c r="AM551" s="130">
        <f>S551</f>
        <v>2</v>
      </c>
      <c r="AN551" s="130"/>
      <c r="AO551" s="130">
        <f>SUM(T551:V551)</f>
        <v>1</v>
      </c>
      <c r="AP551" s="130">
        <f>SUM(W551:Y551)</f>
        <v>0</v>
      </c>
      <c r="AQ551" s="130">
        <f>Z551</f>
        <v>0</v>
      </c>
      <c r="AR551" s="130"/>
      <c r="AS551" s="126"/>
      <c r="AT551" s="126"/>
      <c r="AU551" s="126">
        <f>(SUM(S551:AA551))*0.93</f>
        <v>2.79</v>
      </c>
      <c r="AV551" s="126">
        <v>93</v>
      </c>
      <c r="AW551" s="126"/>
      <c r="AX551" s="126"/>
      <c r="AY551" s="126"/>
      <c r="AZ551" s="138"/>
      <c r="BA551" s="140"/>
      <c r="BB551" s="140"/>
      <c r="BC551" s="140"/>
      <c r="BD551" s="140"/>
      <c r="BE551" s="130">
        <f>(AH551*5+AI551*4+AJ551*2)*0.96</f>
        <v>1.92</v>
      </c>
      <c r="BF551" s="130"/>
      <c r="BG551" s="130"/>
      <c r="BH551" s="130">
        <v>24</v>
      </c>
      <c r="BI551" s="130">
        <v>86.4</v>
      </c>
      <c r="BJ551" s="130"/>
      <c r="BK551" s="131">
        <v>33.41835</v>
      </c>
      <c r="BL551" s="131">
        <v>33.41835</v>
      </c>
      <c r="BM551" s="130">
        <v>3.84</v>
      </c>
    </row>
    <row r="552" spans="1:65">
      <c r="A552" s="133">
        <v>549</v>
      </c>
      <c r="B552" s="133" t="s">
        <v>731</v>
      </c>
      <c r="C552" s="134"/>
      <c r="D552" s="134"/>
      <c r="E552" s="135" t="s">
        <v>2318</v>
      </c>
      <c r="F552" s="136" t="s">
        <v>2319</v>
      </c>
      <c r="G552" s="135" t="s">
        <v>2320</v>
      </c>
      <c r="H552" s="133"/>
      <c r="I552" s="130"/>
      <c r="J552" s="130"/>
      <c r="K552" s="130"/>
      <c r="L552" s="130"/>
      <c r="M552" s="130"/>
      <c r="N552" s="130"/>
      <c r="O552" s="130"/>
      <c r="P552" s="130"/>
      <c r="Q552" s="130"/>
      <c r="R552" s="130"/>
      <c r="S552" s="133"/>
      <c r="T552" s="130"/>
      <c r="U552" s="130"/>
      <c r="V552" s="130"/>
      <c r="W552" s="130"/>
      <c r="X552" s="130"/>
      <c r="Y552" s="130"/>
      <c r="Z552" s="130"/>
      <c r="AA552" s="130"/>
      <c r="AB552" s="130"/>
      <c r="AC552" s="130"/>
      <c r="AD552" s="130"/>
      <c r="AE552" s="130"/>
      <c r="AF552" s="130"/>
      <c r="AG552" s="130"/>
      <c r="AH552" s="130"/>
      <c r="AI552" s="130"/>
      <c r="AJ552" s="130"/>
      <c r="AK552" s="130"/>
      <c r="AL552" s="130"/>
      <c r="AM552" s="130"/>
      <c r="AN552" s="130"/>
      <c r="AO552" s="130"/>
      <c r="AP552" s="130"/>
      <c r="AQ552" s="130"/>
      <c r="AR552" s="130"/>
      <c r="AS552" s="126"/>
      <c r="AT552" s="126"/>
      <c r="AU552" s="126"/>
      <c r="AV552" s="126"/>
      <c r="AW552" s="126"/>
      <c r="AX552" s="126"/>
      <c r="AY552" s="126"/>
      <c r="AZ552" s="138"/>
      <c r="BA552" s="140"/>
      <c r="BB552" s="140"/>
      <c r="BC552" s="140"/>
      <c r="BD552" s="140"/>
      <c r="BE552" s="130"/>
      <c r="BF552" s="130"/>
      <c r="BG552" s="130"/>
      <c r="BH552" s="130"/>
      <c r="BI552" s="130"/>
      <c r="BJ552" s="130"/>
      <c r="BK552" s="131">
        <v>33.41835</v>
      </c>
      <c r="BL552" s="131">
        <v>33.41835</v>
      </c>
      <c r="BM552" s="130">
        <v>3.84</v>
      </c>
    </row>
    <row r="553" spans="1:65">
      <c r="A553" s="133">
        <v>550</v>
      </c>
      <c r="B553" s="133" t="s">
        <v>731</v>
      </c>
      <c r="C553" s="134"/>
      <c r="D553" s="134"/>
      <c r="E553" s="135" t="s">
        <v>2321</v>
      </c>
      <c r="F553" s="136" t="s">
        <v>2322</v>
      </c>
      <c r="G553" s="135" t="s">
        <v>2323</v>
      </c>
      <c r="H553" s="133"/>
      <c r="I553" s="130"/>
      <c r="J553" s="130"/>
      <c r="K553" s="130"/>
      <c r="L553" s="130"/>
      <c r="M553" s="130"/>
      <c r="N553" s="130"/>
      <c r="O553" s="130"/>
      <c r="P553" s="130"/>
      <c r="Q553" s="130"/>
      <c r="R553" s="130"/>
      <c r="S553" s="133"/>
      <c r="T553" s="130"/>
      <c r="U553" s="130"/>
      <c r="V553" s="130"/>
      <c r="W553" s="130"/>
      <c r="X553" s="130"/>
      <c r="Y553" s="130"/>
      <c r="Z553" s="130"/>
      <c r="AA553" s="130"/>
      <c r="AB553" s="130"/>
      <c r="AC553" s="130"/>
      <c r="AD553" s="130"/>
      <c r="AE553" s="130"/>
      <c r="AF553" s="130"/>
      <c r="AG553" s="130"/>
      <c r="AH553" s="130"/>
      <c r="AI553" s="130"/>
      <c r="AJ553" s="130"/>
      <c r="AK553" s="130"/>
      <c r="AL553" s="130"/>
      <c r="AM553" s="130"/>
      <c r="AN553" s="130"/>
      <c r="AO553" s="130"/>
      <c r="AP553" s="130"/>
      <c r="AQ553" s="130"/>
      <c r="AR553" s="130"/>
      <c r="AS553" s="126"/>
      <c r="AT553" s="126"/>
      <c r="AU553" s="126"/>
      <c r="AV553" s="126"/>
      <c r="AW553" s="126"/>
      <c r="AX553" s="126"/>
      <c r="AY553" s="126"/>
      <c r="AZ553" s="138"/>
      <c r="BA553" s="140"/>
      <c r="BB553" s="140"/>
      <c r="BC553" s="140"/>
      <c r="BD553" s="140"/>
      <c r="BE553" s="130"/>
      <c r="BF553" s="130"/>
      <c r="BG553" s="130"/>
      <c r="BH553" s="130"/>
      <c r="BI553" s="130"/>
      <c r="BJ553" s="130"/>
      <c r="BK553" s="131">
        <v>33.41835</v>
      </c>
      <c r="BL553" s="131">
        <v>33.41835</v>
      </c>
      <c r="BM553" s="130">
        <v>3.84</v>
      </c>
    </row>
    <row r="554" spans="1:65">
      <c r="A554" s="133">
        <v>551</v>
      </c>
      <c r="B554" s="133" t="s">
        <v>731</v>
      </c>
      <c r="C554" s="134"/>
      <c r="D554" s="134"/>
      <c r="E554" s="135"/>
      <c r="F554" s="136" t="s">
        <v>2324</v>
      </c>
      <c r="G554" s="135" t="s">
        <v>2325</v>
      </c>
      <c r="H554" s="133"/>
      <c r="I554" s="130"/>
      <c r="J554" s="130"/>
      <c r="K554" s="130"/>
      <c r="L554" s="130"/>
      <c r="M554" s="130"/>
      <c r="N554" s="130"/>
      <c r="O554" s="130"/>
      <c r="P554" s="130"/>
      <c r="Q554" s="130"/>
      <c r="R554" s="130"/>
      <c r="S554" s="133"/>
      <c r="T554" s="130"/>
      <c r="U554" s="130"/>
      <c r="V554" s="130"/>
      <c r="W554" s="130"/>
      <c r="X554" s="130"/>
      <c r="Y554" s="130"/>
      <c r="Z554" s="130"/>
      <c r="AA554" s="130"/>
      <c r="AB554" s="130"/>
      <c r="AC554" s="130"/>
      <c r="AD554" s="130"/>
      <c r="AE554" s="130"/>
      <c r="AF554" s="130"/>
      <c r="AG554" s="130"/>
      <c r="AH554" s="130"/>
      <c r="AI554" s="130"/>
      <c r="AJ554" s="130"/>
      <c r="AK554" s="130"/>
      <c r="AL554" s="130"/>
      <c r="AM554" s="130"/>
      <c r="AN554" s="130"/>
      <c r="AO554" s="130"/>
      <c r="AP554" s="130"/>
      <c r="AQ554" s="130"/>
      <c r="AR554" s="130"/>
      <c r="AS554" s="126"/>
      <c r="AT554" s="126"/>
      <c r="AU554" s="126"/>
      <c r="AV554" s="126"/>
      <c r="AW554" s="126"/>
      <c r="AX554" s="126"/>
      <c r="AY554" s="126"/>
      <c r="AZ554" s="138"/>
      <c r="BA554" s="140"/>
      <c r="BB554" s="140"/>
      <c r="BC554" s="140"/>
      <c r="BD554" s="140"/>
      <c r="BE554" s="130"/>
      <c r="BF554" s="130"/>
      <c r="BG554" s="130"/>
      <c r="BH554" s="130"/>
      <c r="BI554" s="130"/>
      <c r="BJ554" s="130"/>
      <c r="BK554" s="131">
        <v>42.96645</v>
      </c>
      <c r="BL554" s="131">
        <v>42.96645</v>
      </c>
      <c r="BM554" s="130"/>
    </row>
    <row r="555" spans="1:65">
      <c r="A555" s="133">
        <v>552</v>
      </c>
      <c r="B555" s="133" t="s">
        <v>731</v>
      </c>
      <c r="C555" s="134"/>
      <c r="D555" s="134"/>
      <c r="E555" s="135"/>
      <c r="F555" s="136" t="s">
        <v>2326</v>
      </c>
      <c r="G555" s="135" t="s">
        <v>2327</v>
      </c>
      <c r="H555" s="133"/>
      <c r="I555" s="130"/>
      <c r="J555" s="130"/>
      <c r="K555" s="130"/>
      <c r="L555" s="130"/>
      <c r="M555" s="130"/>
      <c r="N555" s="130"/>
      <c r="O555" s="130"/>
      <c r="P555" s="130"/>
      <c r="Q555" s="130"/>
      <c r="R555" s="130"/>
      <c r="S555" s="133"/>
      <c r="T555" s="130"/>
      <c r="U555" s="130"/>
      <c r="V555" s="130"/>
      <c r="W555" s="130"/>
      <c r="X555" s="130"/>
      <c r="Y555" s="130"/>
      <c r="Z555" s="130"/>
      <c r="AA555" s="130"/>
      <c r="AB555" s="130"/>
      <c r="AC555" s="130"/>
      <c r="AD555" s="130"/>
      <c r="AE555" s="130"/>
      <c r="AF555" s="130"/>
      <c r="AG555" s="130"/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26"/>
      <c r="AT555" s="126"/>
      <c r="AU555" s="126"/>
      <c r="AV555" s="126"/>
      <c r="AW555" s="126"/>
      <c r="AX555" s="126"/>
      <c r="AY555" s="126"/>
      <c r="AZ555" s="138"/>
      <c r="BA555" s="140"/>
      <c r="BB555" s="140"/>
      <c r="BC555" s="140"/>
      <c r="BD555" s="140"/>
      <c r="BE555" s="130"/>
      <c r="BF555" s="130"/>
      <c r="BG555" s="130"/>
      <c r="BH555" s="130"/>
      <c r="BI555" s="130"/>
      <c r="BJ555" s="130"/>
      <c r="BK555" s="131">
        <v>46.5469875</v>
      </c>
      <c r="BL555" s="131">
        <v>46.5469875</v>
      </c>
      <c r="BM555" s="130"/>
    </row>
    <row r="556" spans="1:65">
      <c r="A556" s="133">
        <v>553</v>
      </c>
      <c r="B556" s="133" t="s">
        <v>731</v>
      </c>
      <c r="C556" s="134"/>
      <c r="D556" s="134" t="s">
        <v>2328</v>
      </c>
      <c r="E556" s="135" t="s">
        <v>2329</v>
      </c>
      <c r="F556" s="136" t="s">
        <v>2330</v>
      </c>
      <c r="G556" s="135" t="s">
        <v>2331</v>
      </c>
      <c r="H556" s="133">
        <f>SUM(I556:Q556)</f>
        <v>6</v>
      </c>
      <c r="I556" s="130"/>
      <c r="J556" s="130">
        <v>4</v>
      </c>
      <c r="K556" s="130">
        <v>2</v>
      </c>
      <c r="L556" s="130"/>
      <c r="M556" s="130"/>
      <c r="N556" s="130"/>
      <c r="O556" s="130"/>
      <c r="P556" s="130"/>
      <c r="Q556" s="130"/>
      <c r="R556" s="130">
        <f>P556</f>
        <v>0</v>
      </c>
      <c r="S556" s="133">
        <v>3</v>
      </c>
      <c r="T556" s="130"/>
      <c r="U556" s="130"/>
      <c r="V556" s="130"/>
      <c r="W556" s="130"/>
      <c r="X556" s="130"/>
      <c r="Y556" s="130"/>
      <c r="Z556" s="130"/>
      <c r="AA556" s="130"/>
      <c r="AB556" s="130">
        <v>2</v>
      </c>
      <c r="AC556" s="130"/>
      <c r="AD556" s="130"/>
      <c r="AE556" s="130"/>
      <c r="AF556" s="130"/>
      <c r="AG556" s="130"/>
      <c r="AH556" s="130"/>
      <c r="AI556" s="130"/>
      <c r="AJ556" s="130">
        <v>1</v>
      </c>
      <c r="AK556" s="130"/>
      <c r="AL556" s="130"/>
      <c r="AM556" s="130">
        <f>S556</f>
        <v>3</v>
      </c>
      <c r="AN556" s="130"/>
      <c r="AO556" s="130">
        <f>SUM(T556:V556)</f>
        <v>0</v>
      </c>
      <c r="AP556" s="130">
        <f>SUM(W556:Y556)</f>
        <v>0</v>
      </c>
      <c r="AQ556" s="130">
        <f>Z556</f>
        <v>0</v>
      </c>
      <c r="AR556" s="130"/>
      <c r="AS556" s="126"/>
      <c r="AT556" s="126"/>
      <c r="AU556" s="126">
        <f>(SUM(S556:AA556))*0.93</f>
        <v>2.79</v>
      </c>
      <c r="AV556" s="126">
        <v>301.6</v>
      </c>
      <c r="AW556" s="126"/>
      <c r="AX556" s="126"/>
      <c r="AY556" s="126"/>
      <c r="AZ556" s="138"/>
      <c r="BA556" s="140"/>
      <c r="BB556" s="140"/>
      <c r="BC556" s="140"/>
      <c r="BD556" s="140"/>
      <c r="BE556" s="130">
        <f>(AH556*5+AI556*4+AJ556*2)*0.96</f>
        <v>1.92</v>
      </c>
      <c r="BF556" s="130"/>
      <c r="BG556" s="130"/>
      <c r="BH556" s="130">
        <v>27.84</v>
      </c>
      <c r="BI556" s="130">
        <v>91.2</v>
      </c>
      <c r="BJ556" s="130"/>
      <c r="BK556" s="131">
        <v>52.51455</v>
      </c>
      <c r="BL556" s="131">
        <v>52.51455</v>
      </c>
      <c r="BM556" s="130">
        <v>3.84</v>
      </c>
    </row>
    <row r="557" spans="1:65">
      <c r="A557" s="133">
        <v>554</v>
      </c>
      <c r="B557" s="133" t="s">
        <v>731</v>
      </c>
      <c r="C557" s="134"/>
      <c r="D557" s="134"/>
      <c r="E557" s="135"/>
      <c r="F557" s="136" t="s">
        <v>2332</v>
      </c>
      <c r="G557" s="135" t="s">
        <v>2333</v>
      </c>
      <c r="H557" s="133"/>
      <c r="I557" s="130"/>
      <c r="J557" s="130"/>
      <c r="K557" s="130"/>
      <c r="L557" s="130"/>
      <c r="M557" s="130"/>
      <c r="N557" s="130"/>
      <c r="O557" s="130"/>
      <c r="P557" s="130"/>
      <c r="Q557" s="130"/>
      <c r="R557" s="130"/>
      <c r="S557" s="133"/>
      <c r="T557" s="130"/>
      <c r="U557" s="130"/>
      <c r="V557" s="130"/>
      <c r="W557" s="130"/>
      <c r="X557" s="130"/>
      <c r="Y557" s="130"/>
      <c r="Z557" s="130"/>
      <c r="AA557" s="130"/>
      <c r="AB557" s="130"/>
      <c r="AC557" s="130"/>
      <c r="AD557" s="130"/>
      <c r="AE557" s="130"/>
      <c r="AF557" s="130"/>
      <c r="AG557" s="130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26"/>
      <c r="AT557" s="126"/>
      <c r="AU557" s="126"/>
      <c r="AV557" s="126"/>
      <c r="AW557" s="126"/>
      <c r="AX557" s="126"/>
      <c r="AY557" s="126"/>
      <c r="AZ557" s="138"/>
      <c r="BA557" s="140"/>
      <c r="BB557" s="140"/>
      <c r="BC557" s="140"/>
      <c r="BD557" s="140"/>
      <c r="BE557" s="130"/>
      <c r="BF557" s="130"/>
      <c r="BG557" s="130"/>
      <c r="BH557" s="130"/>
      <c r="BI557" s="130"/>
      <c r="BJ557" s="130"/>
      <c r="BK557" s="131">
        <v>52.51455</v>
      </c>
      <c r="BL557" s="131">
        <v>52.51455</v>
      </c>
      <c r="BM557" s="130"/>
    </row>
    <row r="558" spans="1:65">
      <c r="A558" s="133">
        <v>555</v>
      </c>
      <c r="B558" s="133" t="s">
        <v>731</v>
      </c>
      <c r="C558" s="134"/>
      <c r="D558" s="134"/>
      <c r="E558" s="135"/>
      <c r="F558" s="136" t="s">
        <v>2334</v>
      </c>
      <c r="G558" s="135" t="s">
        <v>2335</v>
      </c>
      <c r="H558" s="133"/>
      <c r="I558" s="130"/>
      <c r="J558" s="130"/>
      <c r="K558" s="130"/>
      <c r="L558" s="130"/>
      <c r="M558" s="130"/>
      <c r="N558" s="130"/>
      <c r="O558" s="130"/>
      <c r="P558" s="130"/>
      <c r="Q558" s="130"/>
      <c r="R558" s="130"/>
      <c r="S558" s="133"/>
      <c r="T558" s="130"/>
      <c r="U558" s="130"/>
      <c r="V558" s="130"/>
      <c r="W558" s="130"/>
      <c r="X558" s="130"/>
      <c r="Y558" s="130"/>
      <c r="Z558" s="130"/>
      <c r="AA558" s="130"/>
      <c r="AB558" s="130"/>
      <c r="AC558" s="130"/>
      <c r="AD558" s="130"/>
      <c r="AE558" s="130"/>
      <c r="AF558" s="130"/>
      <c r="AG558" s="130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26"/>
      <c r="AT558" s="126"/>
      <c r="AU558" s="126"/>
      <c r="AV558" s="126"/>
      <c r="AW558" s="126"/>
      <c r="AX558" s="126"/>
      <c r="AY558" s="126"/>
      <c r="AZ558" s="138"/>
      <c r="BA558" s="140"/>
      <c r="BB558" s="140"/>
      <c r="BC558" s="140"/>
      <c r="BD558" s="140"/>
      <c r="BE558" s="130"/>
      <c r="BF558" s="130"/>
      <c r="BG558" s="130"/>
      <c r="BH558" s="130"/>
      <c r="BI558" s="130"/>
      <c r="BJ558" s="130"/>
      <c r="BK558" s="131">
        <v>52.51455</v>
      </c>
      <c r="BL558" s="131">
        <v>52.51455</v>
      </c>
      <c r="BM558" s="130"/>
    </row>
    <row r="559" spans="1:65">
      <c r="A559" s="133">
        <v>556</v>
      </c>
      <c r="B559" s="133" t="s">
        <v>731</v>
      </c>
      <c r="C559" s="134"/>
      <c r="D559" s="134"/>
      <c r="E559" s="135" t="s">
        <v>2336</v>
      </c>
      <c r="F559" s="136" t="s">
        <v>2337</v>
      </c>
      <c r="G559" s="135" t="s">
        <v>2338</v>
      </c>
      <c r="H559" s="133"/>
      <c r="I559" s="130"/>
      <c r="J559" s="130"/>
      <c r="K559" s="130"/>
      <c r="L559" s="130"/>
      <c r="M559" s="130"/>
      <c r="N559" s="130"/>
      <c r="O559" s="130"/>
      <c r="P559" s="130"/>
      <c r="Q559" s="130"/>
      <c r="R559" s="130"/>
      <c r="S559" s="133"/>
      <c r="T559" s="130"/>
      <c r="U559" s="130"/>
      <c r="V559" s="130"/>
      <c r="W559" s="130"/>
      <c r="X559" s="130"/>
      <c r="Y559" s="130"/>
      <c r="Z559" s="130"/>
      <c r="AA559" s="130"/>
      <c r="AB559" s="130"/>
      <c r="AC559" s="130"/>
      <c r="AD559" s="130"/>
      <c r="AE559" s="130"/>
      <c r="AF559" s="130"/>
      <c r="AG559" s="130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26"/>
      <c r="AT559" s="126"/>
      <c r="AU559" s="126"/>
      <c r="AV559" s="126"/>
      <c r="AW559" s="126"/>
      <c r="AX559" s="126"/>
      <c r="AY559" s="126"/>
      <c r="AZ559" s="138"/>
      <c r="BA559" s="140"/>
      <c r="BB559" s="140"/>
      <c r="BC559" s="140"/>
      <c r="BD559" s="140"/>
      <c r="BE559" s="130"/>
      <c r="BF559" s="130"/>
      <c r="BG559" s="130"/>
      <c r="BH559" s="130"/>
      <c r="BI559" s="130"/>
      <c r="BJ559" s="130"/>
      <c r="BK559" s="131">
        <v>14.32215</v>
      </c>
      <c r="BL559" s="131">
        <v>14.32215</v>
      </c>
      <c r="BM559" s="130">
        <v>3.84</v>
      </c>
    </row>
    <row r="560" spans="1:65">
      <c r="A560" s="133">
        <v>557</v>
      </c>
      <c r="B560" s="133" t="s">
        <v>731</v>
      </c>
      <c r="C560" s="134"/>
      <c r="D560" s="134"/>
      <c r="E560" s="135" t="s">
        <v>2339</v>
      </c>
      <c r="F560" s="136" t="s">
        <v>2340</v>
      </c>
      <c r="G560" s="135" t="s">
        <v>2341</v>
      </c>
      <c r="H560" s="133"/>
      <c r="I560" s="130"/>
      <c r="J560" s="130"/>
      <c r="K560" s="130"/>
      <c r="L560" s="130"/>
      <c r="M560" s="130"/>
      <c r="N560" s="130"/>
      <c r="O560" s="130"/>
      <c r="P560" s="130"/>
      <c r="Q560" s="130"/>
      <c r="R560" s="130"/>
      <c r="S560" s="133"/>
      <c r="T560" s="130"/>
      <c r="U560" s="130"/>
      <c r="V560" s="130"/>
      <c r="W560" s="130"/>
      <c r="X560" s="130"/>
      <c r="Y560" s="130"/>
      <c r="Z560" s="130"/>
      <c r="AA560" s="130"/>
      <c r="AB560" s="130"/>
      <c r="AC560" s="130"/>
      <c r="AD560" s="130"/>
      <c r="AE560" s="130"/>
      <c r="AF560" s="130"/>
      <c r="AG560" s="130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26"/>
      <c r="AT560" s="126"/>
      <c r="AU560" s="126"/>
      <c r="AV560" s="126"/>
      <c r="AW560" s="126"/>
      <c r="AX560" s="126"/>
      <c r="AY560" s="126"/>
      <c r="AZ560" s="138"/>
      <c r="BA560" s="140"/>
      <c r="BB560" s="140"/>
      <c r="BC560" s="140"/>
      <c r="BD560" s="140"/>
      <c r="BE560" s="130"/>
      <c r="BF560" s="130"/>
      <c r="BG560" s="130"/>
      <c r="BH560" s="130"/>
      <c r="BI560" s="130"/>
      <c r="BJ560" s="130"/>
      <c r="BK560" s="131">
        <v>9.5481</v>
      </c>
      <c r="BL560" s="131">
        <v>9.5481</v>
      </c>
      <c r="BM560" s="130">
        <v>3.84</v>
      </c>
    </row>
    <row r="561" spans="1:65">
      <c r="A561" s="133">
        <v>558</v>
      </c>
      <c r="B561" s="133" t="s">
        <v>731</v>
      </c>
      <c r="C561" s="134"/>
      <c r="D561" s="134"/>
      <c r="E561" s="135" t="s">
        <v>2342</v>
      </c>
      <c r="F561" s="136" t="s">
        <v>2343</v>
      </c>
      <c r="G561" s="135" t="s">
        <v>2344</v>
      </c>
      <c r="H561" s="133"/>
      <c r="I561" s="130"/>
      <c r="J561" s="130"/>
      <c r="K561" s="130"/>
      <c r="L561" s="130"/>
      <c r="M561" s="130"/>
      <c r="N561" s="130"/>
      <c r="O561" s="130"/>
      <c r="P561" s="130"/>
      <c r="Q561" s="130"/>
      <c r="R561" s="130"/>
      <c r="S561" s="133"/>
      <c r="T561" s="130"/>
      <c r="U561" s="130"/>
      <c r="V561" s="130"/>
      <c r="W561" s="130"/>
      <c r="X561" s="130"/>
      <c r="Y561" s="130"/>
      <c r="Z561" s="130"/>
      <c r="AA561" s="130"/>
      <c r="AB561" s="130"/>
      <c r="AC561" s="130"/>
      <c r="AD561" s="130"/>
      <c r="AE561" s="130"/>
      <c r="AF561" s="130"/>
      <c r="AG561" s="130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26"/>
      <c r="AT561" s="126"/>
      <c r="AU561" s="126"/>
      <c r="AV561" s="126"/>
      <c r="AW561" s="126"/>
      <c r="AX561" s="126"/>
      <c r="AY561" s="126"/>
      <c r="AZ561" s="138"/>
      <c r="BA561" s="140"/>
      <c r="BB561" s="140"/>
      <c r="BC561" s="140"/>
      <c r="BD561" s="140"/>
      <c r="BE561" s="130"/>
      <c r="BF561" s="130"/>
      <c r="BG561" s="130"/>
      <c r="BH561" s="130"/>
      <c r="BI561" s="130"/>
      <c r="BJ561" s="130"/>
      <c r="BK561" s="131">
        <v>38.1924</v>
      </c>
      <c r="BL561" s="131">
        <v>38.1924</v>
      </c>
      <c r="BM561" s="130">
        <v>3.84</v>
      </c>
    </row>
    <row r="562" spans="1:65">
      <c r="A562" s="133">
        <v>559</v>
      </c>
      <c r="B562" s="133" t="s">
        <v>731</v>
      </c>
      <c r="C562" s="134"/>
      <c r="D562" s="134" t="s">
        <v>2345</v>
      </c>
      <c r="E562" s="135" t="s">
        <v>2346</v>
      </c>
      <c r="F562" s="136" t="s">
        <v>2347</v>
      </c>
      <c r="G562" s="135" t="s">
        <v>2348</v>
      </c>
      <c r="H562" s="133">
        <f>SUM(I562:Q562)</f>
        <v>8</v>
      </c>
      <c r="I562" s="130">
        <v>1</v>
      </c>
      <c r="J562" s="130">
        <v>6</v>
      </c>
      <c r="K562" s="130"/>
      <c r="L562" s="130"/>
      <c r="M562" s="130"/>
      <c r="N562" s="130"/>
      <c r="O562" s="130">
        <v>1</v>
      </c>
      <c r="P562" s="130"/>
      <c r="Q562" s="130"/>
      <c r="R562" s="130">
        <f>P562</f>
        <v>0</v>
      </c>
      <c r="S562" s="133">
        <v>5</v>
      </c>
      <c r="T562" s="130">
        <v>1</v>
      </c>
      <c r="U562" s="130"/>
      <c r="V562" s="130"/>
      <c r="W562" s="130"/>
      <c r="X562" s="130"/>
      <c r="Y562" s="130"/>
      <c r="Z562" s="130"/>
      <c r="AA562" s="130"/>
      <c r="AB562" s="130"/>
      <c r="AC562" s="130"/>
      <c r="AD562" s="130"/>
      <c r="AE562" s="130"/>
      <c r="AF562" s="130"/>
      <c r="AG562" s="130"/>
      <c r="AH562" s="130"/>
      <c r="AI562" s="130"/>
      <c r="AJ562" s="130">
        <v>1</v>
      </c>
      <c r="AK562" s="130"/>
      <c r="AL562" s="130"/>
      <c r="AM562" s="130">
        <f>S562</f>
        <v>5</v>
      </c>
      <c r="AN562" s="130"/>
      <c r="AO562" s="130">
        <f>SUM(T562:V562)</f>
        <v>1</v>
      </c>
      <c r="AP562" s="130">
        <f>SUM(W562:Y562)</f>
        <v>0</v>
      </c>
      <c r="AQ562" s="130">
        <f>Z562</f>
        <v>0</v>
      </c>
      <c r="AR562" s="130"/>
      <c r="AS562" s="126"/>
      <c r="AT562" s="126"/>
      <c r="AU562" s="126">
        <f>(SUM(S562:AA562))*0.93</f>
        <v>5.58</v>
      </c>
      <c r="AV562" s="126">
        <v>27.9</v>
      </c>
      <c r="AW562" s="126"/>
      <c r="AX562" s="126"/>
      <c r="AY562" s="126"/>
      <c r="AZ562" s="138"/>
      <c r="BA562" s="140"/>
      <c r="BB562" s="140"/>
      <c r="BC562" s="140"/>
      <c r="BD562" s="140"/>
      <c r="BE562" s="130">
        <f>(AH562*5+AI562*4+AJ562*2)*0.96</f>
        <v>1.92</v>
      </c>
      <c r="BF562" s="130"/>
      <c r="BG562" s="130"/>
      <c r="BH562" s="130">
        <v>3.72</v>
      </c>
      <c r="BI562" s="130">
        <v>1.8</v>
      </c>
      <c r="BJ562" s="130"/>
      <c r="BK562" s="131">
        <v>33.41835</v>
      </c>
      <c r="BL562" s="131">
        <v>33.41835</v>
      </c>
      <c r="BM562" s="130">
        <v>3.84</v>
      </c>
    </row>
    <row r="563" spans="1:65">
      <c r="A563" s="133">
        <v>560</v>
      </c>
      <c r="B563" s="133" t="s">
        <v>731</v>
      </c>
      <c r="C563" s="134"/>
      <c r="D563" s="134"/>
      <c r="E563" s="135" t="s">
        <v>2349</v>
      </c>
      <c r="F563" s="136" t="s">
        <v>2350</v>
      </c>
      <c r="G563" s="135" t="s">
        <v>2351</v>
      </c>
      <c r="H563" s="133"/>
      <c r="I563" s="130"/>
      <c r="J563" s="130"/>
      <c r="K563" s="130"/>
      <c r="L563" s="130"/>
      <c r="M563" s="130"/>
      <c r="N563" s="130"/>
      <c r="O563" s="130"/>
      <c r="P563" s="130"/>
      <c r="Q563" s="130"/>
      <c r="R563" s="130"/>
      <c r="S563" s="133"/>
      <c r="T563" s="130"/>
      <c r="U563" s="130"/>
      <c r="V563" s="130"/>
      <c r="W563" s="130"/>
      <c r="X563" s="130"/>
      <c r="Y563" s="130"/>
      <c r="Z563" s="130"/>
      <c r="AA563" s="130"/>
      <c r="AB563" s="130"/>
      <c r="AC563" s="130"/>
      <c r="AD563" s="130"/>
      <c r="AE563" s="130"/>
      <c r="AF563" s="130"/>
      <c r="AG563" s="130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26"/>
      <c r="AT563" s="126"/>
      <c r="AU563" s="126"/>
      <c r="AV563" s="126"/>
      <c r="AW563" s="126"/>
      <c r="AX563" s="126"/>
      <c r="AY563" s="126"/>
      <c r="AZ563" s="138"/>
      <c r="BA563" s="140"/>
      <c r="BB563" s="140"/>
      <c r="BC563" s="140"/>
      <c r="BD563" s="140"/>
      <c r="BE563" s="130"/>
      <c r="BF563" s="130"/>
      <c r="BG563" s="130"/>
      <c r="BH563" s="130"/>
      <c r="BI563" s="130"/>
      <c r="BJ563" s="130"/>
      <c r="BK563" s="131">
        <v>33.41835</v>
      </c>
      <c r="BL563" s="131">
        <v>33.41835</v>
      </c>
      <c r="BM563" s="130">
        <v>3.84</v>
      </c>
    </row>
    <row r="564" spans="1:65">
      <c r="A564" s="133">
        <v>561</v>
      </c>
      <c r="B564" s="133" t="s">
        <v>731</v>
      </c>
      <c r="C564" s="134"/>
      <c r="D564" s="134"/>
      <c r="E564" s="135" t="s">
        <v>2352</v>
      </c>
      <c r="F564" s="136" t="s">
        <v>2353</v>
      </c>
      <c r="G564" s="135" t="s">
        <v>2354</v>
      </c>
      <c r="H564" s="133"/>
      <c r="I564" s="130"/>
      <c r="J564" s="130"/>
      <c r="K564" s="130"/>
      <c r="L564" s="130"/>
      <c r="M564" s="130"/>
      <c r="N564" s="130"/>
      <c r="O564" s="130"/>
      <c r="P564" s="130"/>
      <c r="Q564" s="130"/>
      <c r="R564" s="130"/>
      <c r="S564" s="133"/>
      <c r="T564" s="130"/>
      <c r="U564" s="130"/>
      <c r="V564" s="130"/>
      <c r="W564" s="130"/>
      <c r="X564" s="130"/>
      <c r="Y564" s="130"/>
      <c r="Z564" s="130"/>
      <c r="AA564" s="130"/>
      <c r="AB564" s="130"/>
      <c r="AC564" s="130"/>
      <c r="AD564" s="130"/>
      <c r="AE564" s="130"/>
      <c r="AF564" s="130"/>
      <c r="AG564" s="130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26"/>
      <c r="AT564" s="126"/>
      <c r="AU564" s="126"/>
      <c r="AV564" s="126"/>
      <c r="AW564" s="126"/>
      <c r="AX564" s="126"/>
      <c r="AY564" s="126"/>
      <c r="AZ564" s="138"/>
      <c r="BA564" s="140"/>
      <c r="BB564" s="140"/>
      <c r="BC564" s="140"/>
      <c r="BD564" s="140"/>
      <c r="BE564" s="130"/>
      <c r="BF564" s="130"/>
      <c r="BG564" s="130"/>
      <c r="BH564" s="130"/>
      <c r="BI564" s="130"/>
      <c r="BJ564" s="130"/>
      <c r="BK564" s="131">
        <v>33.41835</v>
      </c>
      <c r="BL564" s="131">
        <v>33.41835</v>
      </c>
      <c r="BM564" s="130">
        <v>7.68</v>
      </c>
    </row>
    <row r="565" spans="1:65">
      <c r="A565" s="133">
        <v>562</v>
      </c>
      <c r="B565" s="133" t="s">
        <v>731</v>
      </c>
      <c r="C565" s="134"/>
      <c r="D565" s="134"/>
      <c r="E565" s="135"/>
      <c r="F565" s="136" t="s">
        <v>2355</v>
      </c>
      <c r="G565" s="135" t="s">
        <v>2356</v>
      </c>
      <c r="H565" s="133"/>
      <c r="I565" s="130"/>
      <c r="J565" s="130"/>
      <c r="K565" s="130"/>
      <c r="L565" s="130"/>
      <c r="M565" s="130"/>
      <c r="N565" s="130"/>
      <c r="O565" s="130"/>
      <c r="P565" s="130"/>
      <c r="Q565" s="130"/>
      <c r="R565" s="130"/>
      <c r="S565" s="133"/>
      <c r="T565" s="130"/>
      <c r="U565" s="130"/>
      <c r="V565" s="130"/>
      <c r="W565" s="130"/>
      <c r="X565" s="130"/>
      <c r="Y565" s="130"/>
      <c r="Z565" s="130"/>
      <c r="AA565" s="130"/>
      <c r="AB565" s="130"/>
      <c r="AC565" s="130"/>
      <c r="AD565" s="130"/>
      <c r="AE565" s="130"/>
      <c r="AF565" s="130"/>
      <c r="AG565" s="130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26"/>
      <c r="AT565" s="126"/>
      <c r="AU565" s="126"/>
      <c r="AV565" s="126"/>
      <c r="AW565" s="126"/>
      <c r="AX565" s="126"/>
      <c r="AY565" s="126"/>
      <c r="AZ565" s="138"/>
      <c r="BA565" s="140"/>
      <c r="BB565" s="140"/>
      <c r="BC565" s="140"/>
      <c r="BD565" s="140"/>
      <c r="BE565" s="130"/>
      <c r="BF565" s="130"/>
      <c r="BG565" s="130"/>
      <c r="BH565" s="130"/>
      <c r="BI565" s="130"/>
      <c r="BJ565" s="130"/>
      <c r="BK565" s="131">
        <v>4.77405</v>
      </c>
      <c r="BL565" s="131">
        <v>4.77405</v>
      </c>
      <c r="BM565" s="130"/>
    </row>
    <row r="566" spans="1:65">
      <c r="A566" s="133">
        <v>563</v>
      </c>
      <c r="B566" s="133" t="s">
        <v>731</v>
      </c>
      <c r="C566" s="134"/>
      <c r="D566" s="134"/>
      <c r="E566" s="135"/>
      <c r="F566" s="136" t="s">
        <v>2357</v>
      </c>
      <c r="G566" s="135" t="s">
        <v>2358</v>
      </c>
      <c r="H566" s="133"/>
      <c r="I566" s="130"/>
      <c r="J566" s="130"/>
      <c r="K566" s="130"/>
      <c r="L566" s="130"/>
      <c r="M566" s="130"/>
      <c r="N566" s="130"/>
      <c r="O566" s="130"/>
      <c r="P566" s="130"/>
      <c r="Q566" s="130"/>
      <c r="R566" s="130"/>
      <c r="S566" s="133"/>
      <c r="T566" s="130"/>
      <c r="U566" s="130"/>
      <c r="V566" s="130"/>
      <c r="W566" s="130"/>
      <c r="X566" s="130"/>
      <c r="Y566" s="130"/>
      <c r="Z566" s="130"/>
      <c r="AA566" s="130"/>
      <c r="AB566" s="130"/>
      <c r="AC566" s="130"/>
      <c r="AD566" s="130"/>
      <c r="AE566" s="130"/>
      <c r="AF566" s="130"/>
      <c r="AG566" s="130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26"/>
      <c r="AT566" s="126"/>
      <c r="AU566" s="126"/>
      <c r="AV566" s="126"/>
      <c r="AW566" s="126"/>
      <c r="AX566" s="126"/>
      <c r="AY566" s="126"/>
      <c r="AZ566" s="138"/>
      <c r="BA566" s="140"/>
      <c r="BB566" s="140"/>
      <c r="BC566" s="140"/>
      <c r="BD566" s="140"/>
      <c r="BE566" s="130"/>
      <c r="BF566" s="130"/>
      <c r="BG566" s="130"/>
      <c r="BH566" s="130"/>
      <c r="BI566" s="130"/>
      <c r="BJ566" s="130"/>
      <c r="BK566" s="131">
        <v>29.59911</v>
      </c>
      <c r="BL566" s="131">
        <v>29.59911</v>
      </c>
      <c r="BM566" s="130"/>
    </row>
    <row r="567" spans="1:65">
      <c r="A567" s="133">
        <v>564</v>
      </c>
      <c r="B567" s="133" t="s">
        <v>731</v>
      </c>
      <c r="C567" s="134"/>
      <c r="D567" s="134"/>
      <c r="E567" s="135" t="s">
        <v>2359</v>
      </c>
      <c r="F567" s="136" t="s">
        <v>2360</v>
      </c>
      <c r="G567" s="135" t="s">
        <v>2361</v>
      </c>
      <c r="H567" s="133"/>
      <c r="I567" s="130"/>
      <c r="J567" s="130"/>
      <c r="K567" s="130"/>
      <c r="L567" s="130"/>
      <c r="M567" s="130"/>
      <c r="N567" s="130"/>
      <c r="O567" s="130"/>
      <c r="P567" s="130"/>
      <c r="Q567" s="130"/>
      <c r="R567" s="130"/>
      <c r="S567" s="133"/>
      <c r="T567" s="130"/>
      <c r="U567" s="130"/>
      <c r="V567" s="130"/>
      <c r="W567" s="130"/>
      <c r="X567" s="130"/>
      <c r="Y567" s="130"/>
      <c r="Z567" s="130"/>
      <c r="AA567" s="130"/>
      <c r="AB567" s="130"/>
      <c r="AC567" s="130"/>
      <c r="AD567" s="130"/>
      <c r="AE567" s="130"/>
      <c r="AF567" s="130"/>
      <c r="AG567" s="130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26"/>
      <c r="AT567" s="126"/>
      <c r="AU567" s="126"/>
      <c r="AV567" s="126"/>
      <c r="AW567" s="126"/>
      <c r="AX567" s="126"/>
      <c r="AY567" s="126"/>
      <c r="AZ567" s="138"/>
      <c r="BA567" s="140"/>
      <c r="BB567" s="140"/>
      <c r="BC567" s="140"/>
      <c r="BD567" s="140"/>
      <c r="BE567" s="130"/>
      <c r="BF567" s="130"/>
      <c r="BG567" s="130"/>
      <c r="BH567" s="130"/>
      <c r="BI567" s="130"/>
      <c r="BJ567" s="130"/>
      <c r="BK567" s="131">
        <v>57.2886</v>
      </c>
      <c r="BL567" s="131">
        <v>57.2886</v>
      </c>
      <c r="BM567" s="130">
        <v>3.84</v>
      </c>
    </row>
    <row r="568" spans="1:65">
      <c r="A568" s="133">
        <v>565</v>
      </c>
      <c r="B568" s="133" t="s">
        <v>731</v>
      </c>
      <c r="C568" s="134"/>
      <c r="D568" s="134"/>
      <c r="E568" s="135" t="s">
        <v>2362</v>
      </c>
      <c r="F568" s="136" t="s">
        <v>2363</v>
      </c>
      <c r="G568" s="135" t="s">
        <v>2364</v>
      </c>
      <c r="H568" s="133"/>
      <c r="I568" s="130"/>
      <c r="J568" s="130"/>
      <c r="K568" s="130"/>
      <c r="L568" s="130"/>
      <c r="M568" s="130"/>
      <c r="N568" s="130"/>
      <c r="O568" s="130"/>
      <c r="P568" s="130"/>
      <c r="Q568" s="130"/>
      <c r="R568" s="130"/>
      <c r="S568" s="133"/>
      <c r="T568" s="130"/>
      <c r="U568" s="130"/>
      <c r="V568" s="130"/>
      <c r="W568" s="130"/>
      <c r="X568" s="130"/>
      <c r="Y568" s="130"/>
      <c r="Z568" s="130"/>
      <c r="AA568" s="130"/>
      <c r="AB568" s="130"/>
      <c r="AC568" s="130"/>
      <c r="AD568" s="130"/>
      <c r="AE568" s="130"/>
      <c r="AF568" s="130"/>
      <c r="AG568" s="130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26"/>
      <c r="AT568" s="126"/>
      <c r="AU568" s="126"/>
      <c r="AV568" s="126"/>
      <c r="AW568" s="126"/>
      <c r="AX568" s="126"/>
      <c r="AY568" s="126"/>
      <c r="AZ568" s="138"/>
      <c r="BA568" s="140"/>
      <c r="BB568" s="140"/>
      <c r="BC568" s="140"/>
      <c r="BD568" s="140"/>
      <c r="BE568" s="130"/>
      <c r="BF568" s="130"/>
      <c r="BG568" s="130"/>
      <c r="BH568" s="130"/>
      <c r="BI568" s="130"/>
      <c r="BJ568" s="130"/>
      <c r="BK568" s="131">
        <v>4.296645</v>
      </c>
      <c r="BL568" s="131">
        <v>4.296645</v>
      </c>
      <c r="BM568" s="130">
        <v>3.84</v>
      </c>
    </row>
    <row r="569" spans="1:65">
      <c r="A569" s="133">
        <v>566</v>
      </c>
      <c r="B569" s="133" t="s">
        <v>731</v>
      </c>
      <c r="C569" s="134"/>
      <c r="D569" s="134"/>
      <c r="E569" s="135" t="s">
        <v>2365</v>
      </c>
      <c r="F569" s="136" t="s">
        <v>2366</v>
      </c>
      <c r="G569" s="135" t="s">
        <v>2367</v>
      </c>
      <c r="H569" s="133"/>
      <c r="I569" s="130"/>
      <c r="J569" s="130"/>
      <c r="K569" s="130"/>
      <c r="L569" s="130"/>
      <c r="M569" s="130"/>
      <c r="N569" s="130"/>
      <c r="O569" s="130"/>
      <c r="P569" s="130"/>
      <c r="Q569" s="130"/>
      <c r="R569" s="130"/>
      <c r="S569" s="133"/>
      <c r="T569" s="130"/>
      <c r="U569" s="130"/>
      <c r="V569" s="130"/>
      <c r="W569" s="130"/>
      <c r="X569" s="130"/>
      <c r="Y569" s="130"/>
      <c r="Z569" s="130"/>
      <c r="AA569" s="130"/>
      <c r="AB569" s="130"/>
      <c r="AC569" s="130"/>
      <c r="AD569" s="130"/>
      <c r="AE569" s="130"/>
      <c r="AF569" s="130"/>
      <c r="AG569" s="130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26"/>
      <c r="AT569" s="126"/>
      <c r="AU569" s="126"/>
      <c r="AV569" s="126"/>
      <c r="AW569" s="126"/>
      <c r="AX569" s="126"/>
      <c r="AY569" s="126"/>
      <c r="AZ569" s="138"/>
      <c r="BA569" s="140"/>
      <c r="BB569" s="140"/>
      <c r="BC569" s="140"/>
      <c r="BD569" s="140"/>
      <c r="BE569" s="130"/>
      <c r="BF569" s="130"/>
      <c r="BG569" s="130"/>
      <c r="BH569" s="130"/>
      <c r="BI569" s="130"/>
      <c r="BJ569" s="130"/>
      <c r="BK569" s="131">
        <v>4.296645</v>
      </c>
      <c r="BL569" s="131">
        <v>4.296645</v>
      </c>
      <c r="BM569" s="130">
        <v>3.84</v>
      </c>
    </row>
    <row r="570" spans="1:65">
      <c r="A570" s="133">
        <v>567</v>
      </c>
      <c r="B570" s="133" t="s">
        <v>731</v>
      </c>
      <c r="C570" s="134"/>
      <c r="D570" s="134" t="s">
        <v>2368</v>
      </c>
      <c r="E570" s="135" t="s">
        <v>2369</v>
      </c>
      <c r="F570" s="136" t="s">
        <v>2370</v>
      </c>
      <c r="G570" s="135" t="s">
        <v>2371</v>
      </c>
      <c r="H570" s="133">
        <f>SUM(I570:Q570)</f>
        <v>6</v>
      </c>
      <c r="I570" s="130"/>
      <c r="J570" s="130">
        <v>3</v>
      </c>
      <c r="K570" s="130">
        <v>2</v>
      </c>
      <c r="L570" s="130"/>
      <c r="M570" s="130"/>
      <c r="N570" s="130"/>
      <c r="O570" s="130">
        <v>1</v>
      </c>
      <c r="P570" s="130"/>
      <c r="Q570" s="130"/>
      <c r="R570" s="130">
        <f>P570</f>
        <v>0</v>
      </c>
      <c r="S570" s="133">
        <v>3</v>
      </c>
      <c r="T570" s="130">
        <v>1</v>
      </c>
      <c r="U570" s="130"/>
      <c r="V570" s="130"/>
      <c r="W570" s="130"/>
      <c r="X570" s="130"/>
      <c r="Y570" s="130"/>
      <c r="Z570" s="130"/>
      <c r="AA570" s="130"/>
      <c r="AB570" s="130">
        <v>2</v>
      </c>
      <c r="AC570" s="130"/>
      <c r="AD570" s="130"/>
      <c r="AE570" s="130"/>
      <c r="AF570" s="130"/>
      <c r="AG570" s="130"/>
      <c r="AH570" s="130"/>
      <c r="AI570" s="130"/>
      <c r="AJ570" s="130">
        <v>1</v>
      </c>
      <c r="AK570" s="130"/>
      <c r="AL570" s="130"/>
      <c r="AM570" s="130">
        <f>S570</f>
        <v>3</v>
      </c>
      <c r="AN570" s="130"/>
      <c r="AO570" s="130">
        <f>SUM(T570:V570)</f>
        <v>1</v>
      </c>
      <c r="AP570" s="130">
        <f>SUM(W570:Y570)</f>
        <v>0</v>
      </c>
      <c r="AQ570" s="130">
        <f>Z570</f>
        <v>0</v>
      </c>
      <c r="AR570" s="130"/>
      <c r="AS570" s="126"/>
      <c r="AT570" s="126"/>
      <c r="AU570" s="126">
        <f>(SUM(S57:AA57))*0.93</f>
        <v>0.93</v>
      </c>
      <c r="AV570" s="126">
        <v>144.4</v>
      </c>
      <c r="AW570" s="126"/>
      <c r="AX570" s="126"/>
      <c r="AY570" s="126"/>
      <c r="AZ570" s="138"/>
      <c r="BA570" s="140"/>
      <c r="BB570" s="140"/>
      <c r="BC570" s="140"/>
      <c r="BD570" s="140"/>
      <c r="BE570" s="130">
        <f>(AH57*5+AI57*4+AJ57*2)*0.96</f>
        <v>4.8</v>
      </c>
      <c r="BF570" s="130"/>
      <c r="BG570" s="130"/>
      <c r="BH570" s="130">
        <v>28.8</v>
      </c>
      <c r="BI570" s="130">
        <v>67.2</v>
      </c>
      <c r="BJ570" s="130"/>
      <c r="BK570" s="131">
        <v>4.296645</v>
      </c>
      <c r="BL570" s="131">
        <v>4.296645</v>
      </c>
      <c r="BM570" s="130">
        <v>7.68</v>
      </c>
    </row>
    <row r="571" spans="1:65">
      <c r="A571" s="133">
        <v>568</v>
      </c>
      <c r="B571" s="133" t="s">
        <v>731</v>
      </c>
      <c r="C571" s="134"/>
      <c r="D571" s="134"/>
      <c r="E571" s="135"/>
      <c r="F571" s="136" t="s">
        <v>2372</v>
      </c>
      <c r="G571" s="135" t="s">
        <v>2373</v>
      </c>
      <c r="H571" s="133"/>
      <c r="I571" s="130"/>
      <c r="J571" s="130"/>
      <c r="K571" s="130"/>
      <c r="L571" s="130"/>
      <c r="M571" s="130"/>
      <c r="N571" s="130"/>
      <c r="O571" s="130"/>
      <c r="P571" s="130"/>
      <c r="Q571" s="130"/>
      <c r="R571" s="130"/>
      <c r="S571" s="133"/>
      <c r="T571" s="130"/>
      <c r="U571" s="130"/>
      <c r="V571" s="130"/>
      <c r="W571" s="130"/>
      <c r="X571" s="130"/>
      <c r="Y571" s="130"/>
      <c r="Z571" s="130"/>
      <c r="AA571" s="130"/>
      <c r="AB571" s="130"/>
      <c r="AC571" s="130"/>
      <c r="AD571" s="130"/>
      <c r="AE571" s="130"/>
      <c r="AF571" s="130"/>
      <c r="AG571" s="130"/>
      <c r="AH571" s="130"/>
      <c r="AI571" s="130"/>
      <c r="AJ571" s="130"/>
      <c r="AK571" s="130"/>
      <c r="AL571" s="130"/>
      <c r="AM571" s="130"/>
      <c r="AN571" s="130"/>
      <c r="AO571" s="130"/>
      <c r="AP571" s="130"/>
      <c r="AQ571" s="130"/>
      <c r="AR571" s="130"/>
      <c r="AS571" s="126"/>
      <c r="AT571" s="126"/>
      <c r="AU571" s="126"/>
      <c r="AV571" s="126"/>
      <c r="AW571" s="126"/>
      <c r="AX571" s="126"/>
      <c r="AY571" s="126"/>
      <c r="AZ571" s="138"/>
      <c r="BA571" s="140"/>
      <c r="BB571" s="140"/>
      <c r="BC571" s="140"/>
      <c r="BD571" s="140"/>
      <c r="BE571" s="130"/>
      <c r="BF571" s="130"/>
      <c r="BG571" s="130"/>
      <c r="BH571" s="130"/>
      <c r="BI571" s="130"/>
      <c r="BJ571" s="130"/>
      <c r="BK571" s="131">
        <v>3.81924</v>
      </c>
      <c r="BL571" s="131">
        <v>3.81924</v>
      </c>
      <c r="BM571" s="130"/>
    </row>
    <row r="572" spans="1:65">
      <c r="A572" s="133">
        <v>569</v>
      </c>
      <c r="B572" s="133" t="s">
        <v>731</v>
      </c>
      <c r="C572" s="134"/>
      <c r="D572" s="134"/>
      <c r="E572" s="135"/>
      <c r="F572" s="136" t="s">
        <v>2374</v>
      </c>
      <c r="G572" s="135" t="s">
        <v>2375</v>
      </c>
      <c r="H572" s="133"/>
      <c r="I572" s="130"/>
      <c r="J572" s="130"/>
      <c r="K572" s="130"/>
      <c r="L572" s="130"/>
      <c r="M572" s="130"/>
      <c r="N572" s="130"/>
      <c r="O572" s="130"/>
      <c r="P572" s="130"/>
      <c r="Q572" s="130"/>
      <c r="R572" s="130"/>
      <c r="S572" s="133"/>
      <c r="T572" s="130"/>
      <c r="U572" s="130"/>
      <c r="V572" s="130"/>
      <c r="W572" s="130"/>
      <c r="X572" s="130"/>
      <c r="Y572" s="130"/>
      <c r="Z572" s="130"/>
      <c r="AA572" s="130"/>
      <c r="AB572" s="130"/>
      <c r="AC572" s="130"/>
      <c r="AD572" s="130"/>
      <c r="AE572" s="130"/>
      <c r="AF572" s="130"/>
      <c r="AG572" s="130"/>
      <c r="AH572" s="130"/>
      <c r="AI572" s="130"/>
      <c r="AJ572" s="130"/>
      <c r="AK572" s="130"/>
      <c r="AL572" s="130"/>
      <c r="AM572" s="130"/>
      <c r="AN572" s="130"/>
      <c r="AO572" s="130"/>
      <c r="AP572" s="130"/>
      <c r="AQ572" s="130"/>
      <c r="AR572" s="130"/>
      <c r="AS572" s="126"/>
      <c r="AT572" s="126"/>
      <c r="AU572" s="126"/>
      <c r="AV572" s="126"/>
      <c r="AW572" s="126"/>
      <c r="AX572" s="126"/>
      <c r="AY572" s="126"/>
      <c r="AZ572" s="138"/>
      <c r="BA572" s="140"/>
      <c r="BB572" s="140"/>
      <c r="BC572" s="140"/>
      <c r="BD572" s="140"/>
      <c r="BE572" s="130"/>
      <c r="BF572" s="130"/>
      <c r="BG572" s="130"/>
      <c r="BH572" s="130"/>
      <c r="BI572" s="130"/>
      <c r="BJ572" s="130"/>
      <c r="BK572" s="131">
        <v>3.69988875</v>
      </c>
      <c r="BL572" s="131">
        <v>3.69988875</v>
      </c>
      <c r="BM572" s="130"/>
    </row>
    <row r="573" spans="1:65">
      <c r="A573" s="133">
        <v>570</v>
      </c>
      <c r="B573" s="133" t="s">
        <v>731</v>
      </c>
      <c r="C573" s="134"/>
      <c r="D573" s="134"/>
      <c r="E573" s="135" t="s">
        <v>2376</v>
      </c>
      <c r="F573" s="136" t="s">
        <v>2377</v>
      </c>
      <c r="G573" s="135" t="s">
        <v>2378</v>
      </c>
      <c r="H573" s="133"/>
      <c r="I573" s="130"/>
      <c r="J573" s="130"/>
      <c r="K573" s="130"/>
      <c r="L573" s="130"/>
      <c r="M573" s="130"/>
      <c r="N573" s="130"/>
      <c r="O573" s="130"/>
      <c r="P573" s="130"/>
      <c r="Q573" s="130"/>
      <c r="R573" s="130"/>
      <c r="S573" s="133"/>
      <c r="T573" s="130"/>
      <c r="U573" s="130"/>
      <c r="V573" s="130"/>
      <c r="W573" s="130"/>
      <c r="X573" s="130"/>
      <c r="Y573" s="130"/>
      <c r="Z573" s="130"/>
      <c r="AA573" s="130"/>
      <c r="AB573" s="130"/>
      <c r="AC573" s="130"/>
      <c r="AD573" s="130"/>
      <c r="AE573" s="130"/>
      <c r="AF573" s="130"/>
      <c r="AG573" s="130"/>
      <c r="AH573" s="130"/>
      <c r="AI573" s="130"/>
      <c r="AJ573" s="130"/>
      <c r="AK573" s="130"/>
      <c r="AL573" s="130"/>
      <c r="AM573" s="130"/>
      <c r="AN573" s="130"/>
      <c r="AO573" s="130"/>
      <c r="AP573" s="130"/>
      <c r="AQ573" s="130"/>
      <c r="AR573" s="130"/>
      <c r="AS573" s="126"/>
      <c r="AT573" s="126"/>
      <c r="AU573" s="126"/>
      <c r="AV573" s="126"/>
      <c r="AW573" s="126"/>
      <c r="AX573" s="126"/>
      <c r="AY573" s="126"/>
      <c r="AZ573" s="138"/>
      <c r="BA573" s="140"/>
      <c r="BB573" s="140"/>
      <c r="BC573" s="140"/>
      <c r="BD573" s="140"/>
      <c r="BE573" s="130"/>
      <c r="BF573" s="130"/>
      <c r="BG573" s="130"/>
      <c r="BH573" s="130"/>
      <c r="BI573" s="130"/>
      <c r="BJ573" s="130"/>
      <c r="BK573" s="131">
        <v>3.69988875</v>
      </c>
      <c r="BL573" s="131">
        <v>3.69988875</v>
      </c>
      <c r="BM573" s="130">
        <v>3.84</v>
      </c>
    </row>
    <row r="574" spans="1:65">
      <c r="A574" s="133">
        <v>571</v>
      </c>
      <c r="B574" s="133" t="s">
        <v>731</v>
      </c>
      <c r="C574" s="134"/>
      <c r="D574" s="134"/>
      <c r="E574" s="135" t="s">
        <v>2379</v>
      </c>
      <c r="F574" s="136" t="s">
        <v>2380</v>
      </c>
      <c r="G574" s="135" t="s">
        <v>2381</v>
      </c>
      <c r="H574" s="133"/>
      <c r="I574" s="130"/>
      <c r="J574" s="130"/>
      <c r="K574" s="130"/>
      <c r="L574" s="130"/>
      <c r="M574" s="130"/>
      <c r="N574" s="130"/>
      <c r="O574" s="130"/>
      <c r="P574" s="130"/>
      <c r="Q574" s="130"/>
      <c r="R574" s="130"/>
      <c r="S574" s="133"/>
      <c r="T574" s="130"/>
      <c r="U574" s="130"/>
      <c r="V574" s="130"/>
      <c r="W574" s="130"/>
      <c r="X574" s="130"/>
      <c r="Y574" s="130"/>
      <c r="Z574" s="130"/>
      <c r="AA574" s="130"/>
      <c r="AB574" s="130"/>
      <c r="AC574" s="130"/>
      <c r="AD574" s="130"/>
      <c r="AE574" s="130"/>
      <c r="AF574" s="130"/>
      <c r="AG574" s="130"/>
      <c r="AH574" s="130"/>
      <c r="AI574" s="130"/>
      <c r="AJ574" s="130"/>
      <c r="AK574" s="130"/>
      <c r="AL574" s="130"/>
      <c r="AM574" s="130"/>
      <c r="AN574" s="130"/>
      <c r="AO574" s="130"/>
      <c r="AP574" s="130"/>
      <c r="AQ574" s="130"/>
      <c r="AR574" s="130"/>
      <c r="AS574" s="126"/>
      <c r="AT574" s="126"/>
      <c r="AU574" s="126"/>
      <c r="AV574" s="126"/>
      <c r="AW574" s="126"/>
      <c r="AX574" s="126"/>
      <c r="AY574" s="126"/>
      <c r="AZ574" s="138"/>
      <c r="BA574" s="140"/>
      <c r="BB574" s="140"/>
      <c r="BC574" s="140"/>
      <c r="BD574" s="140"/>
      <c r="BE574" s="130"/>
      <c r="BF574" s="130"/>
      <c r="BG574" s="130"/>
      <c r="BH574" s="130"/>
      <c r="BI574" s="130"/>
      <c r="BJ574" s="130"/>
      <c r="BK574" s="131">
        <v>42.96645</v>
      </c>
      <c r="BL574" s="131">
        <v>42.96645</v>
      </c>
      <c r="BM574" s="130">
        <v>3.84</v>
      </c>
    </row>
    <row r="575" spans="1:65">
      <c r="A575" s="133">
        <v>572</v>
      </c>
      <c r="B575" s="133" t="s">
        <v>731</v>
      </c>
      <c r="C575" s="134"/>
      <c r="D575" s="134"/>
      <c r="E575" s="135" t="s">
        <v>2382</v>
      </c>
      <c r="F575" s="136" t="s">
        <v>2383</v>
      </c>
      <c r="G575" s="135" t="s">
        <v>2384</v>
      </c>
      <c r="H575" s="133"/>
      <c r="I575" s="130"/>
      <c r="J575" s="130"/>
      <c r="K575" s="130"/>
      <c r="L575" s="130"/>
      <c r="M575" s="130"/>
      <c r="N575" s="130"/>
      <c r="O575" s="130"/>
      <c r="P575" s="130"/>
      <c r="Q575" s="130"/>
      <c r="R575" s="130"/>
      <c r="S575" s="133"/>
      <c r="T575" s="130"/>
      <c r="U575" s="130"/>
      <c r="V575" s="130"/>
      <c r="W575" s="130"/>
      <c r="X575" s="130"/>
      <c r="Y575" s="130"/>
      <c r="Z575" s="130"/>
      <c r="AA575" s="130"/>
      <c r="AB575" s="130"/>
      <c r="AC575" s="130"/>
      <c r="AD575" s="130"/>
      <c r="AE575" s="130"/>
      <c r="AF575" s="130"/>
      <c r="AG575" s="130"/>
      <c r="AH575" s="130"/>
      <c r="AI575" s="130"/>
      <c r="AJ575" s="130"/>
      <c r="AK575" s="130"/>
      <c r="AL575" s="130"/>
      <c r="AM575" s="130"/>
      <c r="AN575" s="130"/>
      <c r="AO575" s="130"/>
      <c r="AP575" s="130"/>
      <c r="AQ575" s="130"/>
      <c r="AR575" s="130"/>
      <c r="AS575" s="126"/>
      <c r="AT575" s="126"/>
      <c r="AU575" s="126"/>
      <c r="AV575" s="126"/>
      <c r="AW575" s="126"/>
      <c r="AX575" s="126"/>
      <c r="AY575" s="126"/>
      <c r="AZ575" s="138"/>
      <c r="BA575" s="140"/>
      <c r="BB575" s="140"/>
      <c r="BC575" s="140"/>
      <c r="BD575" s="140"/>
      <c r="BE575" s="130"/>
      <c r="BF575" s="130"/>
      <c r="BG575" s="130"/>
      <c r="BH575" s="130"/>
      <c r="BI575" s="130"/>
      <c r="BJ575" s="130"/>
      <c r="BK575" s="131">
        <v>42.96645</v>
      </c>
      <c r="BL575" s="131">
        <v>42.96645</v>
      </c>
      <c r="BM575" s="130">
        <v>3.84</v>
      </c>
    </row>
    <row r="576" spans="1:65">
      <c r="A576" s="133">
        <v>573</v>
      </c>
      <c r="B576" s="133" t="s">
        <v>731</v>
      </c>
      <c r="C576" s="134" t="s">
        <v>2385</v>
      </c>
      <c r="D576" s="134" t="s">
        <v>2386</v>
      </c>
      <c r="E576" s="135" t="s">
        <v>2387</v>
      </c>
      <c r="F576" s="135" t="s">
        <v>2388</v>
      </c>
      <c r="G576" s="135" t="s">
        <v>2389</v>
      </c>
      <c r="H576" s="133">
        <f>SUM(I576:Q576)</f>
        <v>7</v>
      </c>
      <c r="I576" s="130"/>
      <c r="J576" s="130">
        <v>1</v>
      </c>
      <c r="K576" s="130">
        <v>3</v>
      </c>
      <c r="L576" s="130">
        <v>1</v>
      </c>
      <c r="M576" s="130"/>
      <c r="N576" s="130"/>
      <c r="O576" s="130">
        <v>1</v>
      </c>
      <c r="P576" s="130"/>
      <c r="Q576" s="130">
        <v>1</v>
      </c>
      <c r="R576" s="130">
        <f>P576</f>
        <v>0</v>
      </c>
      <c r="S576" s="133">
        <v>2</v>
      </c>
      <c r="T576" s="130">
        <v>1</v>
      </c>
      <c r="U576" s="130"/>
      <c r="V576" s="130"/>
      <c r="W576" s="130"/>
      <c r="X576" s="130"/>
      <c r="Y576" s="130"/>
      <c r="Z576" s="130"/>
      <c r="AA576" s="130">
        <v>1</v>
      </c>
      <c r="AB576" s="130">
        <v>4</v>
      </c>
      <c r="AC576" s="130"/>
      <c r="AD576" s="130"/>
      <c r="AE576" s="130"/>
      <c r="AF576" s="130"/>
      <c r="AG576" s="130">
        <v>1</v>
      </c>
      <c r="AH576" s="130"/>
      <c r="AI576" s="130"/>
      <c r="AJ576" s="130">
        <v>1</v>
      </c>
      <c r="AK576" s="130"/>
      <c r="AL576" s="130"/>
      <c r="AM576" s="130">
        <f>S576</f>
        <v>2</v>
      </c>
      <c r="AN576" s="130"/>
      <c r="AO576" s="130">
        <f>SUM(T576:V576)</f>
        <v>1</v>
      </c>
      <c r="AP576" s="130">
        <f>SUM(W576:Y576)</f>
        <v>0</v>
      </c>
      <c r="AQ576" s="130">
        <f>Z576</f>
        <v>0</v>
      </c>
      <c r="AR576" s="130">
        <v>102</v>
      </c>
      <c r="AS576" s="126">
        <v>2976</v>
      </c>
      <c r="AT576" s="126"/>
      <c r="AU576" s="126">
        <f>(SUM(S576:AA576))*0.93</f>
        <v>3.72</v>
      </c>
      <c r="AV576" s="126">
        <v>186.7</v>
      </c>
      <c r="AW576" s="126"/>
      <c r="AX576" s="126"/>
      <c r="AY576" s="126"/>
      <c r="AZ576" s="138">
        <v>272</v>
      </c>
      <c r="BA576" s="140">
        <v>21</v>
      </c>
      <c r="BB576" s="140">
        <f>BA576*2+2</f>
        <v>44</v>
      </c>
      <c r="BC576" s="140">
        <v>2</v>
      </c>
      <c r="BD576" s="138">
        <v>1</v>
      </c>
      <c r="BE576" s="130">
        <f>(AH576*5+AI576*4+AJ576*2)*0.96</f>
        <v>1.92</v>
      </c>
      <c r="BF576" s="130"/>
      <c r="BG576" s="130"/>
      <c r="BH576" s="130">
        <v>4.32</v>
      </c>
      <c r="BI576" s="130">
        <v>76.8</v>
      </c>
      <c r="BJ576" s="130">
        <v>96</v>
      </c>
      <c r="BK576" s="131">
        <v>46.5469875</v>
      </c>
      <c r="BL576" s="131">
        <v>46.5469875</v>
      </c>
      <c r="BM576" s="130">
        <v>7.68</v>
      </c>
    </row>
    <row r="577" spans="1:65">
      <c r="A577" s="133">
        <v>574</v>
      </c>
      <c r="B577" s="133" t="s">
        <v>731</v>
      </c>
      <c r="C577" s="134"/>
      <c r="D577" s="134"/>
      <c r="E577" s="135"/>
      <c r="F577" s="135" t="s">
        <v>2390</v>
      </c>
      <c r="G577" s="135" t="s">
        <v>2391</v>
      </c>
      <c r="H577" s="133"/>
      <c r="I577" s="130"/>
      <c r="J577" s="130"/>
      <c r="K577" s="130"/>
      <c r="L577" s="130"/>
      <c r="M577" s="130"/>
      <c r="N577" s="130"/>
      <c r="O577" s="130"/>
      <c r="P577" s="130"/>
      <c r="Q577" s="130"/>
      <c r="R577" s="130"/>
      <c r="S577" s="133"/>
      <c r="T577" s="130"/>
      <c r="U577" s="130"/>
      <c r="V577" s="130"/>
      <c r="W577" s="130"/>
      <c r="X577" s="130"/>
      <c r="Y577" s="130"/>
      <c r="Z577" s="130"/>
      <c r="AA577" s="130"/>
      <c r="AB577" s="130"/>
      <c r="AC577" s="130"/>
      <c r="AD577" s="130"/>
      <c r="AE577" s="130"/>
      <c r="AF577" s="130"/>
      <c r="AG577" s="130"/>
      <c r="AH577" s="130"/>
      <c r="AI577" s="130"/>
      <c r="AJ577" s="130"/>
      <c r="AK577" s="130"/>
      <c r="AL577" s="130"/>
      <c r="AM577" s="130"/>
      <c r="AN577" s="130"/>
      <c r="AO577" s="130"/>
      <c r="AP577" s="130"/>
      <c r="AQ577" s="130"/>
      <c r="AR577" s="130"/>
      <c r="AS577" s="126"/>
      <c r="AT577" s="126"/>
      <c r="AU577" s="126"/>
      <c r="AV577" s="126"/>
      <c r="AW577" s="126"/>
      <c r="AX577" s="126"/>
      <c r="AY577" s="126"/>
      <c r="AZ577" s="138"/>
      <c r="BA577" s="140"/>
      <c r="BB577" s="140"/>
      <c r="BC577" s="140"/>
      <c r="BD577" s="138"/>
      <c r="BE577" s="130"/>
      <c r="BF577" s="130"/>
      <c r="BG577" s="130"/>
      <c r="BH577" s="130"/>
      <c r="BI577" s="130"/>
      <c r="BJ577" s="130"/>
      <c r="BK577" s="131">
        <v>2.1483225</v>
      </c>
      <c r="BL577" s="131">
        <v>2.1483225</v>
      </c>
      <c r="BM577" s="130"/>
    </row>
    <row r="578" spans="1:65">
      <c r="A578" s="133">
        <v>575</v>
      </c>
      <c r="B578" s="133" t="s">
        <v>731</v>
      </c>
      <c r="C578" s="134"/>
      <c r="D578" s="134"/>
      <c r="E578" s="135"/>
      <c r="F578" s="135" t="s">
        <v>2392</v>
      </c>
      <c r="G578" s="135" t="s">
        <v>2393</v>
      </c>
      <c r="H578" s="133"/>
      <c r="I578" s="130"/>
      <c r="J578" s="130"/>
      <c r="K578" s="130"/>
      <c r="L578" s="130"/>
      <c r="M578" s="130"/>
      <c r="N578" s="130"/>
      <c r="O578" s="130"/>
      <c r="P578" s="130"/>
      <c r="Q578" s="130"/>
      <c r="R578" s="130"/>
      <c r="S578" s="133"/>
      <c r="T578" s="130"/>
      <c r="U578" s="130"/>
      <c r="V578" s="130"/>
      <c r="W578" s="130"/>
      <c r="X578" s="130"/>
      <c r="Y578" s="130"/>
      <c r="Z578" s="130"/>
      <c r="AA578" s="130"/>
      <c r="AB578" s="130"/>
      <c r="AC578" s="130"/>
      <c r="AD578" s="130"/>
      <c r="AE578" s="130"/>
      <c r="AF578" s="130"/>
      <c r="AG578" s="130"/>
      <c r="AH578" s="130"/>
      <c r="AI578" s="130"/>
      <c r="AJ578" s="130"/>
      <c r="AK578" s="130"/>
      <c r="AL578" s="130"/>
      <c r="AM578" s="130"/>
      <c r="AN578" s="130"/>
      <c r="AO578" s="130"/>
      <c r="AP578" s="130"/>
      <c r="AQ578" s="130"/>
      <c r="AR578" s="130"/>
      <c r="AS578" s="126"/>
      <c r="AT578" s="126"/>
      <c r="AU578" s="126"/>
      <c r="AV578" s="126"/>
      <c r="AW578" s="126"/>
      <c r="AX578" s="126"/>
      <c r="AY578" s="126"/>
      <c r="AZ578" s="138"/>
      <c r="BA578" s="140"/>
      <c r="BB578" s="140"/>
      <c r="BC578" s="140"/>
      <c r="BD578" s="138"/>
      <c r="BE578" s="130"/>
      <c r="BF578" s="130"/>
      <c r="BG578" s="130"/>
      <c r="BH578" s="130"/>
      <c r="BI578" s="130"/>
      <c r="BJ578" s="130"/>
      <c r="BK578" s="131">
        <v>2.1483225</v>
      </c>
      <c r="BL578" s="131">
        <v>2.1483225</v>
      </c>
      <c r="BM578" s="130"/>
    </row>
    <row r="579" spans="1:65">
      <c r="A579" s="133">
        <v>576</v>
      </c>
      <c r="B579" s="133" t="s">
        <v>731</v>
      </c>
      <c r="C579" s="134"/>
      <c r="D579" s="134"/>
      <c r="E579" s="135" t="s">
        <v>2394</v>
      </c>
      <c r="F579" s="135" t="s">
        <v>2395</v>
      </c>
      <c r="G579" s="135" t="s">
        <v>2396</v>
      </c>
      <c r="H579" s="133"/>
      <c r="I579" s="130"/>
      <c r="J579" s="130"/>
      <c r="K579" s="130"/>
      <c r="L579" s="130"/>
      <c r="M579" s="130"/>
      <c r="N579" s="130"/>
      <c r="O579" s="130"/>
      <c r="P579" s="130"/>
      <c r="Q579" s="130"/>
      <c r="R579" s="130"/>
      <c r="S579" s="133"/>
      <c r="T579" s="130"/>
      <c r="U579" s="130"/>
      <c r="V579" s="130"/>
      <c r="W579" s="130"/>
      <c r="X579" s="130"/>
      <c r="Y579" s="130"/>
      <c r="Z579" s="130"/>
      <c r="AA579" s="130"/>
      <c r="AB579" s="130"/>
      <c r="AC579" s="130"/>
      <c r="AD579" s="130"/>
      <c r="AE579" s="130"/>
      <c r="AF579" s="130"/>
      <c r="AG579" s="130"/>
      <c r="AH579" s="130"/>
      <c r="AI579" s="130"/>
      <c r="AJ579" s="130"/>
      <c r="AK579" s="130"/>
      <c r="AL579" s="130"/>
      <c r="AM579" s="130"/>
      <c r="AN579" s="130"/>
      <c r="AO579" s="130"/>
      <c r="AP579" s="130"/>
      <c r="AQ579" s="130"/>
      <c r="AR579" s="130"/>
      <c r="AS579" s="126"/>
      <c r="AT579" s="126"/>
      <c r="AU579" s="126"/>
      <c r="AV579" s="126"/>
      <c r="AW579" s="126"/>
      <c r="AX579" s="126"/>
      <c r="AY579" s="126"/>
      <c r="AZ579" s="138"/>
      <c r="BA579" s="140"/>
      <c r="BB579" s="140"/>
      <c r="BC579" s="140"/>
      <c r="BD579" s="138"/>
      <c r="BE579" s="130"/>
      <c r="BF579" s="130"/>
      <c r="BG579" s="130"/>
      <c r="BH579" s="130"/>
      <c r="BI579" s="130"/>
      <c r="BJ579" s="130"/>
      <c r="BK579" s="131">
        <v>2.1483225</v>
      </c>
      <c r="BL579" s="131">
        <v>2.1483225</v>
      </c>
      <c r="BM579" s="130">
        <v>3.84</v>
      </c>
    </row>
    <row r="580" spans="1:65">
      <c r="A580" s="133">
        <v>577</v>
      </c>
      <c r="B580" s="133" t="s">
        <v>731</v>
      </c>
      <c r="C580" s="134"/>
      <c r="D580" s="134"/>
      <c r="E580" s="135" t="s">
        <v>2397</v>
      </c>
      <c r="F580" s="135" t="s">
        <v>2398</v>
      </c>
      <c r="G580" s="135" t="s">
        <v>2399</v>
      </c>
      <c r="H580" s="133"/>
      <c r="I580" s="130"/>
      <c r="J580" s="130"/>
      <c r="K580" s="130"/>
      <c r="L580" s="130"/>
      <c r="M580" s="130"/>
      <c r="N580" s="130"/>
      <c r="O580" s="130"/>
      <c r="P580" s="130"/>
      <c r="Q580" s="130"/>
      <c r="R580" s="130"/>
      <c r="S580" s="133"/>
      <c r="T580" s="130"/>
      <c r="U580" s="130"/>
      <c r="V580" s="130"/>
      <c r="W580" s="130"/>
      <c r="X580" s="130"/>
      <c r="Y580" s="130"/>
      <c r="Z580" s="130"/>
      <c r="AA580" s="130"/>
      <c r="AB580" s="130"/>
      <c r="AC580" s="130"/>
      <c r="AD580" s="130"/>
      <c r="AE580" s="130"/>
      <c r="AF580" s="130"/>
      <c r="AG580" s="130"/>
      <c r="AH580" s="130"/>
      <c r="AI580" s="130"/>
      <c r="AJ580" s="130"/>
      <c r="AK580" s="130"/>
      <c r="AL580" s="130"/>
      <c r="AM580" s="130"/>
      <c r="AN580" s="130"/>
      <c r="AO580" s="130"/>
      <c r="AP580" s="130"/>
      <c r="AQ580" s="130"/>
      <c r="AR580" s="130"/>
      <c r="AS580" s="126"/>
      <c r="AT580" s="126"/>
      <c r="AU580" s="126"/>
      <c r="AV580" s="126"/>
      <c r="AW580" s="126"/>
      <c r="AX580" s="126"/>
      <c r="AY580" s="126"/>
      <c r="AZ580" s="138"/>
      <c r="BA580" s="140"/>
      <c r="BB580" s="140"/>
      <c r="BC580" s="140"/>
      <c r="BD580" s="138"/>
      <c r="BE580" s="130"/>
      <c r="BF580" s="130"/>
      <c r="BG580" s="130"/>
      <c r="BH580" s="130"/>
      <c r="BI580" s="130"/>
      <c r="BJ580" s="130"/>
      <c r="BK580" s="131">
        <v>65.88189</v>
      </c>
      <c r="BL580" s="131">
        <v>65.88189</v>
      </c>
      <c r="BM580" s="130">
        <v>3.84</v>
      </c>
    </row>
    <row r="581" spans="1:65">
      <c r="A581" s="133">
        <v>578</v>
      </c>
      <c r="B581" s="133" t="s">
        <v>731</v>
      </c>
      <c r="C581" s="134"/>
      <c r="D581" s="134"/>
      <c r="E581" s="135"/>
      <c r="F581" s="135" t="s">
        <v>2400</v>
      </c>
      <c r="G581" s="135" t="s">
        <v>2401</v>
      </c>
      <c r="H581" s="133"/>
      <c r="I581" s="130"/>
      <c r="J581" s="130"/>
      <c r="K581" s="130"/>
      <c r="L581" s="130"/>
      <c r="M581" s="130"/>
      <c r="N581" s="130"/>
      <c r="O581" s="130"/>
      <c r="P581" s="130"/>
      <c r="Q581" s="130"/>
      <c r="R581" s="130"/>
      <c r="S581" s="133"/>
      <c r="T581" s="130"/>
      <c r="U581" s="130"/>
      <c r="V581" s="130"/>
      <c r="W581" s="130"/>
      <c r="X581" s="130"/>
      <c r="Y581" s="130"/>
      <c r="Z581" s="130"/>
      <c r="AA581" s="130"/>
      <c r="AB581" s="130"/>
      <c r="AC581" s="130"/>
      <c r="AD581" s="130"/>
      <c r="AE581" s="130"/>
      <c r="AF581" s="130"/>
      <c r="AG581" s="130"/>
      <c r="AH581" s="130"/>
      <c r="AI581" s="130"/>
      <c r="AJ581" s="130"/>
      <c r="AK581" s="130"/>
      <c r="AL581" s="130"/>
      <c r="AM581" s="130"/>
      <c r="AN581" s="130"/>
      <c r="AO581" s="130"/>
      <c r="AP581" s="130"/>
      <c r="AQ581" s="130"/>
      <c r="AR581" s="130"/>
      <c r="AS581" s="126"/>
      <c r="AT581" s="126"/>
      <c r="AU581" s="126"/>
      <c r="AV581" s="126"/>
      <c r="AW581" s="126"/>
      <c r="AX581" s="126"/>
      <c r="AY581" s="126"/>
      <c r="AZ581" s="138"/>
      <c r="BA581" s="140"/>
      <c r="BB581" s="140"/>
      <c r="BC581" s="140"/>
      <c r="BD581" s="138"/>
      <c r="BE581" s="130"/>
      <c r="BF581" s="130"/>
      <c r="BG581" s="130"/>
      <c r="BH581" s="130"/>
      <c r="BI581" s="130"/>
      <c r="BJ581" s="130"/>
      <c r="BK581" s="131">
        <v>65.88189</v>
      </c>
      <c r="BL581" s="131">
        <v>65.88189</v>
      </c>
      <c r="BM581" s="130"/>
    </row>
    <row r="582" spans="1:65">
      <c r="A582" s="133">
        <v>579</v>
      </c>
      <c r="B582" s="133" t="s">
        <v>731</v>
      </c>
      <c r="C582" s="134"/>
      <c r="D582" s="134"/>
      <c r="E582" s="135" t="s">
        <v>2402</v>
      </c>
      <c r="F582" s="135" t="s">
        <v>2403</v>
      </c>
      <c r="G582" s="135" t="s">
        <v>2404</v>
      </c>
      <c r="H582" s="133"/>
      <c r="I582" s="130"/>
      <c r="J582" s="130"/>
      <c r="K582" s="130"/>
      <c r="L582" s="130"/>
      <c r="M582" s="130"/>
      <c r="N582" s="130"/>
      <c r="O582" s="130"/>
      <c r="P582" s="130"/>
      <c r="Q582" s="130"/>
      <c r="R582" s="130"/>
      <c r="S582" s="133"/>
      <c r="T582" s="130"/>
      <c r="U582" s="130"/>
      <c r="V582" s="130"/>
      <c r="W582" s="130"/>
      <c r="X582" s="130"/>
      <c r="Y582" s="130"/>
      <c r="Z582" s="130"/>
      <c r="AA582" s="130"/>
      <c r="AB582" s="130"/>
      <c r="AC582" s="130"/>
      <c r="AD582" s="130"/>
      <c r="AE582" s="130"/>
      <c r="AF582" s="130"/>
      <c r="AG582" s="130"/>
      <c r="AH582" s="130"/>
      <c r="AI582" s="130"/>
      <c r="AJ582" s="130"/>
      <c r="AK582" s="130"/>
      <c r="AL582" s="130"/>
      <c r="AM582" s="130"/>
      <c r="AN582" s="130"/>
      <c r="AO582" s="130"/>
      <c r="AP582" s="130"/>
      <c r="AQ582" s="130"/>
      <c r="AR582" s="130"/>
      <c r="AS582" s="126"/>
      <c r="AT582" s="126"/>
      <c r="AU582" s="126"/>
      <c r="AV582" s="126"/>
      <c r="AW582" s="126"/>
      <c r="AX582" s="126"/>
      <c r="AY582" s="126"/>
      <c r="AZ582" s="138"/>
      <c r="BA582" s="140"/>
      <c r="BB582" s="140"/>
      <c r="BC582" s="140"/>
      <c r="BD582" s="138"/>
      <c r="BE582" s="130"/>
      <c r="BF582" s="130"/>
      <c r="BG582" s="130"/>
      <c r="BH582" s="130"/>
      <c r="BI582" s="130"/>
      <c r="BJ582" s="130"/>
      <c r="BK582" s="131">
        <v>59.19822</v>
      </c>
      <c r="BL582" s="131">
        <v>59.19822</v>
      </c>
      <c r="BM582" s="130">
        <v>3.84</v>
      </c>
    </row>
    <row r="583" spans="1:65">
      <c r="A583" s="133">
        <v>580</v>
      </c>
      <c r="B583" s="133" t="s">
        <v>731</v>
      </c>
      <c r="C583" s="134"/>
      <c r="D583" s="134"/>
      <c r="E583" s="135"/>
      <c r="F583" s="135" t="s">
        <v>2405</v>
      </c>
      <c r="G583" s="135"/>
      <c r="H583" s="133"/>
      <c r="I583" s="130"/>
      <c r="J583" s="130"/>
      <c r="K583" s="130"/>
      <c r="L583" s="130"/>
      <c r="M583" s="130"/>
      <c r="N583" s="130"/>
      <c r="O583" s="130"/>
      <c r="P583" s="130"/>
      <c r="Q583" s="130"/>
      <c r="R583" s="130"/>
      <c r="S583" s="133"/>
      <c r="T583" s="130"/>
      <c r="U583" s="130"/>
      <c r="V583" s="130"/>
      <c r="W583" s="130"/>
      <c r="X583" s="130"/>
      <c r="Y583" s="130"/>
      <c r="Z583" s="130"/>
      <c r="AA583" s="130"/>
      <c r="AB583" s="130"/>
      <c r="AC583" s="130"/>
      <c r="AD583" s="130"/>
      <c r="AE583" s="130"/>
      <c r="AF583" s="130"/>
      <c r="AG583" s="130"/>
      <c r="AH583" s="130"/>
      <c r="AI583" s="130"/>
      <c r="AJ583" s="130"/>
      <c r="AK583" s="130"/>
      <c r="AL583" s="130"/>
      <c r="AM583" s="130"/>
      <c r="AN583" s="130"/>
      <c r="AO583" s="130"/>
      <c r="AP583" s="130"/>
      <c r="AQ583" s="130"/>
      <c r="AR583" s="130"/>
      <c r="AS583" s="126"/>
      <c r="AT583" s="126"/>
      <c r="AU583" s="126"/>
      <c r="AV583" s="126"/>
      <c r="AW583" s="126"/>
      <c r="AX583" s="126"/>
      <c r="AY583" s="126"/>
      <c r="AZ583" s="138"/>
      <c r="BA583" s="140"/>
      <c r="BB583" s="140"/>
      <c r="BC583" s="140"/>
      <c r="BD583" s="138"/>
      <c r="BE583" s="130"/>
      <c r="BF583" s="130"/>
      <c r="BG583" s="130"/>
      <c r="BH583" s="130"/>
      <c r="BI583" s="130"/>
      <c r="BJ583" s="130"/>
      <c r="BK583" s="131">
        <v>59.19822</v>
      </c>
      <c r="BL583" s="131">
        <v>59.19822</v>
      </c>
      <c r="BM583" s="130"/>
    </row>
    <row r="584" spans="1:65">
      <c r="A584" s="133">
        <v>581</v>
      </c>
      <c r="B584" s="133" t="s">
        <v>731</v>
      </c>
      <c r="C584" s="134"/>
      <c r="D584" s="134" t="s">
        <v>2406</v>
      </c>
      <c r="E584" s="135" t="s">
        <v>2407</v>
      </c>
      <c r="F584" s="135" t="s">
        <v>2408</v>
      </c>
      <c r="G584" s="135" t="s">
        <v>2409</v>
      </c>
      <c r="H584" s="133">
        <f>SUM(I584:Q584)</f>
        <v>4</v>
      </c>
      <c r="I584" s="130"/>
      <c r="J584" s="130">
        <v>3</v>
      </c>
      <c r="K584" s="130"/>
      <c r="L584" s="130">
        <v>1</v>
      </c>
      <c r="M584" s="130"/>
      <c r="N584" s="130"/>
      <c r="O584" s="130"/>
      <c r="P584" s="130"/>
      <c r="Q584" s="130"/>
      <c r="R584" s="130">
        <f>P584</f>
        <v>0</v>
      </c>
      <c r="S584" s="133">
        <v>2</v>
      </c>
      <c r="T584" s="130"/>
      <c r="U584" s="130"/>
      <c r="V584" s="130"/>
      <c r="W584" s="130"/>
      <c r="X584" s="130"/>
      <c r="Y584" s="130"/>
      <c r="Z584" s="130"/>
      <c r="AA584" s="130"/>
      <c r="AB584" s="130">
        <v>2</v>
      </c>
      <c r="AC584" s="130"/>
      <c r="AD584" s="130"/>
      <c r="AE584" s="130"/>
      <c r="AF584" s="130"/>
      <c r="AG584" s="130"/>
      <c r="AH584" s="130"/>
      <c r="AI584" s="130"/>
      <c r="AJ584" s="130">
        <v>1</v>
      </c>
      <c r="AK584" s="130"/>
      <c r="AL584" s="130"/>
      <c r="AM584" s="130">
        <f>S584</f>
        <v>2</v>
      </c>
      <c r="AN584" s="130"/>
      <c r="AO584" s="130">
        <f>SUM(T584:V584)</f>
        <v>0</v>
      </c>
      <c r="AP584" s="130">
        <f>SUM(W584:Y584)</f>
        <v>0</v>
      </c>
      <c r="AQ584" s="130">
        <f>Z584</f>
        <v>0</v>
      </c>
      <c r="AR584" s="130"/>
      <c r="AS584" s="126"/>
      <c r="AT584" s="126"/>
      <c r="AU584" s="126">
        <f>(SUM(S584:AA584))*0.93</f>
        <v>1.86</v>
      </c>
      <c r="AV584" s="126">
        <v>121.6</v>
      </c>
      <c r="AW584" s="126">
        <v>148.8</v>
      </c>
      <c r="AX584" s="126"/>
      <c r="AY584" s="126"/>
      <c r="AZ584" s="138"/>
      <c r="BA584" s="140"/>
      <c r="BB584" s="140"/>
      <c r="BC584" s="140"/>
      <c r="BD584" s="140"/>
      <c r="BE584" s="130">
        <f>(AH584*5+AI584*4+AJ584*2)*0.96</f>
        <v>1.92</v>
      </c>
      <c r="BF584" s="130"/>
      <c r="BG584" s="130"/>
      <c r="BH584" s="130">
        <v>26.88</v>
      </c>
      <c r="BI584" s="130">
        <v>57.6</v>
      </c>
      <c r="BJ584" s="130"/>
      <c r="BK584" s="131">
        <v>59.19822</v>
      </c>
      <c r="BL584" s="131">
        <v>59.19822</v>
      </c>
      <c r="BM584" s="130">
        <v>3.84</v>
      </c>
    </row>
    <row r="585" spans="1:65">
      <c r="A585" s="133">
        <v>582</v>
      </c>
      <c r="B585" s="133" t="s">
        <v>731</v>
      </c>
      <c r="C585" s="134"/>
      <c r="D585" s="134"/>
      <c r="E585" s="135" t="s">
        <v>2410</v>
      </c>
      <c r="F585" s="135" t="s">
        <v>2411</v>
      </c>
      <c r="G585" s="135" t="s">
        <v>2412</v>
      </c>
      <c r="H585" s="133"/>
      <c r="I585" s="130"/>
      <c r="J585" s="130"/>
      <c r="K585" s="130"/>
      <c r="L585" s="130"/>
      <c r="M585" s="130"/>
      <c r="N585" s="130"/>
      <c r="O585" s="130"/>
      <c r="P585" s="130"/>
      <c r="Q585" s="130"/>
      <c r="R585" s="130"/>
      <c r="S585" s="133"/>
      <c r="T585" s="130"/>
      <c r="U585" s="130"/>
      <c r="V585" s="130"/>
      <c r="W585" s="130"/>
      <c r="X585" s="130"/>
      <c r="Y585" s="130"/>
      <c r="Z585" s="130"/>
      <c r="AA585" s="130"/>
      <c r="AB585" s="130"/>
      <c r="AC585" s="130"/>
      <c r="AD585" s="130"/>
      <c r="AE585" s="130"/>
      <c r="AF585" s="130"/>
      <c r="AG585" s="130"/>
      <c r="AH585" s="130"/>
      <c r="AI585" s="130"/>
      <c r="AJ585" s="130"/>
      <c r="AK585" s="130"/>
      <c r="AL585" s="130"/>
      <c r="AM585" s="130"/>
      <c r="AN585" s="130"/>
      <c r="AO585" s="130"/>
      <c r="AP585" s="130"/>
      <c r="AQ585" s="130"/>
      <c r="AR585" s="130"/>
      <c r="AS585" s="126"/>
      <c r="AT585" s="126"/>
      <c r="AU585" s="126"/>
      <c r="AV585" s="126"/>
      <c r="AW585" s="126"/>
      <c r="AX585" s="126"/>
      <c r="AY585" s="126"/>
      <c r="AZ585" s="138"/>
      <c r="BA585" s="140"/>
      <c r="BB585" s="140"/>
      <c r="BC585" s="140"/>
      <c r="BD585" s="140"/>
      <c r="BE585" s="130"/>
      <c r="BF585" s="130"/>
      <c r="BG585" s="130"/>
      <c r="BH585" s="130"/>
      <c r="BI585" s="130"/>
      <c r="BJ585" s="130"/>
      <c r="BK585" s="131">
        <v>5.72886</v>
      </c>
      <c r="BL585" s="131">
        <v>5.72886</v>
      </c>
      <c r="BM585" s="130">
        <v>3.84</v>
      </c>
    </row>
    <row r="586" spans="1:65">
      <c r="A586" s="133">
        <v>583</v>
      </c>
      <c r="B586" s="133" t="s">
        <v>731</v>
      </c>
      <c r="C586" s="134"/>
      <c r="D586" s="134"/>
      <c r="E586" s="135"/>
      <c r="F586" s="135" t="s">
        <v>2413</v>
      </c>
      <c r="G586" s="135" t="s">
        <v>2414</v>
      </c>
      <c r="H586" s="133"/>
      <c r="I586" s="130"/>
      <c r="J586" s="130"/>
      <c r="K586" s="130"/>
      <c r="L586" s="130"/>
      <c r="M586" s="130"/>
      <c r="N586" s="130"/>
      <c r="O586" s="130"/>
      <c r="P586" s="130"/>
      <c r="Q586" s="130"/>
      <c r="R586" s="130"/>
      <c r="S586" s="133"/>
      <c r="T586" s="130"/>
      <c r="U586" s="130"/>
      <c r="V586" s="130"/>
      <c r="W586" s="130"/>
      <c r="X586" s="130"/>
      <c r="Y586" s="130"/>
      <c r="Z586" s="130"/>
      <c r="AA586" s="130"/>
      <c r="AB586" s="130"/>
      <c r="AC586" s="130"/>
      <c r="AD586" s="130"/>
      <c r="AE586" s="130"/>
      <c r="AF586" s="130"/>
      <c r="AG586" s="130"/>
      <c r="AH586" s="130"/>
      <c r="AI586" s="130"/>
      <c r="AJ586" s="130"/>
      <c r="AK586" s="130"/>
      <c r="AL586" s="130"/>
      <c r="AM586" s="130"/>
      <c r="AN586" s="130"/>
      <c r="AO586" s="130"/>
      <c r="AP586" s="130"/>
      <c r="AQ586" s="130"/>
      <c r="AR586" s="130"/>
      <c r="AS586" s="126"/>
      <c r="AT586" s="126"/>
      <c r="AU586" s="126"/>
      <c r="AV586" s="126"/>
      <c r="AW586" s="126"/>
      <c r="AX586" s="126"/>
      <c r="AY586" s="126"/>
      <c r="AZ586" s="138"/>
      <c r="BA586" s="140"/>
      <c r="BB586" s="140"/>
      <c r="BC586" s="140"/>
      <c r="BD586" s="140"/>
      <c r="BE586" s="130"/>
      <c r="BF586" s="130"/>
      <c r="BG586" s="130"/>
      <c r="BH586" s="130"/>
      <c r="BI586" s="130"/>
      <c r="BJ586" s="130"/>
      <c r="BK586" s="131">
        <v>3.69988875</v>
      </c>
      <c r="BL586" s="131">
        <v>3.69988875</v>
      </c>
      <c r="BM586" s="130"/>
    </row>
    <row r="587" spans="1:65">
      <c r="A587" s="133">
        <v>584</v>
      </c>
      <c r="B587" s="133" t="s">
        <v>731</v>
      </c>
      <c r="C587" s="134"/>
      <c r="D587" s="134"/>
      <c r="E587" s="135"/>
      <c r="F587" s="135" t="s">
        <v>2415</v>
      </c>
      <c r="G587" s="135" t="s">
        <v>2416</v>
      </c>
      <c r="H587" s="133"/>
      <c r="I587" s="130"/>
      <c r="J587" s="130"/>
      <c r="K587" s="130"/>
      <c r="L587" s="130"/>
      <c r="M587" s="130"/>
      <c r="N587" s="130"/>
      <c r="O587" s="130"/>
      <c r="P587" s="130"/>
      <c r="Q587" s="130"/>
      <c r="R587" s="130"/>
      <c r="S587" s="133"/>
      <c r="T587" s="130"/>
      <c r="U587" s="130"/>
      <c r="V587" s="130"/>
      <c r="W587" s="130"/>
      <c r="X587" s="130"/>
      <c r="Y587" s="130"/>
      <c r="Z587" s="130"/>
      <c r="AA587" s="130"/>
      <c r="AB587" s="130"/>
      <c r="AC587" s="130"/>
      <c r="AD587" s="130"/>
      <c r="AE587" s="130"/>
      <c r="AF587" s="130"/>
      <c r="AG587" s="130"/>
      <c r="AH587" s="130"/>
      <c r="AI587" s="130"/>
      <c r="AJ587" s="130"/>
      <c r="AK587" s="130"/>
      <c r="AL587" s="130"/>
      <c r="AM587" s="130"/>
      <c r="AN587" s="130"/>
      <c r="AO587" s="130"/>
      <c r="AP587" s="130"/>
      <c r="AQ587" s="130"/>
      <c r="AR587" s="130"/>
      <c r="AS587" s="126"/>
      <c r="AT587" s="126"/>
      <c r="AU587" s="126"/>
      <c r="AV587" s="126"/>
      <c r="AW587" s="126"/>
      <c r="AX587" s="126"/>
      <c r="AY587" s="126"/>
      <c r="AZ587" s="138"/>
      <c r="BA587" s="140"/>
      <c r="BB587" s="140"/>
      <c r="BC587" s="140"/>
      <c r="BD587" s="140"/>
      <c r="BE587" s="130"/>
      <c r="BF587" s="130"/>
      <c r="BG587" s="130"/>
      <c r="BH587" s="130"/>
      <c r="BI587" s="130"/>
      <c r="BJ587" s="130"/>
      <c r="BK587" s="131">
        <v>3.69988875</v>
      </c>
      <c r="BL587" s="131">
        <v>3.69988875</v>
      </c>
      <c r="BM587" s="130"/>
    </row>
    <row r="588" spans="1:65">
      <c r="A588" s="133">
        <v>585</v>
      </c>
      <c r="B588" s="133" t="s">
        <v>731</v>
      </c>
      <c r="C588" s="134"/>
      <c r="D588" s="134" t="s">
        <v>2417</v>
      </c>
      <c r="E588" s="135" t="s">
        <v>2418</v>
      </c>
      <c r="F588" s="135" t="s">
        <v>2419</v>
      </c>
      <c r="G588" s="135" t="s">
        <v>2420</v>
      </c>
      <c r="H588" s="133">
        <f>SUM(I588:Q588)</f>
        <v>8</v>
      </c>
      <c r="I588" s="130"/>
      <c r="J588" s="130">
        <v>7</v>
      </c>
      <c r="K588" s="130"/>
      <c r="L588" s="130">
        <v>1</v>
      </c>
      <c r="M588" s="130"/>
      <c r="N588" s="130"/>
      <c r="O588" s="130"/>
      <c r="P588" s="130"/>
      <c r="Q588" s="130"/>
      <c r="R588" s="130">
        <f>P588</f>
        <v>0</v>
      </c>
      <c r="S588" s="133">
        <v>3</v>
      </c>
      <c r="T588" s="130"/>
      <c r="U588" s="130"/>
      <c r="V588" s="130"/>
      <c r="W588" s="130"/>
      <c r="X588" s="130"/>
      <c r="Y588" s="130"/>
      <c r="Z588" s="130"/>
      <c r="AA588" s="130"/>
      <c r="AB588" s="130">
        <v>5</v>
      </c>
      <c r="AC588" s="130"/>
      <c r="AD588" s="130"/>
      <c r="AE588" s="130"/>
      <c r="AF588" s="130"/>
      <c r="AG588" s="130"/>
      <c r="AH588" s="130"/>
      <c r="AI588" s="130"/>
      <c r="AJ588" s="130">
        <v>1</v>
      </c>
      <c r="AK588" s="130"/>
      <c r="AL588" s="130"/>
      <c r="AM588" s="130">
        <f>S588</f>
        <v>3</v>
      </c>
      <c r="AN588" s="130"/>
      <c r="AO588" s="130">
        <f>SUM(T588:V588)</f>
        <v>0</v>
      </c>
      <c r="AP588" s="130">
        <f>SUM(W588:Y588)</f>
        <v>0</v>
      </c>
      <c r="AQ588" s="130">
        <f>Z588</f>
        <v>0</v>
      </c>
      <c r="AR588" s="130"/>
      <c r="AS588" s="126"/>
      <c r="AT588" s="126"/>
      <c r="AU588" s="126">
        <f>(SUM(S588:AA588))*0.93</f>
        <v>2.79</v>
      </c>
      <c r="AV588" s="126">
        <v>46.5</v>
      </c>
      <c r="AW588" s="126"/>
      <c r="AX588" s="126"/>
      <c r="AY588" s="126"/>
      <c r="AZ588" s="138"/>
      <c r="BA588" s="140"/>
      <c r="BB588" s="140"/>
      <c r="BC588" s="140"/>
      <c r="BD588" s="140"/>
      <c r="BE588" s="130">
        <f>(AH588*5+AI588*4+AJ588*2)*0.96</f>
        <v>1.92</v>
      </c>
      <c r="BF588" s="130"/>
      <c r="BG588" s="130"/>
      <c r="BH588" s="130">
        <v>33.6</v>
      </c>
      <c r="BI588" s="130">
        <v>115.2</v>
      </c>
      <c r="BJ588" s="130"/>
      <c r="BK588" s="131">
        <v>3.69988875</v>
      </c>
      <c r="BL588" s="131">
        <v>3.69988875</v>
      </c>
      <c r="BM588" s="130">
        <v>3.84</v>
      </c>
    </row>
    <row r="589" spans="1:65">
      <c r="A589" s="133">
        <v>586</v>
      </c>
      <c r="B589" s="133" t="s">
        <v>731</v>
      </c>
      <c r="C589" s="134"/>
      <c r="D589" s="134"/>
      <c r="E589" s="135"/>
      <c r="F589" s="135" t="s">
        <v>2421</v>
      </c>
      <c r="G589" s="135" t="s">
        <v>2422</v>
      </c>
      <c r="H589" s="133"/>
      <c r="I589" s="130"/>
      <c r="J589" s="130"/>
      <c r="K589" s="130"/>
      <c r="L589" s="130"/>
      <c r="M589" s="130"/>
      <c r="N589" s="130"/>
      <c r="O589" s="130"/>
      <c r="P589" s="130"/>
      <c r="Q589" s="130"/>
      <c r="R589" s="130"/>
      <c r="S589" s="133"/>
      <c r="T589" s="130"/>
      <c r="U589" s="130"/>
      <c r="V589" s="130"/>
      <c r="W589" s="130"/>
      <c r="X589" s="130"/>
      <c r="Y589" s="130"/>
      <c r="Z589" s="130"/>
      <c r="AA589" s="130"/>
      <c r="AB589" s="130"/>
      <c r="AC589" s="130"/>
      <c r="AD589" s="130"/>
      <c r="AE589" s="130"/>
      <c r="AF589" s="130"/>
      <c r="AG589" s="130"/>
      <c r="AH589" s="130"/>
      <c r="AI589" s="130"/>
      <c r="AJ589" s="130"/>
      <c r="AK589" s="130"/>
      <c r="AL589" s="130"/>
      <c r="AM589" s="130"/>
      <c r="AN589" s="130"/>
      <c r="AO589" s="130"/>
      <c r="AP589" s="130"/>
      <c r="AQ589" s="130"/>
      <c r="AR589" s="130"/>
      <c r="AS589" s="126"/>
      <c r="AT589" s="126"/>
      <c r="AU589" s="126"/>
      <c r="AV589" s="126"/>
      <c r="AW589" s="126"/>
      <c r="AX589" s="126"/>
      <c r="AY589" s="126"/>
      <c r="AZ589" s="138"/>
      <c r="BA589" s="140"/>
      <c r="BB589" s="140"/>
      <c r="BC589" s="140"/>
      <c r="BD589" s="140"/>
      <c r="BE589" s="130"/>
      <c r="BF589" s="130"/>
      <c r="BG589" s="130"/>
      <c r="BH589" s="130"/>
      <c r="BI589" s="130"/>
      <c r="BJ589" s="130"/>
      <c r="BK589" s="131">
        <v>73.52037</v>
      </c>
      <c r="BL589" s="131">
        <v>73.52037</v>
      </c>
      <c r="BM589" s="130"/>
    </row>
    <row r="590" spans="1:65">
      <c r="A590" s="133">
        <v>587</v>
      </c>
      <c r="B590" s="133" t="s">
        <v>731</v>
      </c>
      <c r="C590" s="134"/>
      <c r="D590" s="134"/>
      <c r="E590" s="135" t="s">
        <v>2423</v>
      </c>
      <c r="F590" s="135" t="s">
        <v>2424</v>
      </c>
      <c r="G590" s="135" t="s">
        <v>2425</v>
      </c>
      <c r="H590" s="133"/>
      <c r="I590" s="130"/>
      <c r="J590" s="130"/>
      <c r="K590" s="130"/>
      <c r="L590" s="130"/>
      <c r="M590" s="130"/>
      <c r="N590" s="130"/>
      <c r="O590" s="130"/>
      <c r="P590" s="130"/>
      <c r="Q590" s="130"/>
      <c r="R590" s="130"/>
      <c r="S590" s="133"/>
      <c r="T590" s="130"/>
      <c r="U590" s="130"/>
      <c r="V590" s="130"/>
      <c r="W590" s="130"/>
      <c r="X590" s="130"/>
      <c r="Y590" s="130"/>
      <c r="Z590" s="130"/>
      <c r="AA590" s="130"/>
      <c r="AB590" s="130"/>
      <c r="AC590" s="130"/>
      <c r="AD590" s="130"/>
      <c r="AE590" s="130"/>
      <c r="AF590" s="130"/>
      <c r="AG590" s="130"/>
      <c r="AH590" s="130"/>
      <c r="AI590" s="130"/>
      <c r="AJ590" s="130"/>
      <c r="AK590" s="130"/>
      <c r="AL590" s="130"/>
      <c r="AM590" s="130"/>
      <c r="AN590" s="130"/>
      <c r="AO590" s="130"/>
      <c r="AP590" s="130"/>
      <c r="AQ590" s="130"/>
      <c r="AR590" s="130"/>
      <c r="AS590" s="126"/>
      <c r="AT590" s="126"/>
      <c r="AU590" s="126"/>
      <c r="AV590" s="126"/>
      <c r="AW590" s="126"/>
      <c r="AX590" s="126"/>
      <c r="AY590" s="126"/>
      <c r="AZ590" s="138"/>
      <c r="BA590" s="140"/>
      <c r="BB590" s="140"/>
      <c r="BC590" s="140"/>
      <c r="BD590" s="140"/>
      <c r="BE590" s="130"/>
      <c r="BF590" s="130"/>
      <c r="BG590" s="130"/>
      <c r="BH590" s="130"/>
      <c r="BI590" s="130"/>
      <c r="BJ590" s="130"/>
      <c r="BK590" s="131">
        <v>73.52037</v>
      </c>
      <c r="BL590" s="131">
        <v>73.52037</v>
      </c>
      <c r="BM590" s="130">
        <v>3.84</v>
      </c>
    </row>
    <row r="591" spans="1:65">
      <c r="A591" s="133">
        <v>588</v>
      </c>
      <c r="B591" s="133" t="s">
        <v>731</v>
      </c>
      <c r="C591" s="134"/>
      <c r="D591" s="134"/>
      <c r="E591" s="135"/>
      <c r="F591" s="135" t="s">
        <v>2426</v>
      </c>
      <c r="G591" s="135" t="s">
        <v>2427</v>
      </c>
      <c r="H591" s="133"/>
      <c r="I591" s="130"/>
      <c r="J591" s="130"/>
      <c r="K591" s="130"/>
      <c r="L591" s="130"/>
      <c r="M591" s="130"/>
      <c r="N591" s="130"/>
      <c r="O591" s="130"/>
      <c r="P591" s="130"/>
      <c r="Q591" s="130"/>
      <c r="R591" s="130"/>
      <c r="S591" s="133"/>
      <c r="T591" s="130"/>
      <c r="U591" s="130"/>
      <c r="V591" s="130"/>
      <c r="W591" s="130"/>
      <c r="X591" s="130"/>
      <c r="Y591" s="130"/>
      <c r="Z591" s="130"/>
      <c r="AA591" s="130"/>
      <c r="AB591" s="130"/>
      <c r="AC591" s="130"/>
      <c r="AD591" s="130"/>
      <c r="AE591" s="130"/>
      <c r="AF591" s="130"/>
      <c r="AG591" s="130"/>
      <c r="AH591" s="130"/>
      <c r="AI591" s="130"/>
      <c r="AJ591" s="130"/>
      <c r="AK591" s="130"/>
      <c r="AL591" s="130"/>
      <c r="AM591" s="130"/>
      <c r="AN591" s="130"/>
      <c r="AO591" s="130"/>
      <c r="AP591" s="130"/>
      <c r="AQ591" s="130"/>
      <c r="AR591" s="130"/>
      <c r="AS591" s="126"/>
      <c r="AT591" s="126"/>
      <c r="AU591" s="126"/>
      <c r="AV591" s="126"/>
      <c r="AW591" s="126"/>
      <c r="AX591" s="126"/>
      <c r="AY591" s="126"/>
      <c r="AZ591" s="138"/>
      <c r="BA591" s="140"/>
      <c r="BB591" s="140"/>
      <c r="BC591" s="140"/>
      <c r="BD591" s="140"/>
      <c r="BE591" s="130"/>
      <c r="BF591" s="130"/>
      <c r="BG591" s="130"/>
      <c r="BH591" s="130"/>
      <c r="BI591" s="130"/>
      <c r="BJ591" s="130"/>
      <c r="BK591" s="131">
        <v>73.52037</v>
      </c>
      <c r="BL591" s="131">
        <v>73.52037</v>
      </c>
      <c r="BM591" s="130"/>
    </row>
    <row r="592" spans="1:65">
      <c r="A592" s="133">
        <v>589</v>
      </c>
      <c r="B592" s="133" t="s">
        <v>731</v>
      </c>
      <c r="C592" s="134"/>
      <c r="D592" s="134"/>
      <c r="E592" s="135"/>
      <c r="F592" s="135" t="s">
        <v>2428</v>
      </c>
      <c r="G592" s="135" t="s">
        <v>2429</v>
      </c>
      <c r="H592" s="133"/>
      <c r="I592" s="130"/>
      <c r="J592" s="130"/>
      <c r="K592" s="130"/>
      <c r="L592" s="130"/>
      <c r="M592" s="130"/>
      <c r="N592" s="130"/>
      <c r="O592" s="130"/>
      <c r="P592" s="130"/>
      <c r="Q592" s="130"/>
      <c r="R592" s="130"/>
      <c r="S592" s="133"/>
      <c r="T592" s="130"/>
      <c r="U592" s="130"/>
      <c r="V592" s="130"/>
      <c r="W592" s="130"/>
      <c r="X592" s="130"/>
      <c r="Y592" s="130"/>
      <c r="Z592" s="130"/>
      <c r="AA592" s="130"/>
      <c r="AB592" s="130"/>
      <c r="AC592" s="130"/>
      <c r="AD592" s="130"/>
      <c r="AE592" s="130"/>
      <c r="AF592" s="130"/>
      <c r="AG592" s="130"/>
      <c r="AH592" s="130"/>
      <c r="AI592" s="130"/>
      <c r="AJ592" s="130"/>
      <c r="AK592" s="130"/>
      <c r="AL592" s="130"/>
      <c r="AM592" s="130"/>
      <c r="AN592" s="130"/>
      <c r="AO592" s="130"/>
      <c r="AP592" s="130"/>
      <c r="AQ592" s="130"/>
      <c r="AR592" s="130"/>
      <c r="AS592" s="126"/>
      <c r="AT592" s="126"/>
      <c r="AU592" s="126"/>
      <c r="AV592" s="126"/>
      <c r="AW592" s="126"/>
      <c r="AX592" s="126"/>
      <c r="AY592" s="126"/>
      <c r="AZ592" s="138"/>
      <c r="BA592" s="140"/>
      <c r="BB592" s="140"/>
      <c r="BC592" s="140"/>
      <c r="BD592" s="140"/>
      <c r="BE592" s="130"/>
      <c r="BF592" s="130"/>
      <c r="BG592" s="130"/>
      <c r="BH592" s="130"/>
      <c r="BI592" s="130"/>
      <c r="BJ592" s="130"/>
      <c r="BK592" s="131">
        <v>23.27349375</v>
      </c>
      <c r="BL592" s="131">
        <v>23.27349375</v>
      </c>
      <c r="BM592" s="130"/>
    </row>
    <row r="593" spans="1:65">
      <c r="A593" s="133">
        <v>590</v>
      </c>
      <c r="B593" s="133" t="s">
        <v>731</v>
      </c>
      <c r="C593" s="134"/>
      <c r="D593" s="134" t="s">
        <v>2430</v>
      </c>
      <c r="E593" s="135" t="s">
        <v>2431</v>
      </c>
      <c r="F593" s="135" t="s">
        <v>2432</v>
      </c>
      <c r="G593" s="135" t="s">
        <v>2433</v>
      </c>
      <c r="H593" s="133">
        <f>SUM(I593:Q593)</f>
        <v>4</v>
      </c>
      <c r="I593" s="130"/>
      <c r="J593" s="130">
        <v>2</v>
      </c>
      <c r="K593" s="130">
        <v>2</v>
      </c>
      <c r="L593" s="130"/>
      <c r="M593" s="130"/>
      <c r="N593" s="130"/>
      <c r="O593" s="130"/>
      <c r="P593" s="130"/>
      <c r="Q593" s="130"/>
      <c r="R593" s="130">
        <f>P593</f>
        <v>0</v>
      </c>
      <c r="S593" s="133"/>
      <c r="T593" s="130">
        <v>2</v>
      </c>
      <c r="U593" s="130"/>
      <c r="V593" s="130"/>
      <c r="W593" s="130"/>
      <c r="X593" s="130"/>
      <c r="Y593" s="130"/>
      <c r="Z593" s="130"/>
      <c r="AA593" s="130"/>
      <c r="AB593" s="130">
        <v>1</v>
      </c>
      <c r="AC593" s="130"/>
      <c r="AD593" s="130"/>
      <c r="AE593" s="130"/>
      <c r="AF593" s="130"/>
      <c r="AG593" s="130"/>
      <c r="AH593" s="130"/>
      <c r="AI593" s="130"/>
      <c r="AJ593" s="130">
        <v>1</v>
      </c>
      <c r="AK593" s="130"/>
      <c r="AL593" s="130"/>
      <c r="AM593" s="130">
        <f>S593</f>
        <v>0</v>
      </c>
      <c r="AN593" s="130"/>
      <c r="AO593" s="130">
        <f>SUM(T593:V593)</f>
        <v>2</v>
      </c>
      <c r="AP593" s="130">
        <f>SUM(W593:Y593)</f>
        <v>0</v>
      </c>
      <c r="AQ593" s="130">
        <f>Z593</f>
        <v>0</v>
      </c>
      <c r="AR593" s="130"/>
      <c r="AS593" s="126"/>
      <c r="AT593" s="126"/>
      <c r="AU593" s="126">
        <f>(SUM(S593:AA593))*0.93</f>
        <v>1.86</v>
      </c>
      <c r="AV593" s="126">
        <v>139</v>
      </c>
      <c r="AW593" s="126"/>
      <c r="AX593" s="126">
        <v>111.6</v>
      </c>
      <c r="AY593" s="126"/>
      <c r="AZ593" s="138"/>
      <c r="BA593" s="140"/>
      <c r="BB593" s="140"/>
      <c r="BC593" s="140"/>
      <c r="BD593" s="140"/>
      <c r="BE593" s="130">
        <f>(AH593*5+AI593*4+AJ593*2)*0.96</f>
        <v>1.92</v>
      </c>
      <c r="BF593" s="130"/>
      <c r="BG593" s="130"/>
      <c r="BH593" s="130">
        <v>7.8</v>
      </c>
      <c r="BI593" s="130">
        <v>67.2</v>
      </c>
      <c r="BJ593" s="130"/>
      <c r="BK593" s="131">
        <v>23.27349375</v>
      </c>
      <c r="BL593" s="131">
        <v>23.27349375</v>
      </c>
      <c r="BM593" s="130">
        <v>3.84</v>
      </c>
    </row>
    <row r="594" spans="1:65">
      <c r="A594" s="133">
        <v>591</v>
      </c>
      <c r="B594" s="133" t="s">
        <v>731</v>
      </c>
      <c r="C594" s="134"/>
      <c r="D594" s="134"/>
      <c r="E594" s="135" t="s">
        <v>2434</v>
      </c>
      <c r="F594" s="135" t="s">
        <v>2435</v>
      </c>
      <c r="G594" s="135" t="s">
        <v>2436</v>
      </c>
      <c r="H594" s="133"/>
      <c r="I594" s="130"/>
      <c r="J594" s="130"/>
      <c r="K594" s="130"/>
      <c r="L594" s="130"/>
      <c r="M594" s="130"/>
      <c r="N594" s="130"/>
      <c r="O594" s="130"/>
      <c r="P594" s="130"/>
      <c r="Q594" s="130"/>
      <c r="R594" s="130"/>
      <c r="S594" s="133"/>
      <c r="T594" s="130"/>
      <c r="U594" s="130"/>
      <c r="V594" s="130"/>
      <c r="W594" s="130"/>
      <c r="X594" s="130"/>
      <c r="Y594" s="130"/>
      <c r="Z594" s="130"/>
      <c r="AA594" s="130"/>
      <c r="AB594" s="130"/>
      <c r="AC594" s="130"/>
      <c r="AD594" s="130"/>
      <c r="AE594" s="130"/>
      <c r="AF594" s="130"/>
      <c r="AG594" s="130"/>
      <c r="AH594" s="130"/>
      <c r="AI594" s="130"/>
      <c r="AJ594" s="130"/>
      <c r="AK594" s="130"/>
      <c r="AL594" s="130"/>
      <c r="AM594" s="130"/>
      <c r="AN594" s="130"/>
      <c r="AO594" s="130"/>
      <c r="AP594" s="130"/>
      <c r="AQ594" s="130"/>
      <c r="AR594" s="130"/>
      <c r="AS594" s="126"/>
      <c r="AT594" s="126"/>
      <c r="AU594" s="126"/>
      <c r="AV594" s="126"/>
      <c r="AW594" s="126"/>
      <c r="AX594" s="126"/>
      <c r="AY594" s="126"/>
      <c r="AZ594" s="138"/>
      <c r="BA594" s="140"/>
      <c r="BB594" s="140"/>
      <c r="BC594" s="140"/>
      <c r="BD594" s="140"/>
      <c r="BE594" s="130"/>
      <c r="BF594" s="130"/>
      <c r="BG594" s="130"/>
      <c r="BH594" s="130"/>
      <c r="BI594" s="130"/>
      <c r="BJ594" s="130"/>
      <c r="BK594" s="131">
        <v>62.06265</v>
      </c>
      <c r="BL594" s="131">
        <v>62.06265</v>
      </c>
      <c r="BM594" s="130">
        <v>7.68</v>
      </c>
    </row>
    <row r="595" spans="1:65">
      <c r="A595" s="133">
        <v>592</v>
      </c>
      <c r="B595" s="133" t="s">
        <v>731</v>
      </c>
      <c r="C595" s="134"/>
      <c r="D595" s="134"/>
      <c r="E595" s="135"/>
      <c r="F595" s="135" t="s">
        <v>2437</v>
      </c>
      <c r="G595" s="135" t="s">
        <v>2438</v>
      </c>
      <c r="H595" s="133"/>
      <c r="I595" s="130"/>
      <c r="J595" s="130"/>
      <c r="K595" s="130"/>
      <c r="L595" s="130"/>
      <c r="M595" s="130"/>
      <c r="N595" s="130"/>
      <c r="O595" s="130"/>
      <c r="P595" s="130"/>
      <c r="Q595" s="130"/>
      <c r="R595" s="130"/>
      <c r="S595" s="133"/>
      <c r="T595" s="130"/>
      <c r="U595" s="130"/>
      <c r="V595" s="130"/>
      <c r="W595" s="130"/>
      <c r="X595" s="130"/>
      <c r="Y595" s="130"/>
      <c r="Z595" s="130"/>
      <c r="AA595" s="130"/>
      <c r="AB595" s="130"/>
      <c r="AC595" s="130"/>
      <c r="AD595" s="130"/>
      <c r="AE595" s="130"/>
      <c r="AF595" s="130"/>
      <c r="AG595" s="130"/>
      <c r="AH595" s="130"/>
      <c r="AI595" s="130"/>
      <c r="AJ595" s="130"/>
      <c r="AK595" s="130"/>
      <c r="AL595" s="130"/>
      <c r="AM595" s="130"/>
      <c r="AN595" s="130"/>
      <c r="AO595" s="130"/>
      <c r="AP595" s="130"/>
      <c r="AQ595" s="130"/>
      <c r="AR595" s="130"/>
      <c r="AS595" s="126"/>
      <c r="AT595" s="126"/>
      <c r="AU595" s="126"/>
      <c r="AV595" s="126"/>
      <c r="AW595" s="126"/>
      <c r="AX595" s="126"/>
      <c r="AY595" s="126"/>
      <c r="AZ595" s="138"/>
      <c r="BA595" s="140"/>
      <c r="BB595" s="140"/>
      <c r="BC595" s="140"/>
      <c r="BD595" s="140"/>
      <c r="BE595" s="130"/>
      <c r="BF595" s="130"/>
      <c r="BG595" s="130"/>
      <c r="BH595" s="130"/>
      <c r="BI595" s="130"/>
      <c r="BJ595" s="130"/>
      <c r="BK595" s="131">
        <v>62.06265</v>
      </c>
      <c r="BL595" s="131">
        <v>62.06265</v>
      </c>
      <c r="BM595" s="130"/>
    </row>
    <row r="596" spans="1:65">
      <c r="A596" s="133">
        <v>593</v>
      </c>
      <c r="B596" s="133" t="s">
        <v>731</v>
      </c>
      <c r="C596" s="134"/>
      <c r="D596" s="134"/>
      <c r="E596" s="135"/>
      <c r="F596" s="135" t="s">
        <v>2439</v>
      </c>
      <c r="G596" s="135" t="s">
        <v>2440</v>
      </c>
      <c r="H596" s="133"/>
      <c r="I596" s="130"/>
      <c r="J596" s="130"/>
      <c r="K596" s="130"/>
      <c r="L596" s="130"/>
      <c r="M596" s="130"/>
      <c r="N596" s="130"/>
      <c r="O596" s="130"/>
      <c r="P596" s="130"/>
      <c r="Q596" s="130"/>
      <c r="R596" s="130"/>
      <c r="S596" s="133"/>
      <c r="T596" s="130"/>
      <c r="U596" s="130"/>
      <c r="V596" s="130"/>
      <c r="W596" s="130"/>
      <c r="X596" s="130"/>
      <c r="Y596" s="130"/>
      <c r="Z596" s="130"/>
      <c r="AA596" s="130"/>
      <c r="AB596" s="130"/>
      <c r="AC596" s="130"/>
      <c r="AD596" s="130"/>
      <c r="AE596" s="130"/>
      <c r="AF596" s="130"/>
      <c r="AG596" s="130"/>
      <c r="AH596" s="130"/>
      <c r="AI596" s="130"/>
      <c r="AJ596" s="130"/>
      <c r="AK596" s="130"/>
      <c r="AL596" s="130"/>
      <c r="AM596" s="130"/>
      <c r="AN596" s="130"/>
      <c r="AO596" s="130"/>
      <c r="AP596" s="130"/>
      <c r="AQ596" s="130"/>
      <c r="AR596" s="130"/>
      <c r="AS596" s="126"/>
      <c r="AT596" s="126"/>
      <c r="AU596" s="126"/>
      <c r="AV596" s="126"/>
      <c r="AW596" s="126"/>
      <c r="AX596" s="126"/>
      <c r="AY596" s="126"/>
      <c r="AZ596" s="138"/>
      <c r="BA596" s="140"/>
      <c r="BB596" s="140"/>
      <c r="BC596" s="140"/>
      <c r="BD596" s="140"/>
      <c r="BE596" s="130"/>
      <c r="BF596" s="130"/>
      <c r="BG596" s="130"/>
      <c r="BH596" s="130"/>
      <c r="BI596" s="130"/>
      <c r="BJ596" s="130"/>
      <c r="BK596" s="131">
        <v>62.06265</v>
      </c>
      <c r="BL596" s="131">
        <v>62.06265</v>
      </c>
      <c r="BM596" s="130"/>
    </row>
    <row r="597" spans="1:65">
      <c r="A597" s="133">
        <v>594</v>
      </c>
      <c r="B597" s="133" t="s">
        <v>731</v>
      </c>
      <c r="C597" s="134"/>
      <c r="D597" s="134" t="s">
        <v>2441</v>
      </c>
      <c r="E597" s="135" t="s">
        <v>2442</v>
      </c>
      <c r="F597" s="135" t="s">
        <v>2443</v>
      </c>
      <c r="G597" s="135" t="s">
        <v>2444</v>
      </c>
      <c r="H597" s="133">
        <f>SUM(I597:Q597)</f>
        <v>5</v>
      </c>
      <c r="I597" s="130"/>
      <c r="J597" s="130">
        <v>5</v>
      </c>
      <c r="K597" s="130"/>
      <c r="L597" s="130"/>
      <c r="M597" s="130"/>
      <c r="N597" s="130"/>
      <c r="O597" s="130"/>
      <c r="P597" s="130"/>
      <c r="Q597" s="130"/>
      <c r="R597" s="130">
        <f>P597</f>
        <v>0</v>
      </c>
      <c r="S597" s="133">
        <v>2</v>
      </c>
      <c r="T597" s="130"/>
      <c r="U597" s="130"/>
      <c r="V597" s="130"/>
      <c r="W597" s="130"/>
      <c r="X597" s="130"/>
      <c r="Y597" s="130"/>
      <c r="Z597" s="130"/>
      <c r="AA597" s="130"/>
      <c r="AB597" s="130">
        <v>3</v>
      </c>
      <c r="AC597" s="130"/>
      <c r="AD597" s="130"/>
      <c r="AE597" s="130"/>
      <c r="AF597" s="130"/>
      <c r="AG597" s="130"/>
      <c r="AH597" s="130"/>
      <c r="AI597" s="130"/>
      <c r="AJ597" s="130">
        <v>1</v>
      </c>
      <c r="AK597" s="130"/>
      <c r="AL597" s="130"/>
      <c r="AM597" s="130">
        <f>S597</f>
        <v>2</v>
      </c>
      <c r="AN597" s="130"/>
      <c r="AO597" s="130">
        <f>SUM(T597:V597)</f>
        <v>0</v>
      </c>
      <c r="AP597" s="130">
        <f>SUM(W597:Y597)</f>
        <v>0</v>
      </c>
      <c r="AQ597" s="130">
        <f>Z597</f>
        <v>0</v>
      </c>
      <c r="AR597" s="130"/>
      <c r="AS597" s="126"/>
      <c r="AT597" s="126"/>
      <c r="AU597" s="126">
        <f>(SUM(S597:AA597))*0.93</f>
        <v>1.86</v>
      </c>
      <c r="AV597" s="126">
        <v>55.8</v>
      </c>
      <c r="AW597" s="126"/>
      <c r="AX597" s="126"/>
      <c r="AY597" s="126"/>
      <c r="AZ597" s="138"/>
      <c r="BA597" s="140"/>
      <c r="BB597" s="140"/>
      <c r="BC597" s="140"/>
      <c r="BD597" s="140"/>
      <c r="BE597" s="130">
        <f>(AH597*5+AI597*4+AJ597*2)*0.96</f>
        <v>1.92</v>
      </c>
      <c r="BF597" s="130"/>
      <c r="BG597" s="130"/>
      <c r="BH597" s="130">
        <v>1.92</v>
      </c>
      <c r="BI597" s="130">
        <v>144</v>
      </c>
      <c r="BJ597" s="130"/>
      <c r="BK597" s="131">
        <v>75.42999</v>
      </c>
      <c r="BL597" s="131">
        <v>75.42999</v>
      </c>
      <c r="BM597" s="130">
        <v>3.84</v>
      </c>
    </row>
    <row r="598" spans="1:65">
      <c r="A598" s="133">
        <v>595</v>
      </c>
      <c r="B598" s="133" t="s">
        <v>731</v>
      </c>
      <c r="C598" s="134"/>
      <c r="D598" s="134"/>
      <c r="E598" s="135"/>
      <c r="F598" s="135" t="s">
        <v>2445</v>
      </c>
      <c r="G598" s="135" t="s">
        <v>2446</v>
      </c>
      <c r="H598" s="133"/>
      <c r="I598" s="130"/>
      <c r="J598" s="130"/>
      <c r="K598" s="130"/>
      <c r="L598" s="130"/>
      <c r="M598" s="130"/>
      <c r="N598" s="130"/>
      <c r="O598" s="130"/>
      <c r="P598" s="130"/>
      <c r="Q598" s="130"/>
      <c r="R598" s="130"/>
      <c r="S598" s="133"/>
      <c r="T598" s="130"/>
      <c r="U598" s="130"/>
      <c r="V598" s="130"/>
      <c r="W598" s="130"/>
      <c r="X598" s="130"/>
      <c r="Y598" s="130"/>
      <c r="Z598" s="130"/>
      <c r="AA598" s="130"/>
      <c r="AB598" s="130"/>
      <c r="AC598" s="130"/>
      <c r="AD598" s="130"/>
      <c r="AE598" s="130"/>
      <c r="AF598" s="130"/>
      <c r="AG598" s="130"/>
      <c r="AH598" s="130"/>
      <c r="AI598" s="130"/>
      <c r="AJ598" s="130"/>
      <c r="AK598" s="130"/>
      <c r="AL598" s="130"/>
      <c r="AM598" s="130"/>
      <c r="AN598" s="130"/>
      <c r="AO598" s="130"/>
      <c r="AP598" s="130"/>
      <c r="AQ598" s="130"/>
      <c r="AR598" s="130"/>
      <c r="AS598" s="126"/>
      <c r="AT598" s="126"/>
      <c r="AU598" s="126"/>
      <c r="AV598" s="126"/>
      <c r="AW598" s="126"/>
      <c r="AX598" s="126"/>
      <c r="AY598" s="126"/>
      <c r="AZ598" s="138"/>
      <c r="BA598" s="140"/>
      <c r="BB598" s="140"/>
      <c r="BC598" s="140"/>
      <c r="BD598" s="140"/>
      <c r="BE598" s="130"/>
      <c r="BF598" s="130"/>
      <c r="BG598" s="130"/>
      <c r="BH598" s="130"/>
      <c r="BI598" s="130"/>
      <c r="BJ598" s="130"/>
      <c r="BK598" s="131">
        <v>75.42999</v>
      </c>
      <c r="BL598" s="131">
        <v>75.42999</v>
      </c>
      <c r="BM598" s="130"/>
    </row>
    <row r="599" spans="1:65">
      <c r="A599" s="133">
        <v>596</v>
      </c>
      <c r="B599" s="133" t="s">
        <v>731</v>
      </c>
      <c r="C599" s="134"/>
      <c r="D599" s="134"/>
      <c r="E599" s="135"/>
      <c r="F599" s="135" t="s">
        <v>2447</v>
      </c>
      <c r="G599" s="135" t="s">
        <v>2448</v>
      </c>
      <c r="H599" s="133"/>
      <c r="I599" s="130"/>
      <c r="J599" s="130"/>
      <c r="K599" s="130"/>
      <c r="L599" s="130"/>
      <c r="M599" s="130"/>
      <c r="N599" s="130"/>
      <c r="O599" s="130"/>
      <c r="P599" s="130"/>
      <c r="Q599" s="130"/>
      <c r="R599" s="130"/>
      <c r="S599" s="133"/>
      <c r="T599" s="130"/>
      <c r="U599" s="130"/>
      <c r="V599" s="130"/>
      <c r="W599" s="130"/>
      <c r="X599" s="130"/>
      <c r="Y599" s="130"/>
      <c r="Z599" s="130"/>
      <c r="AA599" s="130"/>
      <c r="AB599" s="130"/>
      <c r="AC599" s="130"/>
      <c r="AD599" s="130"/>
      <c r="AE599" s="130"/>
      <c r="AF599" s="130"/>
      <c r="AG599" s="130"/>
      <c r="AH599" s="130"/>
      <c r="AI599" s="130"/>
      <c r="AJ599" s="130"/>
      <c r="AK599" s="130"/>
      <c r="AL599" s="130"/>
      <c r="AM599" s="130"/>
      <c r="AN599" s="130"/>
      <c r="AO599" s="130"/>
      <c r="AP599" s="130"/>
      <c r="AQ599" s="130"/>
      <c r="AR599" s="130"/>
      <c r="AS599" s="126"/>
      <c r="AT599" s="126"/>
      <c r="AU599" s="126"/>
      <c r="AV599" s="126"/>
      <c r="AW599" s="126"/>
      <c r="AX599" s="126"/>
      <c r="AY599" s="126"/>
      <c r="AZ599" s="138"/>
      <c r="BA599" s="140"/>
      <c r="BB599" s="140"/>
      <c r="BC599" s="140"/>
      <c r="BD599" s="140"/>
      <c r="BE599" s="130"/>
      <c r="BF599" s="130"/>
      <c r="BG599" s="130"/>
      <c r="BH599" s="130"/>
      <c r="BI599" s="130"/>
      <c r="BJ599" s="130"/>
      <c r="BK599" s="131">
        <v>75.42999</v>
      </c>
      <c r="BL599" s="131">
        <v>75.42999</v>
      </c>
      <c r="BM599" s="130"/>
    </row>
    <row r="600" spans="1:65">
      <c r="A600" s="133">
        <v>597</v>
      </c>
      <c r="B600" s="133" t="s">
        <v>731</v>
      </c>
      <c r="C600" s="134"/>
      <c r="D600" s="134"/>
      <c r="E600" s="135" t="s">
        <v>2449</v>
      </c>
      <c r="F600" s="135" t="s">
        <v>2450</v>
      </c>
      <c r="G600" s="135" t="s">
        <v>2451</v>
      </c>
      <c r="H600" s="133"/>
      <c r="I600" s="130"/>
      <c r="J600" s="130"/>
      <c r="K600" s="130"/>
      <c r="L600" s="130"/>
      <c r="M600" s="130"/>
      <c r="N600" s="130"/>
      <c r="O600" s="130"/>
      <c r="P600" s="130"/>
      <c r="Q600" s="130"/>
      <c r="R600" s="130"/>
      <c r="S600" s="133"/>
      <c r="T600" s="130"/>
      <c r="U600" s="130"/>
      <c r="V600" s="130"/>
      <c r="W600" s="130"/>
      <c r="X600" s="130"/>
      <c r="Y600" s="130"/>
      <c r="Z600" s="130"/>
      <c r="AA600" s="130"/>
      <c r="AB600" s="130"/>
      <c r="AC600" s="130"/>
      <c r="AD600" s="130"/>
      <c r="AE600" s="130"/>
      <c r="AF600" s="130"/>
      <c r="AG600" s="130"/>
      <c r="AH600" s="130"/>
      <c r="AI600" s="130"/>
      <c r="AJ600" s="130"/>
      <c r="AK600" s="130"/>
      <c r="AL600" s="130"/>
      <c r="AM600" s="130"/>
      <c r="AN600" s="130"/>
      <c r="AO600" s="130"/>
      <c r="AP600" s="130"/>
      <c r="AQ600" s="130"/>
      <c r="AR600" s="130"/>
      <c r="AS600" s="126"/>
      <c r="AT600" s="126"/>
      <c r="AU600" s="126"/>
      <c r="AV600" s="126"/>
      <c r="AW600" s="126"/>
      <c r="AX600" s="126"/>
      <c r="AY600" s="126"/>
      <c r="AZ600" s="138"/>
      <c r="BA600" s="140"/>
      <c r="BB600" s="140"/>
      <c r="BC600" s="140"/>
      <c r="BD600" s="140"/>
      <c r="BE600" s="130"/>
      <c r="BF600" s="130"/>
      <c r="BG600" s="130"/>
      <c r="BH600" s="130"/>
      <c r="BI600" s="130"/>
      <c r="BJ600" s="130"/>
      <c r="BK600" s="131">
        <v>8.59329</v>
      </c>
      <c r="BL600" s="131">
        <v>8.59329</v>
      </c>
      <c r="BM600" s="130"/>
    </row>
    <row r="601" spans="1:65">
      <c r="A601" s="133">
        <v>598</v>
      </c>
      <c r="B601" s="133" t="s">
        <v>731</v>
      </c>
      <c r="C601" s="134"/>
      <c r="D601" s="134"/>
      <c r="E601" s="135"/>
      <c r="F601" s="135" t="s">
        <v>2452</v>
      </c>
      <c r="G601" s="135" t="s">
        <v>2453</v>
      </c>
      <c r="H601" s="133"/>
      <c r="I601" s="130"/>
      <c r="J601" s="130"/>
      <c r="K601" s="130"/>
      <c r="L601" s="130"/>
      <c r="M601" s="130"/>
      <c r="N601" s="130"/>
      <c r="O601" s="130"/>
      <c r="P601" s="130"/>
      <c r="Q601" s="130"/>
      <c r="R601" s="130"/>
      <c r="S601" s="133"/>
      <c r="T601" s="130"/>
      <c r="U601" s="130"/>
      <c r="V601" s="130"/>
      <c r="W601" s="130"/>
      <c r="X601" s="130"/>
      <c r="Y601" s="130"/>
      <c r="Z601" s="130"/>
      <c r="AA601" s="130"/>
      <c r="AB601" s="130"/>
      <c r="AC601" s="130"/>
      <c r="AD601" s="130"/>
      <c r="AE601" s="130"/>
      <c r="AF601" s="130"/>
      <c r="AG601" s="130"/>
      <c r="AH601" s="130"/>
      <c r="AI601" s="130"/>
      <c r="AJ601" s="130"/>
      <c r="AK601" s="130"/>
      <c r="AL601" s="130"/>
      <c r="AM601" s="130"/>
      <c r="AN601" s="130"/>
      <c r="AO601" s="130"/>
      <c r="AP601" s="130"/>
      <c r="AQ601" s="130"/>
      <c r="AR601" s="130"/>
      <c r="AS601" s="126"/>
      <c r="AT601" s="126"/>
      <c r="AU601" s="126"/>
      <c r="AV601" s="126"/>
      <c r="AW601" s="126"/>
      <c r="AX601" s="126"/>
      <c r="AY601" s="126"/>
      <c r="AZ601" s="138"/>
      <c r="BA601" s="140"/>
      <c r="BB601" s="140"/>
      <c r="BC601" s="140"/>
      <c r="BD601" s="140"/>
      <c r="BE601" s="130"/>
      <c r="BF601" s="130"/>
      <c r="BG601" s="130"/>
      <c r="BH601" s="130"/>
      <c r="BI601" s="130"/>
      <c r="BJ601" s="130"/>
      <c r="BK601" s="131">
        <v>8.59329</v>
      </c>
      <c r="BL601" s="131">
        <v>8.59329</v>
      </c>
      <c r="BM601" s="130">
        <v>3.84</v>
      </c>
    </row>
    <row r="602" spans="1:65">
      <c r="A602" s="133">
        <v>599</v>
      </c>
      <c r="B602" s="133" t="s">
        <v>731</v>
      </c>
      <c r="C602" s="134"/>
      <c r="D602" s="134"/>
      <c r="E602" s="135" t="s">
        <v>2454</v>
      </c>
      <c r="F602" s="135" t="s">
        <v>2455</v>
      </c>
      <c r="G602" s="135" t="s">
        <v>2456</v>
      </c>
      <c r="H602" s="133"/>
      <c r="I602" s="130"/>
      <c r="J602" s="130"/>
      <c r="K602" s="130"/>
      <c r="L602" s="130"/>
      <c r="M602" s="130"/>
      <c r="N602" s="130"/>
      <c r="O602" s="130"/>
      <c r="P602" s="130"/>
      <c r="Q602" s="130"/>
      <c r="R602" s="130"/>
      <c r="S602" s="133"/>
      <c r="T602" s="130"/>
      <c r="U602" s="130"/>
      <c r="V602" s="130"/>
      <c r="W602" s="130"/>
      <c r="X602" s="130"/>
      <c r="Y602" s="130"/>
      <c r="Z602" s="130"/>
      <c r="AA602" s="130"/>
      <c r="AB602" s="130"/>
      <c r="AC602" s="130"/>
      <c r="AD602" s="130"/>
      <c r="AE602" s="130"/>
      <c r="AF602" s="130"/>
      <c r="AG602" s="130"/>
      <c r="AH602" s="130"/>
      <c r="AI602" s="130"/>
      <c r="AJ602" s="130"/>
      <c r="AK602" s="130"/>
      <c r="AL602" s="130"/>
      <c r="AM602" s="130"/>
      <c r="AN602" s="130"/>
      <c r="AO602" s="130"/>
      <c r="AP602" s="130"/>
      <c r="AQ602" s="130"/>
      <c r="AR602" s="130"/>
      <c r="AS602" s="126"/>
      <c r="AT602" s="126"/>
      <c r="AU602" s="126"/>
      <c r="AV602" s="126"/>
      <c r="AW602" s="126"/>
      <c r="AX602" s="126"/>
      <c r="AY602" s="126"/>
      <c r="AZ602" s="138"/>
      <c r="BA602" s="140"/>
      <c r="BB602" s="140"/>
      <c r="BC602" s="140"/>
      <c r="BD602" s="140"/>
      <c r="BE602" s="130"/>
      <c r="BF602" s="130"/>
      <c r="BG602" s="130"/>
      <c r="BH602" s="130"/>
      <c r="BI602" s="130"/>
      <c r="BJ602" s="130"/>
      <c r="BK602" s="131">
        <v>8.59329</v>
      </c>
      <c r="BL602" s="131">
        <v>8.59329</v>
      </c>
      <c r="BM602" s="130"/>
    </row>
    <row r="603" spans="1:65">
      <c r="A603" s="133">
        <v>600</v>
      </c>
      <c r="B603" s="133" t="s">
        <v>731</v>
      </c>
      <c r="C603" s="134"/>
      <c r="D603" s="134"/>
      <c r="E603" s="135"/>
      <c r="F603" s="135" t="s">
        <v>2457</v>
      </c>
      <c r="G603" s="135" t="s">
        <v>2458</v>
      </c>
      <c r="H603" s="133"/>
      <c r="I603" s="130"/>
      <c r="J603" s="130"/>
      <c r="K603" s="130"/>
      <c r="L603" s="130"/>
      <c r="M603" s="130"/>
      <c r="N603" s="130"/>
      <c r="O603" s="130"/>
      <c r="P603" s="130"/>
      <c r="Q603" s="130"/>
      <c r="R603" s="130"/>
      <c r="S603" s="133"/>
      <c r="T603" s="130"/>
      <c r="U603" s="130"/>
      <c r="V603" s="130"/>
      <c r="W603" s="130"/>
      <c r="X603" s="130"/>
      <c r="Y603" s="130"/>
      <c r="Z603" s="130"/>
      <c r="AA603" s="130"/>
      <c r="AB603" s="130"/>
      <c r="AC603" s="130"/>
      <c r="AD603" s="130"/>
      <c r="AE603" s="130"/>
      <c r="AF603" s="130"/>
      <c r="AG603" s="130"/>
      <c r="AH603" s="130"/>
      <c r="AI603" s="130"/>
      <c r="AJ603" s="130"/>
      <c r="AK603" s="130"/>
      <c r="AL603" s="130"/>
      <c r="AM603" s="130"/>
      <c r="AN603" s="130"/>
      <c r="AO603" s="130"/>
      <c r="AP603" s="130"/>
      <c r="AQ603" s="130"/>
      <c r="AR603" s="130"/>
      <c r="AS603" s="126"/>
      <c r="AT603" s="126"/>
      <c r="AU603" s="126"/>
      <c r="AV603" s="126"/>
      <c r="AW603" s="126"/>
      <c r="AX603" s="126"/>
      <c r="AY603" s="126"/>
      <c r="AZ603" s="138"/>
      <c r="BA603" s="140"/>
      <c r="BB603" s="140"/>
      <c r="BC603" s="140"/>
      <c r="BD603" s="140"/>
      <c r="BE603" s="130"/>
      <c r="BF603" s="130"/>
      <c r="BG603" s="130"/>
      <c r="BH603" s="130"/>
      <c r="BI603" s="130"/>
      <c r="BJ603" s="130"/>
      <c r="BK603" s="131">
        <v>8.59329</v>
      </c>
      <c r="BL603" s="131">
        <v>8.59329</v>
      </c>
      <c r="BM603" s="130">
        <v>3.84</v>
      </c>
    </row>
    <row r="604" spans="1:65">
      <c r="A604" s="133">
        <v>601</v>
      </c>
      <c r="B604" s="133" t="s">
        <v>731</v>
      </c>
      <c r="C604" s="134"/>
      <c r="D604" s="134"/>
      <c r="E604" s="135"/>
      <c r="F604" s="135" t="s">
        <v>2459</v>
      </c>
      <c r="G604" s="135" t="s">
        <v>2460</v>
      </c>
      <c r="H604" s="133"/>
      <c r="I604" s="130"/>
      <c r="J604" s="130"/>
      <c r="K604" s="130"/>
      <c r="L604" s="130"/>
      <c r="M604" s="130"/>
      <c r="N604" s="130"/>
      <c r="O604" s="130"/>
      <c r="P604" s="130"/>
      <c r="Q604" s="130"/>
      <c r="R604" s="130"/>
      <c r="S604" s="133"/>
      <c r="T604" s="130"/>
      <c r="U604" s="130"/>
      <c r="V604" s="130"/>
      <c r="W604" s="130"/>
      <c r="X604" s="130"/>
      <c r="Y604" s="130"/>
      <c r="Z604" s="130"/>
      <c r="AA604" s="130"/>
      <c r="AB604" s="130"/>
      <c r="AC604" s="130"/>
      <c r="AD604" s="130"/>
      <c r="AE604" s="130"/>
      <c r="AF604" s="130"/>
      <c r="AG604" s="130"/>
      <c r="AH604" s="130"/>
      <c r="AI604" s="130"/>
      <c r="AJ604" s="130"/>
      <c r="AK604" s="130"/>
      <c r="AL604" s="130"/>
      <c r="AM604" s="130"/>
      <c r="AN604" s="130"/>
      <c r="AO604" s="130"/>
      <c r="AP604" s="130"/>
      <c r="AQ604" s="130"/>
      <c r="AR604" s="130"/>
      <c r="AS604" s="126"/>
      <c r="AT604" s="126"/>
      <c r="AU604" s="126"/>
      <c r="AV604" s="126"/>
      <c r="AW604" s="126"/>
      <c r="AX604" s="126"/>
      <c r="AY604" s="126"/>
      <c r="AZ604" s="138"/>
      <c r="BA604" s="140"/>
      <c r="BB604" s="140"/>
      <c r="BC604" s="140"/>
      <c r="BD604" s="140"/>
      <c r="BE604" s="130"/>
      <c r="BF604" s="130"/>
      <c r="BG604" s="130"/>
      <c r="BH604" s="130"/>
      <c r="BI604" s="130"/>
      <c r="BJ604" s="130"/>
      <c r="BK604" s="131">
        <v>35.32797</v>
      </c>
      <c r="BL604" s="131">
        <v>35.32797</v>
      </c>
      <c r="BM604" s="130"/>
    </row>
    <row r="605" spans="1:65">
      <c r="A605" s="133">
        <v>602</v>
      </c>
      <c r="B605" s="133" t="s">
        <v>731</v>
      </c>
      <c r="C605" s="134"/>
      <c r="D605" s="134" t="s">
        <v>2461</v>
      </c>
      <c r="E605" s="135" t="s">
        <v>2462</v>
      </c>
      <c r="F605" s="135" t="s">
        <v>2463</v>
      </c>
      <c r="G605" s="135" t="s">
        <v>2464</v>
      </c>
      <c r="H605" s="133">
        <f>SUM(I605:Q605)</f>
        <v>5</v>
      </c>
      <c r="I605" s="130"/>
      <c r="J605" s="130">
        <v>4</v>
      </c>
      <c r="K605" s="130"/>
      <c r="L605" s="130">
        <v>1</v>
      </c>
      <c r="M605" s="130"/>
      <c r="N605" s="130"/>
      <c r="O605" s="130"/>
      <c r="P605" s="130"/>
      <c r="Q605" s="130"/>
      <c r="R605" s="130">
        <v>2</v>
      </c>
      <c r="S605" s="133">
        <v>1</v>
      </c>
      <c r="T605" s="130"/>
      <c r="U605" s="130">
        <v>1</v>
      </c>
      <c r="V605" s="130"/>
      <c r="W605" s="130"/>
      <c r="X605" s="130"/>
      <c r="Y605" s="130"/>
      <c r="Z605" s="130"/>
      <c r="AA605" s="130"/>
      <c r="AB605" s="130">
        <v>2</v>
      </c>
      <c r="AC605" s="130"/>
      <c r="AD605" s="130"/>
      <c r="AE605" s="130"/>
      <c r="AF605" s="130"/>
      <c r="AG605" s="130"/>
      <c r="AH605" s="130"/>
      <c r="AI605" s="130"/>
      <c r="AJ605" s="130">
        <v>1</v>
      </c>
      <c r="AK605" s="130"/>
      <c r="AL605" s="130"/>
      <c r="AM605" s="130">
        <f>S605</f>
        <v>1</v>
      </c>
      <c r="AN605" s="130"/>
      <c r="AO605" s="130">
        <f>SUM(T605:V605)</f>
        <v>1</v>
      </c>
      <c r="AP605" s="130">
        <f>SUM(W605:Y605)</f>
        <v>0</v>
      </c>
      <c r="AQ605" s="130">
        <f>Z605</f>
        <v>0</v>
      </c>
      <c r="AR605" s="130"/>
      <c r="AS605" s="126"/>
      <c r="AT605" s="126"/>
      <c r="AU605" s="126">
        <f>(SUM(S65:AA65))*0.93</f>
        <v>0.93</v>
      </c>
      <c r="AV605" s="126">
        <v>144.1</v>
      </c>
      <c r="AW605" s="126"/>
      <c r="AX605" s="126"/>
      <c r="AY605" s="126"/>
      <c r="AZ605" s="138"/>
      <c r="BA605" s="140"/>
      <c r="BB605" s="140"/>
      <c r="BC605" s="140"/>
      <c r="BD605" s="140"/>
      <c r="BE605" s="130">
        <f>(AH65*5+AI65*4+AJ65*2)*0.96</f>
        <v>4.8</v>
      </c>
      <c r="BF605" s="130"/>
      <c r="BG605" s="130"/>
      <c r="BH605" s="130">
        <v>46.8</v>
      </c>
      <c r="BI605" s="130">
        <v>124.8</v>
      </c>
      <c r="BJ605" s="130"/>
      <c r="BK605" s="131">
        <v>35.32797</v>
      </c>
      <c r="BL605" s="131">
        <v>35.32797</v>
      </c>
      <c r="BM605" s="130">
        <v>3.84</v>
      </c>
    </row>
    <row r="606" spans="1:65">
      <c r="A606" s="133">
        <v>603</v>
      </c>
      <c r="B606" s="133" t="s">
        <v>731</v>
      </c>
      <c r="C606" s="134"/>
      <c r="D606" s="134"/>
      <c r="E606" s="135"/>
      <c r="F606" s="135" t="s">
        <v>2465</v>
      </c>
      <c r="G606" s="135" t="s">
        <v>2466</v>
      </c>
      <c r="H606" s="133"/>
      <c r="I606" s="130"/>
      <c r="J606" s="130"/>
      <c r="K606" s="130"/>
      <c r="L606" s="130"/>
      <c r="M606" s="130"/>
      <c r="N606" s="130"/>
      <c r="O606" s="130"/>
      <c r="P606" s="130"/>
      <c r="Q606" s="130"/>
      <c r="R606" s="130"/>
      <c r="S606" s="133"/>
      <c r="T606" s="130"/>
      <c r="U606" s="130"/>
      <c r="V606" s="130"/>
      <c r="W606" s="130"/>
      <c r="X606" s="130"/>
      <c r="Y606" s="130"/>
      <c r="Z606" s="130"/>
      <c r="AA606" s="130"/>
      <c r="AB606" s="130"/>
      <c r="AC606" s="130"/>
      <c r="AD606" s="130"/>
      <c r="AE606" s="130"/>
      <c r="AF606" s="130"/>
      <c r="AG606" s="130"/>
      <c r="AH606" s="130"/>
      <c r="AI606" s="130"/>
      <c r="AJ606" s="130"/>
      <c r="AK606" s="130"/>
      <c r="AL606" s="130"/>
      <c r="AM606" s="130"/>
      <c r="AN606" s="130"/>
      <c r="AO606" s="130"/>
      <c r="AP606" s="130"/>
      <c r="AQ606" s="130"/>
      <c r="AR606" s="130"/>
      <c r="AS606" s="126"/>
      <c r="AT606" s="126"/>
      <c r="AU606" s="126"/>
      <c r="AV606" s="126"/>
      <c r="AW606" s="126"/>
      <c r="AX606" s="126"/>
      <c r="AY606" s="126"/>
      <c r="AZ606" s="138"/>
      <c r="BA606" s="140"/>
      <c r="BB606" s="140"/>
      <c r="BC606" s="140"/>
      <c r="BD606" s="140"/>
      <c r="BE606" s="130"/>
      <c r="BF606" s="130"/>
      <c r="BG606" s="130"/>
      <c r="BH606" s="130"/>
      <c r="BI606" s="130"/>
      <c r="BJ606" s="130"/>
      <c r="BK606" s="131">
        <v>15.27696</v>
      </c>
      <c r="BL606" s="131">
        <v>15.27696</v>
      </c>
      <c r="BM606" s="130"/>
    </row>
    <row r="607" spans="1:65">
      <c r="A607" s="133">
        <v>604</v>
      </c>
      <c r="B607" s="133" t="s">
        <v>731</v>
      </c>
      <c r="C607" s="134"/>
      <c r="D607" s="134"/>
      <c r="E607" s="135"/>
      <c r="F607" s="135" t="s">
        <v>2467</v>
      </c>
      <c r="G607" s="135" t="s">
        <v>2468</v>
      </c>
      <c r="H607" s="133"/>
      <c r="I607" s="130"/>
      <c r="J607" s="130"/>
      <c r="K607" s="130"/>
      <c r="L607" s="130"/>
      <c r="M607" s="130"/>
      <c r="N607" s="130"/>
      <c r="O607" s="130"/>
      <c r="P607" s="130"/>
      <c r="Q607" s="130"/>
      <c r="R607" s="130"/>
      <c r="S607" s="133"/>
      <c r="T607" s="130"/>
      <c r="U607" s="130"/>
      <c r="V607" s="130"/>
      <c r="W607" s="130"/>
      <c r="X607" s="130"/>
      <c r="Y607" s="130"/>
      <c r="Z607" s="130"/>
      <c r="AA607" s="130"/>
      <c r="AB607" s="130"/>
      <c r="AC607" s="130"/>
      <c r="AD607" s="130"/>
      <c r="AE607" s="130"/>
      <c r="AF607" s="130"/>
      <c r="AG607" s="130"/>
      <c r="AH607" s="130"/>
      <c r="AI607" s="130"/>
      <c r="AJ607" s="130"/>
      <c r="AK607" s="130"/>
      <c r="AL607" s="130"/>
      <c r="AM607" s="130"/>
      <c r="AN607" s="130"/>
      <c r="AO607" s="130"/>
      <c r="AP607" s="130"/>
      <c r="AQ607" s="130"/>
      <c r="AR607" s="130"/>
      <c r="AS607" s="126"/>
      <c r="AT607" s="126"/>
      <c r="AU607" s="126"/>
      <c r="AV607" s="126"/>
      <c r="AW607" s="126"/>
      <c r="AX607" s="126"/>
      <c r="AY607" s="126"/>
      <c r="AZ607" s="138"/>
      <c r="BA607" s="140"/>
      <c r="BB607" s="140"/>
      <c r="BC607" s="140"/>
      <c r="BD607" s="140"/>
      <c r="BE607" s="130"/>
      <c r="BF607" s="130"/>
      <c r="BG607" s="130"/>
      <c r="BH607" s="130"/>
      <c r="BI607" s="130"/>
      <c r="BJ607" s="130"/>
      <c r="BK607" s="131">
        <v>15.27696</v>
      </c>
      <c r="BL607" s="131">
        <v>15.27696</v>
      </c>
      <c r="BM607" s="130"/>
    </row>
    <row r="608" spans="1:65">
      <c r="A608" s="133">
        <v>605</v>
      </c>
      <c r="B608" s="133" t="s">
        <v>731</v>
      </c>
      <c r="C608" s="134"/>
      <c r="D608" s="134"/>
      <c r="E608" s="135" t="s">
        <v>2469</v>
      </c>
      <c r="F608" s="135" t="s">
        <v>2470</v>
      </c>
      <c r="G608" s="135" t="s">
        <v>2471</v>
      </c>
      <c r="H608" s="133"/>
      <c r="I608" s="130"/>
      <c r="J608" s="130"/>
      <c r="K608" s="130"/>
      <c r="L608" s="130"/>
      <c r="M608" s="130"/>
      <c r="N608" s="130"/>
      <c r="O608" s="130"/>
      <c r="P608" s="130"/>
      <c r="Q608" s="130"/>
      <c r="R608" s="130"/>
      <c r="S608" s="133"/>
      <c r="T608" s="130"/>
      <c r="U608" s="130"/>
      <c r="V608" s="130"/>
      <c r="W608" s="130"/>
      <c r="X608" s="130"/>
      <c r="Y608" s="130"/>
      <c r="Z608" s="130"/>
      <c r="AA608" s="130"/>
      <c r="AB608" s="130"/>
      <c r="AC608" s="130"/>
      <c r="AD608" s="130"/>
      <c r="AE608" s="130"/>
      <c r="AF608" s="130"/>
      <c r="AG608" s="130"/>
      <c r="AH608" s="130"/>
      <c r="AI608" s="130"/>
      <c r="AJ608" s="130"/>
      <c r="AK608" s="130"/>
      <c r="AL608" s="130"/>
      <c r="AM608" s="130"/>
      <c r="AN608" s="130"/>
      <c r="AO608" s="130"/>
      <c r="AP608" s="130"/>
      <c r="AQ608" s="130"/>
      <c r="AR608" s="130"/>
      <c r="AS608" s="126"/>
      <c r="AT608" s="126"/>
      <c r="AU608" s="126"/>
      <c r="AV608" s="126"/>
      <c r="AW608" s="126"/>
      <c r="AX608" s="126"/>
      <c r="AY608" s="126"/>
      <c r="AZ608" s="138"/>
      <c r="BA608" s="140"/>
      <c r="BB608" s="140"/>
      <c r="BC608" s="140"/>
      <c r="BD608" s="140"/>
      <c r="BE608" s="130"/>
      <c r="BF608" s="130"/>
      <c r="BG608" s="130"/>
      <c r="BH608" s="130"/>
      <c r="BI608" s="130"/>
      <c r="BJ608" s="130"/>
      <c r="BK608" s="131">
        <v>58.24341</v>
      </c>
      <c r="BL608" s="131">
        <v>58.24341</v>
      </c>
      <c r="BM608" s="130">
        <v>7.68</v>
      </c>
    </row>
    <row r="609" spans="1:65">
      <c r="A609" s="133">
        <v>606</v>
      </c>
      <c r="B609" s="133" t="s">
        <v>731</v>
      </c>
      <c r="C609" s="134"/>
      <c r="D609" s="134"/>
      <c r="E609" s="135"/>
      <c r="F609" s="135" t="s">
        <v>2472</v>
      </c>
      <c r="G609" s="135" t="s">
        <v>2473</v>
      </c>
      <c r="H609" s="133"/>
      <c r="I609" s="130"/>
      <c r="J609" s="130"/>
      <c r="K609" s="130"/>
      <c r="L609" s="130"/>
      <c r="M609" s="130"/>
      <c r="N609" s="130"/>
      <c r="O609" s="130"/>
      <c r="P609" s="130"/>
      <c r="Q609" s="130"/>
      <c r="R609" s="130"/>
      <c r="S609" s="133"/>
      <c r="T609" s="130"/>
      <c r="U609" s="130"/>
      <c r="V609" s="130"/>
      <c r="W609" s="130"/>
      <c r="X609" s="130"/>
      <c r="Y609" s="130"/>
      <c r="Z609" s="130"/>
      <c r="AA609" s="130"/>
      <c r="AB609" s="130"/>
      <c r="AC609" s="130"/>
      <c r="AD609" s="130"/>
      <c r="AE609" s="130"/>
      <c r="AF609" s="130"/>
      <c r="AG609" s="130"/>
      <c r="AH609" s="130"/>
      <c r="AI609" s="130"/>
      <c r="AJ609" s="130"/>
      <c r="AK609" s="130"/>
      <c r="AL609" s="130"/>
      <c r="AM609" s="130"/>
      <c r="AN609" s="130"/>
      <c r="AO609" s="130"/>
      <c r="AP609" s="130"/>
      <c r="AQ609" s="130"/>
      <c r="AR609" s="130"/>
      <c r="AS609" s="126"/>
      <c r="AT609" s="126"/>
      <c r="AU609" s="126"/>
      <c r="AV609" s="126"/>
      <c r="AW609" s="126"/>
      <c r="AX609" s="126"/>
      <c r="AY609" s="126"/>
      <c r="AZ609" s="138"/>
      <c r="BA609" s="140"/>
      <c r="BB609" s="140"/>
      <c r="BC609" s="140"/>
      <c r="BD609" s="140"/>
      <c r="BE609" s="130"/>
      <c r="BF609" s="130"/>
      <c r="BG609" s="130"/>
      <c r="BH609" s="130"/>
      <c r="BI609" s="130"/>
      <c r="BJ609" s="130"/>
      <c r="BK609" s="131">
        <v>58.24341</v>
      </c>
      <c r="BL609" s="131">
        <v>58.24341</v>
      </c>
      <c r="BM609" s="130"/>
    </row>
    <row r="610" spans="1:65">
      <c r="A610" s="133">
        <v>607</v>
      </c>
      <c r="B610" s="133" t="s">
        <v>731</v>
      </c>
      <c r="C610" s="134"/>
      <c r="D610" s="134" t="s">
        <v>2474</v>
      </c>
      <c r="E610" s="135" t="s">
        <v>2475</v>
      </c>
      <c r="F610" s="135" t="s">
        <v>2476</v>
      </c>
      <c r="G610" s="135" t="s">
        <v>2477</v>
      </c>
      <c r="H610" s="133">
        <f>SUM(I610:Q610)</f>
        <v>4</v>
      </c>
      <c r="I610" s="130"/>
      <c r="J610" s="130">
        <v>2</v>
      </c>
      <c r="K610" s="130">
        <v>2</v>
      </c>
      <c r="L610" s="130"/>
      <c r="M610" s="130"/>
      <c r="N610" s="130"/>
      <c r="O610" s="130"/>
      <c r="P610" s="130"/>
      <c r="Q610" s="130"/>
      <c r="R610" s="130">
        <f>P610</f>
        <v>0</v>
      </c>
      <c r="S610" s="133"/>
      <c r="T610" s="130">
        <v>1</v>
      </c>
      <c r="U610" s="130">
        <v>1</v>
      </c>
      <c r="V610" s="130"/>
      <c r="W610" s="130"/>
      <c r="X610" s="130"/>
      <c r="Y610" s="130"/>
      <c r="Z610" s="130"/>
      <c r="AA610" s="130"/>
      <c r="AB610" s="130">
        <v>1</v>
      </c>
      <c r="AC610" s="130"/>
      <c r="AD610" s="130"/>
      <c r="AE610" s="130"/>
      <c r="AF610" s="130"/>
      <c r="AG610" s="130"/>
      <c r="AH610" s="130"/>
      <c r="AI610" s="130"/>
      <c r="AJ610" s="130">
        <v>1</v>
      </c>
      <c r="AK610" s="130"/>
      <c r="AL610" s="130"/>
      <c r="AM610" s="130">
        <f>S610</f>
        <v>0</v>
      </c>
      <c r="AN610" s="130"/>
      <c r="AO610" s="130">
        <f>SUM(T610:V610)</f>
        <v>2</v>
      </c>
      <c r="AP610" s="130">
        <f>SUM(W610:Y610)</f>
        <v>0</v>
      </c>
      <c r="AQ610" s="130">
        <f>Z610</f>
        <v>0</v>
      </c>
      <c r="AR610" s="130"/>
      <c r="AS610" s="126"/>
      <c r="AT610" s="126"/>
      <c r="AU610" s="126">
        <f>(SUM(S61:AA61))*0.93</f>
        <v>0.93</v>
      </c>
      <c r="AV610" s="126">
        <v>177.4</v>
      </c>
      <c r="AW610" s="126"/>
      <c r="AX610" s="126"/>
      <c r="AY610" s="126"/>
      <c r="AZ610" s="138"/>
      <c r="BA610" s="140"/>
      <c r="BB610" s="140"/>
      <c r="BC610" s="140"/>
      <c r="BD610" s="140"/>
      <c r="BE610" s="130">
        <f>(AH61*5+AI61*4+AJ61*2)*0.96</f>
        <v>0</v>
      </c>
      <c r="BF610" s="130"/>
      <c r="BG610" s="130"/>
      <c r="BH610" s="130">
        <v>48</v>
      </c>
      <c r="BI610" s="130">
        <v>43.2</v>
      </c>
      <c r="BJ610" s="130"/>
      <c r="BK610" s="131">
        <v>12.41253</v>
      </c>
      <c r="BL610" s="131">
        <v>12.41253</v>
      </c>
      <c r="BM610" s="130">
        <v>7.68</v>
      </c>
    </row>
    <row r="611" spans="1:65">
      <c r="A611" s="133">
        <v>608</v>
      </c>
      <c r="B611" s="133" t="s">
        <v>731</v>
      </c>
      <c r="C611" s="134"/>
      <c r="D611" s="134"/>
      <c r="E611" s="135"/>
      <c r="F611" s="135" t="s">
        <v>2478</v>
      </c>
      <c r="G611" s="135" t="s">
        <v>2479</v>
      </c>
      <c r="H611" s="133"/>
      <c r="I611" s="130"/>
      <c r="J611" s="130"/>
      <c r="K611" s="130"/>
      <c r="L611" s="130"/>
      <c r="M611" s="130"/>
      <c r="N611" s="130"/>
      <c r="O611" s="130"/>
      <c r="P611" s="130"/>
      <c r="Q611" s="130"/>
      <c r="R611" s="130"/>
      <c r="S611" s="133"/>
      <c r="T611" s="130"/>
      <c r="U611" s="130"/>
      <c r="V611" s="130"/>
      <c r="W611" s="130"/>
      <c r="X611" s="130"/>
      <c r="Y611" s="130"/>
      <c r="Z611" s="130"/>
      <c r="AA611" s="130"/>
      <c r="AB611" s="130"/>
      <c r="AC611" s="130"/>
      <c r="AD611" s="130"/>
      <c r="AE611" s="130"/>
      <c r="AF611" s="130"/>
      <c r="AG611" s="130"/>
      <c r="AH611" s="130"/>
      <c r="AI611" s="130"/>
      <c r="AJ611" s="130"/>
      <c r="AK611" s="130"/>
      <c r="AL611" s="130"/>
      <c r="AM611" s="130"/>
      <c r="AN611" s="130"/>
      <c r="AO611" s="130"/>
      <c r="AP611" s="130"/>
      <c r="AQ611" s="130"/>
      <c r="AR611" s="130"/>
      <c r="AS611" s="126"/>
      <c r="AT611" s="126"/>
      <c r="AU611" s="126"/>
      <c r="AV611" s="126"/>
      <c r="AW611" s="126"/>
      <c r="AX611" s="126"/>
      <c r="AY611" s="126"/>
      <c r="AZ611" s="138"/>
      <c r="BA611" s="140"/>
      <c r="BB611" s="140"/>
      <c r="BC611" s="140"/>
      <c r="BD611" s="140"/>
      <c r="BE611" s="130"/>
      <c r="BF611" s="130"/>
      <c r="BG611" s="130"/>
      <c r="BH611" s="130"/>
      <c r="BI611" s="130"/>
      <c r="BJ611" s="130"/>
      <c r="BK611" s="131">
        <v>47.14374375</v>
      </c>
      <c r="BL611" s="131">
        <v>47.14374375</v>
      </c>
      <c r="BM611" s="130"/>
    </row>
    <row r="612" spans="1:65">
      <c r="A612" s="133">
        <v>609</v>
      </c>
      <c r="B612" s="133" t="s">
        <v>731</v>
      </c>
      <c r="C612" s="134"/>
      <c r="D612" s="134"/>
      <c r="E612" s="135" t="s">
        <v>2480</v>
      </c>
      <c r="F612" s="135" t="s">
        <v>2481</v>
      </c>
      <c r="G612" s="135" t="s">
        <v>2482</v>
      </c>
      <c r="H612" s="133"/>
      <c r="I612" s="130"/>
      <c r="J612" s="130"/>
      <c r="K612" s="130"/>
      <c r="L612" s="130"/>
      <c r="M612" s="130"/>
      <c r="N612" s="130"/>
      <c r="O612" s="130"/>
      <c r="P612" s="130"/>
      <c r="Q612" s="130"/>
      <c r="R612" s="130"/>
      <c r="S612" s="133"/>
      <c r="T612" s="130"/>
      <c r="U612" s="130"/>
      <c r="V612" s="130"/>
      <c r="W612" s="130"/>
      <c r="X612" s="130"/>
      <c r="Y612" s="130"/>
      <c r="Z612" s="130"/>
      <c r="AA612" s="130"/>
      <c r="AB612" s="130"/>
      <c r="AC612" s="130"/>
      <c r="AD612" s="130"/>
      <c r="AE612" s="130"/>
      <c r="AF612" s="130"/>
      <c r="AG612" s="130"/>
      <c r="AH612" s="130"/>
      <c r="AI612" s="130"/>
      <c r="AJ612" s="130"/>
      <c r="AK612" s="130"/>
      <c r="AL612" s="130"/>
      <c r="AM612" s="130"/>
      <c r="AN612" s="130"/>
      <c r="AO612" s="130"/>
      <c r="AP612" s="130"/>
      <c r="AQ612" s="130"/>
      <c r="AR612" s="130"/>
      <c r="AS612" s="126"/>
      <c r="AT612" s="126"/>
      <c r="AU612" s="126"/>
      <c r="AV612" s="126"/>
      <c r="AW612" s="126"/>
      <c r="AX612" s="126"/>
      <c r="AY612" s="126"/>
      <c r="AZ612" s="138"/>
      <c r="BA612" s="140"/>
      <c r="BB612" s="140"/>
      <c r="BC612" s="140"/>
      <c r="BD612" s="140"/>
      <c r="BE612" s="130"/>
      <c r="BF612" s="130"/>
      <c r="BG612" s="130"/>
      <c r="BH612" s="130"/>
      <c r="BI612" s="130"/>
      <c r="BJ612" s="130"/>
      <c r="BK612" s="131">
        <v>47.14374375</v>
      </c>
      <c r="BL612" s="131">
        <v>47.14374375</v>
      </c>
      <c r="BM612" s="130">
        <v>3.84</v>
      </c>
    </row>
    <row r="613" spans="1:65">
      <c r="A613" s="133">
        <v>610</v>
      </c>
      <c r="B613" s="133" t="s">
        <v>731</v>
      </c>
      <c r="C613" s="134"/>
      <c r="D613" s="134"/>
      <c r="E613" s="135"/>
      <c r="F613" s="135" t="s">
        <v>2483</v>
      </c>
      <c r="G613" s="135" t="s">
        <v>2484</v>
      </c>
      <c r="H613" s="133"/>
      <c r="I613" s="130"/>
      <c r="J613" s="130"/>
      <c r="K613" s="130"/>
      <c r="L613" s="130"/>
      <c r="M613" s="130"/>
      <c r="N613" s="130"/>
      <c r="O613" s="130"/>
      <c r="P613" s="130"/>
      <c r="Q613" s="130"/>
      <c r="R613" s="130"/>
      <c r="S613" s="133"/>
      <c r="T613" s="130"/>
      <c r="U613" s="130"/>
      <c r="V613" s="130"/>
      <c r="W613" s="130"/>
      <c r="X613" s="130"/>
      <c r="Y613" s="130"/>
      <c r="Z613" s="130"/>
      <c r="AA613" s="130"/>
      <c r="AB613" s="130"/>
      <c r="AC613" s="130"/>
      <c r="AD613" s="130"/>
      <c r="AE613" s="130"/>
      <c r="AF613" s="130"/>
      <c r="AG613" s="130"/>
      <c r="AH613" s="130"/>
      <c r="AI613" s="130"/>
      <c r="AJ613" s="130"/>
      <c r="AK613" s="130"/>
      <c r="AL613" s="130"/>
      <c r="AM613" s="130"/>
      <c r="AN613" s="130"/>
      <c r="AO613" s="130"/>
      <c r="AP613" s="130"/>
      <c r="AQ613" s="130"/>
      <c r="AR613" s="130"/>
      <c r="AS613" s="126"/>
      <c r="AT613" s="126"/>
      <c r="AU613" s="126"/>
      <c r="AV613" s="126"/>
      <c r="AW613" s="126"/>
      <c r="AX613" s="126"/>
      <c r="AY613" s="126"/>
      <c r="AZ613" s="138"/>
      <c r="BA613" s="140"/>
      <c r="BB613" s="140"/>
      <c r="BC613" s="140"/>
      <c r="BD613" s="140"/>
      <c r="BE613" s="130"/>
      <c r="BF613" s="130"/>
      <c r="BG613" s="130"/>
      <c r="BH613" s="130"/>
      <c r="BI613" s="130"/>
      <c r="BJ613" s="130"/>
      <c r="BK613" s="131">
        <v>15.27696</v>
      </c>
      <c r="BL613" s="131">
        <v>15.27696</v>
      </c>
      <c r="BM613" s="130"/>
    </row>
    <row r="614" spans="1:65">
      <c r="A614" s="133">
        <v>611</v>
      </c>
      <c r="B614" s="133" t="s">
        <v>731</v>
      </c>
      <c r="C614" s="134"/>
      <c r="D614" s="134" t="s">
        <v>2485</v>
      </c>
      <c r="E614" s="135" t="s">
        <v>2486</v>
      </c>
      <c r="F614" s="135" t="s">
        <v>2487</v>
      </c>
      <c r="G614" s="135" t="s">
        <v>2488</v>
      </c>
      <c r="H614" s="133">
        <f>SUM(I614:Q614)</f>
        <v>7</v>
      </c>
      <c r="I614" s="130"/>
      <c r="J614" s="130">
        <v>5</v>
      </c>
      <c r="K614" s="130">
        <v>1</v>
      </c>
      <c r="L614" s="130">
        <v>1</v>
      </c>
      <c r="M614" s="130"/>
      <c r="N614" s="130"/>
      <c r="O614" s="130"/>
      <c r="P614" s="130"/>
      <c r="Q614" s="130"/>
      <c r="R614" s="130">
        <f>P614</f>
        <v>0</v>
      </c>
      <c r="S614" s="133">
        <v>3</v>
      </c>
      <c r="T614" s="130">
        <v>1</v>
      </c>
      <c r="U614" s="130"/>
      <c r="V614" s="130"/>
      <c r="W614" s="130"/>
      <c r="X614" s="130"/>
      <c r="Y614" s="130"/>
      <c r="Z614" s="130"/>
      <c r="AA614" s="130"/>
      <c r="AB614" s="130">
        <v>3</v>
      </c>
      <c r="AC614" s="130"/>
      <c r="AD614" s="130"/>
      <c r="AE614" s="130"/>
      <c r="AF614" s="130"/>
      <c r="AG614" s="130"/>
      <c r="AH614" s="130"/>
      <c r="AI614" s="130"/>
      <c r="AJ614" s="130">
        <v>1</v>
      </c>
      <c r="AK614" s="130"/>
      <c r="AL614" s="130"/>
      <c r="AM614" s="130">
        <f>S614</f>
        <v>3</v>
      </c>
      <c r="AN614" s="130"/>
      <c r="AO614" s="130">
        <f>SUM(T614:V614)</f>
        <v>1</v>
      </c>
      <c r="AP614" s="130">
        <f>SUM(W614:Y614)</f>
        <v>0</v>
      </c>
      <c r="AQ614" s="130">
        <f>Z614</f>
        <v>0</v>
      </c>
      <c r="AR614" s="130"/>
      <c r="AS614" s="126"/>
      <c r="AT614" s="126"/>
      <c r="AU614" s="126">
        <f>(SUM(S614:AA614))*0.93</f>
        <v>3.72</v>
      </c>
      <c r="AV614" s="126">
        <v>27.9</v>
      </c>
      <c r="AW614" s="126">
        <v>167.4</v>
      </c>
      <c r="AX614" s="126"/>
      <c r="AY614" s="126"/>
      <c r="AZ614" s="138"/>
      <c r="BA614" s="140"/>
      <c r="BB614" s="140"/>
      <c r="BC614" s="140"/>
      <c r="BD614" s="140"/>
      <c r="BE614" s="130">
        <f>(AH614*5+AI614*4+AJ614*2)*0.96</f>
        <v>1.92</v>
      </c>
      <c r="BF614" s="130"/>
      <c r="BG614" s="130"/>
      <c r="BH614" s="130">
        <v>28.8</v>
      </c>
      <c r="BI614" s="130">
        <v>96</v>
      </c>
      <c r="BJ614" s="130"/>
      <c r="BK614" s="131">
        <v>0.95481</v>
      </c>
      <c r="BL614" s="131">
        <v>0.95481</v>
      </c>
      <c r="BM614" s="130">
        <v>3.84</v>
      </c>
    </row>
    <row r="615" spans="1:65">
      <c r="A615" s="133">
        <v>612</v>
      </c>
      <c r="B615" s="133" t="s">
        <v>731</v>
      </c>
      <c r="C615" s="134"/>
      <c r="D615" s="134"/>
      <c r="E615" s="135"/>
      <c r="F615" s="135" t="s">
        <v>2489</v>
      </c>
      <c r="G615" s="135" t="s">
        <v>2490</v>
      </c>
      <c r="H615" s="133"/>
      <c r="I615" s="130"/>
      <c r="J615" s="130"/>
      <c r="K615" s="130"/>
      <c r="L615" s="130"/>
      <c r="M615" s="130"/>
      <c r="N615" s="130"/>
      <c r="O615" s="130"/>
      <c r="P615" s="130"/>
      <c r="Q615" s="130"/>
      <c r="R615" s="130"/>
      <c r="S615" s="133"/>
      <c r="T615" s="130"/>
      <c r="U615" s="130"/>
      <c r="V615" s="130"/>
      <c r="W615" s="130"/>
      <c r="X615" s="130"/>
      <c r="Y615" s="130"/>
      <c r="Z615" s="130"/>
      <c r="AA615" s="130"/>
      <c r="AB615" s="130"/>
      <c r="AC615" s="130"/>
      <c r="AD615" s="130"/>
      <c r="AE615" s="130"/>
      <c r="AF615" s="130"/>
      <c r="AG615" s="130"/>
      <c r="AH615" s="130"/>
      <c r="AI615" s="130"/>
      <c r="AJ615" s="130"/>
      <c r="AK615" s="130"/>
      <c r="AL615" s="130"/>
      <c r="AM615" s="130"/>
      <c r="AN615" s="130"/>
      <c r="AO615" s="130"/>
      <c r="AP615" s="130"/>
      <c r="AQ615" s="130"/>
      <c r="AR615" s="130"/>
      <c r="AS615" s="126"/>
      <c r="AT615" s="126"/>
      <c r="AU615" s="126"/>
      <c r="AV615" s="126"/>
      <c r="AW615" s="126"/>
      <c r="AX615" s="126"/>
      <c r="AY615" s="126"/>
      <c r="AZ615" s="138"/>
      <c r="BA615" s="140"/>
      <c r="BB615" s="140"/>
      <c r="BC615" s="140"/>
      <c r="BD615" s="140"/>
      <c r="BE615" s="130"/>
      <c r="BF615" s="130"/>
      <c r="BG615" s="130"/>
      <c r="BH615" s="130"/>
      <c r="BI615" s="130"/>
      <c r="BJ615" s="130"/>
      <c r="BK615" s="131">
        <v>0.95481</v>
      </c>
      <c r="BL615" s="131">
        <v>0.95481</v>
      </c>
      <c r="BM615" s="130"/>
    </row>
    <row r="616" spans="1:65">
      <c r="A616" s="133">
        <v>613</v>
      </c>
      <c r="B616" s="133" t="s">
        <v>731</v>
      </c>
      <c r="C616" s="134"/>
      <c r="D616" s="134"/>
      <c r="E616" s="135" t="s">
        <v>2491</v>
      </c>
      <c r="F616" s="135" t="s">
        <v>2492</v>
      </c>
      <c r="G616" s="135" t="s">
        <v>2493</v>
      </c>
      <c r="H616" s="133"/>
      <c r="I616" s="130"/>
      <c r="J616" s="130"/>
      <c r="K616" s="130"/>
      <c r="L616" s="130"/>
      <c r="M616" s="130"/>
      <c r="N616" s="130"/>
      <c r="O616" s="130"/>
      <c r="P616" s="130"/>
      <c r="Q616" s="130"/>
      <c r="R616" s="130"/>
      <c r="S616" s="133"/>
      <c r="T616" s="130"/>
      <c r="U616" s="130"/>
      <c r="V616" s="130"/>
      <c r="W616" s="130"/>
      <c r="X616" s="130"/>
      <c r="Y616" s="130"/>
      <c r="Z616" s="130"/>
      <c r="AA616" s="130"/>
      <c r="AB616" s="130"/>
      <c r="AC616" s="130"/>
      <c r="AD616" s="130"/>
      <c r="AE616" s="130"/>
      <c r="AF616" s="130"/>
      <c r="AG616" s="130"/>
      <c r="AH616" s="130"/>
      <c r="AI616" s="130"/>
      <c r="AJ616" s="130"/>
      <c r="AK616" s="130"/>
      <c r="AL616" s="130"/>
      <c r="AM616" s="130"/>
      <c r="AN616" s="130"/>
      <c r="AO616" s="130"/>
      <c r="AP616" s="130"/>
      <c r="AQ616" s="130"/>
      <c r="AR616" s="130"/>
      <c r="AS616" s="126"/>
      <c r="AT616" s="126"/>
      <c r="AU616" s="126"/>
      <c r="AV616" s="126"/>
      <c r="AW616" s="126"/>
      <c r="AX616" s="126"/>
      <c r="AY616" s="126"/>
      <c r="AZ616" s="138"/>
      <c r="BA616" s="140"/>
      <c r="BB616" s="140"/>
      <c r="BC616" s="140"/>
      <c r="BD616" s="140"/>
      <c r="BE616" s="130"/>
      <c r="BF616" s="130"/>
      <c r="BG616" s="130"/>
      <c r="BH616" s="130"/>
      <c r="BI616" s="130"/>
      <c r="BJ616" s="130"/>
      <c r="BK616" s="131">
        <v>0.95481</v>
      </c>
      <c r="BL616" s="131">
        <v>0.95481</v>
      </c>
      <c r="BM616" s="130">
        <v>3.84</v>
      </c>
    </row>
    <row r="617" spans="1:65">
      <c r="A617" s="133">
        <v>614</v>
      </c>
      <c r="B617" s="133" t="s">
        <v>731</v>
      </c>
      <c r="C617" s="134"/>
      <c r="D617" s="134"/>
      <c r="E617" s="135"/>
      <c r="F617" s="135" t="s">
        <v>2494</v>
      </c>
      <c r="G617" s="135" t="s">
        <v>2495</v>
      </c>
      <c r="H617" s="133"/>
      <c r="I617" s="130"/>
      <c r="J617" s="130"/>
      <c r="K617" s="130"/>
      <c r="L617" s="130"/>
      <c r="M617" s="130"/>
      <c r="N617" s="130"/>
      <c r="O617" s="130"/>
      <c r="P617" s="130"/>
      <c r="Q617" s="130"/>
      <c r="R617" s="130"/>
      <c r="S617" s="133"/>
      <c r="T617" s="130"/>
      <c r="U617" s="130"/>
      <c r="V617" s="130"/>
      <c r="W617" s="130"/>
      <c r="X617" s="130"/>
      <c r="Y617" s="130"/>
      <c r="Z617" s="130"/>
      <c r="AA617" s="130"/>
      <c r="AB617" s="130"/>
      <c r="AC617" s="130"/>
      <c r="AD617" s="130"/>
      <c r="AE617" s="130"/>
      <c r="AF617" s="130"/>
      <c r="AG617" s="130"/>
      <c r="AH617" s="130"/>
      <c r="AI617" s="130"/>
      <c r="AJ617" s="130"/>
      <c r="AK617" s="130"/>
      <c r="AL617" s="130"/>
      <c r="AM617" s="130"/>
      <c r="AN617" s="130"/>
      <c r="AO617" s="130"/>
      <c r="AP617" s="130"/>
      <c r="AQ617" s="130"/>
      <c r="AR617" s="130"/>
      <c r="AS617" s="126"/>
      <c r="AT617" s="126"/>
      <c r="AU617" s="126"/>
      <c r="AV617" s="126"/>
      <c r="AW617" s="126"/>
      <c r="AX617" s="126"/>
      <c r="AY617" s="126"/>
      <c r="AZ617" s="138"/>
      <c r="BA617" s="140"/>
      <c r="BB617" s="140"/>
      <c r="BC617" s="140"/>
      <c r="BD617" s="140"/>
      <c r="BE617" s="130"/>
      <c r="BF617" s="130"/>
      <c r="BG617" s="130"/>
      <c r="BH617" s="130"/>
      <c r="BI617" s="130"/>
      <c r="BJ617" s="130"/>
      <c r="BK617" s="131">
        <v>7.63848</v>
      </c>
      <c r="BL617" s="131">
        <v>7.63848</v>
      </c>
      <c r="BM617" s="130"/>
    </row>
    <row r="618" spans="1:65">
      <c r="A618" s="133">
        <v>615</v>
      </c>
      <c r="B618" s="133" t="s">
        <v>731</v>
      </c>
      <c r="C618" s="134"/>
      <c r="D618" s="134"/>
      <c r="E618" s="135" t="s">
        <v>2496</v>
      </c>
      <c r="F618" s="135" t="s">
        <v>2497</v>
      </c>
      <c r="G618" s="135" t="s">
        <v>2498</v>
      </c>
      <c r="H618" s="133"/>
      <c r="I618" s="130"/>
      <c r="J618" s="130"/>
      <c r="K618" s="130"/>
      <c r="L618" s="130"/>
      <c r="M618" s="130"/>
      <c r="N618" s="130"/>
      <c r="O618" s="130"/>
      <c r="P618" s="130"/>
      <c r="Q618" s="130"/>
      <c r="R618" s="130"/>
      <c r="S618" s="133"/>
      <c r="T618" s="130"/>
      <c r="U618" s="130"/>
      <c r="V618" s="130"/>
      <c r="W618" s="130"/>
      <c r="X618" s="130"/>
      <c r="Y618" s="130"/>
      <c r="Z618" s="130"/>
      <c r="AA618" s="130"/>
      <c r="AB618" s="130"/>
      <c r="AC618" s="130"/>
      <c r="AD618" s="130"/>
      <c r="AE618" s="130"/>
      <c r="AF618" s="130"/>
      <c r="AG618" s="130"/>
      <c r="AH618" s="130"/>
      <c r="AI618" s="130"/>
      <c r="AJ618" s="130"/>
      <c r="AK618" s="130"/>
      <c r="AL618" s="130"/>
      <c r="AM618" s="130"/>
      <c r="AN618" s="130"/>
      <c r="AO618" s="130"/>
      <c r="AP618" s="130"/>
      <c r="AQ618" s="130"/>
      <c r="AR618" s="130"/>
      <c r="AS618" s="126"/>
      <c r="AT618" s="126"/>
      <c r="AU618" s="126"/>
      <c r="AV618" s="126"/>
      <c r="AW618" s="126"/>
      <c r="AX618" s="126"/>
      <c r="AY618" s="126"/>
      <c r="AZ618" s="138"/>
      <c r="BA618" s="140"/>
      <c r="BB618" s="140"/>
      <c r="BC618" s="140"/>
      <c r="BD618" s="140"/>
      <c r="BE618" s="130"/>
      <c r="BF618" s="130"/>
      <c r="BG618" s="130"/>
      <c r="BH618" s="130"/>
      <c r="BI618" s="130"/>
      <c r="BJ618" s="130"/>
      <c r="BK618" s="131">
        <v>55.37898</v>
      </c>
      <c r="BL618" s="131">
        <v>55.37898</v>
      </c>
      <c r="BM618" s="130">
        <v>3.84</v>
      </c>
    </row>
    <row r="619" spans="1:65">
      <c r="A619" s="133">
        <v>616</v>
      </c>
      <c r="B619" s="133" t="s">
        <v>731</v>
      </c>
      <c r="C619" s="134"/>
      <c r="D619" s="134"/>
      <c r="E619" s="135" t="s">
        <v>2499</v>
      </c>
      <c r="F619" s="135" t="s">
        <v>2500</v>
      </c>
      <c r="G619" s="135" t="s">
        <v>2501</v>
      </c>
      <c r="H619" s="133"/>
      <c r="I619" s="130"/>
      <c r="J619" s="130"/>
      <c r="K619" s="130"/>
      <c r="L619" s="130"/>
      <c r="M619" s="130"/>
      <c r="N619" s="130"/>
      <c r="O619" s="130"/>
      <c r="P619" s="130"/>
      <c r="Q619" s="130"/>
      <c r="R619" s="130"/>
      <c r="S619" s="133"/>
      <c r="T619" s="130"/>
      <c r="U619" s="130"/>
      <c r="V619" s="130"/>
      <c r="W619" s="130"/>
      <c r="X619" s="130"/>
      <c r="Y619" s="130"/>
      <c r="Z619" s="130"/>
      <c r="AA619" s="130"/>
      <c r="AB619" s="130"/>
      <c r="AC619" s="130"/>
      <c r="AD619" s="130"/>
      <c r="AE619" s="130"/>
      <c r="AF619" s="130"/>
      <c r="AG619" s="130"/>
      <c r="AH619" s="130"/>
      <c r="AI619" s="130"/>
      <c r="AJ619" s="130"/>
      <c r="AK619" s="130"/>
      <c r="AL619" s="130"/>
      <c r="AM619" s="130"/>
      <c r="AN619" s="130"/>
      <c r="AO619" s="130"/>
      <c r="AP619" s="130"/>
      <c r="AQ619" s="130"/>
      <c r="AR619" s="130"/>
      <c r="AS619" s="126"/>
      <c r="AT619" s="126"/>
      <c r="AU619" s="126"/>
      <c r="AV619" s="126"/>
      <c r="AW619" s="126"/>
      <c r="AX619" s="126"/>
      <c r="AY619" s="126"/>
      <c r="AZ619" s="138"/>
      <c r="BA619" s="140"/>
      <c r="BB619" s="140"/>
      <c r="BC619" s="140"/>
      <c r="BD619" s="140"/>
      <c r="BE619" s="130"/>
      <c r="BF619" s="130"/>
      <c r="BG619" s="130"/>
      <c r="BH619" s="130"/>
      <c r="BI619" s="130"/>
      <c r="BJ619" s="130"/>
      <c r="BK619" s="131">
        <v>55.37898</v>
      </c>
      <c r="BL619" s="131">
        <v>55.37898</v>
      </c>
      <c r="BM619" s="130">
        <v>3.84</v>
      </c>
    </row>
    <row r="620" spans="1:65">
      <c r="A620" s="133">
        <v>617</v>
      </c>
      <c r="B620" s="133" t="s">
        <v>731</v>
      </c>
      <c r="C620" s="134"/>
      <c r="D620" s="134"/>
      <c r="E620" s="135"/>
      <c r="F620" s="135" t="s">
        <v>2502</v>
      </c>
      <c r="G620" s="135" t="s">
        <v>2503</v>
      </c>
      <c r="H620" s="133"/>
      <c r="I620" s="130"/>
      <c r="J620" s="130"/>
      <c r="K620" s="130"/>
      <c r="L620" s="130"/>
      <c r="M620" s="130"/>
      <c r="N620" s="130"/>
      <c r="O620" s="130"/>
      <c r="P620" s="130"/>
      <c r="Q620" s="130"/>
      <c r="R620" s="130"/>
      <c r="S620" s="133"/>
      <c r="T620" s="130"/>
      <c r="U620" s="130"/>
      <c r="V620" s="130"/>
      <c r="W620" s="130"/>
      <c r="X620" s="130"/>
      <c r="Y620" s="130"/>
      <c r="Z620" s="130"/>
      <c r="AA620" s="130"/>
      <c r="AB620" s="130"/>
      <c r="AC620" s="130"/>
      <c r="AD620" s="130"/>
      <c r="AE620" s="130"/>
      <c r="AF620" s="130"/>
      <c r="AG620" s="130"/>
      <c r="AH620" s="130"/>
      <c r="AI620" s="130"/>
      <c r="AJ620" s="130"/>
      <c r="AK620" s="130"/>
      <c r="AL620" s="130"/>
      <c r="AM620" s="130"/>
      <c r="AN620" s="130"/>
      <c r="AO620" s="130"/>
      <c r="AP620" s="130"/>
      <c r="AQ620" s="130"/>
      <c r="AR620" s="130"/>
      <c r="AS620" s="126"/>
      <c r="AT620" s="126"/>
      <c r="AU620" s="126"/>
      <c r="AV620" s="126"/>
      <c r="AW620" s="126"/>
      <c r="AX620" s="126"/>
      <c r="AY620" s="126"/>
      <c r="AZ620" s="138"/>
      <c r="BA620" s="140"/>
      <c r="BB620" s="140"/>
      <c r="BC620" s="140"/>
      <c r="BD620" s="140"/>
      <c r="BE620" s="130"/>
      <c r="BF620" s="130"/>
      <c r="BG620" s="130"/>
      <c r="BH620" s="130"/>
      <c r="BI620" s="130"/>
      <c r="BJ620" s="130"/>
      <c r="BK620" s="131">
        <v>31.50873</v>
      </c>
      <c r="BL620" s="131">
        <v>31.50873</v>
      </c>
      <c r="BM620" s="130"/>
    </row>
    <row r="621" spans="1:65">
      <c r="A621" s="133">
        <v>618</v>
      </c>
      <c r="B621" s="133" t="s">
        <v>731</v>
      </c>
      <c r="C621" s="134"/>
      <c r="D621" s="134" t="s">
        <v>2504</v>
      </c>
      <c r="E621" s="135" t="s">
        <v>2505</v>
      </c>
      <c r="F621" s="135" t="s">
        <v>2506</v>
      </c>
      <c r="G621" s="135" t="s">
        <v>2507</v>
      </c>
      <c r="H621" s="133">
        <f>SUM(I621:Q621)</f>
        <v>4</v>
      </c>
      <c r="I621" s="130"/>
      <c r="J621" s="130">
        <v>2</v>
      </c>
      <c r="K621" s="130">
        <v>1</v>
      </c>
      <c r="L621" s="130">
        <v>1</v>
      </c>
      <c r="M621" s="130"/>
      <c r="N621" s="130"/>
      <c r="O621" s="130"/>
      <c r="P621" s="130"/>
      <c r="Q621" s="130"/>
      <c r="R621" s="130">
        <f>P621+2</f>
        <v>2</v>
      </c>
      <c r="S621" s="133">
        <v>1</v>
      </c>
      <c r="T621" s="130"/>
      <c r="U621" s="130"/>
      <c r="V621" s="130"/>
      <c r="W621" s="130"/>
      <c r="X621" s="130"/>
      <c r="Y621" s="130"/>
      <c r="Z621" s="130"/>
      <c r="AA621" s="130"/>
      <c r="AB621" s="130">
        <v>2</v>
      </c>
      <c r="AC621" s="130"/>
      <c r="AD621" s="130"/>
      <c r="AE621" s="130"/>
      <c r="AF621" s="130"/>
      <c r="AG621" s="130"/>
      <c r="AH621" s="130"/>
      <c r="AI621" s="130">
        <v>1</v>
      </c>
      <c r="AJ621" s="130"/>
      <c r="AK621" s="130"/>
      <c r="AL621" s="130"/>
      <c r="AM621" s="130">
        <f>S621</f>
        <v>1</v>
      </c>
      <c r="AN621" s="130"/>
      <c r="AO621" s="130">
        <f>SUM(T621:V621)</f>
        <v>0</v>
      </c>
      <c r="AP621" s="130">
        <f>SUM(W621:Y621)</f>
        <v>0</v>
      </c>
      <c r="AQ621" s="130">
        <f>Z621</f>
        <v>0</v>
      </c>
      <c r="AR621" s="130"/>
      <c r="AS621" s="126"/>
      <c r="AT621" s="126"/>
      <c r="AU621" s="126">
        <f>(SUM(S621:AA621))*0.93</f>
        <v>0.93</v>
      </c>
      <c r="AV621" s="126">
        <v>158.8</v>
      </c>
      <c r="AW621" s="126"/>
      <c r="AX621" s="126"/>
      <c r="AY621" s="126"/>
      <c r="AZ621" s="138"/>
      <c r="BA621" s="140"/>
      <c r="BB621" s="140"/>
      <c r="BC621" s="140"/>
      <c r="BD621" s="140"/>
      <c r="BE621" s="130">
        <f>(AH621*5+AI621*4+AJ621*2)*0.96</f>
        <v>3.84</v>
      </c>
      <c r="BF621" s="130"/>
      <c r="BG621" s="130"/>
      <c r="BH621" s="130">
        <v>16.32</v>
      </c>
      <c r="BI621" s="130">
        <v>9.6</v>
      </c>
      <c r="BJ621" s="130"/>
      <c r="BK621" s="131">
        <v>31.50873</v>
      </c>
      <c r="BL621" s="131">
        <v>31.50873</v>
      </c>
      <c r="BM621" s="130">
        <v>3.84</v>
      </c>
    </row>
    <row r="622" spans="1:65">
      <c r="A622" s="133">
        <v>619</v>
      </c>
      <c r="B622" s="133" t="s">
        <v>731</v>
      </c>
      <c r="C622" s="134"/>
      <c r="D622" s="134"/>
      <c r="E622" s="135" t="s">
        <v>2508</v>
      </c>
      <c r="F622" s="135" t="s">
        <v>2509</v>
      </c>
      <c r="G622" s="135" t="s">
        <v>2510</v>
      </c>
      <c r="H622" s="133"/>
      <c r="I622" s="130"/>
      <c r="J622" s="130"/>
      <c r="K622" s="130"/>
      <c r="L622" s="130"/>
      <c r="M622" s="130"/>
      <c r="N622" s="130"/>
      <c r="O622" s="130"/>
      <c r="P622" s="130"/>
      <c r="Q622" s="130"/>
      <c r="R622" s="130"/>
      <c r="S622" s="133"/>
      <c r="T622" s="130"/>
      <c r="U622" s="130"/>
      <c r="V622" s="130"/>
      <c r="W622" s="130"/>
      <c r="X622" s="130"/>
      <c r="Y622" s="130"/>
      <c r="Z622" s="130"/>
      <c r="AA622" s="130"/>
      <c r="AB622" s="130"/>
      <c r="AC622" s="130"/>
      <c r="AD622" s="130"/>
      <c r="AE622" s="130"/>
      <c r="AF622" s="130"/>
      <c r="AG622" s="130"/>
      <c r="AH622" s="130"/>
      <c r="AI622" s="130"/>
      <c r="AJ622" s="130"/>
      <c r="AK622" s="130"/>
      <c r="AL622" s="130"/>
      <c r="AM622" s="130"/>
      <c r="AN622" s="130"/>
      <c r="AO622" s="130"/>
      <c r="AP622" s="130"/>
      <c r="AQ622" s="130"/>
      <c r="AR622" s="130"/>
      <c r="AS622" s="126"/>
      <c r="AT622" s="126"/>
      <c r="AU622" s="126"/>
      <c r="AV622" s="126"/>
      <c r="AW622" s="126"/>
      <c r="AX622" s="126"/>
      <c r="AY622" s="126"/>
      <c r="AZ622" s="138"/>
      <c r="BA622" s="140"/>
      <c r="BB622" s="140"/>
      <c r="BC622" s="140"/>
      <c r="BD622" s="140"/>
      <c r="BE622" s="130"/>
      <c r="BF622" s="130"/>
      <c r="BG622" s="130"/>
      <c r="BH622" s="130"/>
      <c r="BI622" s="130"/>
      <c r="BJ622" s="130"/>
      <c r="BK622" s="131">
        <v>46.5469875</v>
      </c>
      <c r="BL622" s="131">
        <v>46.5469875</v>
      </c>
      <c r="BM622" s="130">
        <v>3.84</v>
      </c>
    </row>
    <row r="623" spans="1:65">
      <c r="A623" s="133">
        <v>620</v>
      </c>
      <c r="B623" s="133" t="s">
        <v>731</v>
      </c>
      <c r="C623" s="134"/>
      <c r="D623" s="134"/>
      <c r="E623" s="135"/>
      <c r="F623" s="135" t="s">
        <v>2511</v>
      </c>
      <c r="G623" s="135" t="s">
        <v>2512</v>
      </c>
      <c r="H623" s="133"/>
      <c r="I623" s="130"/>
      <c r="J623" s="130"/>
      <c r="K623" s="130"/>
      <c r="L623" s="130"/>
      <c r="M623" s="130"/>
      <c r="N623" s="130"/>
      <c r="O623" s="130"/>
      <c r="P623" s="130"/>
      <c r="Q623" s="130"/>
      <c r="R623" s="130"/>
      <c r="S623" s="133"/>
      <c r="T623" s="130"/>
      <c r="U623" s="130"/>
      <c r="V623" s="130"/>
      <c r="W623" s="130"/>
      <c r="X623" s="130"/>
      <c r="Y623" s="130"/>
      <c r="Z623" s="130"/>
      <c r="AA623" s="130"/>
      <c r="AB623" s="130"/>
      <c r="AC623" s="130"/>
      <c r="AD623" s="130"/>
      <c r="AE623" s="130"/>
      <c r="AF623" s="130"/>
      <c r="AG623" s="130"/>
      <c r="AH623" s="130"/>
      <c r="AI623" s="130"/>
      <c r="AJ623" s="130"/>
      <c r="AK623" s="130"/>
      <c r="AL623" s="130"/>
      <c r="AM623" s="130"/>
      <c r="AN623" s="130"/>
      <c r="AO623" s="130"/>
      <c r="AP623" s="130"/>
      <c r="AQ623" s="130"/>
      <c r="AR623" s="130"/>
      <c r="AS623" s="126"/>
      <c r="AT623" s="126"/>
      <c r="AU623" s="126"/>
      <c r="AV623" s="126"/>
      <c r="AW623" s="126"/>
      <c r="AX623" s="126"/>
      <c r="AY623" s="126"/>
      <c r="AZ623" s="138"/>
      <c r="BA623" s="140"/>
      <c r="BB623" s="140"/>
      <c r="BC623" s="140"/>
      <c r="BD623" s="140"/>
      <c r="BE623" s="130"/>
      <c r="BF623" s="130"/>
      <c r="BG623" s="130"/>
      <c r="BH623" s="130"/>
      <c r="BI623" s="130"/>
      <c r="BJ623" s="130"/>
      <c r="BK623" s="131">
        <v>46.5469875</v>
      </c>
      <c r="BL623" s="131">
        <v>46.5469875</v>
      </c>
      <c r="BM623" s="130"/>
    </row>
    <row r="624" spans="1:65">
      <c r="A624" s="133">
        <v>621</v>
      </c>
      <c r="B624" s="133" t="s">
        <v>731</v>
      </c>
      <c r="C624" s="134"/>
      <c r="D624" s="134"/>
      <c r="E624" s="135"/>
      <c r="F624" s="135" t="s">
        <v>2513</v>
      </c>
      <c r="G624" s="135" t="s">
        <v>2514</v>
      </c>
      <c r="H624" s="133"/>
      <c r="I624" s="130"/>
      <c r="J624" s="130"/>
      <c r="K624" s="130"/>
      <c r="L624" s="130"/>
      <c r="M624" s="130"/>
      <c r="N624" s="130"/>
      <c r="O624" s="130"/>
      <c r="P624" s="130"/>
      <c r="Q624" s="130"/>
      <c r="R624" s="130"/>
      <c r="S624" s="133"/>
      <c r="T624" s="130"/>
      <c r="U624" s="130"/>
      <c r="V624" s="130"/>
      <c r="W624" s="130"/>
      <c r="X624" s="130"/>
      <c r="Y624" s="130"/>
      <c r="Z624" s="130"/>
      <c r="AA624" s="130"/>
      <c r="AB624" s="130"/>
      <c r="AC624" s="130"/>
      <c r="AD624" s="130"/>
      <c r="AE624" s="130"/>
      <c r="AF624" s="130"/>
      <c r="AG624" s="130"/>
      <c r="AH624" s="130"/>
      <c r="AI624" s="130"/>
      <c r="AJ624" s="130"/>
      <c r="AK624" s="130"/>
      <c r="AL624" s="130"/>
      <c r="AM624" s="130"/>
      <c r="AN624" s="130"/>
      <c r="AO624" s="130"/>
      <c r="AP624" s="130"/>
      <c r="AQ624" s="130"/>
      <c r="AR624" s="130"/>
      <c r="AS624" s="126"/>
      <c r="AT624" s="126"/>
      <c r="AU624" s="126"/>
      <c r="AV624" s="126"/>
      <c r="AW624" s="126"/>
      <c r="AX624" s="126"/>
      <c r="AY624" s="126"/>
      <c r="AZ624" s="138"/>
      <c r="BA624" s="140"/>
      <c r="BB624" s="140"/>
      <c r="BC624" s="140"/>
      <c r="BD624" s="140"/>
      <c r="BE624" s="130"/>
      <c r="BF624" s="130"/>
      <c r="BG624" s="130"/>
      <c r="BH624" s="130"/>
      <c r="BI624" s="130"/>
      <c r="BJ624" s="130"/>
      <c r="BK624" s="131">
        <v>31.50873</v>
      </c>
      <c r="BL624" s="131">
        <v>31.50873</v>
      </c>
      <c r="BM624" s="130"/>
    </row>
    <row r="625" spans="1:65">
      <c r="A625" s="133">
        <v>622</v>
      </c>
      <c r="B625" s="133" t="s">
        <v>731</v>
      </c>
      <c r="C625" s="134"/>
      <c r="D625" s="134" t="s">
        <v>2515</v>
      </c>
      <c r="E625" s="135" t="s">
        <v>2516</v>
      </c>
      <c r="F625" s="135" t="s">
        <v>2517</v>
      </c>
      <c r="G625" s="135" t="s">
        <v>2518</v>
      </c>
      <c r="H625" s="133">
        <f>SUM(I625:Q625)</f>
        <v>8</v>
      </c>
      <c r="I625" s="130"/>
      <c r="J625" s="130">
        <v>8</v>
      </c>
      <c r="K625" s="130"/>
      <c r="L625" s="130"/>
      <c r="M625" s="130"/>
      <c r="N625" s="130"/>
      <c r="O625" s="130"/>
      <c r="P625" s="130"/>
      <c r="Q625" s="130"/>
      <c r="R625" s="130">
        <f>P625</f>
        <v>0</v>
      </c>
      <c r="S625" s="133">
        <v>3</v>
      </c>
      <c r="T625" s="130"/>
      <c r="U625" s="130"/>
      <c r="V625" s="130"/>
      <c r="W625" s="130"/>
      <c r="X625" s="130"/>
      <c r="Y625" s="130"/>
      <c r="Z625" s="130"/>
      <c r="AA625" s="130"/>
      <c r="AB625" s="130">
        <v>5</v>
      </c>
      <c r="AC625" s="130"/>
      <c r="AD625" s="130"/>
      <c r="AE625" s="130"/>
      <c r="AF625" s="130"/>
      <c r="AG625" s="130"/>
      <c r="AH625" s="130"/>
      <c r="AI625" s="130"/>
      <c r="AJ625" s="130">
        <v>1</v>
      </c>
      <c r="AK625" s="130"/>
      <c r="AL625" s="130"/>
      <c r="AM625" s="130">
        <f>S625</f>
        <v>3</v>
      </c>
      <c r="AN625" s="130"/>
      <c r="AO625" s="130">
        <f>SUM(T625:V625)</f>
        <v>0</v>
      </c>
      <c r="AP625" s="130">
        <f>SUM(W625:Y625)</f>
        <v>0</v>
      </c>
      <c r="AQ625" s="130">
        <f>Z625</f>
        <v>0</v>
      </c>
      <c r="AR625" s="130"/>
      <c r="AS625" s="126"/>
      <c r="AT625" s="126"/>
      <c r="AU625" s="126">
        <f>(SUM(S625:AA625))*0.93</f>
        <v>2.79</v>
      </c>
      <c r="AV625" s="126">
        <v>146.6</v>
      </c>
      <c r="AW625" s="126"/>
      <c r="AX625" s="126"/>
      <c r="AY625" s="126"/>
      <c r="AZ625" s="138"/>
      <c r="BA625" s="140"/>
      <c r="BB625" s="140"/>
      <c r="BC625" s="140"/>
      <c r="BD625" s="140"/>
      <c r="BE625" s="130">
        <f>(AH625*5+AI625*4+AJ625*2)*0.96</f>
        <v>1.92</v>
      </c>
      <c r="BF625" s="130"/>
      <c r="BG625" s="130"/>
      <c r="BH625" s="130">
        <v>14.4</v>
      </c>
      <c r="BI625" s="130">
        <v>67.2</v>
      </c>
      <c r="BJ625" s="130"/>
      <c r="BK625" s="131">
        <v>31.50873</v>
      </c>
      <c r="BL625" s="131">
        <v>31.50873</v>
      </c>
      <c r="BM625" s="130">
        <v>3.84</v>
      </c>
    </row>
    <row r="626" spans="1:65">
      <c r="A626" s="133">
        <v>623</v>
      </c>
      <c r="B626" s="133" t="s">
        <v>731</v>
      </c>
      <c r="C626" s="134"/>
      <c r="D626" s="134"/>
      <c r="E626" s="135"/>
      <c r="F626" s="135" t="s">
        <v>2519</v>
      </c>
      <c r="G626" s="135" t="s">
        <v>2520</v>
      </c>
      <c r="H626" s="133"/>
      <c r="I626" s="130"/>
      <c r="J626" s="130"/>
      <c r="K626" s="130"/>
      <c r="L626" s="130"/>
      <c r="M626" s="130"/>
      <c r="N626" s="130"/>
      <c r="O626" s="130"/>
      <c r="P626" s="130"/>
      <c r="Q626" s="130"/>
      <c r="R626" s="130"/>
      <c r="S626" s="133"/>
      <c r="T626" s="130"/>
      <c r="U626" s="130"/>
      <c r="V626" s="130"/>
      <c r="W626" s="130"/>
      <c r="X626" s="130"/>
      <c r="Y626" s="130"/>
      <c r="Z626" s="130"/>
      <c r="AA626" s="130"/>
      <c r="AB626" s="130"/>
      <c r="AC626" s="130"/>
      <c r="AD626" s="130"/>
      <c r="AE626" s="130"/>
      <c r="AF626" s="130"/>
      <c r="AG626" s="130"/>
      <c r="AH626" s="130"/>
      <c r="AI626" s="130"/>
      <c r="AJ626" s="130"/>
      <c r="AK626" s="130"/>
      <c r="AL626" s="130"/>
      <c r="AM626" s="130"/>
      <c r="AN626" s="130"/>
      <c r="AO626" s="130"/>
      <c r="AP626" s="130"/>
      <c r="AQ626" s="130"/>
      <c r="AR626" s="130"/>
      <c r="AS626" s="126"/>
      <c r="AT626" s="126"/>
      <c r="AU626" s="126"/>
      <c r="AV626" s="126"/>
      <c r="AW626" s="126"/>
      <c r="AX626" s="126"/>
      <c r="AY626" s="126"/>
      <c r="AZ626" s="138"/>
      <c r="BA626" s="140"/>
      <c r="BB626" s="140"/>
      <c r="BC626" s="140"/>
      <c r="BD626" s="140"/>
      <c r="BE626" s="130"/>
      <c r="BF626" s="130"/>
      <c r="BG626" s="130"/>
      <c r="BH626" s="130"/>
      <c r="BI626" s="130"/>
      <c r="BJ626" s="130"/>
      <c r="BK626" s="131">
        <v>4.77405</v>
      </c>
      <c r="BL626" s="131">
        <v>4.77405</v>
      </c>
      <c r="BM626" s="130"/>
    </row>
    <row r="627" spans="1:65">
      <c r="A627" s="133">
        <v>624</v>
      </c>
      <c r="B627" s="133" t="s">
        <v>731</v>
      </c>
      <c r="C627" s="134"/>
      <c r="D627" s="134"/>
      <c r="E627" s="135"/>
      <c r="F627" s="135" t="s">
        <v>2521</v>
      </c>
      <c r="G627" s="135" t="s">
        <v>2522</v>
      </c>
      <c r="H627" s="133"/>
      <c r="I627" s="130"/>
      <c r="J627" s="130"/>
      <c r="K627" s="130"/>
      <c r="L627" s="130"/>
      <c r="M627" s="130"/>
      <c r="N627" s="130"/>
      <c r="O627" s="130"/>
      <c r="P627" s="130"/>
      <c r="Q627" s="130"/>
      <c r="R627" s="130"/>
      <c r="S627" s="133"/>
      <c r="T627" s="130"/>
      <c r="U627" s="130"/>
      <c r="V627" s="130"/>
      <c r="W627" s="130"/>
      <c r="X627" s="130"/>
      <c r="Y627" s="130"/>
      <c r="Z627" s="130"/>
      <c r="AA627" s="130"/>
      <c r="AB627" s="130"/>
      <c r="AC627" s="130"/>
      <c r="AD627" s="130"/>
      <c r="AE627" s="130"/>
      <c r="AF627" s="130"/>
      <c r="AG627" s="130"/>
      <c r="AH627" s="130"/>
      <c r="AI627" s="130"/>
      <c r="AJ627" s="130"/>
      <c r="AK627" s="130"/>
      <c r="AL627" s="130"/>
      <c r="AM627" s="130"/>
      <c r="AN627" s="130"/>
      <c r="AO627" s="130"/>
      <c r="AP627" s="130"/>
      <c r="AQ627" s="130"/>
      <c r="AR627" s="130"/>
      <c r="AS627" s="126"/>
      <c r="AT627" s="126"/>
      <c r="AU627" s="126"/>
      <c r="AV627" s="126"/>
      <c r="AW627" s="126"/>
      <c r="AX627" s="126"/>
      <c r="AY627" s="126"/>
      <c r="AZ627" s="138"/>
      <c r="BA627" s="140"/>
      <c r="BB627" s="140"/>
      <c r="BC627" s="140"/>
      <c r="BD627" s="140"/>
      <c r="BE627" s="130"/>
      <c r="BF627" s="130"/>
      <c r="BG627" s="130"/>
      <c r="BH627" s="130"/>
      <c r="BI627" s="130"/>
      <c r="BJ627" s="130"/>
      <c r="BK627" s="131">
        <v>26.73468</v>
      </c>
      <c r="BL627" s="131">
        <v>26.73468</v>
      </c>
      <c r="BM627" s="130"/>
    </row>
    <row r="628" spans="1:65">
      <c r="A628" s="133">
        <v>625</v>
      </c>
      <c r="B628" s="133" t="s">
        <v>731</v>
      </c>
      <c r="C628" s="134"/>
      <c r="D628" s="134"/>
      <c r="E628" s="135" t="s">
        <v>2523</v>
      </c>
      <c r="F628" s="135" t="s">
        <v>2524</v>
      </c>
      <c r="G628" s="135" t="s">
        <v>2525</v>
      </c>
      <c r="H628" s="133"/>
      <c r="I628" s="130"/>
      <c r="J628" s="130"/>
      <c r="K628" s="130"/>
      <c r="L628" s="130"/>
      <c r="M628" s="130"/>
      <c r="N628" s="130"/>
      <c r="O628" s="130"/>
      <c r="P628" s="130"/>
      <c r="Q628" s="130"/>
      <c r="R628" s="130"/>
      <c r="S628" s="133"/>
      <c r="T628" s="130"/>
      <c r="U628" s="130"/>
      <c r="V628" s="130"/>
      <c r="W628" s="130"/>
      <c r="X628" s="130"/>
      <c r="Y628" s="130"/>
      <c r="Z628" s="130"/>
      <c r="AA628" s="130"/>
      <c r="AB628" s="130"/>
      <c r="AC628" s="130"/>
      <c r="AD628" s="130"/>
      <c r="AE628" s="130"/>
      <c r="AF628" s="130"/>
      <c r="AG628" s="130"/>
      <c r="AH628" s="130"/>
      <c r="AI628" s="130"/>
      <c r="AJ628" s="130"/>
      <c r="AK628" s="130"/>
      <c r="AL628" s="130"/>
      <c r="AM628" s="130"/>
      <c r="AN628" s="130"/>
      <c r="AO628" s="130"/>
      <c r="AP628" s="130"/>
      <c r="AQ628" s="130"/>
      <c r="AR628" s="130"/>
      <c r="AS628" s="126"/>
      <c r="AT628" s="126"/>
      <c r="AU628" s="126"/>
      <c r="AV628" s="126"/>
      <c r="AW628" s="126"/>
      <c r="AX628" s="126"/>
      <c r="AY628" s="126"/>
      <c r="AZ628" s="138"/>
      <c r="BA628" s="140"/>
      <c r="BB628" s="140"/>
      <c r="BC628" s="140"/>
      <c r="BD628" s="140"/>
      <c r="BE628" s="130"/>
      <c r="BF628" s="130"/>
      <c r="BG628" s="130"/>
      <c r="BH628" s="130"/>
      <c r="BI628" s="130"/>
      <c r="BJ628" s="130"/>
      <c r="BK628" s="131">
        <v>26.73468</v>
      </c>
      <c r="BL628" s="131">
        <v>26.73468</v>
      </c>
      <c r="BM628" s="130">
        <v>3.84</v>
      </c>
    </row>
    <row r="629" spans="1:65">
      <c r="A629" s="133">
        <v>626</v>
      </c>
      <c r="B629" s="133" t="s">
        <v>731</v>
      </c>
      <c r="C629" s="134"/>
      <c r="D629" s="134"/>
      <c r="E629" s="135"/>
      <c r="F629" s="135" t="s">
        <v>2526</v>
      </c>
      <c r="G629" s="135" t="s">
        <v>2527</v>
      </c>
      <c r="H629" s="133"/>
      <c r="I629" s="130"/>
      <c r="J629" s="130"/>
      <c r="K629" s="130"/>
      <c r="L629" s="130"/>
      <c r="M629" s="130"/>
      <c r="N629" s="130"/>
      <c r="O629" s="130"/>
      <c r="P629" s="130"/>
      <c r="Q629" s="130"/>
      <c r="R629" s="130"/>
      <c r="S629" s="133"/>
      <c r="T629" s="130"/>
      <c r="U629" s="130"/>
      <c r="V629" s="130"/>
      <c r="W629" s="130"/>
      <c r="X629" s="130"/>
      <c r="Y629" s="130"/>
      <c r="Z629" s="130"/>
      <c r="AA629" s="130"/>
      <c r="AB629" s="130"/>
      <c r="AC629" s="130"/>
      <c r="AD629" s="130"/>
      <c r="AE629" s="130"/>
      <c r="AF629" s="130"/>
      <c r="AG629" s="130"/>
      <c r="AH629" s="130"/>
      <c r="AI629" s="130"/>
      <c r="AJ629" s="130"/>
      <c r="AK629" s="130"/>
      <c r="AL629" s="130"/>
      <c r="AM629" s="130"/>
      <c r="AN629" s="130"/>
      <c r="AO629" s="130"/>
      <c r="AP629" s="130"/>
      <c r="AQ629" s="130"/>
      <c r="AR629" s="130"/>
      <c r="AS629" s="126"/>
      <c r="AT629" s="126"/>
      <c r="AU629" s="126"/>
      <c r="AV629" s="126"/>
      <c r="AW629" s="126"/>
      <c r="AX629" s="126"/>
      <c r="AY629" s="126"/>
      <c r="AZ629" s="138"/>
      <c r="BA629" s="140"/>
      <c r="BB629" s="140"/>
      <c r="BC629" s="140"/>
      <c r="BD629" s="140"/>
      <c r="BE629" s="130"/>
      <c r="BF629" s="130"/>
      <c r="BG629" s="130"/>
      <c r="BH629" s="130"/>
      <c r="BI629" s="130"/>
      <c r="BJ629" s="130"/>
      <c r="BK629" s="131">
        <v>59.19822</v>
      </c>
      <c r="BL629" s="131">
        <v>59.19822</v>
      </c>
      <c r="BM629" s="130"/>
    </row>
    <row r="630" spans="1:65">
      <c r="A630" s="133">
        <v>627</v>
      </c>
      <c r="B630" s="133" t="s">
        <v>731</v>
      </c>
      <c r="C630" s="134"/>
      <c r="D630" s="134"/>
      <c r="E630" s="135" t="s">
        <v>2528</v>
      </c>
      <c r="F630" s="135" t="s">
        <v>2529</v>
      </c>
      <c r="G630" s="135" t="s">
        <v>2530</v>
      </c>
      <c r="H630" s="133"/>
      <c r="I630" s="130"/>
      <c r="J630" s="130"/>
      <c r="K630" s="130"/>
      <c r="L630" s="130"/>
      <c r="M630" s="130"/>
      <c r="N630" s="130"/>
      <c r="O630" s="130"/>
      <c r="P630" s="130"/>
      <c r="Q630" s="130"/>
      <c r="R630" s="130"/>
      <c r="S630" s="133"/>
      <c r="T630" s="130"/>
      <c r="U630" s="130"/>
      <c r="V630" s="130"/>
      <c r="W630" s="130"/>
      <c r="X630" s="130"/>
      <c r="Y630" s="130"/>
      <c r="Z630" s="130"/>
      <c r="AA630" s="130"/>
      <c r="AB630" s="130"/>
      <c r="AC630" s="130"/>
      <c r="AD630" s="130"/>
      <c r="AE630" s="130"/>
      <c r="AF630" s="130"/>
      <c r="AG630" s="130"/>
      <c r="AH630" s="130"/>
      <c r="AI630" s="130"/>
      <c r="AJ630" s="130"/>
      <c r="AK630" s="130"/>
      <c r="AL630" s="130"/>
      <c r="AM630" s="130"/>
      <c r="AN630" s="130"/>
      <c r="AO630" s="130"/>
      <c r="AP630" s="130"/>
      <c r="AQ630" s="130"/>
      <c r="AR630" s="130"/>
      <c r="AS630" s="126"/>
      <c r="AT630" s="126"/>
      <c r="AU630" s="126"/>
      <c r="AV630" s="126"/>
      <c r="AW630" s="126"/>
      <c r="AX630" s="126"/>
      <c r="AY630" s="126"/>
      <c r="AZ630" s="138"/>
      <c r="BA630" s="140"/>
      <c r="BB630" s="140"/>
      <c r="BC630" s="140"/>
      <c r="BD630" s="140"/>
      <c r="BE630" s="130"/>
      <c r="BF630" s="130"/>
      <c r="BG630" s="130"/>
      <c r="BH630" s="130"/>
      <c r="BI630" s="130"/>
      <c r="BJ630" s="130"/>
      <c r="BK630" s="131">
        <v>59.19822</v>
      </c>
      <c r="BL630" s="131">
        <v>59.19822</v>
      </c>
      <c r="BM630" s="130">
        <v>3.84</v>
      </c>
    </row>
    <row r="631" spans="1:65">
      <c r="A631" s="133">
        <v>628</v>
      </c>
      <c r="B631" s="133" t="s">
        <v>731</v>
      </c>
      <c r="C631" s="134"/>
      <c r="D631" s="134"/>
      <c r="E631" s="135"/>
      <c r="F631" s="135" t="s">
        <v>2531</v>
      </c>
      <c r="G631" s="135" t="s">
        <v>2532</v>
      </c>
      <c r="H631" s="133"/>
      <c r="I631" s="130"/>
      <c r="J631" s="130"/>
      <c r="K631" s="130"/>
      <c r="L631" s="130"/>
      <c r="M631" s="130"/>
      <c r="N631" s="130"/>
      <c r="O631" s="130"/>
      <c r="P631" s="130"/>
      <c r="Q631" s="130"/>
      <c r="R631" s="130"/>
      <c r="S631" s="133"/>
      <c r="T631" s="130"/>
      <c r="U631" s="130"/>
      <c r="V631" s="130"/>
      <c r="W631" s="130"/>
      <c r="X631" s="130"/>
      <c r="Y631" s="130"/>
      <c r="Z631" s="130"/>
      <c r="AA631" s="130"/>
      <c r="AB631" s="130"/>
      <c r="AC631" s="130"/>
      <c r="AD631" s="130"/>
      <c r="AE631" s="130"/>
      <c r="AF631" s="130"/>
      <c r="AG631" s="130"/>
      <c r="AH631" s="130"/>
      <c r="AI631" s="130"/>
      <c r="AJ631" s="130"/>
      <c r="AK631" s="130"/>
      <c r="AL631" s="130"/>
      <c r="AM631" s="130"/>
      <c r="AN631" s="130"/>
      <c r="AO631" s="130"/>
      <c r="AP631" s="130"/>
      <c r="AQ631" s="130"/>
      <c r="AR631" s="130"/>
      <c r="AS631" s="126"/>
      <c r="AT631" s="126"/>
      <c r="AU631" s="126"/>
      <c r="AV631" s="126"/>
      <c r="AW631" s="126"/>
      <c r="AX631" s="126"/>
      <c r="AY631" s="126"/>
      <c r="AZ631" s="138"/>
      <c r="BA631" s="140"/>
      <c r="BB631" s="140"/>
      <c r="BC631" s="140"/>
      <c r="BD631" s="140"/>
      <c r="BE631" s="130"/>
      <c r="BF631" s="130"/>
      <c r="BG631" s="130"/>
      <c r="BH631" s="130"/>
      <c r="BI631" s="130"/>
      <c r="BJ631" s="130"/>
      <c r="BK631" s="131">
        <v>35.32797</v>
      </c>
      <c r="BL631" s="131">
        <v>35.32797</v>
      </c>
      <c r="BM631" s="130"/>
    </row>
    <row r="632" spans="1:65">
      <c r="A632" s="133">
        <v>629</v>
      </c>
      <c r="B632" s="133" t="s">
        <v>731</v>
      </c>
      <c r="C632" s="134"/>
      <c r="D632" s="134" t="s">
        <v>2533</v>
      </c>
      <c r="E632" s="135" t="s">
        <v>2534</v>
      </c>
      <c r="F632" s="135" t="s">
        <v>2535</v>
      </c>
      <c r="G632" s="135" t="s">
        <v>2536</v>
      </c>
      <c r="H632" s="133">
        <f>SUM(I632:Q632)</f>
        <v>4</v>
      </c>
      <c r="I632" s="130"/>
      <c r="J632" s="130">
        <v>3</v>
      </c>
      <c r="K632" s="130">
        <v>1</v>
      </c>
      <c r="L632" s="130"/>
      <c r="M632" s="130"/>
      <c r="N632" s="130"/>
      <c r="O632" s="130"/>
      <c r="P632" s="130"/>
      <c r="Q632" s="130"/>
      <c r="R632" s="130">
        <f>P632</f>
        <v>0</v>
      </c>
      <c r="S632" s="133">
        <v>2</v>
      </c>
      <c r="T632" s="130">
        <v>1</v>
      </c>
      <c r="U632" s="130"/>
      <c r="V632" s="130"/>
      <c r="W632" s="130"/>
      <c r="X632" s="130"/>
      <c r="Y632" s="130"/>
      <c r="Z632" s="130"/>
      <c r="AA632" s="130"/>
      <c r="AB632" s="130">
        <v>1</v>
      </c>
      <c r="AC632" s="130"/>
      <c r="AD632" s="130"/>
      <c r="AE632" s="130"/>
      <c r="AF632" s="130"/>
      <c r="AG632" s="130"/>
      <c r="AH632" s="130"/>
      <c r="AI632" s="130"/>
      <c r="AJ632" s="130">
        <v>1</v>
      </c>
      <c r="AK632" s="130"/>
      <c r="AL632" s="130"/>
      <c r="AM632" s="130">
        <f>S632</f>
        <v>2</v>
      </c>
      <c r="AN632" s="130"/>
      <c r="AO632" s="130">
        <f>SUM(T632:V632)</f>
        <v>1</v>
      </c>
      <c r="AP632" s="130">
        <f>SUM(W632:Y632)</f>
        <v>0</v>
      </c>
      <c r="AQ632" s="130">
        <f>Z632</f>
        <v>0</v>
      </c>
      <c r="AR632" s="130"/>
      <c r="AS632" s="126"/>
      <c r="AT632" s="126"/>
      <c r="AU632" s="126">
        <f>(SUM(S632:AA632))*0.93</f>
        <v>2.79</v>
      </c>
      <c r="AV632" s="126">
        <v>55.8</v>
      </c>
      <c r="AW632" s="126"/>
      <c r="AX632" s="126"/>
      <c r="AY632" s="126"/>
      <c r="AZ632" s="138"/>
      <c r="BA632" s="140"/>
      <c r="BB632" s="140"/>
      <c r="BC632" s="140"/>
      <c r="BD632" s="140"/>
      <c r="BE632" s="130">
        <f>(AH632*5+AI632*4+AJ632*2)*0.96</f>
        <v>1.92</v>
      </c>
      <c r="BF632" s="130"/>
      <c r="BG632" s="130"/>
      <c r="BH632" s="130">
        <v>2.16</v>
      </c>
      <c r="BI632" s="130">
        <v>43.2</v>
      </c>
      <c r="BJ632" s="130"/>
      <c r="BK632" s="131">
        <v>35.32797</v>
      </c>
      <c r="BL632" s="131">
        <v>35.32797</v>
      </c>
      <c r="BM632" s="130">
        <v>3.84</v>
      </c>
    </row>
    <row r="633" spans="1:65">
      <c r="A633" s="133">
        <v>630</v>
      </c>
      <c r="B633" s="133" t="s">
        <v>731</v>
      </c>
      <c r="C633" s="134"/>
      <c r="D633" s="134"/>
      <c r="E633" s="135"/>
      <c r="F633" s="135" t="s">
        <v>2537</v>
      </c>
      <c r="G633" s="135" t="s">
        <v>2538</v>
      </c>
      <c r="H633" s="133"/>
      <c r="I633" s="130"/>
      <c r="J633" s="130"/>
      <c r="K633" s="130"/>
      <c r="L633" s="130"/>
      <c r="M633" s="130"/>
      <c r="N633" s="130"/>
      <c r="O633" s="130"/>
      <c r="P633" s="130"/>
      <c r="Q633" s="130"/>
      <c r="R633" s="130"/>
      <c r="S633" s="133"/>
      <c r="T633" s="130"/>
      <c r="U633" s="130"/>
      <c r="V633" s="130"/>
      <c r="W633" s="130"/>
      <c r="X633" s="130"/>
      <c r="Y633" s="130"/>
      <c r="Z633" s="130"/>
      <c r="AA633" s="130"/>
      <c r="AB633" s="130"/>
      <c r="AC633" s="130"/>
      <c r="AD633" s="130"/>
      <c r="AE633" s="130"/>
      <c r="AF633" s="130"/>
      <c r="AG633" s="130"/>
      <c r="AH633" s="130"/>
      <c r="AI633" s="130"/>
      <c r="AJ633" s="130"/>
      <c r="AK633" s="130"/>
      <c r="AL633" s="130"/>
      <c r="AM633" s="130"/>
      <c r="AN633" s="130"/>
      <c r="AO633" s="130"/>
      <c r="AP633" s="130"/>
      <c r="AQ633" s="130"/>
      <c r="AR633" s="130"/>
      <c r="AS633" s="126"/>
      <c r="AT633" s="126"/>
      <c r="AU633" s="126"/>
      <c r="AV633" s="126"/>
      <c r="AW633" s="126"/>
      <c r="AX633" s="126"/>
      <c r="AY633" s="126"/>
      <c r="AZ633" s="138"/>
      <c r="BA633" s="140"/>
      <c r="BB633" s="140"/>
      <c r="BC633" s="140"/>
      <c r="BD633" s="140"/>
      <c r="BE633" s="130"/>
      <c r="BF633" s="130"/>
      <c r="BG633" s="130"/>
      <c r="BH633" s="130"/>
      <c r="BI633" s="130"/>
      <c r="BJ633" s="130"/>
      <c r="BK633" s="131">
        <v>63.97227</v>
      </c>
      <c r="BL633" s="131">
        <v>63.97227</v>
      </c>
      <c r="BM633" s="130"/>
    </row>
    <row r="634" spans="1:65">
      <c r="A634" s="133">
        <v>631</v>
      </c>
      <c r="B634" s="133" t="s">
        <v>731</v>
      </c>
      <c r="C634" s="134"/>
      <c r="D634" s="134"/>
      <c r="E634" s="135" t="s">
        <v>2539</v>
      </c>
      <c r="F634" s="135" t="s">
        <v>2540</v>
      </c>
      <c r="G634" s="135" t="s">
        <v>2541</v>
      </c>
      <c r="H634" s="133"/>
      <c r="I634" s="130"/>
      <c r="J634" s="130"/>
      <c r="K634" s="130"/>
      <c r="L634" s="130"/>
      <c r="M634" s="130"/>
      <c r="N634" s="130"/>
      <c r="O634" s="130"/>
      <c r="P634" s="130"/>
      <c r="Q634" s="130"/>
      <c r="R634" s="130"/>
      <c r="S634" s="133"/>
      <c r="T634" s="130"/>
      <c r="U634" s="130"/>
      <c r="V634" s="130"/>
      <c r="W634" s="130"/>
      <c r="X634" s="130"/>
      <c r="Y634" s="130"/>
      <c r="Z634" s="130"/>
      <c r="AA634" s="130"/>
      <c r="AB634" s="130"/>
      <c r="AC634" s="130"/>
      <c r="AD634" s="130"/>
      <c r="AE634" s="130"/>
      <c r="AF634" s="130"/>
      <c r="AG634" s="130"/>
      <c r="AH634" s="130"/>
      <c r="AI634" s="130"/>
      <c r="AJ634" s="130"/>
      <c r="AK634" s="130"/>
      <c r="AL634" s="130"/>
      <c r="AM634" s="130"/>
      <c r="AN634" s="130"/>
      <c r="AO634" s="130"/>
      <c r="AP634" s="130"/>
      <c r="AQ634" s="130"/>
      <c r="AR634" s="130"/>
      <c r="AS634" s="126"/>
      <c r="AT634" s="126"/>
      <c r="AU634" s="126"/>
      <c r="AV634" s="126"/>
      <c r="AW634" s="126"/>
      <c r="AX634" s="126"/>
      <c r="AY634" s="126"/>
      <c r="AZ634" s="138"/>
      <c r="BA634" s="140"/>
      <c r="BB634" s="140"/>
      <c r="BC634" s="140"/>
      <c r="BD634" s="140"/>
      <c r="BE634" s="130"/>
      <c r="BF634" s="130"/>
      <c r="BG634" s="130"/>
      <c r="BH634" s="130"/>
      <c r="BI634" s="130"/>
      <c r="BJ634" s="130"/>
      <c r="BK634" s="131">
        <v>63.97227</v>
      </c>
      <c r="BL634" s="131">
        <v>63.97227</v>
      </c>
      <c r="BM634" s="130">
        <v>3.84</v>
      </c>
    </row>
    <row r="635" spans="1:65">
      <c r="A635" s="133">
        <v>632</v>
      </c>
      <c r="B635" s="133" t="s">
        <v>731</v>
      </c>
      <c r="C635" s="134"/>
      <c r="D635" s="134"/>
      <c r="E635" s="135" t="s">
        <v>2542</v>
      </c>
      <c r="F635" s="135" t="s">
        <v>2543</v>
      </c>
      <c r="G635" s="135" t="s">
        <v>2544</v>
      </c>
      <c r="H635" s="133"/>
      <c r="I635" s="130"/>
      <c r="J635" s="130"/>
      <c r="K635" s="130"/>
      <c r="L635" s="130"/>
      <c r="M635" s="130"/>
      <c r="N635" s="130"/>
      <c r="O635" s="130"/>
      <c r="P635" s="130"/>
      <c r="Q635" s="130"/>
      <c r="R635" s="130"/>
      <c r="S635" s="133"/>
      <c r="T635" s="130"/>
      <c r="U635" s="130"/>
      <c r="V635" s="130"/>
      <c r="W635" s="130"/>
      <c r="X635" s="130"/>
      <c r="Y635" s="130"/>
      <c r="Z635" s="130"/>
      <c r="AA635" s="130"/>
      <c r="AB635" s="130"/>
      <c r="AC635" s="130"/>
      <c r="AD635" s="130"/>
      <c r="AE635" s="130"/>
      <c r="AF635" s="130"/>
      <c r="AG635" s="130"/>
      <c r="AH635" s="130"/>
      <c r="AI635" s="130"/>
      <c r="AJ635" s="130"/>
      <c r="AK635" s="130"/>
      <c r="AL635" s="130"/>
      <c r="AM635" s="130"/>
      <c r="AN635" s="130"/>
      <c r="AO635" s="130"/>
      <c r="AP635" s="130"/>
      <c r="AQ635" s="130"/>
      <c r="AR635" s="130"/>
      <c r="AS635" s="126"/>
      <c r="AT635" s="126"/>
      <c r="AU635" s="126"/>
      <c r="AV635" s="126"/>
      <c r="AW635" s="126"/>
      <c r="AX635" s="126"/>
      <c r="AY635" s="126"/>
      <c r="AZ635" s="138"/>
      <c r="BA635" s="140"/>
      <c r="BB635" s="140"/>
      <c r="BC635" s="140"/>
      <c r="BD635" s="140"/>
      <c r="BE635" s="130"/>
      <c r="BF635" s="130"/>
      <c r="BG635" s="130"/>
      <c r="BH635" s="130"/>
      <c r="BI635" s="130"/>
      <c r="BJ635" s="130"/>
      <c r="BK635" s="131">
        <v>12.41253</v>
      </c>
      <c r="BL635" s="131">
        <v>12.41253</v>
      </c>
      <c r="BM635" s="130">
        <v>7.68</v>
      </c>
    </row>
    <row r="636" spans="1:65">
      <c r="A636" s="133">
        <v>633</v>
      </c>
      <c r="B636" s="133" t="s">
        <v>731</v>
      </c>
      <c r="C636" s="134"/>
      <c r="D636" s="134"/>
      <c r="E636" s="135"/>
      <c r="F636" s="135" t="s">
        <v>2545</v>
      </c>
      <c r="G636" s="135" t="s">
        <v>2546</v>
      </c>
      <c r="H636" s="133"/>
      <c r="I636" s="130"/>
      <c r="J636" s="130"/>
      <c r="K636" s="130"/>
      <c r="L636" s="130"/>
      <c r="M636" s="130"/>
      <c r="N636" s="130"/>
      <c r="O636" s="130"/>
      <c r="P636" s="130"/>
      <c r="Q636" s="130"/>
      <c r="R636" s="130"/>
      <c r="S636" s="133"/>
      <c r="T636" s="130"/>
      <c r="U636" s="130"/>
      <c r="V636" s="130"/>
      <c r="W636" s="130"/>
      <c r="X636" s="130"/>
      <c r="Y636" s="130"/>
      <c r="Z636" s="130"/>
      <c r="AA636" s="130"/>
      <c r="AB636" s="130"/>
      <c r="AC636" s="130"/>
      <c r="AD636" s="130"/>
      <c r="AE636" s="130"/>
      <c r="AF636" s="130"/>
      <c r="AG636" s="130"/>
      <c r="AH636" s="130"/>
      <c r="AI636" s="130"/>
      <c r="AJ636" s="130"/>
      <c r="AK636" s="130"/>
      <c r="AL636" s="130"/>
      <c r="AM636" s="130"/>
      <c r="AN636" s="130"/>
      <c r="AO636" s="130"/>
      <c r="AP636" s="130"/>
      <c r="AQ636" s="130"/>
      <c r="AR636" s="130"/>
      <c r="AS636" s="126"/>
      <c r="AT636" s="126"/>
      <c r="AU636" s="126"/>
      <c r="AV636" s="126"/>
      <c r="AW636" s="126"/>
      <c r="AX636" s="126"/>
      <c r="AY636" s="126"/>
      <c r="AZ636" s="138"/>
      <c r="BA636" s="140"/>
      <c r="BB636" s="140"/>
      <c r="BC636" s="140"/>
      <c r="BD636" s="140"/>
      <c r="BE636" s="130"/>
      <c r="BF636" s="130"/>
      <c r="BG636" s="130"/>
      <c r="BH636" s="130"/>
      <c r="BI636" s="130"/>
      <c r="BJ636" s="130"/>
      <c r="BK636" s="131">
        <v>12.41253</v>
      </c>
      <c r="BL636" s="131">
        <v>12.41253</v>
      </c>
      <c r="BM636" s="130"/>
    </row>
    <row r="637" spans="1:65">
      <c r="A637" s="133">
        <v>634</v>
      </c>
      <c r="B637" s="133" t="s">
        <v>731</v>
      </c>
      <c r="C637" s="134"/>
      <c r="D637" s="134" t="s">
        <v>2547</v>
      </c>
      <c r="E637" s="135" t="s">
        <v>2548</v>
      </c>
      <c r="F637" s="135" t="s">
        <v>2549</v>
      </c>
      <c r="G637" s="135" t="s">
        <v>2550</v>
      </c>
      <c r="H637" s="133">
        <f>SUM(I637:Q637)</f>
        <v>4</v>
      </c>
      <c r="I637" s="130"/>
      <c r="J637" s="130">
        <v>2</v>
      </c>
      <c r="K637" s="130">
        <v>1</v>
      </c>
      <c r="L637" s="130">
        <v>1</v>
      </c>
      <c r="M637" s="130"/>
      <c r="N637" s="130"/>
      <c r="O637" s="130"/>
      <c r="P637" s="130"/>
      <c r="Q637" s="130"/>
      <c r="R637" s="130">
        <f>P637</f>
        <v>0</v>
      </c>
      <c r="S637" s="133">
        <v>1</v>
      </c>
      <c r="T637" s="130">
        <v>1</v>
      </c>
      <c r="U637" s="130"/>
      <c r="V637" s="130"/>
      <c r="W637" s="130"/>
      <c r="X637" s="130"/>
      <c r="Y637" s="130"/>
      <c r="Z637" s="130"/>
      <c r="AA637" s="130"/>
      <c r="AB637" s="130">
        <v>2</v>
      </c>
      <c r="AC637" s="130"/>
      <c r="AD637" s="130"/>
      <c r="AE637" s="130"/>
      <c r="AF637" s="130"/>
      <c r="AG637" s="130"/>
      <c r="AH637" s="130"/>
      <c r="AI637" s="130"/>
      <c r="AJ637" s="130">
        <v>1</v>
      </c>
      <c r="AK637" s="130"/>
      <c r="AL637" s="130"/>
      <c r="AM637" s="130">
        <f>S637</f>
        <v>1</v>
      </c>
      <c r="AN637" s="130"/>
      <c r="AO637" s="130">
        <f>SUM(T637:V637)</f>
        <v>1</v>
      </c>
      <c r="AP637" s="130">
        <f>SUM(W637:Y637)</f>
        <v>0</v>
      </c>
      <c r="AQ637" s="130">
        <f>Z637</f>
        <v>0</v>
      </c>
      <c r="AR637" s="130"/>
      <c r="AS637" s="126"/>
      <c r="AT637" s="126"/>
      <c r="AU637" s="126">
        <f>(SUM(S637:AA637))*0.93</f>
        <v>1.86</v>
      </c>
      <c r="AV637" s="126">
        <v>93</v>
      </c>
      <c r="AW637" s="126"/>
      <c r="AX637" s="126"/>
      <c r="AY637" s="126">
        <v>139.5</v>
      </c>
      <c r="AZ637" s="138"/>
      <c r="BA637" s="140"/>
      <c r="BB637" s="140"/>
      <c r="BC637" s="140"/>
      <c r="BD637" s="140"/>
      <c r="BE637" s="130">
        <f>(AH637*5+AI637*4+AJ637*2)*0.96</f>
        <v>1.92</v>
      </c>
      <c r="BF637" s="130"/>
      <c r="BG637" s="130"/>
      <c r="BH637" s="130">
        <v>36.48</v>
      </c>
      <c r="BI637" s="130">
        <v>72</v>
      </c>
      <c r="BJ637" s="130"/>
      <c r="BK637" s="131">
        <v>63.97227</v>
      </c>
      <c r="BL637" s="131">
        <v>63.97227</v>
      </c>
      <c r="BM637" s="130">
        <v>7.68</v>
      </c>
    </row>
    <row r="638" spans="1:65">
      <c r="A638" s="133">
        <v>635</v>
      </c>
      <c r="B638" s="133" t="s">
        <v>731</v>
      </c>
      <c r="C638" s="134"/>
      <c r="D638" s="134"/>
      <c r="E638" s="135"/>
      <c r="F638" s="135" t="s">
        <v>2551</v>
      </c>
      <c r="G638" s="135" t="s">
        <v>2552</v>
      </c>
      <c r="H638" s="133"/>
      <c r="I638" s="130"/>
      <c r="J638" s="130"/>
      <c r="K638" s="130"/>
      <c r="L638" s="130"/>
      <c r="M638" s="130"/>
      <c r="N638" s="130"/>
      <c r="O638" s="130"/>
      <c r="P638" s="130"/>
      <c r="Q638" s="130"/>
      <c r="R638" s="130"/>
      <c r="S638" s="133"/>
      <c r="T638" s="130"/>
      <c r="U638" s="130"/>
      <c r="V638" s="130"/>
      <c r="W638" s="130"/>
      <c r="X638" s="130"/>
      <c r="Y638" s="130"/>
      <c r="Z638" s="130"/>
      <c r="AA638" s="130"/>
      <c r="AB638" s="130"/>
      <c r="AC638" s="130"/>
      <c r="AD638" s="130"/>
      <c r="AE638" s="130"/>
      <c r="AF638" s="130"/>
      <c r="AG638" s="130"/>
      <c r="AH638" s="130"/>
      <c r="AI638" s="130"/>
      <c r="AJ638" s="130"/>
      <c r="AK638" s="130"/>
      <c r="AL638" s="130"/>
      <c r="AM638" s="130"/>
      <c r="AN638" s="130"/>
      <c r="AO638" s="130"/>
      <c r="AP638" s="130"/>
      <c r="AQ638" s="130"/>
      <c r="AR638" s="130"/>
      <c r="AS638" s="126"/>
      <c r="AT638" s="126"/>
      <c r="AU638" s="126"/>
      <c r="AV638" s="126"/>
      <c r="AW638" s="126"/>
      <c r="AX638" s="126"/>
      <c r="AY638" s="126"/>
      <c r="AZ638" s="138"/>
      <c r="BA638" s="140"/>
      <c r="BB638" s="140"/>
      <c r="BC638" s="140"/>
      <c r="BD638" s="140"/>
      <c r="BE638" s="130"/>
      <c r="BF638" s="130"/>
      <c r="BG638" s="130"/>
      <c r="BH638" s="130"/>
      <c r="BI638" s="130"/>
      <c r="BJ638" s="130"/>
      <c r="BK638" s="131">
        <v>8.59329</v>
      </c>
      <c r="BL638" s="131">
        <v>8.59329</v>
      </c>
      <c r="BM638" s="130"/>
    </row>
    <row r="639" spans="1:65">
      <c r="A639" s="133">
        <v>636</v>
      </c>
      <c r="B639" s="133" t="s">
        <v>731</v>
      </c>
      <c r="C639" s="134"/>
      <c r="D639" s="134"/>
      <c r="E639" s="135" t="s">
        <v>2553</v>
      </c>
      <c r="F639" s="135" t="s">
        <v>2554</v>
      </c>
      <c r="G639" s="135" t="s">
        <v>2555</v>
      </c>
      <c r="H639" s="133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3"/>
      <c r="T639" s="130"/>
      <c r="U639" s="130"/>
      <c r="V639" s="130"/>
      <c r="W639" s="130"/>
      <c r="X639" s="130"/>
      <c r="Y639" s="130"/>
      <c r="Z639" s="130"/>
      <c r="AA639" s="130"/>
      <c r="AB639" s="130"/>
      <c r="AC639" s="130"/>
      <c r="AD639" s="130"/>
      <c r="AE639" s="130"/>
      <c r="AF639" s="130"/>
      <c r="AG639" s="130"/>
      <c r="AH639" s="130"/>
      <c r="AI639" s="130"/>
      <c r="AJ639" s="130"/>
      <c r="AK639" s="130"/>
      <c r="AL639" s="130"/>
      <c r="AM639" s="130"/>
      <c r="AN639" s="130"/>
      <c r="AO639" s="130"/>
      <c r="AP639" s="130"/>
      <c r="AQ639" s="130"/>
      <c r="AR639" s="130"/>
      <c r="AS639" s="126"/>
      <c r="AT639" s="126"/>
      <c r="AU639" s="126"/>
      <c r="AV639" s="126"/>
      <c r="AW639" s="126"/>
      <c r="AX639" s="126"/>
      <c r="AY639" s="126"/>
      <c r="AZ639" s="138"/>
      <c r="BA639" s="140"/>
      <c r="BB639" s="140"/>
      <c r="BC639" s="140"/>
      <c r="BD639" s="140"/>
      <c r="BE639" s="130"/>
      <c r="BF639" s="130"/>
      <c r="BG639" s="130"/>
      <c r="BH639" s="130"/>
      <c r="BI639" s="130"/>
      <c r="BJ639" s="130"/>
      <c r="BK639" s="131">
        <v>8.59329</v>
      </c>
      <c r="BL639" s="131">
        <v>8.59329</v>
      </c>
      <c r="BM639" s="130">
        <v>3.84</v>
      </c>
    </row>
    <row r="640" spans="1:65">
      <c r="A640" s="133">
        <v>637</v>
      </c>
      <c r="B640" s="133" t="s">
        <v>731</v>
      </c>
      <c r="C640" s="134"/>
      <c r="D640" s="134"/>
      <c r="E640" s="135"/>
      <c r="F640" s="135" t="s">
        <v>2556</v>
      </c>
      <c r="G640" s="135" t="s">
        <v>2557</v>
      </c>
      <c r="H640" s="133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3"/>
      <c r="T640" s="130"/>
      <c r="U640" s="130"/>
      <c r="V640" s="130"/>
      <c r="W640" s="130"/>
      <c r="X640" s="130"/>
      <c r="Y640" s="130"/>
      <c r="Z640" s="130"/>
      <c r="AA640" s="130"/>
      <c r="AB640" s="130"/>
      <c r="AC640" s="130"/>
      <c r="AD640" s="130"/>
      <c r="AE640" s="130"/>
      <c r="AF640" s="130"/>
      <c r="AG640" s="130"/>
      <c r="AH640" s="130"/>
      <c r="AI640" s="130"/>
      <c r="AJ640" s="130"/>
      <c r="AK640" s="130"/>
      <c r="AL640" s="130"/>
      <c r="AM640" s="130"/>
      <c r="AN640" s="130"/>
      <c r="AO640" s="130"/>
      <c r="AP640" s="130"/>
      <c r="AQ640" s="130"/>
      <c r="AR640" s="130"/>
      <c r="AS640" s="126"/>
      <c r="AT640" s="126"/>
      <c r="AU640" s="126"/>
      <c r="AV640" s="126"/>
      <c r="AW640" s="126"/>
      <c r="AX640" s="126"/>
      <c r="AY640" s="126"/>
      <c r="AZ640" s="138"/>
      <c r="BA640" s="140"/>
      <c r="BB640" s="140"/>
      <c r="BC640" s="140"/>
      <c r="BD640" s="140"/>
      <c r="BE640" s="130"/>
      <c r="BF640" s="130"/>
      <c r="BG640" s="130"/>
      <c r="BH640" s="130"/>
      <c r="BI640" s="130"/>
      <c r="BJ640" s="130"/>
      <c r="BK640" s="131">
        <v>31.50873</v>
      </c>
      <c r="BL640" s="131">
        <v>31.50873</v>
      </c>
      <c r="BM640" s="130"/>
    </row>
    <row r="641" spans="1:65">
      <c r="A641" s="133">
        <v>638</v>
      </c>
      <c r="B641" s="133" t="s">
        <v>731</v>
      </c>
      <c r="C641" s="134"/>
      <c r="D641" s="134" t="s">
        <v>2558</v>
      </c>
      <c r="E641" s="135" t="s">
        <v>2559</v>
      </c>
      <c r="F641" s="135" t="s">
        <v>2560</v>
      </c>
      <c r="G641" s="136" t="s">
        <v>2561</v>
      </c>
      <c r="H641" s="133">
        <f>SUM(I641:Q641)</f>
        <v>4</v>
      </c>
      <c r="I641" s="130"/>
      <c r="J641" s="130">
        <v>2</v>
      </c>
      <c r="K641" s="130"/>
      <c r="L641" s="130">
        <v>2</v>
      </c>
      <c r="M641" s="130"/>
      <c r="N641" s="130"/>
      <c r="O641" s="130"/>
      <c r="P641" s="130"/>
      <c r="Q641" s="130"/>
      <c r="R641" s="130">
        <f>P641</f>
        <v>0</v>
      </c>
      <c r="S641" s="133"/>
      <c r="T641" s="130">
        <v>1</v>
      </c>
      <c r="U641" s="130">
        <v>1</v>
      </c>
      <c r="V641" s="130"/>
      <c r="W641" s="130"/>
      <c r="X641" s="130"/>
      <c r="Y641" s="130"/>
      <c r="Z641" s="130"/>
      <c r="AA641" s="130"/>
      <c r="AB641" s="130">
        <v>1</v>
      </c>
      <c r="AC641" s="130"/>
      <c r="AD641" s="130"/>
      <c r="AE641" s="130"/>
      <c r="AF641" s="130"/>
      <c r="AG641" s="130"/>
      <c r="AH641" s="130"/>
      <c r="AI641" s="130"/>
      <c r="AJ641" s="130">
        <v>1</v>
      </c>
      <c r="AK641" s="130"/>
      <c r="AL641" s="130"/>
      <c r="AM641" s="130">
        <f>S641</f>
        <v>0</v>
      </c>
      <c r="AN641" s="130"/>
      <c r="AO641" s="130">
        <f>SUM(T641:V641)</f>
        <v>2</v>
      </c>
      <c r="AP641" s="130">
        <f>SUM(W641:Y641)</f>
        <v>0</v>
      </c>
      <c r="AQ641" s="130">
        <f>Z641</f>
        <v>0</v>
      </c>
      <c r="AR641" s="130"/>
      <c r="AS641" s="126"/>
      <c r="AT641" s="126"/>
      <c r="AU641" s="126">
        <f>(SUM(S641:AA641))*0.93</f>
        <v>1.86</v>
      </c>
      <c r="AV641" s="126">
        <v>96.8</v>
      </c>
      <c r="AW641" s="126"/>
      <c r="AX641" s="126"/>
      <c r="AY641" s="126"/>
      <c r="AZ641" s="138"/>
      <c r="BA641" s="140"/>
      <c r="BB641" s="140"/>
      <c r="BC641" s="140"/>
      <c r="BD641" s="140"/>
      <c r="BE641" s="130">
        <f>(AH641*5+AI641*4+AJ641*2)*0.96</f>
        <v>1.92</v>
      </c>
      <c r="BF641" s="130"/>
      <c r="BG641" s="130"/>
      <c r="BH641" s="130">
        <v>9.6</v>
      </c>
      <c r="BI641" s="130">
        <v>43.2</v>
      </c>
      <c r="BJ641" s="130"/>
      <c r="BK641" s="131">
        <v>8.59329</v>
      </c>
      <c r="BL641" s="131">
        <v>8.59329</v>
      </c>
      <c r="BM641" s="130">
        <v>3.84</v>
      </c>
    </row>
    <row r="642" spans="1:65">
      <c r="A642" s="133">
        <v>639</v>
      </c>
      <c r="B642" s="133" t="s">
        <v>731</v>
      </c>
      <c r="C642" s="134"/>
      <c r="D642" s="134"/>
      <c r="E642" s="135" t="s">
        <v>2562</v>
      </c>
      <c r="F642" s="135" t="s">
        <v>2563</v>
      </c>
      <c r="G642" s="136" t="s">
        <v>2564</v>
      </c>
      <c r="H642" s="133"/>
      <c r="I642" s="130"/>
      <c r="J642" s="130"/>
      <c r="K642" s="130"/>
      <c r="L642" s="130"/>
      <c r="M642" s="130"/>
      <c r="N642" s="130"/>
      <c r="O642" s="130"/>
      <c r="P642" s="130"/>
      <c r="Q642" s="130"/>
      <c r="R642" s="130"/>
      <c r="S642" s="133"/>
      <c r="T642" s="130"/>
      <c r="U642" s="130"/>
      <c r="V642" s="130"/>
      <c r="W642" s="130"/>
      <c r="X642" s="130"/>
      <c r="Y642" s="130"/>
      <c r="Z642" s="130"/>
      <c r="AA642" s="130"/>
      <c r="AB642" s="130"/>
      <c r="AC642" s="130"/>
      <c r="AD642" s="130"/>
      <c r="AE642" s="130"/>
      <c r="AF642" s="130"/>
      <c r="AG642" s="130"/>
      <c r="AH642" s="130"/>
      <c r="AI642" s="130"/>
      <c r="AJ642" s="130"/>
      <c r="AK642" s="130"/>
      <c r="AL642" s="130"/>
      <c r="AM642" s="130"/>
      <c r="AN642" s="130"/>
      <c r="AO642" s="130"/>
      <c r="AP642" s="130"/>
      <c r="AQ642" s="130"/>
      <c r="AR642" s="130"/>
      <c r="AS642" s="126"/>
      <c r="AT642" s="126"/>
      <c r="AU642" s="126"/>
      <c r="AV642" s="126"/>
      <c r="AW642" s="126"/>
      <c r="AX642" s="126"/>
      <c r="AY642" s="126"/>
      <c r="AZ642" s="138"/>
      <c r="BA642" s="140"/>
      <c r="BB642" s="140"/>
      <c r="BC642" s="140"/>
      <c r="BD642" s="140"/>
      <c r="BE642" s="130"/>
      <c r="BF642" s="130"/>
      <c r="BG642" s="130"/>
      <c r="BH642" s="130"/>
      <c r="BI642" s="130"/>
      <c r="BJ642" s="130"/>
      <c r="BK642" s="131">
        <v>8.59329</v>
      </c>
      <c r="BL642" s="131">
        <v>8.59329</v>
      </c>
      <c r="BM642" s="130">
        <v>7.68</v>
      </c>
    </row>
    <row r="643" spans="1:65">
      <c r="A643" s="133">
        <v>640</v>
      </c>
      <c r="B643" s="133" t="s">
        <v>731</v>
      </c>
      <c r="C643" s="134"/>
      <c r="D643" s="134"/>
      <c r="E643" s="135" t="s">
        <v>2565</v>
      </c>
      <c r="F643" s="135" t="s">
        <v>2566</v>
      </c>
      <c r="G643" s="135" t="s">
        <v>2567</v>
      </c>
      <c r="H643" s="133"/>
      <c r="I643" s="130"/>
      <c r="J643" s="130"/>
      <c r="K643" s="130"/>
      <c r="L643" s="130"/>
      <c r="M643" s="130"/>
      <c r="N643" s="130"/>
      <c r="O643" s="130"/>
      <c r="P643" s="130"/>
      <c r="Q643" s="130"/>
      <c r="R643" s="130"/>
      <c r="S643" s="133"/>
      <c r="T643" s="130"/>
      <c r="U643" s="130"/>
      <c r="V643" s="130"/>
      <c r="W643" s="130"/>
      <c r="X643" s="130"/>
      <c r="Y643" s="130"/>
      <c r="Z643" s="130"/>
      <c r="AA643" s="130"/>
      <c r="AB643" s="130"/>
      <c r="AC643" s="130"/>
      <c r="AD643" s="130"/>
      <c r="AE643" s="130"/>
      <c r="AF643" s="130"/>
      <c r="AG643" s="130"/>
      <c r="AH643" s="130"/>
      <c r="AI643" s="130"/>
      <c r="AJ643" s="130"/>
      <c r="AK643" s="130"/>
      <c r="AL643" s="130"/>
      <c r="AM643" s="130"/>
      <c r="AN643" s="130"/>
      <c r="AO643" s="130"/>
      <c r="AP643" s="130"/>
      <c r="AQ643" s="130"/>
      <c r="AR643" s="130"/>
      <c r="AS643" s="126"/>
      <c r="AT643" s="126"/>
      <c r="AU643" s="126"/>
      <c r="AV643" s="126"/>
      <c r="AW643" s="126"/>
      <c r="AX643" s="126"/>
      <c r="AY643" s="126"/>
      <c r="AZ643" s="138"/>
      <c r="BA643" s="140"/>
      <c r="BB643" s="140"/>
      <c r="BC643" s="140"/>
      <c r="BD643" s="140"/>
      <c r="BE643" s="130"/>
      <c r="BF643" s="130"/>
      <c r="BG643" s="130"/>
      <c r="BH643" s="130"/>
      <c r="BI643" s="130"/>
      <c r="BJ643" s="130"/>
      <c r="BK643" s="131">
        <v>47.14374375</v>
      </c>
      <c r="BL643" s="131">
        <v>47.14374375</v>
      </c>
      <c r="BM643" s="130">
        <v>7.68</v>
      </c>
    </row>
    <row r="644" spans="1:65">
      <c r="A644" s="133">
        <v>641</v>
      </c>
      <c r="B644" s="133" t="s">
        <v>731</v>
      </c>
      <c r="C644" s="134"/>
      <c r="D644" s="134"/>
      <c r="E644" s="135"/>
      <c r="F644" s="135" t="s">
        <v>2568</v>
      </c>
      <c r="G644" s="135" t="s">
        <v>2569</v>
      </c>
      <c r="H644" s="133"/>
      <c r="I644" s="130"/>
      <c r="J644" s="130"/>
      <c r="K644" s="130"/>
      <c r="L644" s="130"/>
      <c r="M644" s="130"/>
      <c r="N644" s="130"/>
      <c r="O644" s="130"/>
      <c r="P644" s="130"/>
      <c r="Q644" s="130"/>
      <c r="R644" s="130"/>
      <c r="S644" s="133"/>
      <c r="T644" s="130"/>
      <c r="U644" s="130"/>
      <c r="V644" s="130"/>
      <c r="W644" s="130"/>
      <c r="X644" s="130"/>
      <c r="Y644" s="130"/>
      <c r="Z644" s="130"/>
      <c r="AA644" s="130"/>
      <c r="AB644" s="130"/>
      <c r="AC644" s="130"/>
      <c r="AD644" s="130"/>
      <c r="AE644" s="130"/>
      <c r="AF644" s="130"/>
      <c r="AG644" s="130"/>
      <c r="AH644" s="130"/>
      <c r="AI644" s="130"/>
      <c r="AJ644" s="130"/>
      <c r="AK644" s="130"/>
      <c r="AL644" s="130"/>
      <c r="AM644" s="130"/>
      <c r="AN644" s="130"/>
      <c r="AO644" s="130"/>
      <c r="AP644" s="130"/>
      <c r="AQ644" s="130"/>
      <c r="AR644" s="130"/>
      <c r="AS644" s="126"/>
      <c r="AT644" s="126"/>
      <c r="AU644" s="126"/>
      <c r="AV644" s="126"/>
      <c r="AW644" s="126"/>
      <c r="AX644" s="126"/>
      <c r="AY644" s="126"/>
      <c r="AZ644" s="138"/>
      <c r="BA644" s="140"/>
      <c r="BB644" s="140"/>
      <c r="BC644" s="140"/>
      <c r="BD644" s="140"/>
      <c r="BE644" s="130"/>
      <c r="BF644" s="130"/>
      <c r="BG644" s="130"/>
      <c r="BH644" s="130"/>
      <c r="BI644" s="130"/>
      <c r="BJ644" s="130"/>
      <c r="BK644" s="131">
        <v>47.14374375</v>
      </c>
      <c r="BL644" s="131">
        <v>47.14374375</v>
      </c>
      <c r="BM644" s="130"/>
    </row>
    <row r="645" spans="1:65">
      <c r="A645" s="133">
        <v>642</v>
      </c>
      <c r="B645" s="133" t="s">
        <v>731</v>
      </c>
      <c r="C645" s="134"/>
      <c r="D645" s="134" t="s">
        <v>2570</v>
      </c>
      <c r="E645" s="135" t="s">
        <v>2571</v>
      </c>
      <c r="F645" s="135" t="s">
        <v>2572</v>
      </c>
      <c r="G645" s="135" t="s">
        <v>2573</v>
      </c>
      <c r="H645" s="133">
        <f>SUM(I645:Q645)</f>
        <v>3</v>
      </c>
      <c r="I645" s="130"/>
      <c r="J645" s="130">
        <v>2</v>
      </c>
      <c r="K645" s="130"/>
      <c r="L645" s="130"/>
      <c r="M645" s="130"/>
      <c r="N645" s="130"/>
      <c r="O645" s="130">
        <v>1</v>
      </c>
      <c r="P645" s="130"/>
      <c r="Q645" s="130"/>
      <c r="R645" s="130">
        <f>P645</f>
        <v>0</v>
      </c>
      <c r="S645" s="133"/>
      <c r="T645" s="130"/>
      <c r="U645" s="130">
        <v>2</v>
      </c>
      <c r="V645" s="130"/>
      <c r="W645" s="130"/>
      <c r="X645" s="130"/>
      <c r="Y645" s="130"/>
      <c r="Z645" s="130"/>
      <c r="AA645" s="130"/>
      <c r="AB645" s="130">
        <v>1</v>
      </c>
      <c r="AC645" s="130"/>
      <c r="AD645" s="130"/>
      <c r="AE645" s="130"/>
      <c r="AF645" s="130"/>
      <c r="AG645" s="130"/>
      <c r="AH645" s="130"/>
      <c r="AI645" s="130"/>
      <c r="AJ645" s="130">
        <v>1</v>
      </c>
      <c r="AK645" s="130"/>
      <c r="AL645" s="130"/>
      <c r="AM645" s="130">
        <f>S645</f>
        <v>0</v>
      </c>
      <c r="AN645" s="130"/>
      <c r="AO645" s="130">
        <f>SUM(T645:V645)</f>
        <v>2</v>
      </c>
      <c r="AP645" s="130">
        <f>SUM(W645:Y645)</f>
        <v>0</v>
      </c>
      <c r="AQ645" s="130">
        <f>Z645</f>
        <v>0</v>
      </c>
      <c r="AR645" s="130"/>
      <c r="AS645" s="126"/>
      <c r="AT645" s="126"/>
      <c r="AU645" s="126">
        <f>(SUM(S645:AA645))*0.93</f>
        <v>1.86</v>
      </c>
      <c r="AV645" s="126">
        <v>148.8</v>
      </c>
      <c r="AW645" s="126"/>
      <c r="AX645" s="126"/>
      <c r="AY645" s="126"/>
      <c r="AZ645" s="138"/>
      <c r="BA645" s="140"/>
      <c r="BB645" s="140"/>
      <c r="BC645" s="140"/>
      <c r="BD645" s="140"/>
      <c r="BE645" s="130">
        <f>(AH645*5+AI645*4+AJ645*2)*0.96</f>
        <v>1.92</v>
      </c>
      <c r="BF645" s="130"/>
      <c r="BG645" s="130"/>
      <c r="BH645" s="130">
        <v>4.8</v>
      </c>
      <c r="BI645" s="130">
        <v>43.2</v>
      </c>
      <c r="BJ645" s="130"/>
      <c r="BK645" s="131">
        <v>47.14374375</v>
      </c>
      <c r="BL645" s="131">
        <v>47.14374375</v>
      </c>
      <c r="BM645" s="130">
        <v>3.84</v>
      </c>
    </row>
    <row r="646" spans="1:65">
      <c r="A646" s="133">
        <v>643</v>
      </c>
      <c r="B646" s="133" t="s">
        <v>731</v>
      </c>
      <c r="C646" s="134"/>
      <c r="D646" s="134"/>
      <c r="E646" s="135" t="s">
        <v>2574</v>
      </c>
      <c r="F646" s="135" t="s">
        <v>2575</v>
      </c>
      <c r="G646" s="135" t="s">
        <v>2576</v>
      </c>
      <c r="H646" s="133"/>
      <c r="I646" s="130"/>
      <c r="J646" s="130"/>
      <c r="K646" s="130"/>
      <c r="L646" s="130"/>
      <c r="M646" s="130"/>
      <c r="N646" s="130"/>
      <c r="O646" s="130"/>
      <c r="P646" s="130"/>
      <c r="Q646" s="130"/>
      <c r="R646" s="130"/>
      <c r="S646" s="133"/>
      <c r="T646" s="130"/>
      <c r="U646" s="130"/>
      <c r="V646" s="130"/>
      <c r="W646" s="130"/>
      <c r="X646" s="130"/>
      <c r="Y646" s="130"/>
      <c r="Z646" s="130"/>
      <c r="AA646" s="130"/>
      <c r="AB646" s="130"/>
      <c r="AC646" s="130"/>
      <c r="AD646" s="130"/>
      <c r="AE646" s="130"/>
      <c r="AF646" s="130"/>
      <c r="AG646" s="130"/>
      <c r="AH646" s="130"/>
      <c r="AI646" s="130"/>
      <c r="AJ646" s="130"/>
      <c r="AK646" s="130"/>
      <c r="AL646" s="130"/>
      <c r="AM646" s="130"/>
      <c r="AN646" s="130"/>
      <c r="AO646" s="130"/>
      <c r="AP646" s="130"/>
      <c r="AQ646" s="130"/>
      <c r="AR646" s="130"/>
      <c r="AS646" s="126"/>
      <c r="AT646" s="126"/>
      <c r="AU646" s="126"/>
      <c r="AV646" s="126"/>
      <c r="AW646" s="126"/>
      <c r="AX646" s="126"/>
      <c r="AY646" s="126"/>
      <c r="AZ646" s="138"/>
      <c r="BA646" s="140"/>
      <c r="BB646" s="140"/>
      <c r="BC646" s="140"/>
      <c r="BD646" s="140"/>
      <c r="BE646" s="130"/>
      <c r="BF646" s="130"/>
      <c r="BG646" s="130"/>
      <c r="BH646" s="130"/>
      <c r="BI646" s="130"/>
      <c r="BJ646" s="130"/>
      <c r="BK646" s="131">
        <v>4.77405</v>
      </c>
      <c r="BL646" s="131">
        <v>4.77405</v>
      </c>
      <c r="BM646" s="130">
        <v>3.84</v>
      </c>
    </row>
    <row r="647" spans="1:65">
      <c r="A647" s="133">
        <v>644</v>
      </c>
      <c r="B647" s="133" t="s">
        <v>731</v>
      </c>
      <c r="C647" s="134"/>
      <c r="D647" s="134"/>
      <c r="E647" s="135"/>
      <c r="F647" s="135" t="s">
        <v>2577</v>
      </c>
      <c r="G647" s="135" t="s">
        <v>2578</v>
      </c>
      <c r="H647" s="133"/>
      <c r="I647" s="130"/>
      <c r="J647" s="130"/>
      <c r="K647" s="130"/>
      <c r="L647" s="130"/>
      <c r="M647" s="130"/>
      <c r="N647" s="130"/>
      <c r="O647" s="130"/>
      <c r="P647" s="130"/>
      <c r="Q647" s="130"/>
      <c r="R647" s="130"/>
      <c r="S647" s="133"/>
      <c r="T647" s="130"/>
      <c r="U647" s="130"/>
      <c r="V647" s="130"/>
      <c r="W647" s="130"/>
      <c r="X647" s="130"/>
      <c r="Y647" s="130"/>
      <c r="Z647" s="130"/>
      <c r="AA647" s="130"/>
      <c r="AB647" s="130"/>
      <c r="AC647" s="130"/>
      <c r="AD647" s="130"/>
      <c r="AE647" s="130"/>
      <c r="AF647" s="130"/>
      <c r="AG647" s="130"/>
      <c r="AH647" s="130"/>
      <c r="AI647" s="130"/>
      <c r="AJ647" s="130"/>
      <c r="AK647" s="130"/>
      <c r="AL647" s="130"/>
      <c r="AM647" s="130"/>
      <c r="AN647" s="130"/>
      <c r="AO647" s="130"/>
      <c r="AP647" s="130"/>
      <c r="AQ647" s="130"/>
      <c r="AR647" s="130"/>
      <c r="AS647" s="126"/>
      <c r="AT647" s="126"/>
      <c r="AU647" s="126"/>
      <c r="AV647" s="126"/>
      <c r="AW647" s="126"/>
      <c r="AX647" s="126"/>
      <c r="AY647" s="126"/>
      <c r="AZ647" s="138"/>
      <c r="BA647" s="140"/>
      <c r="BB647" s="140"/>
      <c r="BC647" s="140"/>
      <c r="BD647" s="140"/>
      <c r="BE647" s="130"/>
      <c r="BF647" s="130"/>
      <c r="BG647" s="130"/>
      <c r="BH647" s="130"/>
      <c r="BI647" s="130"/>
      <c r="BJ647" s="130"/>
      <c r="BK647" s="131">
        <v>4.77405</v>
      </c>
      <c r="BL647" s="131">
        <v>4.77405</v>
      </c>
      <c r="BM647" s="130"/>
    </row>
    <row r="648" spans="1:65">
      <c r="A648" s="133">
        <v>645</v>
      </c>
      <c r="B648" s="133" t="s">
        <v>731</v>
      </c>
      <c r="C648" s="134"/>
      <c r="D648" s="134" t="s">
        <v>2579</v>
      </c>
      <c r="E648" s="135" t="s">
        <v>2580</v>
      </c>
      <c r="F648" s="135" t="s">
        <v>2581</v>
      </c>
      <c r="G648" s="135" t="s">
        <v>2582</v>
      </c>
      <c r="H648" s="133">
        <f>SUM(I648:Q648)</f>
        <v>3</v>
      </c>
      <c r="I648" s="130"/>
      <c r="J648" s="130">
        <v>2</v>
      </c>
      <c r="K648" s="130"/>
      <c r="L648" s="130">
        <v>1</v>
      </c>
      <c r="M648" s="130"/>
      <c r="N648" s="130"/>
      <c r="O648" s="130"/>
      <c r="P648" s="130"/>
      <c r="Q648" s="130"/>
      <c r="R648" s="130">
        <f>P648</f>
        <v>0</v>
      </c>
      <c r="S648" s="133">
        <v>2</v>
      </c>
      <c r="T648" s="130"/>
      <c r="U648" s="130"/>
      <c r="V648" s="130"/>
      <c r="W648" s="130"/>
      <c r="X648" s="130"/>
      <c r="Y648" s="130"/>
      <c r="Z648" s="130"/>
      <c r="AA648" s="130"/>
      <c r="AB648" s="130">
        <v>1</v>
      </c>
      <c r="AC648" s="130"/>
      <c r="AD648" s="130"/>
      <c r="AE648" s="130"/>
      <c r="AF648" s="130"/>
      <c r="AG648" s="130"/>
      <c r="AH648" s="130"/>
      <c r="AI648" s="130"/>
      <c r="AJ648" s="130">
        <v>1</v>
      </c>
      <c r="AK648" s="130"/>
      <c r="AL648" s="130"/>
      <c r="AM648" s="130">
        <f>S648</f>
        <v>2</v>
      </c>
      <c r="AN648" s="130"/>
      <c r="AO648" s="130">
        <f>SUM(T648:V648)</f>
        <v>0</v>
      </c>
      <c r="AP648" s="130">
        <f>SUM(W648:Y648)</f>
        <v>0</v>
      </c>
      <c r="AQ648" s="130">
        <f>Z648</f>
        <v>0</v>
      </c>
      <c r="AR648" s="130"/>
      <c r="AS648" s="126"/>
      <c r="AT648" s="126"/>
      <c r="AU648" s="126">
        <f>(SUM(S648:AA648))*0.93</f>
        <v>1.86</v>
      </c>
      <c r="AV648" s="126">
        <v>131.6</v>
      </c>
      <c r="AW648" s="126"/>
      <c r="AX648" s="126"/>
      <c r="AY648" s="126"/>
      <c r="AZ648" s="138"/>
      <c r="BA648" s="140"/>
      <c r="BB648" s="140"/>
      <c r="BC648" s="140"/>
      <c r="BD648" s="140"/>
      <c r="BE648" s="130">
        <f>(AH648*5+AI648*4+AJ648*2)*0.96</f>
        <v>1.92</v>
      </c>
      <c r="BF648" s="130"/>
      <c r="BG648" s="130"/>
      <c r="BH648" s="130">
        <v>32.64</v>
      </c>
      <c r="BI648" s="130">
        <v>43.2</v>
      </c>
      <c r="BJ648" s="130"/>
      <c r="BK648" s="131">
        <v>16.23177</v>
      </c>
      <c r="BL648" s="131">
        <v>16.23177</v>
      </c>
      <c r="BM648" s="130">
        <v>3.84</v>
      </c>
    </row>
    <row r="649" spans="1:65">
      <c r="A649" s="133">
        <v>646</v>
      </c>
      <c r="B649" s="133" t="s">
        <v>731</v>
      </c>
      <c r="C649" s="134"/>
      <c r="D649" s="134"/>
      <c r="E649" s="135" t="s">
        <v>2583</v>
      </c>
      <c r="F649" s="135" t="s">
        <v>2584</v>
      </c>
      <c r="G649" s="135" t="s">
        <v>2585</v>
      </c>
      <c r="H649" s="133"/>
      <c r="I649" s="130"/>
      <c r="J649" s="130"/>
      <c r="K649" s="130"/>
      <c r="L649" s="130"/>
      <c r="M649" s="130"/>
      <c r="N649" s="130"/>
      <c r="O649" s="130"/>
      <c r="P649" s="130"/>
      <c r="Q649" s="130"/>
      <c r="R649" s="130"/>
      <c r="S649" s="133"/>
      <c r="T649" s="130"/>
      <c r="U649" s="130"/>
      <c r="V649" s="130"/>
      <c r="W649" s="130"/>
      <c r="X649" s="130"/>
      <c r="Y649" s="130"/>
      <c r="Z649" s="130"/>
      <c r="AA649" s="130"/>
      <c r="AB649" s="130"/>
      <c r="AC649" s="130"/>
      <c r="AD649" s="130"/>
      <c r="AE649" s="130"/>
      <c r="AF649" s="130"/>
      <c r="AG649" s="130"/>
      <c r="AH649" s="130"/>
      <c r="AI649" s="130"/>
      <c r="AJ649" s="130"/>
      <c r="AK649" s="130"/>
      <c r="AL649" s="130"/>
      <c r="AM649" s="130"/>
      <c r="AN649" s="130"/>
      <c r="AO649" s="130"/>
      <c r="AP649" s="130"/>
      <c r="AQ649" s="130"/>
      <c r="AR649" s="130"/>
      <c r="AS649" s="126"/>
      <c r="AT649" s="126"/>
      <c r="AU649" s="126"/>
      <c r="AV649" s="126"/>
      <c r="AW649" s="126"/>
      <c r="AX649" s="126"/>
      <c r="AY649" s="126"/>
      <c r="AZ649" s="138"/>
      <c r="BA649" s="140"/>
      <c r="BB649" s="140"/>
      <c r="BC649" s="140"/>
      <c r="BD649" s="140"/>
      <c r="BE649" s="130"/>
      <c r="BF649" s="130"/>
      <c r="BG649" s="130"/>
      <c r="BH649" s="130"/>
      <c r="BI649" s="130"/>
      <c r="BJ649" s="130"/>
      <c r="BK649" s="131">
        <v>16.23177</v>
      </c>
      <c r="BL649" s="131">
        <v>16.23177</v>
      </c>
      <c r="BM649" s="130">
        <v>3.84</v>
      </c>
    </row>
    <row r="650" spans="1:65">
      <c r="A650" s="133">
        <v>647</v>
      </c>
      <c r="B650" s="133" t="s">
        <v>731</v>
      </c>
      <c r="C650" s="134"/>
      <c r="D650" s="134"/>
      <c r="E650" s="135"/>
      <c r="F650" s="135" t="s">
        <v>2586</v>
      </c>
      <c r="G650" s="135" t="s">
        <v>2587</v>
      </c>
      <c r="H650" s="133"/>
      <c r="I650" s="130"/>
      <c r="J650" s="130"/>
      <c r="K650" s="130"/>
      <c r="L650" s="130"/>
      <c r="M650" s="130"/>
      <c r="N650" s="130"/>
      <c r="O650" s="130"/>
      <c r="P650" s="130"/>
      <c r="Q650" s="130"/>
      <c r="R650" s="130"/>
      <c r="S650" s="133"/>
      <c r="T650" s="130"/>
      <c r="U650" s="130"/>
      <c r="V650" s="130"/>
      <c r="W650" s="130"/>
      <c r="X650" s="130"/>
      <c r="Y650" s="130"/>
      <c r="Z650" s="130"/>
      <c r="AA650" s="130"/>
      <c r="AB650" s="130"/>
      <c r="AC650" s="130"/>
      <c r="AD650" s="130"/>
      <c r="AE650" s="130"/>
      <c r="AF650" s="130"/>
      <c r="AG650" s="130"/>
      <c r="AH650" s="130"/>
      <c r="AI650" s="130"/>
      <c r="AJ650" s="130"/>
      <c r="AK650" s="130"/>
      <c r="AL650" s="130"/>
      <c r="AM650" s="130"/>
      <c r="AN650" s="130"/>
      <c r="AO650" s="130"/>
      <c r="AP650" s="130"/>
      <c r="AQ650" s="130"/>
      <c r="AR650" s="130"/>
      <c r="AS650" s="126"/>
      <c r="AT650" s="126"/>
      <c r="AU650" s="126"/>
      <c r="AV650" s="126"/>
      <c r="AW650" s="126"/>
      <c r="AX650" s="126"/>
      <c r="AY650" s="126"/>
      <c r="AZ650" s="138"/>
      <c r="BA650" s="140"/>
      <c r="BB650" s="140"/>
      <c r="BC650" s="140"/>
      <c r="BD650" s="140"/>
      <c r="BE650" s="130"/>
      <c r="BF650" s="130"/>
      <c r="BG650" s="130"/>
      <c r="BH650" s="130"/>
      <c r="BI650" s="130"/>
      <c r="BJ650" s="130"/>
      <c r="BK650" s="131">
        <v>3.81924</v>
      </c>
      <c r="BL650" s="131">
        <v>3.81924</v>
      </c>
      <c r="BM650" s="130"/>
    </row>
    <row r="651" spans="1:65">
      <c r="A651" s="133">
        <v>648</v>
      </c>
      <c r="B651" s="133" t="s">
        <v>731</v>
      </c>
      <c r="C651" s="134"/>
      <c r="D651" s="134" t="s">
        <v>2588</v>
      </c>
      <c r="E651" s="135" t="s">
        <v>2589</v>
      </c>
      <c r="F651" s="135" t="s">
        <v>2590</v>
      </c>
      <c r="G651" s="135" t="s">
        <v>2591</v>
      </c>
      <c r="H651" s="133">
        <f>SUM(I651:Q651)</f>
        <v>7</v>
      </c>
      <c r="I651" s="130"/>
      <c r="J651" s="130">
        <v>6</v>
      </c>
      <c r="K651" s="130"/>
      <c r="L651" s="130">
        <v>1</v>
      </c>
      <c r="M651" s="130"/>
      <c r="N651" s="130"/>
      <c r="O651" s="130"/>
      <c r="P651" s="130"/>
      <c r="Q651" s="130"/>
      <c r="R651" s="130">
        <v>2</v>
      </c>
      <c r="S651" s="133">
        <v>2</v>
      </c>
      <c r="T651" s="130"/>
      <c r="U651" s="130">
        <v>1</v>
      </c>
      <c r="V651" s="130"/>
      <c r="W651" s="130"/>
      <c r="X651" s="130"/>
      <c r="Y651" s="130"/>
      <c r="Z651" s="130"/>
      <c r="AA651" s="130"/>
      <c r="AB651" s="130"/>
      <c r="AC651" s="130"/>
      <c r="AD651" s="130"/>
      <c r="AE651" s="130"/>
      <c r="AF651" s="130"/>
      <c r="AG651" s="130"/>
      <c r="AH651" s="130"/>
      <c r="AI651" s="130"/>
      <c r="AJ651" s="130">
        <v>1</v>
      </c>
      <c r="AK651" s="130"/>
      <c r="AL651" s="130"/>
      <c r="AM651" s="130">
        <f>S651</f>
        <v>2</v>
      </c>
      <c r="AN651" s="130"/>
      <c r="AO651" s="130">
        <f>SUM(T651:V651)</f>
        <v>1</v>
      </c>
      <c r="AP651" s="130">
        <f>SUM(W651:Y651)</f>
        <v>0</v>
      </c>
      <c r="AQ651" s="130">
        <f>Z651</f>
        <v>0</v>
      </c>
      <c r="AR651" s="130"/>
      <c r="AS651" s="126"/>
      <c r="AT651" s="126"/>
      <c r="AU651" s="126">
        <f>(SUM(S651:AA651))*0.93</f>
        <v>2.79</v>
      </c>
      <c r="AV651" s="126">
        <v>74.4</v>
      </c>
      <c r="AW651" s="126"/>
      <c r="AX651" s="126"/>
      <c r="AY651" s="126">
        <v>427.8</v>
      </c>
      <c r="AZ651" s="138"/>
      <c r="BA651" s="140"/>
      <c r="BB651" s="140"/>
      <c r="BC651" s="140"/>
      <c r="BD651" s="140"/>
      <c r="BE651" s="130">
        <f>(AH651*5+AI651*4+AJ651*2)*0.96</f>
        <v>1.92</v>
      </c>
      <c r="BF651" s="130"/>
      <c r="BG651" s="130"/>
      <c r="BH651" s="130">
        <v>72</v>
      </c>
      <c r="BI651" s="130">
        <v>76.8</v>
      </c>
      <c r="BJ651" s="130"/>
      <c r="BK651" s="131">
        <v>3.81924</v>
      </c>
      <c r="BL651" s="131">
        <v>3.81924</v>
      </c>
      <c r="BM651" s="130">
        <v>3.84</v>
      </c>
    </row>
    <row r="652" spans="1:65">
      <c r="A652" s="133">
        <v>649</v>
      </c>
      <c r="B652" s="133" t="s">
        <v>731</v>
      </c>
      <c r="C652" s="134"/>
      <c r="D652" s="134"/>
      <c r="E652" s="135" t="s">
        <v>2592</v>
      </c>
      <c r="F652" s="135" t="s">
        <v>2593</v>
      </c>
      <c r="G652" s="135" t="s">
        <v>2594</v>
      </c>
      <c r="H652" s="133"/>
      <c r="I652" s="130"/>
      <c r="J652" s="130"/>
      <c r="K652" s="130"/>
      <c r="L652" s="130"/>
      <c r="M652" s="130"/>
      <c r="N652" s="130"/>
      <c r="O652" s="130"/>
      <c r="P652" s="130"/>
      <c r="Q652" s="130"/>
      <c r="R652" s="130"/>
      <c r="S652" s="133"/>
      <c r="T652" s="130"/>
      <c r="U652" s="130"/>
      <c r="V652" s="130"/>
      <c r="W652" s="130"/>
      <c r="X652" s="130"/>
      <c r="Y652" s="130"/>
      <c r="Z652" s="130"/>
      <c r="AA652" s="130"/>
      <c r="AB652" s="130"/>
      <c r="AC652" s="130"/>
      <c r="AD652" s="130"/>
      <c r="AE652" s="130"/>
      <c r="AF652" s="130"/>
      <c r="AG652" s="130"/>
      <c r="AH652" s="130"/>
      <c r="AI652" s="130"/>
      <c r="AJ652" s="130"/>
      <c r="AK652" s="130"/>
      <c r="AL652" s="130"/>
      <c r="AM652" s="130"/>
      <c r="AN652" s="130"/>
      <c r="AO652" s="130"/>
      <c r="AP652" s="130"/>
      <c r="AQ652" s="130"/>
      <c r="AR652" s="130"/>
      <c r="AS652" s="126"/>
      <c r="AT652" s="126"/>
      <c r="AU652" s="126"/>
      <c r="AV652" s="126"/>
      <c r="AW652" s="126"/>
      <c r="AX652" s="126"/>
      <c r="AY652" s="126"/>
      <c r="AZ652" s="138"/>
      <c r="BA652" s="140"/>
      <c r="BB652" s="140"/>
      <c r="BC652" s="140"/>
      <c r="BD652" s="140"/>
      <c r="BE652" s="130"/>
      <c r="BF652" s="130"/>
      <c r="BG652" s="130"/>
      <c r="BH652" s="130"/>
      <c r="BI652" s="130"/>
      <c r="BJ652" s="130"/>
      <c r="BK652" s="131">
        <v>11.45772</v>
      </c>
      <c r="BL652" s="131">
        <v>11.45772</v>
      </c>
      <c r="BM652" s="130">
        <v>7.68</v>
      </c>
    </row>
    <row r="653" spans="1:65">
      <c r="A653" s="133">
        <v>650</v>
      </c>
      <c r="B653" s="133" t="s">
        <v>731</v>
      </c>
      <c r="C653" s="134"/>
      <c r="D653" s="134"/>
      <c r="E653" s="135"/>
      <c r="F653" s="135" t="s">
        <v>2595</v>
      </c>
      <c r="G653" s="135" t="s">
        <v>2596</v>
      </c>
      <c r="H653" s="133"/>
      <c r="I653" s="130"/>
      <c r="J653" s="130"/>
      <c r="K653" s="130"/>
      <c r="L653" s="130"/>
      <c r="M653" s="130"/>
      <c r="N653" s="130"/>
      <c r="O653" s="130"/>
      <c r="P653" s="130"/>
      <c r="Q653" s="130"/>
      <c r="R653" s="130"/>
      <c r="S653" s="133"/>
      <c r="T653" s="130"/>
      <c r="U653" s="130"/>
      <c r="V653" s="130"/>
      <c r="W653" s="130"/>
      <c r="X653" s="130"/>
      <c r="Y653" s="130"/>
      <c r="Z653" s="130"/>
      <c r="AA653" s="130"/>
      <c r="AB653" s="130"/>
      <c r="AC653" s="130"/>
      <c r="AD653" s="130"/>
      <c r="AE653" s="130"/>
      <c r="AF653" s="130"/>
      <c r="AG653" s="130"/>
      <c r="AH653" s="130"/>
      <c r="AI653" s="130"/>
      <c r="AJ653" s="130"/>
      <c r="AK653" s="130"/>
      <c r="AL653" s="130"/>
      <c r="AM653" s="130"/>
      <c r="AN653" s="130"/>
      <c r="AO653" s="130"/>
      <c r="AP653" s="130"/>
      <c r="AQ653" s="130"/>
      <c r="AR653" s="130"/>
      <c r="AS653" s="126"/>
      <c r="AT653" s="126"/>
      <c r="AU653" s="126"/>
      <c r="AV653" s="126"/>
      <c r="AW653" s="126"/>
      <c r="AX653" s="126"/>
      <c r="AY653" s="126"/>
      <c r="AZ653" s="138"/>
      <c r="BA653" s="140"/>
      <c r="BB653" s="140"/>
      <c r="BC653" s="140"/>
      <c r="BD653" s="140"/>
      <c r="BE653" s="130"/>
      <c r="BF653" s="130"/>
      <c r="BG653" s="130"/>
      <c r="BH653" s="130"/>
      <c r="BI653" s="130"/>
      <c r="BJ653" s="130"/>
      <c r="BK653" s="131">
        <v>11.45772</v>
      </c>
      <c r="BL653" s="131">
        <v>11.45772</v>
      </c>
      <c r="BM653" s="130"/>
    </row>
    <row r="654" spans="1:65">
      <c r="A654" s="133">
        <v>651</v>
      </c>
      <c r="B654" s="133" t="s">
        <v>731</v>
      </c>
      <c r="C654" s="134"/>
      <c r="D654" s="134"/>
      <c r="E654" s="135" t="s">
        <v>2597</v>
      </c>
      <c r="F654" s="135" t="s">
        <v>2598</v>
      </c>
      <c r="G654" s="135" t="s">
        <v>2599</v>
      </c>
      <c r="H654" s="133"/>
      <c r="I654" s="130"/>
      <c r="J654" s="130"/>
      <c r="K654" s="130"/>
      <c r="L654" s="130"/>
      <c r="M654" s="130"/>
      <c r="N654" s="130"/>
      <c r="O654" s="130"/>
      <c r="P654" s="130"/>
      <c r="Q654" s="130"/>
      <c r="R654" s="130"/>
      <c r="S654" s="133"/>
      <c r="T654" s="130"/>
      <c r="U654" s="130"/>
      <c r="V654" s="130"/>
      <c r="W654" s="130"/>
      <c r="X654" s="130"/>
      <c r="Y654" s="130"/>
      <c r="Z654" s="130"/>
      <c r="AA654" s="130"/>
      <c r="AB654" s="130"/>
      <c r="AC654" s="130"/>
      <c r="AD654" s="130"/>
      <c r="AE654" s="130"/>
      <c r="AF654" s="130"/>
      <c r="AG654" s="130"/>
      <c r="AH654" s="130"/>
      <c r="AI654" s="130"/>
      <c r="AJ654" s="130"/>
      <c r="AK654" s="130"/>
      <c r="AL654" s="130"/>
      <c r="AM654" s="130"/>
      <c r="AN654" s="130"/>
      <c r="AO654" s="130"/>
      <c r="AP654" s="130"/>
      <c r="AQ654" s="130"/>
      <c r="AR654" s="130"/>
      <c r="AS654" s="126"/>
      <c r="AT654" s="126"/>
      <c r="AU654" s="126"/>
      <c r="AV654" s="126"/>
      <c r="AW654" s="126"/>
      <c r="AX654" s="126"/>
      <c r="AY654" s="126"/>
      <c r="AZ654" s="138"/>
      <c r="BA654" s="140"/>
      <c r="BB654" s="140"/>
      <c r="BC654" s="140"/>
      <c r="BD654" s="140"/>
      <c r="BE654" s="130"/>
      <c r="BF654" s="130"/>
      <c r="BG654" s="130"/>
      <c r="BH654" s="130"/>
      <c r="BI654" s="130"/>
      <c r="BJ654" s="130"/>
      <c r="BK654" s="131">
        <v>11.45772</v>
      </c>
      <c r="BL654" s="131">
        <v>11.45772</v>
      </c>
      <c r="BM654" s="130">
        <v>3.84</v>
      </c>
    </row>
    <row r="655" spans="1:65">
      <c r="A655" s="133">
        <v>652</v>
      </c>
      <c r="B655" s="133" t="s">
        <v>731</v>
      </c>
      <c r="C655" s="134"/>
      <c r="D655" s="134"/>
      <c r="E655" s="135"/>
      <c r="F655" s="135" t="s">
        <v>2600</v>
      </c>
      <c r="G655" s="135" t="s">
        <v>2601</v>
      </c>
      <c r="H655" s="133"/>
      <c r="I655" s="130"/>
      <c r="J655" s="130"/>
      <c r="K655" s="130"/>
      <c r="L655" s="130"/>
      <c r="M655" s="130"/>
      <c r="N655" s="130"/>
      <c r="O655" s="130"/>
      <c r="P655" s="130"/>
      <c r="Q655" s="130"/>
      <c r="R655" s="130"/>
      <c r="S655" s="133"/>
      <c r="T655" s="130"/>
      <c r="U655" s="130"/>
      <c r="V655" s="130"/>
      <c r="W655" s="130"/>
      <c r="X655" s="130"/>
      <c r="Y655" s="130"/>
      <c r="Z655" s="130"/>
      <c r="AA655" s="130"/>
      <c r="AB655" s="130"/>
      <c r="AC655" s="130"/>
      <c r="AD655" s="130"/>
      <c r="AE655" s="130"/>
      <c r="AF655" s="130"/>
      <c r="AG655" s="130"/>
      <c r="AH655" s="130"/>
      <c r="AI655" s="130"/>
      <c r="AJ655" s="130"/>
      <c r="AK655" s="130"/>
      <c r="AL655" s="130"/>
      <c r="AM655" s="130"/>
      <c r="AN655" s="130"/>
      <c r="AO655" s="130"/>
      <c r="AP655" s="130"/>
      <c r="AQ655" s="130"/>
      <c r="AR655" s="130"/>
      <c r="AS655" s="126"/>
      <c r="AT655" s="126"/>
      <c r="AU655" s="126"/>
      <c r="AV655" s="126"/>
      <c r="AW655" s="126"/>
      <c r="AX655" s="126"/>
      <c r="AY655" s="126"/>
      <c r="AZ655" s="138"/>
      <c r="BA655" s="140"/>
      <c r="BB655" s="140"/>
      <c r="BC655" s="140"/>
      <c r="BD655" s="140"/>
      <c r="BE655" s="130"/>
      <c r="BF655" s="130"/>
      <c r="BG655" s="130"/>
      <c r="BH655" s="130"/>
      <c r="BI655" s="130"/>
      <c r="BJ655" s="130"/>
      <c r="BK655" s="131">
        <v>11.45772</v>
      </c>
      <c r="BL655" s="131">
        <v>11.45772</v>
      </c>
      <c r="BM655" s="130"/>
    </row>
    <row r="656" spans="1:65">
      <c r="A656" s="133">
        <v>653</v>
      </c>
      <c r="B656" s="133" t="s">
        <v>731</v>
      </c>
      <c r="C656" s="134"/>
      <c r="D656" s="134"/>
      <c r="E656" s="135" t="s">
        <v>2602</v>
      </c>
      <c r="F656" s="135" t="s">
        <v>2603</v>
      </c>
      <c r="G656" s="135" t="s">
        <v>2604</v>
      </c>
      <c r="H656" s="133"/>
      <c r="I656" s="130"/>
      <c r="J656" s="130"/>
      <c r="K656" s="130"/>
      <c r="L656" s="130"/>
      <c r="M656" s="130"/>
      <c r="N656" s="130"/>
      <c r="O656" s="130"/>
      <c r="P656" s="130"/>
      <c r="Q656" s="130"/>
      <c r="R656" s="130"/>
      <c r="S656" s="133"/>
      <c r="T656" s="130"/>
      <c r="U656" s="130"/>
      <c r="V656" s="130"/>
      <c r="W656" s="130"/>
      <c r="X656" s="130"/>
      <c r="Y656" s="130"/>
      <c r="Z656" s="130"/>
      <c r="AA656" s="130"/>
      <c r="AB656" s="130"/>
      <c r="AC656" s="130"/>
      <c r="AD656" s="130"/>
      <c r="AE656" s="130"/>
      <c r="AF656" s="130"/>
      <c r="AG656" s="130"/>
      <c r="AH656" s="130"/>
      <c r="AI656" s="130"/>
      <c r="AJ656" s="130"/>
      <c r="AK656" s="130"/>
      <c r="AL656" s="130"/>
      <c r="AM656" s="130"/>
      <c r="AN656" s="130"/>
      <c r="AO656" s="130"/>
      <c r="AP656" s="130"/>
      <c r="AQ656" s="130"/>
      <c r="AR656" s="130"/>
      <c r="AS656" s="126"/>
      <c r="AT656" s="126"/>
      <c r="AU656" s="126"/>
      <c r="AV656" s="126"/>
      <c r="AW656" s="126"/>
      <c r="AX656" s="126"/>
      <c r="AY656" s="126"/>
      <c r="AZ656" s="138"/>
      <c r="BA656" s="140"/>
      <c r="BB656" s="140"/>
      <c r="BC656" s="140"/>
      <c r="BD656" s="140"/>
      <c r="BE656" s="130"/>
      <c r="BF656" s="130"/>
      <c r="BG656" s="130"/>
      <c r="BH656" s="130"/>
      <c r="BI656" s="130"/>
      <c r="BJ656" s="130"/>
      <c r="BK656" s="131">
        <v>11.45772</v>
      </c>
      <c r="BL656" s="131">
        <v>11.45772</v>
      </c>
      <c r="BM656" s="130">
        <v>3.84</v>
      </c>
    </row>
    <row r="657" spans="1:65">
      <c r="A657" s="133">
        <v>654</v>
      </c>
      <c r="B657" s="133" t="s">
        <v>731</v>
      </c>
      <c r="C657" s="134"/>
      <c r="D657" s="134"/>
      <c r="E657" s="135"/>
      <c r="F657" s="135" t="s">
        <v>2605</v>
      </c>
      <c r="G657" s="135" t="s">
        <v>2606</v>
      </c>
      <c r="H657" s="133"/>
      <c r="I657" s="130"/>
      <c r="J657" s="130"/>
      <c r="K657" s="130"/>
      <c r="L657" s="130"/>
      <c r="M657" s="130"/>
      <c r="N657" s="130"/>
      <c r="O657" s="130"/>
      <c r="P657" s="130"/>
      <c r="Q657" s="130"/>
      <c r="R657" s="130"/>
      <c r="S657" s="133"/>
      <c r="T657" s="130"/>
      <c r="U657" s="130"/>
      <c r="V657" s="130"/>
      <c r="W657" s="130"/>
      <c r="X657" s="130"/>
      <c r="Y657" s="130"/>
      <c r="Z657" s="130"/>
      <c r="AA657" s="130"/>
      <c r="AB657" s="130"/>
      <c r="AC657" s="130"/>
      <c r="AD657" s="130"/>
      <c r="AE657" s="130"/>
      <c r="AF657" s="130"/>
      <c r="AG657" s="130"/>
      <c r="AH657" s="130"/>
      <c r="AI657" s="130"/>
      <c r="AJ657" s="130"/>
      <c r="AK657" s="130"/>
      <c r="AL657" s="130"/>
      <c r="AM657" s="130"/>
      <c r="AN657" s="130"/>
      <c r="AO657" s="130"/>
      <c r="AP657" s="130"/>
      <c r="AQ657" s="130"/>
      <c r="AR657" s="130"/>
      <c r="AS657" s="126"/>
      <c r="AT657" s="126"/>
      <c r="AU657" s="126"/>
      <c r="AV657" s="126"/>
      <c r="AW657" s="126"/>
      <c r="AX657" s="126"/>
      <c r="AY657" s="126"/>
      <c r="AZ657" s="138"/>
      <c r="BA657" s="140"/>
      <c r="BB657" s="140"/>
      <c r="BC657" s="140"/>
      <c r="BD657" s="140"/>
      <c r="BE657" s="130"/>
      <c r="BF657" s="130"/>
      <c r="BG657" s="130"/>
      <c r="BH657" s="130"/>
      <c r="BI657" s="130"/>
      <c r="BJ657" s="130"/>
      <c r="BK657" s="131">
        <v>11.45772</v>
      </c>
      <c r="BL657" s="131">
        <v>11.45772</v>
      </c>
      <c r="BM657" s="130"/>
    </row>
    <row r="658" spans="1:65">
      <c r="A658" s="133">
        <v>655</v>
      </c>
      <c r="B658" s="133" t="s">
        <v>731</v>
      </c>
      <c r="C658" s="134"/>
      <c r="D658" s="134" t="s">
        <v>2607</v>
      </c>
      <c r="E658" s="135" t="s">
        <v>2608</v>
      </c>
      <c r="F658" s="135" t="s">
        <v>2609</v>
      </c>
      <c r="G658" s="135" t="s">
        <v>2610</v>
      </c>
      <c r="H658" s="133">
        <f>SUM(I658:Q658)</f>
        <v>5</v>
      </c>
      <c r="I658" s="130"/>
      <c r="J658" s="130">
        <v>4</v>
      </c>
      <c r="K658" s="130"/>
      <c r="L658" s="130">
        <v>1</v>
      </c>
      <c r="M658" s="130"/>
      <c r="N658" s="130"/>
      <c r="O658" s="130"/>
      <c r="P658" s="130"/>
      <c r="Q658" s="130"/>
      <c r="R658" s="130">
        <f>P658</f>
        <v>0</v>
      </c>
      <c r="S658" s="133">
        <v>2</v>
      </c>
      <c r="T658" s="130"/>
      <c r="U658" s="130"/>
      <c r="V658" s="130"/>
      <c r="W658" s="130"/>
      <c r="X658" s="130"/>
      <c r="Y658" s="130"/>
      <c r="Z658" s="130"/>
      <c r="AA658" s="130"/>
      <c r="AB658" s="130">
        <v>3</v>
      </c>
      <c r="AC658" s="130"/>
      <c r="AD658" s="130"/>
      <c r="AE658" s="130"/>
      <c r="AF658" s="130"/>
      <c r="AG658" s="130"/>
      <c r="AH658" s="130"/>
      <c r="AI658" s="130"/>
      <c r="AJ658" s="130">
        <v>1</v>
      </c>
      <c r="AK658" s="130"/>
      <c r="AL658" s="130"/>
      <c r="AM658" s="130">
        <f>S658</f>
        <v>2</v>
      </c>
      <c r="AN658" s="130"/>
      <c r="AO658" s="130">
        <f>SUM(T658:V658)</f>
        <v>0</v>
      </c>
      <c r="AP658" s="130">
        <f>SUM(W658:Y658)</f>
        <v>0</v>
      </c>
      <c r="AQ658" s="130">
        <f>Z658</f>
        <v>0</v>
      </c>
      <c r="AR658" s="130"/>
      <c r="AS658" s="126"/>
      <c r="AT658" s="126"/>
      <c r="AU658" s="126">
        <f>(SUM(S658:AA658))*0.93</f>
        <v>1.86</v>
      </c>
      <c r="AV658" s="126">
        <v>298.9</v>
      </c>
      <c r="AW658" s="126"/>
      <c r="AX658" s="126"/>
      <c r="AY658" s="126"/>
      <c r="AZ658" s="138"/>
      <c r="BA658" s="140"/>
      <c r="BB658" s="140"/>
      <c r="BC658" s="140"/>
      <c r="BD658" s="140"/>
      <c r="BE658" s="130">
        <f>(AH658*5+AI658*4+AJ658*2)*0.96</f>
        <v>1.92</v>
      </c>
      <c r="BF658" s="130"/>
      <c r="BG658" s="130"/>
      <c r="BH658" s="130">
        <v>34.56</v>
      </c>
      <c r="BI658" s="130">
        <v>33.6</v>
      </c>
      <c r="BJ658" s="130"/>
      <c r="BK658" s="131">
        <v>73.52037</v>
      </c>
      <c r="BL658" s="131">
        <v>73.52037</v>
      </c>
      <c r="BM658" s="130">
        <v>3.84</v>
      </c>
    </row>
    <row r="659" spans="1:65">
      <c r="A659" s="133">
        <v>656</v>
      </c>
      <c r="B659" s="133" t="s">
        <v>731</v>
      </c>
      <c r="C659" s="134"/>
      <c r="D659" s="134"/>
      <c r="E659" s="135"/>
      <c r="F659" s="135" t="s">
        <v>2611</v>
      </c>
      <c r="G659" s="135" t="s">
        <v>2612</v>
      </c>
      <c r="H659" s="133"/>
      <c r="I659" s="130"/>
      <c r="J659" s="130"/>
      <c r="K659" s="130"/>
      <c r="L659" s="130"/>
      <c r="M659" s="130"/>
      <c r="N659" s="130"/>
      <c r="O659" s="130"/>
      <c r="P659" s="130"/>
      <c r="Q659" s="130"/>
      <c r="R659" s="130"/>
      <c r="S659" s="133"/>
      <c r="T659" s="130"/>
      <c r="U659" s="130"/>
      <c r="V659" s="130"/>
      <c r="W659" s="130"/>
      <c r="X659" s="130"/>
      <c r="Y659" s="130"/>
      <c r="Z659" s="130"/>
      <c r="AA659" s="130"/>
      <c r="AB659" s="130"/>
      <c r="AC659" s="130"/>
      <c r="AD659" s="130"/>
      <c r="AE659" s="130"/>
      <c r="AF659" s="130"/>
      <c r="AG659" s="130"/>
      <c r="AH659" s="130"/>
      <c r="AI659" s="130"/>
      <c r="AJ659" s="130"/>
      <c r="AK659" s="130"/>
      <c r="AL659" s="130"/>
      <c r="AM659" s="130"/>
      <c r="AN659" s="130"/>
      <c r="AO659" s="130"/>
      <c r="AP659" s="130"/>
      <c r="AQ659" s="130"/>
      <c r="AR659" s="130"/>
      <c r="AS659" s="126"/>
      <c r="AT659" s="126"/>
      <c r="AU659" s="126"/>
      <c r="AV659" s="126"/>
      <c r="AW659" s="126"/>
      <c r="AX659" s="126"/>
      <c r="AY659" s="126"/>
      <c r="AZ659" s="138"/>
      <c r="BA659" s="140"/>
      <c r="BB659" s="140"/>
      <c r="BC659" s="140"/>
      <c r="BD659" s="140"/>
      <c r="BE659" s="130"/>
      <c r="BF659" s="130"/>
      <c r="BG659" s="130"/>
      <c r="BH659" s="130"/>
      <c r="BI659" s="130"/>
      <c r="BJ659" s="130"/>
      <c r="BK659" s="131">
        <v>73.52037</v>
      </c>
      <c r="BL659" s="131">
        <v>73.52037</v>
      </c>
      <c r="BM659" s="130"/>
    </row>
    <row r="660" spans="1:65">
      <c r="A660" s="133">
        <v>657</v>
      </c>
      <c r="B660" s="133" t="s">
        <v>731</v>
      </c>
      <c r="C660" s="134"/>
      <c r="D660" s="134"/>
      <c r="E660" s="135" t="s">
        <v>2613</v>
      </c>
      <c r="F660" s="135" t="s">
        <v>2614</v>
      </c>
      <c r="G660" s="135" t="s">
        <v>2615</v>
      </c>
      <c r="H660" s="133"/>
      <c r="I660" s="130"/>
      <c r="J660" s="130"/>
      <c r="K660" s="130"/>
      <c r="L660" s="130"/>
      <c r="M660" s="130"/>
      <c r="N660" s="130"/>
      <c r="O660" s="130"/>
      <c r="P660" s="130"/>
      <c r="Q660" s="130"/>
      <c r="R660" s="130"/>
      <c r="S660" s="133"/>
      <c r="T660" s="130"/>
      <c r="U660" s="130"/>
      <c r="V660" s="130"/>
      <c r="W660" s="130"/>
      <c r="X660" s="130"/>
      <c r="Y660" s="130"/>
      <c r="Z660" s="130"/>
      <c r="AA660" s="130"/>
      <c r="AB660" s="130"/>
      <c r="AC660" s="130"/>
      <c r="AD660" s="130"/>
      <c r="AE660" s="130"/>
      <c r="AF660" s="130"/>
      <c r="AG660" s="130"/>
      <c r="AH660" s="130"/>
      <c r="AI660" s="130"/>
      <c r="AJ660" s="130"/>
      <c r="AK660" s="130"/>
      <c r="AL660" s="130"/>
      <c r="AM660" s="130"/>
      <c r="AN660" s="130"/>
      <c r="AO660" s="130"/>
      <c r="AP660" s="130"/>
      <c r="AQ660" s="130"/>
      <c r="AR660" s="130"/>
      <c r="AS660" s="126"/>
      <c r="AT660" s="126"/>
      <c r="AU660" s="126"/>
      <c r="AV660" s="126"/>
      <c r="AW660" s="126"/>
      <c r="AX660" s="126"/>
      <c r="AY660" s="126"/>
      <c r="AZ660" s="138"/>
      <c r="BA660" s="140"/>
      <c r="BB660" s="140"/>
      <c r="BC660" s="140"/>
      <c r="BD660" s="140"/>
      <c r="BE660" s="130"/>
      <c r="BF660" s="130"/>
      <c r="BG660" s="130"/>
      <c r="BH660" s="130"/>
      <c r="BI660" s="130"/>
      <c r="BJ660" s="130"/>
      <c r="BK660" s="131">
        <v>5.84821125</v>
      </c>
      <c r="BL660" s="131">
        <v>5.84821125</v>
      </c>
      <c r="BM660" s="130">
        <v>3.84</v>
      </c>
    </row>
    <row r="661" spans="1:65">
      <c r="A661" s="133">
        <v>658</v>
      </c>
      <c r="B661" s="133" t="s">
        <v>731</v>
      </c>
      <c r="C661" s="134"/>
      <c r="D661" s="134"/>
      <c r="E661" s="135"/>
      <c r="F661" s="135" t="s">
        <v>2616</v>
      </c>
      <c r="G661" s="135" t="s">
        <v>2617</v>
      </c>
      <c r="H661" s="133"/>
      <c r="I661" s="130"/>
      <c r="J661" s="130"/>
      <c r="K661" s="130"/>
      <c r="L661" s="130"/>
      <c r="M661" s="130"/>
      <c r="N661" s="130"/>
      <c r="O661" s="130"/>
      <c r="P661" s="130"/>
      <c r="Q661" s="130"/>
      <c r="R661" s="130"/>
      <c r="S661" s="133"/>
      <c r="T661" s="130"/>
      <c r="U661" s="130"/>
      <c r="V661" s="130"/>
      <c r="W661" s="130"/>
      <c r="X661" s="130"/>
      <c r="Y661" s="130"/>
      <c r="Z661" s="130"/>
      <c r="AA661" s="130"/>
      <c r="AB661" s="130"/>
      <c r="AC661" s="130"/>
      <c r="AD661" s="130"/>
      <c r="AE661" s="130"/>
      <c r="AF661" s="130"/>
      <c r="AG661" s="130"/>
      <c r="AH661" s="130"/>
      <c r="AI661" s="130"/>
      <c r="AJ661" s="130"/>
      <c r="AK661" s="130"/>
      <c r="AL661" s="130"/>
      <c r="AM661" s="130"/>
      <c r="AN661" s="130"/>
      <c r="AO661" s="130"/>
      <c r="AP661" s="130"/>
      <c r="AQ661" s="130"/>
      <c r="AR661" s="130"/>
      <c r="AS661" s="126"/>
      <c r="AT661" s="126"/>
      <c r="AU661" s="126"/>
      <c r="AV661" s="126"/>
      <c r="AW661" s="126"/>
      <c r="AX661" s="126"/>
      <c r="AY661" s="126"/>
      <c r="AZ661" s="138"/>
      <c r="BA661" s="140"/>
      <c r="BB661" s="140"/>
      <c r="BC661" s="140"/>
      <c r="BD661" s="140"/>
      <c r="BE661" s="130"/>
      <c r="BF661" s="130"/>
      <c r="BG661" s="130"/>
      <c r="BH661" s="130"/>
      <c r="BI661" s="130"/>
      <c r="BJ661" s="130"/>
      <c r="BK661" s="131">
        <v>5.84821125</v>
      </c>
      <c r="BL661" s="131">
        <v>5.84821125</v>
      </c>
      <c r="BM661" s="130"/>
    </row>
    <row r="662" spans="1:65">
      <c r="A662" s="133">
        <v>659</v>
      </c>
      <c r="B662" s="133" t="s">
        <v>731</v>
      </c>
      <c r="C662" s="134"/>
      <c r="D662" s="134"/>
      <c r="E662" s="135"/>
      <c r="F662" s="135" t="s">
        <v>2618</v>
      </c>
      <c r="G662" s="135" t="s">
        <v>2619</v>
      </c>
      <c r="H662" s="133"/>
      <c r="I662" s="130"/>
      <c r="J662" s="130"/>
      <c r="K662" s="130"/>
      <c r="L662" s="130"/>
      <c r="M662" s="130"/>
      <c r="N662" s="130"/>
      <c r="O662" s="130"/>
      <c r="P662" s="130"/>
      <c r="Q662" s="130"/>
      <c r="R662" s="130"/>
      <c r="S662" s="133"/>
      <c r="T662" s="130"/>
      <c r="U662" s="130"/>
      <c r="V662" s="130"/>
      <c r="W662" s="130"/>
      <c r="X662" s="130"/>
      <c r="Y662" s="130"/>
      <c r="Z662" s="130"/>
      <c r="AA662" s="130"/>
      <c r="AB662" s="130"/>
      <c r="AC662" s="130"/>
      <c r="AD662" s="130"/>
      <c r="AE662" s="130"/>
      <c r="AF662" s="130"/>
      <c r="AG662" s="130"/>
      <c r="AH662" s="130"/>
      <c r="AI662" s="130"/>
      <c r="AJ662" s="130"/>
      <c r="AK662" s="130"/>
      <c r="AL662" s="130"/>
      <c r="AM662" s="130"/>
      <c r="AN662" s="130"/>
      <c r="AO662" s="130"/>
      <c r="AP662" s="130"/>
      <c r="AQ662" s="130"/>
      <c r="AR662" s="130"/>
      <c r="AS662" s="126"/>
      <c r="AT662" s="126"/>
      <c r="AU662" s="126"/>
      <c r="AV662" s="126"/>
      <c r="AW662" s="126"/>
      <c r="AX662" s="126"/>
      <c r="AY662" s="126"/>
      <c r="AZ662" s="138"/>
      <c r="BA662" s="140"/>
      <c r="BB662" s="140"/>
      <c r="BC662" s="140"/>
      <c r="BD662" s="140"/>
      <c r="BE662" s="130"/>
      <c r="BF662" s="130"/>
      <c r="BG662" s="130"/>
      <c r="BH662" s="130"/>
      <c r="BI662" s="130"/>
      <c r="BJ662" s="130"/>
      <c r="BK662" s="131">
        <v>81.15885</v>
      </c>
      <c r="BL662" s="131">
        <v>81.15885</v>
      </c>
      <c r="BM662" s="130"/>
    </row>
    <row r="663" spans="1:65">
      <c r="A663" s="133">
        <v>660</v>
      </c>
      <c r="B663" s="133" t="s">
        <v>731</v>
      </c>
      <c r="C663" s="134"/>
      <c r="D663" s="134" t="s">
        <v>2620</v>
      </c>
      <c r="E663" s="135" t="s">
        <v>2621</v>
      </c>
      <c r="F663" s="135" t="s">
        <v>2622</v>
      </c>
      <c r="G663" s="135" t="s">
        <v>2623</v>
      </c>
      <c r="H663" s="133">
        <f>SUM(I663:Q663)</f>
        <v>7</v>
      </c>
      <c r="I663" s="130"/>
      <c r="J663" s="130">
        <v>2</v>
      </c>
      <c r="K663" s="130">
        <v>4</v>
      </c>
      <c r="L663" s="130"/>
      <c r="M663" s="130"/>
      <c r="N663" s="130"/>
      <c r="O663" s="130">
        <v>1</v>
      </c>
      <c r="P663" s="130"/>
      <c r="Q663" s="130"/>
      <c r="R663" s="130">
        <f>P663</f>
        <v>0</v>
      </c>
      <c r="S663" s="133">
        <v>1</v>
      </c>
      <c r="T663" s="130">
        <v>1</v>
      </c>
      <c r="U663" s="130"/>
      <c r="V663" s="130"/>
      <c r="W663" s="130"/>
      <c r="X663" s="130"/>
      <c r="Y663" s="130"/>
      <c r="Z663" s="130">
        <v>1</v>
      </c>
      <c r="AA663" s="130"/>
      <c r="AB663" s="130">
        <v>4</v>
      </c>
      <c r="AC663" s="130"/>
      <c r="AD663" s="130"/>
      <c r="AE663" s="130"/>
      <c r="AF663" s="130"/>
      <c r="AG663" s="130"/>
      <c r="AH663" s="130"/>
      <c r="AI663" s="130">
        <v>1</v>
      </c>
      <c r="AJ663" s="130"/>
      <c r="AK663" s="130"/>
      <c r="AL663" s="130"/>
      <c r="AM663" s="130">
        <f>S663</f>
        <v>1</v>
      </c>
      <c r="AN663" s="130"/>
      <c r="AO663" s="130">
        <f>SUM(T663:V663)</f>
        <v>1</v>
      </c>
      <c r="AP663" s="130">
        <f>SUM(W663:Y663)</f>
        <v>0</v>
      </c>
      <c r="AQ663" s="130">
        <f>Z663</f>
        <v>1</v>
      </c>
      <c r="AR663" s="130"/>
      <c r="AS663" s="126"/>
      <c r="AT663" s="126"/>
      <c r="AU663" s="126">
        <f>(SUM(S663:AA663))*0.93</f>
        <v>2.79</v>
      </c>
      <c r="AV663" s="126">
        <v>313.6</v>
      </c>
      <c r="AW663" s="126"/>
      <c r="AX663" s="126">
        <v>437.1</v>
      </c>
      <c r="AY663" s="126"/>
      <c r="AZ663" s="138"/>
      <c r="BA663" s="140"/>
      <c r="BB663" s="140"/>
      <c r="BC663" s="140"/>
      <c r="BD663" s="140"/>
      <c r="BE663" s="130">
        <f>(AH663*5+AI663*4+AJ663*2)*0.96</f>
        <v>3.84</v>
      </c>
      <c r="BF663" s="130"/>
      <c r="BG663" s="130"/>
      <c r="BH663" s="130">
        <v>78.72</v>
      </c>
      <c r="BI663" s="130">
        <v>144</v>
      </c>
      <c r="BJ663" s="130"/>
      <c r="BK663" s="131">
        <v>32.46354</v>
      </c>
      <c r="BL663" s="131">
        <v>32.46354</v>
      </c>
      <c r="BM663" s="130">
        <v>7.68</v>
      </c>
    </row>
    <row r="664" spans="1:65">
      <c r="A664" s="133">
        <v>661</v>
      </c>
      <c r="B664" s="133" t="s">
        <v>731</v>
      </c>
      <c r="C664" s="134"/>
      <c r="D664" s="134"/>
      <c r="E664" s="135"/>
      <c r="F664" s="135" t="s">
        <v>2624</v>
      </c>
      <c r="G664" s="135" t="s">
        <v>2625</v>
      </c>
      <c r="H664" s="133"/>
      <c r="I664" s="130"/>
      <c r="J664" s="130"/>
      <c r="K664" s="130"/>
      <c r="L664" s="130"/>
      <c r="M664" s="130"/>
      <c r="N664" s="130"/>
      <c r="O664" s="130"/>
      <c r="P664" s="130"/>
      <c r="Q664" s="130"/>
      <c r="R664" s="130"/>
      <c r="S664" s="133"/>
      <c r="T664" s="130"/>
      <c r="U664" s="130"/>
      <c r="V664" s="130"/>
      <c r="W664" s="130"/>
      <c r="X664" s="130"/>
      <c r="Y664" s="130"/>
      <c r="Z664" s="130"/>
      <c r="AA664" s="130"/>
      <c r="AB664" s="130"/>
      <c r="AC664" s="130"/>
      <c r="AD664" s="130"/>
      <c r="AE664" s="130"/>
      <c r="AF664" s="130"/>
      <c r="AG664" s="130"/>
      <c r="AH664" s="130"/>
      <c r="AI664" s="130"/>
      <c r="AJ664" s="130"/>
      <c r="AK664" s="130"/>
      <c r="AL664" s="130"/>
      <c r="AM664" s="130"/>
      <c r="AN664" s="130"/>
      <c r="AO664" s="130"/>
      <c r="AP664" s="130"/>
      <c r="AQ664" s="130"/>
      <c r="AR664" s="130"/>
      <c r="AS664" s="126"/>
      <c r="AT664" s="126"/>
      <c r="AU664" s="126"/>
      <c r="AV664" s="126"/>
      <c r="AW664" s="126"/>
      <c r="AX664" s="126"/>
      <c r="AY664" s="126"/>
      <c r="AZ664" s="138"/>
      <c r="BA664" s="140"/>
      <c r="BB664" s="140"/>
      <c r="BC664" s="140"/>
      <c r="BD664" s="140"/>
      <c r="BE664" s="130"/>
      <c r="BF664" s="130"/>
      <c r="BG664" s="130"/>
      <c r="BH664" s="130"/>
      <c r="BI664" s="130"/>
      <c r="BJ664" s="130"/>
      <c r="BK664" s="131">
        <v>32.46354</v>
      </c>
      <c r="BL664" s="131">
        <v>32.46354</v>
      </c>
      <c r="BM664" s="130"/>
    </row>
    <row r="665" spans="1:65">
      <c r="A665" s="133">
        <v>662</v>
      </c>
      <c r="B665" s="133" t="s">
        <v>731</v>
      </c>
      <c r="C665" s="134"/>
      <c r="D665" s="134"/>
      <c r="E665" s="135"/>
      <c r="F665" s="135" t="s">
        <v>2626</v>
      </c>
      <c r="G665" s="135" t="s">
        <v>2627</v>
      </c>
      <c r="H665" s="133"/>
      <c r="I665" s="130"/>
      <c r="J665" s="130"/>
      <c r="K665" s="130"/>
      <c r="L665" s="130"/>
      <c r="M665" s="130"/>
      <c r="N665" s="130"/>
      <c r="O665" s="130"/>
      <c r="P665" s="130"/>
      <c r="Q665" s="130"/>
      <c r="R665" s="130"/>
      <c r="S665" s="133"/>
      <c r="T665" s="130"/>
      <c r="U665" s="130"/>
      <c r="V665" s="130"/>
      <c r="W665" s="130"/>
      <c r="X665" s="130"/>
      <c r="Y665" s="130"/>
      <c r="Z665" s="130"/>
      <c r="AA665" s="130"/>
      <c r="AB665" s="130"/>
      <c r="AC665" s="130"/>
      <c r="AD665" s="130"/>
      <c r="AE665" s="130"/>
      <c r="AF665" s="130"/>
      <c r="AG665" s="130"/>
      <c r="AH665" s="130"/>
      <c r="AI665" s="130"/>
      <c r="AJ665" s="130"/>
      <c r="AK665" s="130"/>
      <c r="AL665" s="130"/>
      <c r="AM665" s="130"/>
      <c r="AN665" s="130"/>
      <c r="AO665" s="130"/>
      <c r="AP665" s="130"/>
      <c r="AQ665" s="130"/>
      <c r="AR665" s="130"/>
      <c r="AS665" s="126"/>
      <c r="AT665" s="126"/>
      <c r="AU665" s="126"/>
      <c r="AV665" s="126"/>
      <c r="AW665" s="126"/>
      <c r="AX665" s="126"/>
      <c r="AY665" s="126"/>
      <c r="AZ665" s="138"/>
      <c r="BA665" s="140"/>
      <c r="BB665" s="140"/>
      <c r="BC665" s="140"/>
      <c r="BD665" s="140"/>
      <c r="BE665" s="130"/>
      <c r="BF665" s="130"/>
      <c r="BG665" s="130"/>
      <c r="BH665" s="130"/>
      <c r="BI665" s="130"/>
      <c r="BJ665" s="130"/>
      <c r="BK665" s="131">
        <v>32.46354</v>
      </c>
      <c r="BL665" s="131">
        <v>32.46354</v>
      </c>
      <c r="BM665" s="130"/>
    </row>
    <row r="666" spans="1:65">
      <c r="A666" s="133">
        <v>663</v>
      </c>
      <c r="B666" s="133" t="s">
        <v>731</v>
      </c>
      <c r="C666" s="134"/>
      <c r="D666" s="134"/>
      <c r="E666" s="135" t="s">
        <v>2628</v>
      </c>
      <c r="F666" s="135" t="s">
        <v>2629</v>
      </c>
      <c r="G666" s="135" t="s">
        <v>2630</v>
      </c>
      <c r="H666" s="133"/>
      <c r="I666" s="130"/>
      <c r="J666" s="130"/>
      <c r="K666" s="130"/>
      <c r="L666" s="130"/>
      <c r="M666" s="130"/>
      <c r="N666" s="130"/>
      <c r="O666" s="130"/>
      <c r="P666" s="130"/>
      <c r="Q666" s="130"/>
      <c r="R666" s="130"/>
      <c r="S666" s="133"/>
      <c r="T666" s="130"/>
      <c r="U666" s="130"/>
      <c r="V666" s="130"/>
      <c r="W666" s="130"/>
      <c r="X666" s="130"/>
      <c r="Y666" s="130"/>
      <c r="Z666" s="130"/>
      <c r="AA666" s="130"/>
      <c r="AB666" s="130"/>
      <c r="AC666" s="130"/>
      <c r="AD666" s="130"/>
      <c r="AE666" s="130"/>
      <c r="AF666" s="130"/>
      <c r="AG666" s="130"/>
      <c r="AH666" s="130"/>
      <c r="AI666" s="130"/>
      <c r="AJ666" s="130"/>
      <c r="AK666" s="130"/>
      <c r="AL666" s="130"/>
      <c r="AM666" s="130"/>
      <c r="AN666" s="130"/>
      <c r="AO666" s="130"/>
      <c r="AP666" s="130"/>
      <c r="AQ666" s="130"/>
      <c r="AR666" s="130"/>
      <c r="AS666" s="126"/>
      <c r="AT666" s="126"/>
      <c r="AU666" s="126"/>
      <c r="AV666" s="126"/>
      <c r="AW666" s="126"/>
      <c r="AX666" s="126"/>
      <c r="AY666" s="126"/>
      <c r="AZ666" s="138"/>
      <c r="BA666" s="140"/>
      <c r="BB666" s="140"/>
      <c r="BC666" s="140"/>
      <c r="BD666" s="140"/>
      <c r="BE666" s="130"/>
      <c r="BF666" s="130"/>
      <c r="BG666" s="130"/>
      <c r="BH666" s="130"/>
      <c r="BI666" s="130"/>
      <c r="BJ666" s="130"/>
      <c r="BK666" s="131">
        <v>11.45772</v>
      </c>
      <c r="BL666" s="131">
        <v>11.45772</v>
      </c>
      <c r="BM666" s="130">
        <v>3.84</v>
      </c>
    </row>
    <row r="667" spans="1:65">
      <c r="A667" s="133">
        <v>664</v>
      </c>
      <c r="B667" s="133" t="s">
        <v>731</v>
      </c>
      <c r="C667" s="134"/>
      <c r="D667" s="134"/>
      <c r="E667" s="135"/>
      <c r="F667" s="135" t="s">
        <v>2631</v>
      </c>
      <c r="G667" s="135" t="s">
        <v>2632</v>
      </c>
      <c r="H667" s="133"/>
      <c r="I667" s="130"/>
      <c r="J667" s="130"/>
      <c r="K667" s="130"/>
      <c r="L667" s="130"/>
      <c r="M667" s="130"/>
      <c r="N667" s="130"/>
      <c r="O667" s="130"/>
      <c r="P667" s="130"/>
      <c r="Q667" s="130"/>
      <c r="R667" s="130"/>
      <c r="S667" s="133"/>
      <c r="T667" s="130"/>
      <c r="U667" s="130"/>
      <c r="V667" s="130"/>
      <c r="W667" s="130"/>
      <c r="X667" s="130"/>
      <c r="Y667" s="130"/>
      <c r="Z667" s="130"/>
      <c r="AA667" s="130"/>
      <c r="AB667" s="130"/>
      <c r="AC667" s="130"/>
      <c r="AD667" s="130"/>
      <c r="AE667" s="130"/>
      <c r="AF667" s="130"/>
      <c r="AG667" s="130"/>
      <c r="AH667" s="130"/>
      <c r="AI667" s="130"/>
      <c r="AJ667" s="130"/>
      <c r="AK667" s="130"/>
      <c r="AL667" s="130"/>
      <c r="AM667" s="130"/>
      <c r="AN667" s="130"/>
      <c r="AO667" s="130"/>
      <c r="AP667" s="130"/>
      <c r="AQ667" s="130"/>
      <c r="AR667" s="130"/>
      <c r="AS667" s="126"/>
      <c r="AT667" s="126"/>
      <c r="AU667" s="126"/>
      <c r="AV667" s="126"/>
      <c r="AW667" s="126"/>
      <c r="AX667" s="126"/>
      <c r="AY667" s="126"/>
      <c r="AZ667" s="138"/>
      <c r="BA667" s="140"/>
      <c r="BB667" s="140"/>
      <c r="BC667" s="140"/>
      <c r="BD667" s="140"/>
      <c r="BE667" s="130"/>
      <c r="BF667" s="130"/>
      <c r="BG667" s="130"/>
      <c r="BH667" s="130"/>
      <c r="BI667" s="130"/>
      <c r="BJ667" s="130"/>
      <c r="BK667" s="131">
        <v>11.45772</v>
      </c>
      <c r="BL667" s="131">
        <v>11.45772</v>
      </c>
      <c r="BM667" s="130"/>
    </row>
    <row r="668" spans="1:65">
      <c r="A668" s="133">
        <v>665</v>
      </c>
      <c r="B668" s="133" t="s">
        <v>731</v>
      </c>
      <c r="C668" s="134"/>
      <c r="D668" s="134"/>
      <c r="E668" s="135" t="s">
        <v>2633</v>
      </c>
      <c r="F668" s="135" t="s">
        <v>2634</v>
      </c>
      <c r="G668" s="135" t="s">
        <v>2635</v>
      </c>
      <c r="H668" s="133"/>
      <c r="I668" s="130"/>
      <c r="J668" s="130"/>
      <c r="K668" s="130"/>
      <c r="L668" s="130"/>
      <c r="M668" s="130"/>
      <c r="N668" s="130"/>
      <c r="O668" s="130"/>
      <c r="P668" s="130"/>
      <c r="Q668" s="130"/>
      <c r="R668" s="130"/>
      <c r="S668" s="133"/>
      <c r="T668" s="130"/>
      <c r="U668" s="130"/>
      <c r="V668" s="130"/>
      <c r="W668" s="130"/>
      <c r="X668" s="130"/>
      <c r="Y668" s="130"/>
      <c r="Z668" s="130"/>
      <c r="AA668" s="130"/>
      <c r="AB668" s="130"/>
      <c r="AC668" s="130"/>
      <c r="AD668" s="130"/>
      <c r="AE668" s="130"/>
      <c r="AF668" s="130"/>
      <c r="AG668" s="130"/>
      <c r="AH668" s="130"/>
      <c r="AI668" s="130"/>
      <c r="AJ668" s="130"/>
      <c r="AK668" s="130"/>
      <c r="AL668" s="130"/>
      <c r="AM668" s="130"/>
      <c r="AN668" s="130"/>
      <c r="AO668" s="130"/>
      <c r="AP668" s="130"/>
      <c r="AQ668" s="130"/>
      <c r="AR668" s="130"/>
      <c r="AS668" s="126"/>
      <c r="AT668" s="126"/>
      <c r="AU668" s="126"/>
      <c r="AV668" s="126"/>
      <c r="AW668" s="126"/>
      <c r="AX668" s="126"/>
      <c r="AY668" s="126"/>
      <c r="AZ668" s="138"/>
      <c r="BA668" s="140"/>
      <c r="BB668" s="140"/>
      <c r="BC668" s="140"/>
      <c r="BD668" s="140"/>
      <c r="BE668" s="130"/>
      <c r="BF668" s="130"/>
      <c r="BG668" s="130"/>
      <c r="BH668" s="130"/>
      <c r="BI668" s="130"/>
      <c r="BJ668" s="130"/>
      <c r="BK668" s="131">
        <v>11.45772</v>
      </c>
      <c r="BL668" s="131">
        <v>11.45772</v>
      </c>
      <c r="BM668" s="130">
        <v>3.84</v>
      </c>
    </row>
    <row r="669" spans="1:65">
      <c r="A669" s="133">
        <v>666</v>
      </c>
      <c r="B669" s="133" t="s">
        <v>731</v>
      </c>
      <c r="C669" s="134"/>
      <c r="D669" s="134"/>
      <c r="E669" s="135"/>
      <c r="F669" s="135" t="s">
        <v>2636</v>
      </c>
      <c r="G669" s="135" t="s">
        <v>2637</v>
      </c>
      <c r="H669" s="133"/>
      <c r="I669" s="130"/>
      <c r="J669" s="130"/>
      <c r="K669" s="130"/>
      <c r="L669" s="130"/>
      <c r="M669" s="130"/>
      <c r="N669" s="130"/>
      <c r="O669" s="130"/>
      <c r="P669" s="130"/>
      <c r="Q669" s="130"/>
      <c r="R669" s="130"/>
      <c r="S669" s="133"/>
      <c r="T669" s="130"/>
      <c r="U669" s="130"/>
      <c r="V669" s="130"/>
      <c r="W669" s="130"/>
      <c r="X669" s="130"/>
      <c r="Y669" s="130"/>
      <c r="Z669" s="130"/>
      <c r="AA669" s="130"/>
      <c r="AB669" s="130"/>
      <c r="AC669" s="130"/>
      <c r="AD669" s="130"/>
      <c r="AE669" s="130"/>
      <c r="AF669" s="130"/>
      <c r="AG669" s="130"/>
      <c r="AH669" s="130"/>
      <c r="AI669" s="130"/>
      <c r="AJ669" s="130"/>
      <c r="AK669" s="130"/>
      <c r="AL669" s="130"/>
      <c r="AM669" s="130"/>
      <c r="AN669" s="130"/>
      <c r="AO669" s="130"/>
      <c r="AP669" s="130"/>
      <c r="AQ669" s="130"/>
      <c r="AR669" s="130"/>
      <c r="AS669" s="126"/>
      <c r="AT669" s="126"/>
      <c r="AU669" s="126"/>
      <c r="AV669" s="126"/>
      <c r="AW669" s="126"/>
      <c r="AX669" s="126"/>
      <c r="AY669" s="126"/>
      <c r="AZ669" s="138"/>
      <c r="BA669" s="140"/>
      <c r="BB669" s="140"/>
      <c r="BC669" s="140"/>
      <c r="BD669" s="140"/>
      <c r="BE669" s="130"/>
      <c r="BF669" s="130"/>
      <c r="BG669" s="130"/>
      <c r="BH669" s="130"/>
      <c r="BI669" s="130"/>
      <c r="BJ669" s="130"/>
      <c r="BK669" s="131">
        <v>84.02328</v>
      </c>
      <c r="BL669" s="131">
        <v>84.02328</v>
      </c>
      <c r="BM669" s="130"/>
    </row>
    <row r="670" spans="1:65">
      <c r="A670" s="133">
        <v>667</v>
      </c>
      <c r="B670" s="133" t="s">
        <v>731</v>
      </c>
      <c r="C670" s="134"/>
      <c r="D670" s="134" t="s">
        <v>2638</v>
      </c>
      <c r="E670" s="135" t="s">
        <v>2639</v>
      </c>
      <c r="F670" s="135" t="s">
        <v>2640</v>
      </c>
      <c r="G670" s="135" t="s">
        <v>2641</v>
      </c>
      <c r="H670" s="133">
        <f>SUM(I670:Q670)</f>
        <v>4</v>
      </c>
      <c r="I670" s="130"/>
      <c r="J670" s="130">
        <v>1</v>
      </c>
      <c r="K670" s="130">
        <v>2</v>
      </c>
      <c r="L670" s="130"/>
      <c r="M670" s="130"/>
      <c r="N670" s="130"/>
      <c r="O670" s="130">
        <v>1</v>
      </c>
      <c r="P670" s="130"/>
      <c r="Q670" s="130"/>
      <c r="R670" s="130">
        <f>P670</f>
        <v>0</v>
      </c>
      <c r="S670" s="133">
        <v>1</v>
      </c>
      <c r="T670" s="130">
        <v>1</v>
      </c>
      <c r="U670" s="130"/>
      <c r="V670" s="130"/>
      <c r="W670" s="130"/>
      <c r="X670" s="130"/>
      <c r="Y670" s="130"/>
      <c r="Z670" s="130"/>
      <c r="AA670" s="130"/>
      <c r="AB670" s="130">
        <v>2</v>
      </c>
      <c r="AC670" s="130"/>
      <c r="AD670" s="130"/>
      <c r="AE670" s="130"/>
      <c r="AF670" s="130"/>
      <c r="AG670" s="130"/>
      <c r="AH670" s="130"/>
      <c r="AI670" s="130"/>
      <c r="AJ670" s="130">
        <v>1</v>
      </c>
      <c r="AK670" s="130"/>
      <c r="AL670" s="130"/>
      <c r="AM670" s="130">
        <f>S670</f>
        <v>1</v>
      </c>
      <c r="AN670" s="130"/>
      <c r="AO670" s="130">
        <f>SUM(T670:V670)</f>
        <v>1</v>
      </c>
      <c r="AP670" s="130">
        <f>SUM(W670:Y670)</f>
        <v>0</v>
      </c>
      <c r="AQ670" s="130">
        <f>Z670</f>
        <v>0</v>
      </c>
      <c r="AR670" s="130"/>
      <c r="AS670" s="126"/>
      <c r="AT670" s="126"/>
      <c r="AU670" s="126">
        <f>(SUM(S67:AA67))*0.93</f>
        <v>0.93</v>
      </c>
      <c r="AV670" s="126">
        <v>445.6</v>
      </c>
      <c r="AW670" s="126"/>
      <c r="AX670" s="126"/>
      <c r="AY670" s="126"/>
      <c r="AZ670" s="138"/>
      <c r="BA670" s="140"/>
      <c r="BB670" s="140"/>
      <c r="BC670" s="140"/>
      <c r="BD670" s="140"/>
      <c r="BE670" s="130">
        <f>(AH67*5+AI67*4+AJ67*2)*0.96</f>
        <v>0</v>
      </c>
      <c r="BF670" s="130"/>
      <c r="BG670" s="130"/>
      <c r="BH670" s="130">
        <v>13.68</v>
      </c>
      <c r="BI670" s="130">
        <v>134.4</v>
      </c>
      <c r="BJ670" s="130"/>
      <c r="BK670" s="131">
        <v>84.02328</v>
      </c>
      <c r="BL670" s="131">
        <v>84.02328</v>
      </c>
      <c r="BM670" s="130">
        <v>3.84</v>
      </c>
    </row>
    <row r="671" spans="1:65">
      <c r="A671" s="133">
        <v>668</v>
      </c>
      <c r="B671" s="133" t="s">
        <v>731</v>
      </c>
      <c r="C671" s="134"/>
      <c r="D671" s="134"/>
      <c r="E671" s="135" t="s">
        <v>2642</v>
      </c>
      <c r="F671" s="135" t="s">
        <v>2643</v>
      </c>
      <c r="G671" s="135" t="s">
        <v>2644</v>
      </c>
      <c r="H671" s="133"/>
      <c r="I671" s="130"/>
      <c r="J671" s="130"/>
      <c r="K671" s="130"/>
      <c r="L671" s="130"/>
      <c r="M671" s="130"/>
      <c r="N671" s="130"/>
      <c r="O671" s="130"/>
      <c r="P671" s="130"/>
      <c r="Q671" s="130"/>
      <c r="R671" s="130"/>
      <c r="S671" s="133"/>
      <c r="T671" s="130"/>
      <c r="U671" s="130"/>
      <c r="V671" s="130"/>
      <c r="W671" s="130"/>
      <c r="X671" s="130"/>
      <c r="Y671" s="130"/>
      <c r="Z671" s="130"/>
      <c r="AA671" s="130"/>
      <c r="AB671" s="130"/>
      <c r="AC671" s="130"/>
      <c r="AD671" s="130"/>
      <c r="AE671" s="130"/>
      <c r="AF671" s="130"/>
      <c r="AG671" s="130"/>
      <c r="AH671" s="130"/>
      <c r="AI671" s="130"/>
      <c r="AJ671" s="130"/>
      <c r="AK671" s="130"/>
      <c r="AL671" s="130"/>
      <c r="AM671" s="130"/>
      <c r="AN671" s="130"/>
      <c r="AO671" s="130"/>
      <c r="AP671" s="130"/>
      <c r="AQ671" s="130"/>
      <c r="AR671" s="130"/>
      <c r="AS671" s="126"/>
      <c r="AT671" s="126"/>
      <c r="AU671" s="126"/>
      <c r="AV671" s="126"/>
      <c r="AW671" s="126"/>
      <c r="AX671" s="126"/>
      <c r="AY671" s="126"/>
      <c r="AZ671" s="138"/>
      <c r="BA671" s="140"/>
      <c r="BB671" s="140"/>
      <c r="BC671" s="140"/>
      <c r="BD671" s="140"/>
      <c r="BE671" s="130"/>
      <c r="BF671" s="130"/>
      <c r="BG671" s="130"/>
      <c r="BH671" s="130"/>
      <c r="BI671" s="130"/>
      <c r="BJ671" s="130"/>
      <c r="BK671" s="131">
        <v>84.02328</v>
      </c>
      <c r="BL671" s="131">
        <v>84.02328</v>
      </c>
      <c r="BM671" s="130">
        <v>7.68</v>
      </c>
    </row>
    <row r="672" spans="1:65">
      <c r="A672" s="133">
        <v>669</v>
      </c>
      <c r="B672" s="133" t="s">
        <v>731</v>
      </c>
      <c r="C672" s="134"/>
      <c r="D672" s="134"/>
      <c r="E672" s="135"/>
      <c r="F672" s="135" t="s">
        <v>2645</v>
      </c>
      <c r="G672" s="135" t="s">
        <v>2646</v>
      </c>
      <c r="H672" s="133"/>
      <c r="I672" s="130"/>
      <c r="J672" s="130"/>
      <c r="K672" s="130"/>
      <c r="L672" s="130"/>
      <c r="M672" s="130"/>
      <c r="N672" s="130"/>
      <c r="O672" s="130"/>
      <c r="P672" s="130"/>
      <c r="Q672" s="130"/>
      <c r="R672" s="130"/>
      <c r="S672" s="133"/>
      <c r="T672" s="130"/>
      <c r="U672" s="130"/>
      <c r="V672" s="130"/>
      <c r="W672" s="130"/>
      <c r="X672" s="130"/>
      <c r="Y672" s="130"/>
      <c r="Z672" s="130"/>
      <c r="AA672" s="130"/>
      <c r="AB672" s="130"/>
      <c r="AC672" s="130"/>
      <c r="AD672" s="130"/>
      <c r="AE672" s="130"/>
      <c r="AF672" s="130"/>
      <c r="AG672" s="130"/>
      <c r="AH672" s="130"/>
      <c r="AI672" s="130"/>
      <c r="AJ672" s="130"/>
      <c r="AK672" s="130"/>
      <c r="AL672" s="130"/>
      <c r="AM672" s="130"/>
      <c r="AN672" s="130"/>
      <c r="AO672" s="130"/>
      <c r="AP672" s="130"/>
      <c r="AQ672" s="130"/>
      <c r="AR672" s="130"/>
      <c r="AS672" s="126"/>
      <c r="AT672" s="126"/>
      <c r="AU672" s="126"/>
      <c r="AV672" s="126"/>
      <c r="AW672" s="126"/>
      <c r="AX672" s="126"/>
      <c r="AY672" s="126"/>
      <c r="AZ672" s="138"/>
      <c r="BA672" s="140"/>
      <c r="BB672" s="140"/>
      <c r="BC672" s="140"/>
      <c r="BD672" s="140"/>
      <c r="BE672" s="130"/>
      <c r="BF672" s="130"/>
      <c r="BG672" s="130"/>
      <c r="BH672" s="130"/>
      <c r="BI672" s="130"/>
      <c r="BJ672" s="130"/>
      <c r="BK672" s="131">
        <v>4.77405</v>
      </c>
      <c r="BL672" s="131">
        <v>4.77405</v>
      </c>
      <c r="BM672" s="130"/>
    </row>
    <row r="673" spans="1:65">
      <c r="A673" s="133">
        <v>670</v>
      </c>
      <c r="B673" s="133" t="s">
        <v>731</v>
      </c>
      <c r="C673" s="134"/>
      <c r="D673" s="134"/>
      <c r="E673" s="135"/>
      <c r="F673" s="135" t="s">
        <v>2647</v>
      </c>
      <c r="G673" s="135" t="s">
        <v>2648</v>
      </c>
      <c r="H673" s="133"/>
      <c r="I673" s="130"/>
      <c r="J673" s="130"/>
      <c r="K673" s="130"/>
      <c r="L673" s="130"/>
      <c r="M673" s="130"/>
      <c r="N673" s="130"/>
      <c r="O673" s="130"/>
      <c r="P673" s="130"/>
      <c r="Q673" s="130"/>
      <c r="R673" s="130"/>
      <c r="S673" s="133"/>
      <c r="T673" s="130"/>
      <c r="U673" s="130"/>
      <c r="V673" s="130"/>
      <c r="W673" s="130"/>
      <c r="X673" s="130"/>
      <c r="Y673" s="130"/>
      <c r="Z673" s="130"/>
      <c r="AA673" s="130"/>
      <c r="AB673" s="130"/>
      <c r="AC673" s="130"/>
      <c r="AD673" s="130"/>
      <c r="AE673" s="130"/>
      <c r="AF673" s="130"/>
      <c r="AG673" s="130"/>
      <c r="AH673" s="130"/>
      <c r="AI673" s="130"/>
      <c r="AJ673" s="130"/>
      <c r="AK673" s="130"/>
      <c r="AL673" s="130"/>
      <c r="AM673" s="130"/>
      <c r="AN673" s="130"/>
      <c r="AO673" s="130"/>
      <c r="AP673" s="130"/>
      <c r="AQ673" s="130"/>
      <c r="AR673" s="130"/>
      <c r="AS673" s="126"/>
      <c r="AT673" s="126"/>
      <c r="AU673" s="126"/>
      <c r="AV673" s="126"/>
      <c r="AW673" s="126"/>
      <c r="AX673" s="126"/>
      <c r="AY673" s="126"/>
      <c r="AZ673" s="138"/>
      <c r="BA673" s="140"/>
      <c r="BB673" s="140"/>
      <c r="BC673" s="140"/>
      <c r="BD673" s="140"/>
      <c r="BE673" s="130"/>
      <c r="BF673" s="130"/>
      <c r="BG673" s="130"/>
      <c r="BH673" s="130"/>
      <c r="BI673" s="130"/>
      <c r="BJ673" s="130"/>
      <c r="BK673" s="131">
        <v>4.77405</v>
      </c>
      <c r="BL673" s="131">
        <v>4.77405</v>
      </c>
      <c r="BM673" s="130"/>
    </row>
    <row r="674" spans="1:65">
      <c r="A674" s="133">
        <v>671</v>
      </c>
      <c r="B674" s="133" t="s">
        <v>731</v>
      </c>
      <c r="C674" s="134"/>
      <c r="D674" s="134" t="s">
        <v>2649</v>
      </c>
      <c r="E674" s="135" t="s">
        <v>2650</v>
      </c>
      <c r="F674" s="135" t="s">
        <v>2651</v>
      </c>
      <c r="G674" s="135" t="s">
        <v>2652</v>
      </c>
      <c r="H674" s="133">
        <f>SUM(I674:Q674)</f>
        <v>8</v>
      </c>
      <c r="I674" s="130"/>
      <c r="J674" s="130">
        <v>5</v>
      </c>
      <c r="K674" s="130">
        <v>2</v>
      </c>
      <c r="L674" s="130">
        <v>1</v>
      </c>
      <c r="M674" s="130"/>
      <c r="N674" s="130"/>
      <c r="O674" s="130"/>
      <c r="P674" s="130"/>
      <c r="Q674" s="130"/>
      <c r="R674" s="130">
        <f>P674</f>
        <v>0</v>
      </c>
      <c r="S674" s="133">
        <v>1</v>
      </c>
      <c r="T674" s="130">
        <v>2</v>
      </c>
      <c r="U674" s="130"/>
      <c r="V674" s="130"/>
      <c r="W674" s="130"/>
      <c r="X674" s="130"/>
      <c r="Y674" s="130"/>
      <c r="Z674" s="130"/>
      <c r="AA674" s="130"/>
      <c r="AB674" s="130">
        <v>5</v>
      </c>
      <c r="AC674" s="130"/>
      <c r="AD674" s="130"/>
      <c r="AE674" s="130"/>
      <c r="AF674" s="130"/>
      <c r="AG674" s="130"/>
      <c r="AH674" s="130"/>
      <c r="AI674" s="130"/>
      <c r="AJ674" s="130">
        <v>1</v>
      </c>
      <c r="AK674" s="130"/>
      <c r="AL674" s="130"/>
      <c r="AM674" s="130">
        <f>S674</f>
        <v>1</v>
      </c>
      <c r="AN674" s="130"/>
      <c r="AO674" s="130">
        <f>SUM(T674:V674)</f>
        <v>2</v>
      </c>
      <c r="AP674" s="130">
        <f>SUM(W674:Y674)</f>
        <v>0</v>
      </c>
      <c r="AQ674" s="130">
        <f>Z674</f>
        <v>0</v>
      </c>
      <c r="AR674" s="130"/>
      <c r="AS674" s="126"/>
      <c r="AT674" s="126"/>
      <c r="AU674" s="126">
        <f>(SUM(S674:AA674))*0.93</f>
        <v>2.79</v>
      </c>
      <c r="AV674" s="126">
        <v>74.4</v>
      </c>
      <c r="AW674" s="126"/>
      <c r="AX674" s="126"/>
      <c r="AY674" s="126"/>
      <c r="AZ674" s="138"/>
      <c r="BA674" s="140"/>
      <c r="BB674" s="140"/>
      <c r="BC674" s="140"/>
      <c r="BD674" s="140"/>
      <c r="BE674" s="130">
        <f>(AH674*5+AI674*4+AJ674*2)*0.96</f>
        <v>1.92</v>
      </c>
      <c r="BF674" s="130"/>
      <c r="BG674" s="130"/>
      <c r="BH674" s="130">
        <v>14.4</v>
      </c>
      <c r="BI674" s="130">
        <v>124.8</v>
      </c>
      <c r="BJ674" s="130"/>
      <c r="BK674" s="131">
        <v>75.42999</v>
      </c>
      <c r="BL674" s="131">
        <v>75.42999</v>
      </c>
      <c r="BM674" s="130">
        <v>3.84</v>
      </c>
    </row>
    <row r="675" spans="1:65">
      <c r="A675" s="133">
        <v>672</v>
      </c>
      <c r="B675" s="133" t="s">
        <v>731</v>
      </c>
      <c r="C675" s="134"/>
      <c r="D675" s="134"/>
      <c r="E675" s="135"/>
      <c r="F675" s="135" t="s">
        <v>2653</v>
      </c>
      <c r="G675" s="135" t="s">
        <v>2654</v>
      </c>
      <c r="H675" s="133"/>
      <c r="I675" s="130"/>
      <c r="J675" s="130"/>
      <c r="K675" s="130"/>
      <c r="L675" s="130"/>
      <c r="M675" s="130"/>
      <c r="N675" s="130"/>
      <c r="O675" s="130"/>
      <c r="P675" s="130"/>
      <c r="Q675" s="130"/>
      <c r="R675" s="130"/>
      <c r="S675" s="133"/>
      <c r="T675" s="130"/>
      <c r="U675" s="130"/>
      <c r="V675" s="130"/>
      <c r="W675" s="130"/>
      <c r="X675" s="130"/>
      <c r="Y675" s="130"/>
      <c r="Z675" s="130"/>
      <c r="AA675" s="130"/>
      <c r="AB675" s="130"/>
      <c r="AC675" s="130"/>
      <c r="AD675" s="130"/>
      <c r="AE675" s="130"/>
      <c r="AF675" s="130"/>
      <c r="AG675" s="130"/>
      <c r="AH675" s="130"/>
      <c r="AI675" s="130"/>
      <c r="AJ675" s="130"/>
      <c r="AK675" s="130"/>
      <c r="AL675" s="130"/>
      <c r="AM675" s="130"/>
      <c r="AN675" s="130"/>
      <c r="AO675" s="130"/>
      <c r="AP675" s="130"/>
      <c r="AQ675" s="130"/>
      <c r="AR675" s="130"/>
      <c r="AS675" s="126"/>
      <c r="AT675" s="126"/>
      <c r="AU675" s="126"/>
      <c r="AV675" s="126"/>
      <c r="AW675" s="126"/>
      <c r="AX675" s="126"/>
      <c r="AY675" s="126"/>
      <c r="AZ675" s="138"/>
      <c r="BA675" s="140"/>
      <c r="BB675" s="140"/>
      <c r="BC675" s="140"/>
      <c r="BD675" s="140"/>
      <c r="BE675" s="130"/>
      <c r="BF675" s="130"/>
      <c r="BG675" s="130"/>
      <c r="BH675" s="130"/>
      <c r="BI675" s="130"/>
      <c r="BJ675" s="130"/>
      <c r="BK675" s="131">
        <v>75.42999</v>
      </c>
      <c r="BL675" s="131">
        <v>75.42999</v>
      </c>
      <c r="BM675" s="130"/>
    </row>
    <row r="676" spans="1:65">
      <c r="A676" s="133">
        <v>673</v>
      </c>
      <c r="B676" s="133" t="s">
        <v>731</v>
      </c>
      <c r="C676" s="134"/>
      <c r="D676" s="134"/>
      <c r="E676" s="135"/>
      <c r="F676" s="135" t="s">
        <v>2655</v>
      </c>
      <c r="G676" s="135" t="s">
        <v>2656</v>
      </c>
      <c r="H676" s="133"/>
      <c r="I676" s="130"/>
      <c r="J676" s="130"/>
      <c r="K676" s="130"/>
      <c r="L676" s="130"/>
      <c r="M676" s="130"/>
      <c r="N676" s="130"/>
      <c r="O676" s="130"/>
      <c r="P676" s="130"/>
      <c r="Q676" s="130"/>
      <c r="R676" s="130"/>
      <c r="S676" s="133"/>
      <c r="T676" s="130"/>
      <c r="U676" s="130"/>
      <c r="V676" s="130"/>
      <c r="W676" s="130"/>
      <c r="X676" s="130"/>
      <c r="Y676" s="130"/>
      <c r="Z676" s="130"/>
      <c r="AA676" s="130"/>
      <c r="AB676" s="130"/>
      <c r="AC676" s="130"/>
      <c r="AD676" s="130"/>
      <c r="AE676" s="130"/>
      <c r="AF676" s="130"/>
      <c r="AG676" s="130"/>
      <c r="AH676" s="130"/>
      <c r="AI676" s="130"/>
      <c r="AJ676" s="130"/>
      <c r="AK676" s="130"/>
      <c r="AL676" s="130"/>
      <c r="AM676" s="130"/>
      <c r="AN676" s="130"/>
      <c r="AO676" s="130"/>
      <c r="AP676" s="130"/>
      <c r="AQ676" s="130"/>
      <c r="AR676" s="130"/>
      <c r="AS676" s="126"/>
      <c r="AT676" s="126"/>
      <c r="AU676" s="126"/>
      <c r="AV676" s="126"/>
      <c r="AW676" s="126"/>
      <c r="AX676" s="126"/>
      <c r="AY676" s="126"/>
      <c r="AZ676" s="138"/>
      <c r="BA676" s="140"/>
      <c r="BB676" s="140"/>
      <c r="BC676" s="140"/>
      <c r="BD676" s="140"/>
      <c r="BE676" s="130"/>
      <c r="BF676" s="130"/>
      <c r="BG676" s="130"/>
      <c r="BH676" s="130"/>
      <c r="BI676" s="130"/>
      <c r="BJ676" s="130"/>
      <c r="BK676" s="131">
        <v>75.42999</v>
      </c>
      <c r="BL676" s="131">
        <v>75.42999</v>
      </c>
      <c r="BM676" s="130"/>
    </row>
    <row r="677" spans="1:65">
      <c r="A677" s="133">
        <v>674</v>
      </c>
      <c r="B677" s="133" t="s">
        <v>731</v>
      </c>
      <c r="C677" s="134"/>
      <c r="D677" s="134"/>
      <c r="E677" s="135" t="s">
        <v>2657</v>
      </c>
      <c r="F677" s="135" t="s">
        <v>2658</v>
      </c>
      <c r="G677" s="135" t="s">
        <v>2659</v>
      </c>
      <c r="H677" s="133"/>
      <c r="I677" s="130"/>
      <c r="J677" s="130"/>
      <c r="K677" s="130"/>
      <c r="L677" s="130"/>
      <c r="M677" s="130"/>
      <c r="N677" s="130"/>
      <c r="O677" s="130"/>
      <c r="P677" s="130"/>
      <c r="Q677" s="130"/>
      <c r="R677" s="130"/>
      <c r="S677" s="133"/>
      <c r="T677" s="130"/>
      <c r="U677" s="130"/>
      <c r="V677" s="130"/>
      <c r="W677" s="130"/>
      <c r="X677" s="130"/>
      <c r="Y677" s="130"/>
      <c r="Z677" s="130"/>
      <c r="AA677" s="130"/>
      <c r="AB677" s="130"/>
      <c r="AC677" s="130"/>
      <c r="AD677" s="130"/>
      <c r="AE677" s="130"/>
      <c r="AF677" s="130"/>
      <c r="AG677" s="130"/>
      <c r="AH677" s="130"/>
      <c r="AI677" s="130"/>
      <c r="AJ677" s="130"/>
      <c r="AK677" s="130"/>
      <c r="AL677" s="130"/>
      <c r="AM677" s="130"/>
      <c r="AN677" s="130"/>
      <c r="AO677" s="130"/>
      <c r="AP677" s="130"/>
      <c r="AQ677" s="130"/>
      <c r="AR677" s="130"/>
      <c r="AS677" s="126"/>
      <c r="AT677" s="126"/>
      <c r="AU677" s="126"/>
      <c r="AV677" s="126"/>
      <c r="AW677" s="126"/>
      <c r="AX677" s="126"/>
      <c r="AY677" s="126"/>
      <c r="AZ677" s="138"/>
      <c r="BA677" s="140"/>
      <c r="BB677" s="140"/>
      <c r="BC677" s="140"/>
      <c r="BD677" s="140"/>
      <c r="BE677" s="130"/>
      <c r="BF677" s="130"/>
      <c r="BG677" s="130"/>
      <c r="BH677" s="130"/>
      <c r="BI677" s="130"/>
      <c r="BJ677" s="130"/>
      <c r="BK677" s="131">
        <v>4.77405</v>
      </c>
      <c r="BL677" s="131">
        <v>4.77405</v>
      </c>
      <c r="BM677" s="130">
        <v>7.68</v>
      </c>
    </row>
    <row r="678" spans="1:65">
      <c r="A678" s="133">
        <v>675</v>
      </c>
      <c r="B678" s="133" t="s">
        <v>731</v>
      </c>
      <c r="C678" s="134"/>
      <c r="D678" s="134"/>
      <c r="E678" s="135"/>
      <c r="F678" s="135" t="s">
        <v>2660</v>
      </c>
      <c r="G678" s="135" t="s">
        <v>2661</v>
      </c>
      <c r="H678" s="133"/>
      <c r="I678" s="130"/>
      <c r="J678" s="130"/>
      <c r="K678" s="130"/>
      <c r="L678" s="130"/>
      <c r="M678" s="130"/>
      <c r="N678" s="130"/>
      <c r="O678" s="130"/>
      <c r="P678" s="130"/>
      <c r="Q678" s="130"/>
      <c r="R678" s="130"/>
      <c r="S678" s="133"/>
      <c r="T678" s="130"/>
      <c r="U678" s="130"/>
      <c r="V678" s="130"/>
      <c r="W678" s="130"/>
      <c r="X678" s="130"/>
      <c r="Y678" s="130"/>
      <c r="Z678" s="130"/>
      <c r="AA678" s="130"/>
      <c r="AB678" s="130"/>
      <c r="AC678" s="130"/>
      <c r="AD678" s="130"/>
      <c r="AE678" s="130"/>
      <c r="AF678" s="130"/>
      <c r="AG678" s="130"/>
      <c r="AH678" s="130"/>
      <c r="AI678" s="130"/>
      <c r="AJ678" s="130"/>
      <c r="AK678" s="130"/>
      <c r="AL678" s="130"/>
      <c r="AM678" s="130"/>
      <c r="AN678" s="130"/>
      <c r="AO678" s="130"/>
      <c r="AP678" s="130"/>
      <c r="AQ678" s="130"/>
      <c r="AR678" s="130"/>
      <c r="AS678" s="126"/>
      <c r="AT678" s="126"/>
      <c r="AU678" s="126"/>
      <c r="AV678" s="126"/>
      <c r="AW678" s="126"/>
      <c r="AX678" s="126"/>
      <c r="AY678" s="126"/>
      <c r="AZ678" s="138"/>
      <c r="BA678" s="140"/>
      <c r="BB678" s="140"/>
      <c r="BC678" s="140"/>
      <c r="BD678" s="140"/>
      <c r="BE678" s="130"/>
      <c r="BF678" s="130"/>
      <c r="BG678" s="130"/>
      <c r="BH678" s="130"/>
      <c r="BI678" s="130"/>
      <c r="BJ678" s="130"/>
      <c r="BK678" s="131">
        <v>4.77405</v>
      </c>
      <c r="BL678" s="131">
        <v>4.77405</v>
      </c>
      <c r="BM678" s="130"/>
    </row>
    <row r="679" spans="1:65">
      <c r="A679" s="133">
        <v>676</v>
      </c>
      <c r="B679" s="133" t="s">
        <v>731</v>
      </c>
      <c r="C679" s="134"/>
      <c r="D679" s="134"/>
      <c r="E679" s="135"/>
      <c r="F679" s="135" t="s">
        <v>2662</v>
      </c>
      <c r="G679" s="135" t="s">
        <v>2663</v>
      </c>
      <c r="H679" s="133"/>
      <c r="I679" s="130"/>
      <c r="J679" s="130"/>
      <c r="K679" s="130"/>
      <c r="L679" s="130"/>
      <c r="M679" s="130"/>
      <c r="N679" s="130"/>
      <c r="O679" s="130"/>
      <c r="P679" s="130"/>
      <c r="Q679" s="130"/>
      <c r="R679" s="130"/>
      <c r="S679" s="133"/>
      <c r="T679" s="130"/>
      <c r="U679" s="130"/>
      <c r="V679" s="130"/>
      <c r="W679" s="130"/>
      <c r="X679" s="130"/>
      <c r="Y679" s="130"/>
      <c r="Z679" s="130"/>
      <c r="AA679" s="130"/>
      <c r="AB679" s="130"/>
      <c r="AC679" s="130"/>
      <c r="AD679" s="130"/>
      <c r="AE679" s="130"/>
      <c r="AF679" s="130"/>
      <c r="AG679" s="130"/>
      <c r="AH679" s="130"/>
      <c r="AI679" s="130"/>
      <c r="AJ679" s="130"/>
      <c r="AK679" s="130"/>
      <c r="AL679" s="130"/>
      <c r="AM679" s="130"/>
      <c r="AN679" s="130"/>
      <c r="AO679" s="130"/>
      <c r="AP679" s="130"/>
      <c r="AQ679" s="130"/>
      <c r="AR679" s="130"/>
      <c r="AS679" s="126"/>
      <c r="AT679" s="126"/>
      <c r="AU679" s="126"/>
      <c r="AV679" s="126"/>
      <c r="AW679" s="126"/>
      <c r="AX679" s="126"/>
      <c r="AY679" s="126"/>
      <c r="AZ679" s="138"/>
      <c r="BA679" s="140"/>
      <c r="BB679" s="140"/>
      <c r="BC679" s="140"/>
      <c r="BD679" s="140"/>
      <c r="BE679" s="130"/>
      <c r="BF679" s="130"/>
      <c r="BG679" s="130"/>
      <c r="BH679" s="130"/>
      <c r="BI679" s="130"/>
      <c r="BJ679" s="130"/>
      <c r="BK679" s="131">
        <v>55.37898</v>
      </c>
      <c r="BL679" s="131">
        <v>55.37898</v>
      </c>
      <c r="BM679" s="130"/>
    </row>
    <row r="680" spans="1:65">
      <c r="A680" s="133">
        <v>677</v>
      </c>
      <c r="B680" s="133" t="s">
        <v>731</v>
      </c>
      <c r="C680" s="134"/>
      <c r="D680" s="134"/>
      <c r="E680" s="135" t="s">
        <v>2664</v>
      </c>
      <c r="F680" s="135" t="s">
        <v>2665</v>
      </c>
      <c r="G680" s="135" t="s">
        <v>2666</v>
      </c>
      <c r="H680" s="133"/>
      <c r="I680" s="130"/>
      <c r="J680" s="130"/>
      <c r="K680" s="130"/>
      <c r="L680" s="130"/>
      <c r="M680" s="130"/>
      <c r="N680" s="130"/>
      <c r="O680" s="130"/>
      <c r="P680" s="130"/>
      <c r="Q680" s="130"/>
      <c r="R680" s="130"/>
      <c r="S680" s="133"/>
      <c r="T680" s="130"/>
      <c r="U680" s="130"/>
      <c r="V680" s="130"/>
      <c r="W680" s="130"/>
      <c r="X680" s="130"/>
      <c r="Y680" s="130"/>
      <c r="Z680" s="130"/>
      <c r="AA680" s="130"/>
      <c r="AB680" s="130"/>
      <c r="AC680" s="130"/>
      <c r="AD680" s="130"/>
      <c r="AE680" s="130"/>
      <c r="AF680" s="130"/>
      <c r="AG680" s="130"/>
      <c r="AH680" s="130"/>
      <c r="AI680" s="130"/>
      <c r="AJ680" s="130"/>
      <c r="AK680" s="130"/>
      <c r="AL680" s="130"/>
      <c r="AM680" s="130"/>
      <c r="AN680" s="130"/>
      <c r="AO680" s="130"/>
      <c r="AP680" s="130"/>
      <c r="AQ680" s="130"/>
      <c r="AR680" s="130"/>
      <c r="AS680" s="126"/>
      <c r="AT680" s="126"/>
      <c r="AU680" s="126"/>
      <c r="AV680" s="126"/>
      <c r="AW680" s="126"/>
      <c r="AX680" s="126"/>
      <c r="AY680" s="126"/>
      <c r="AZ680" s="138"/>
      <c r="BA680" s="140"/>
      <c r="BB680" s="140"/>
      <c r="BC680" s="140"/>
      <c r="BD680" s="140"/>
      <c r="BE680" s="130"/>
      <c r="BF680" s="130"/>
      <c r="BG680" s="130"/>
      <c r="BH680" s="130"/>
      <c r="BI680" s="130"/>
      <c r="BJ680" s="130"/>
      <c r="BK680" s="131">
        <v>55.37898</v>
      </c>
      <c r="BL680" s="131">
        <v>55.37898</v>
      </c>
      <c r="BM680" s="130">
        <v>3.84</v>
      </c>
    </row>
    <row r="681" spans="1:65">
      <c r="A681" s="133">
        <v>678</v>
      </c>
      <c r="B681" s="133" t="s">
        <v>731</v>
      </c>
      <c r="C681" s="134"/>
      <c r="D681" s="134"/>
      <c r="E681" s="135"/>
      <c r="F681" s="135" t="s">
        <v>2667</v>
      </c>
      <c r="G681" s="135" t="s">
        <v>2668</v>
      </c>
      <c r="H681" s="133"/>
      <c r="I681" s="130"/>
      <c r="J681" s="130"/>
      <c r="K681" s="130"/>
      <c r="L681" s="130"/>
      <c r="M681" s="130"/>
      <c r="N681" s="130"/>
      <c r="O681" s="130"/>
      <c r="P681" s="130"/>
      <c r="Q681" s="130"/>
      <c r="R681" s="130"/>
      <c r="S681" s="133"/>
      <c r="T681" s="130"/>
      <c r="U681" s="130"/>
      <c r="V681" s="130"/>
      <c r="W681" s="130"/>
      <c r="X681" s="130"/>
      <c r="Y681" s="130"/>
      <c r="Z681" s="130"/>
      <c r="AA681" s="130"/>
      <c r="AB681" s="130"/>
      <c r="AC681" s="130"/>
      <c r="AD681" s="130"/>
      <c r="AE681" s="130"/>
      <c r="AF681" s="130"/>
      <c r="AG681" s="130"/>
      <c r="AH681" s="130"/>
      <c r="AI681" s="130"/>
      <c r="AJ681" s="130"/>
      <c r="AK681" s="130"/>
      <c r="AL681" s="130"/>
      <c r="AM681" s="130"/>
      <c r="AN681" s="130"/>
      <c r="AO681" s="130"/>
      <c r="AP681" s="130"/>
      <c r="AQ681" s="130"/>
      <c r="AR681" s="130"/>
      <c r="AS681" s="126"/>
      <c r="AT681" s="126"/>
      <c r="AU681" s="126"/>
      <c r="AV681" s="126"/>
      <c r="AW681" s="126"/>
      <c r="AX681" s="126"/>
      <c r="AY681" s="126"/>
      <c r="AZ681" s="138"/>
      <c r="BA681" s="140"/>
      <c r="BB681" s="140"/>
      <c r="BC681" s="140"/>
      <c r="BD681" s="140"/>
      <c r="BE681" s="130"/>
      <c r="BF681" s="130"/>
      <c r="BG681" s="130"/>
      <c r="BH681" s="130"/>
      <c r="BI681" s="130"/>
      <c r="BJ681" s="130"/>
      <c r="BK681" s="131">
        <v>55.37898</v>
      </c>
      <c r="BL681" s="131">
        <v>55.37898</v>
      </c>
      <c r="BM681" s="130"/>
    </row>
    <row r="682" spans="1:65">
      <c r="A682" s="133">
        <v>679</v>
      </c>
      <c r="B682" s="133" t="s">
        <v>731</v>
      </c>
      <c r="C682" s="134"/>
      <c r="D682" s="134" t="s">
        <v>2669</v>
      </c>
      <c r="E682" s="135" t="s">
        <v>2670</v>
      </c>
      <c r="F682" s="135" t="s">
        <v>2671</v>
      </c>
      <c r="G682" s="135" t="s">
        <v>2672</v>
      </c>
      <c r="H682" s="133">
        <f>SUM(I682:Q682)</f>
        <v>8</v>
      </c>
      <c r="I682" s="130"/>
      <c r="J682" s="130">
        <v>6</v>
      </c>
      <c r="K682" s="130"/>
      <c r="L682" s="130">
        <v>1</v>
      </c>
      <c r="M682" s="130"/>
      <c r="N682" s="130"/>
      <c r="O682" s="130">
        <v>1</v>
      </c>
      <c r="P682" s="130"/>
      <c r="Q682" s="130"/>
      <c r="R682" s="130">
        <f>P682</f>
        <v>0</v>
      </c>
      <c r="S682" s="133">
        <v>2</v>
      </c>
      <c r="T682" s="130">
        <v>1</v>
      </c>
      <c r="U682" s="130"/>
      <c r="V682" s="130"/>
      <c r="W682" s="130"/>
      <c r="X682" s="130"/>
      <c r="Y682" s="130"/>
      <c r="Z682" s="130"/>
      <c r="AA682" s="130"/>
      <c r="AB682" s="130">
        <v>5</v>
      </c>
      <c r="AC682" s="130"/>
      <c r="AD682" s="130"/>
      <c r="AE682" s="130"/>
      <c r="AF682" s="130"/>
      <c r="AG682" s="130"/>
      <c r="AH682" s="130"/>
      <c r="AI682" s="130"/>
      <c r="AJ682" s="130">
        <v>1</v>
      </c>
      <c r="AK682" s="130"/>
      <c r="AL682" s="130"/>
      <c r="AM682" s="130">
        <f>S682</f>
        <v>2</v>
      </c>
      <c r="AN682" s="130"/>
      <c r="AO682" s="130">
        <f>SUM(T682:V682)</f>
        <v>1</v>
      </c>
      <c r="AP682" s="130">
        <f>SUM(W682:Y682)</f>
        <v>0</v>
      </c>
      <c r="AQ682" s="130">
        <f>Z682</f>
        <v>0</v>
      </c>
      <c r="AR682" s="130"/>
      <c r="AS682" s="126"/>
      <c r="AT682" s="126"/>
      <c r="AU682" s="126">
        <f>(SUM(S682:AA682))*0.93</f>
        <v>2.79</v>
      </c>
      <c r="AV682" s="126">
        <v>141.1</v>
      </c>
      <c r="AW682" s="126"/>
      <c r="AX682" s="126"/>
      <c r="AY682" s="126"/>
      <c r="AZ682" s="138"/>
      <c r="BA682" s="140"/>
      <c r="BB682" s="140"/>
      <c r="BC682" s="140"/>
      <c r="BD682" s="140"/>
      <c r="BE682" s="130">
        <f>(AH682*5+AI682*4+AJ682*2)*0.96</f>
        <v>1.92</v>
      </c>
      <c r="BF682" s="130"/>
      <c r="BG682" s="130"/>
      <c r="BH682" s="130">
        <v>1.8</v>
      </c>
      <c r="BI682" s="130">
        <v>192</v>
      </c>
      <c r="BJ682" s="130"/>
      <c r="BK682" s="131">
        <v>92.61657</v>
      </c>
      <c r="BL682" s="131">
        <v>92.61657</v>
      </c>
      <c r="BM682" s="130">
        <v>7.68</v>
      </c>
    </row>
    <row r="683" spans="1:65">
      <c r="A683" s="133">
        <v>680</v>
      </c>
      <c r="B683" s="133" t="s">
        <v>731</v>
      </c>
      <c r="C683" s="134"/>
      <c r="D683" s="134"/>
      <c r="E683" s="135"/>
      <c r="F683" s="135" t="s">
        <v>2673</v>
      </c>
      <c r="G683" s="135" t="s">
        <v>2674</v>
      </c>
      <c r="H683" s="133"/>
      <c r="I683" s="130"/>
      <c r="J683" s="130"/>
      <c r="K683" s="130"/>
      <c r="L683" s="130"/>
      <c r="M683" s="130"/>
      <c r="N683" s="130"/>
      <c r="O683" s="130"/>
      <c r="P683" s="130"/>
      <c r="Q683" s="130"/>
      <c r="R683" s="130"/>
      <c r="S683" s="133"/>
      <c r="T683" s="130"/>
      <c r="U683" s="130"/>
      <c r="V683" s="130"/>
      <c r="W683" s="130"/>
      <c r="X683" s="130"/>
      <c r="Y683" s="130"/>
      <c r="Z683" s="130"/>
      <c r="AA683" s="130"/>
      <c r="AB683" s="130"/>
      <c r="AC683" s="130"/>
      <c r="AD683" s="130"/>
      <c r="AE683" s="130"/>
      <c r="AF683" s="130"/>
      <c r="AG683" s="130"/>
      <c r="AH683" s="130"/>
      <c r="AI683" s="130"/>
      <c r="AJ683" s="130"/>
      <c r="AK683" s="130"/>
      <c r="AL683" s="130"/>
      <c r="AM683" s="130"/>
      <c r="AN683" s="130"/>
      <c r="AO683" s="130"/>
      <c r="AP683" s="130"/>
      <c r="AQ683" s="130"/>
      <c r="AR683" s="130"/>
      <c r="AS683" s="126"/>
      <c r="AT683" s="126"/>
      <c r="AU683" s="126"/>
      <c r="AV683" s="126"/>
      <c r="AW683" s="126"/>
      <c r="AX683" s="126"/>
      <c r="AY683" s="126"/>
      <c r="AZ683" s="138"/>
      <c r="BA683" s="140"/>
      <c r="BB683" s="140"/>
      <c r="BC683" s="140"/>
      <c r="BD683" s="140"/>
      <c r="BE683" s="130"/>
      <c r="BF683" s="130"/>
      <c r="BG683" s="130"/>
      <c r="BH683" s="130"/>
      <c r="BI683" s="130"/>
      <c r="BJ683" s="130"/>
      <c r="BK683" s="131">
        <v>92.61657</v>
      </c>
      <c r="BL683" s="131">
        <v>92.61657</v>
      </c>
      <c r="BM683" s="130"/>
    </row>
    <row r="684" spans="1:65">
      <c r="A684" s="133">
        <v>681</v>
      </c>
      <c r="B684" s="133" t="s">
        <v>731</v>
      </c>
      <c r="C684" s="134"/>
      <c r="D684" s="134"/>
      <c r="E684" s="135"/>
      <c r="F684" s="135" t="s">
        <v>2675</v>
      </c>
      <c r="G684" s="135" t="s">
        <v>2676</v>
      </c>
      <c r="H684" s="133"/>
      <c r="I684" s="130"/>
      <c r="J684" s="130"/>
      <c r="K684" s="130"/>
      <c r="L684" s="130"/>
      <c r="M684" s="130"/>
      <c r="N684" s="130"/>
      <c r="O684" s="130"/>
      <c r="P684" s="130"/>
      <c r="Q684" s="130"/>
      <c r="R684" s="130"/>
      <c r="S684" s="133"/>
      <c r="T684" s="130"/>
      <c r="U684" s="130"/>
      <c r="V684" s="130"/>
      <c r="W684" s="130"/>
      <c r="X684" s="130"/>
      <c r="Y684" s="130"/>
      <c r="Z684" s="130"/>
      <c r="AA684" s="130"/>
      <c r="AB684" s="130"/>
      <c r="AC684" s="130"/>
      <c r="AD684" s="130"/>
      <c r="AE684" s="130"/>
      <c r="AF684" s="130"/>
      <c r="AG684" s="130"/>
      <c r="AH684" s="130"/>
      <c r="AI684" s="130"/>
      <c r="AJ684" s="130"/>
      <c r="AK684" s="130"/>
      <c r="AL684" s="130"/>
      <c r="AM684" s="130"/>
      <c r="AN684" s="130"/>
      <c r="AO684" s="130"/>
      <c r="AP684" s="130"/>
      <c r="AQ684" s="130"/>
      <c r="AR684" s="130"/>
      <c r="AS684" s="126"/>
      <c r="AT684" s="126"/>
      <c r="AU684" s="126"/>
      <c r="AV684" s="126"/>
      <c r="AW684" s="126"/>
      <c r="AX684" s="126"/>
      <c r="AY684" s="126"/>
      <c r="AZ684" s="138"/>
      <c r="BA684" s="140"/>
      <c r="BB684" s="140"/>
      <c r="BC684" s="140"/>
      <c r="BD684" s="140"/>
      <c r="BE684" s="130"/>
      <c r="BF684" s="130"/>
      <c r="BG684" s="130"/>
      <c r="BH684" s="130"/>
      <c r="BI684" s="130"/>
      <c r="BJ684" s="130"/>
      <c r="BK684" s="131">
        <v>92.61657</v>
      </c>
      <c r="BL684" s="131">
        <v>92.61657</v>
      </c>
      <c r="BM684" s="130"/>
    </row>
    <row r="685" spans="1:65">
      <c r="A685" s="133">
        <v>682</v>
      </c>
      <c r="B685" s="133" t="s">
        <v>731</v>
      </c>
      <c r="C685" s="134"/>
      <c r="D685" s="134"/>
      <c r="E685" s="135" t="s">
        <v>2677</v>
      </c>
      <c r="F685" s="135" t="s">
        <v>2678</v>
      </c>
      <c r="G685" s="135" t="s">
        <v>2679</v>
      </c>
      <c r="H685" s="133"/>
      <c r="I685" s="130"/>
      <c r="J685" s="130"/>
      <c r="K685" s="130"/>
      <c r="L685" s="130"/>
      <c r="M685" s="130"/>
      <c r="N685" s="130"/>
      <c r="O685" s="130"/>
      <c r="P685" s="130"/>
      <c r="Q685" s="130"/>
      <c r="R685" s="130"/>
      <c r="S685" s="133"/>
      <c r="T685" s="130"/>
      <c r="U685" s="130"/>
      <c r="V685" s="130"/>
      <c r="W685" s="130"/>
      <c r="X685" s="130"/>
      <c r="Y685" s="130"/>
      <c r="Z685" s="130"/>
      <c r="AA685" s="130"/>
      <c r="AB685" s="130"/>
      <c r="AC685" s="130"/>
      <c r="AD685" s="130"/>
      <c r="AE685" s="130"/>
      <c r="AF685" s="130"/>
      <c r="AG685" s="130"/>
      <c r="AH685" s="130"/>
      <c r="AI685" s="130"/>
      <c r="AJ685" s="130"/>
      <c r="AK685" s="130"/>
      <c r="AL685" s="130"/>
      <c r="AM685" s="130"/>
      <c r="AN685" s="130"/>
      <c r="AO685" s="130"/>
      <c r="AP685" s="130"/>
      <c r="AQ685" s="130"/>
      <c r="AR685" s="130"/>
      <c r="AS685" s="126"/>
      <c r="AT685" s="126"/>
      <c r="AU685" s="126"/>
      <c r="AV685" s="126"/>
      <c r="AW685" s="126"/>
      <c r="AX685" s="126"/>
      <c r="AY685" s="126"/>
      <c r="AZ685" s="138"/>
      <c r="BA685" s="140"/>
      <c r="BB685" s="140"/>
      <c r="BC685" s="140"/>
      <c r="BD685" s="140"/>
      <c r="BE685" s="130"/>
      <c r="BF685" s="130"/>
      <c r="BG685" s="130"/>
      <c r="BH685" s="130"/>
      <c r="BI685" s="130"/>
      <c r="BJ685" s="130"/>
      <c r="BK685" s="131">
        <v>92.61657</v>
      </c>
      <c r="BL685" s="131">
        <v>92.61657</v>
      </c>
      <c r="BM685" s="130">
        <v>3.84</v>
      </c>
    </row>
    <row r="686" spans="1:65">
      <c r="A686" s="133">
        <v>683</v>
      </c>
      <c r="B686" s="133" t="s">
        <v>731</v>
      </c>
      <c r="C686" s="134"/>
      <c r="D686" s="134"/>
      <c r="E686" s="135"/>
      <c r="F686" s="135" t="s">
        <v>2680</v>
      </c>
      <c r="G686" s="135" t="s">
        <v>2681</v>
      </c>
      <c r="H686" s="133"/>
      <c r="I686" s="130"/>
      <c r="J686" s="130"/>
      <c r="K686" s="130"/>
      <c r="L686" s="130"/>
      <c r="M686" s="130"/>
      <c r="N686" s="130"/>
      <c r="O686" s="130"/>
      <c r="P686" s="130"/>
      <c r="Q686" s="130"/>
      <c r="R686" s="130"/>
      <c r="S686" s="133"/>
      <c r="T686" s="130"/>
      <c r="U686" s="130"/>
      <c r="V686" s="130"/>
      <c r="W686" s="130"/>
      <c r="X686" s="130"/>
      <c r="Y686" s="130"/>
      <c r="Z686" s="130"/>
      <c r="AA686" s="130"/>
      <c r="AB686" s="130"/>
      <c r="AC686" s="130"/>
      <c r="AD686" s="130"/>
      <c r="AE686" s="130"/>
      <c r="AF686" s="130"/>
      <c r="AG686" s="130"/>
      <c r="AH686" s="130"/>
      <c r="AI686" s="130"/>
      <c r="AJ686" s="130"/>
      <c r="AK686" s="130"/>
      <c r="AL686" s="130"/>
      <c r="AM686" s="130"/>
      <c r="AN686" s="130"/>
      <c r="AO686" s="130"/>
      <c r="AP686" s="130"/>
      <c r="AQ686" s="130"/>
      <c r="AR686" s="130"/>
      <c r="AS686" s="126"/>
      <c r="AT686" s="126"/>
      <c r="AU686" s="126"/>
      <c r="AV686" s="126"/>
      <c r="AW686" s="126"/>
      <c r="AX686" s="126"/>
      <c r="AY686" s="126"/>
      <c r="AZ686" s="138"/>
      <c r="BA686" s="140"/>
      <c r="BB686" s="140"/>
      <c r="BC686" s="140"/>
      <c r="BD686" s="140"/>
      <c r="BE686" s="130"/>
      <c r="BF686" s="130"/>
      <c r="BG686" s="130"/>
      <c r="BH686" s="130"/>
      <c r="BI686" s="130"/>
      <c r="BJ686" s="130"/>
      <c r="BK686" s="131">
        <v>92.61657</v>
      </c>
      <c r="BL686" s="131">
        <v>92.61657</v>
      </c>
      <c r="BM686" s="130"/>
    </row>
    <row r="687" spans="1:65">
      <c r="A687" s="133">
        <v>684</v>
      </c>
      <c r="B687" s="133" t="s">
        <v>731</v>
      </c>
      <c r="C687" s="134"/>
      <c r="D687" s="134"/>
      <c r="E687" s="135" t="s">
        <v>2682</v>
      </c>
      <c r="F687" s="135" t="s">
        <v>2683</v>
      </c>
      <c r="G687" s="135" t="s">
        <v>2684</v>
      </c>
      <c r="H687" s="133"/>
      <c r="I687" s="130"/>
      <c r="J687" s="130"/>
      <c r="K687" s="130"/>
      <c r="L687" s="130"/>
      <c r="M687" s="130"/>
      <c r="N687" s="130"/>
      <c r="O687" s="130"/>
      <c r="P687" s="130"/>
      <c r="Q687" s="130"/>
      <c r="R687" s="130"/>
      <c r="S687" s="133"/>
      <c r="T687" s="130"/>
      <c r="U687" s="130"/>
      <c r="V687" s="130"/>
      <c r="W687" s="130"/>
      <c r="X687" s="130"/>
      <c r="Y687" s="130"/>
      <c r="Z687" s="130"/>
      <c r="AA687" s="130"/>
      <c r="AB687" s="130"/>
      <c r="AC687" s="130"/>
      <c r="AD687" s="130"/>
      <c r="AE687" s="130"/>
      <c r="AF687" s="130"/>
      <c r="AG687" s="130"/>
      <c r="AH687" s="130"/>
      <c r="AI687" s="130"/>
      <c r="AJ687" s="130"/>
      <c r="AK687" s="130"/>
      <c r="AL687" s="130"/>
      <c r="AM687" s="130"/>
      <c r="AN687" s="130"/>
      <c r="AO687" s="130"/>
      <c r="AP687" s="130"/>
      <c r="AQ687" s="130"/>
      <c r="AR687" s="130"/>
      <c r="AS687" s="126"/>
      <c r="AT687" s="126"/>
      <c r="AU687" s="126"/>
      <c r="AV687" s="126"/>
      <c r="AW687" s="126"/>
      <c r="AX687" s="126"/>
      <c r="AY687" s="126"/>
      <c r="AZ687" s="138"/>
      <c r="BA687" s="140"/>
      <c r="BB687" s="140"/>
      <c r="BC687" s="140"/>
      <c r="BD687" s="140"/>
      <c r="BE687" s="130"/>
      <c r="BF687" s="130"/>
      <c r="BG687" s="130"/>
      <c r="BH687" s="130"/>
      <c r="BI687" s="130"/>
      <c r="BJ687" s="130"/>
      <c r="BK687" s="131">
        <v>92.61657</v>
      </c>
      <c r="BL687" s="131">
        <v>92.61657</v>
      </c>
      <c r="BM687" s="130">
        <v>3.84</v>
      </c>
    </row>
    <row r="688" spans="1:65">
      <c r="A688" s="133">
        <v>685</v>
      </c>
      <c r="B688" s="133" t="s">
        <v>731</v>
      </c>
      <c r="C688" s="134"/>
      <c r="D688" s="134"/>
      <c r="E688" s="135"/>
      <c r="F688" s="135" t="s">
        <v>2685</v>
      </c>
      <c r="G688" s="135" t="s">
        <v>2686</v>
      </c>
      <c r="H688" s="133"/>
      <c r="I688" s="130"/>
      <c r="J688" s="130"/>
      <c r="K688" s="130"/>
      <c r="L688" s="130"/>
      <c r="M688" s="130"/>
      <c r="N688" s="130"/>
      <c r="O688" s="130"/>
      <c r="P688" s="130"/>
      <c r="Q688" s="130"/>
      <c r="R688" s="130"/>
      <c r="S688" s="133"/>
      <c r="T688" s="130"/>
      <c r="U688" s="130"/>
      <c r="V688" s="130"/>
      <c r="W688" s="130"/>
      <c r="X688" s="130"/>
      <c r="Y688" s="130"/>
      <c r="Z688" s="130"/>
      <c r="AA688" s="130"/>
      <c r="AB688" s="130"/>
      <c r="AC688" s="130"/>
      <c r="AD688" s="130"/>
      <c r="AE688" s="130"/>
      <c r="AF688" s="130"/>
      <c r="AG688" s="130"/>
      <c r="AH688" s="130"/>
      <c r="AI688" s="130"/>
      <c r="AJ688" s="130"/>
      <c r="AK688" s="130"/>
      <c r="AL688" s="130"/>
      <c r="AM688" s="130"/>
      <c r="AN688" s="130"/>
      <c r="AO688" s="130"/>
      <c r="AP688" s="130"/>
      <c r="AQ688" s="130"/>
      <c r="AR688" s="130"/>
      <c r="AS688" s="126"/>
      <c r="AT688" s="126"/>
      <c r="AU688" s="126"/>
      <c r="AV688" s="126"/>
      <c r="AW688" s="126"/>
      <c r="AX688" s="126"/>
      <c r="AY688" s="126"/>
      <c r="AZ688" s="138"/>
      <c r="BA688" s="140"/>
      <c r="BB688" s="140"/>
      <c r="BC688" s="140"/>
      <c r="BD688" s="140"/>
      <c r="BE688" s="130"/>
      <c r="BF688" s="130"/>
      <c r="BG688" s="130"/>
      <c r="BH688" s="130"/>
      <c r="BI688" s="130"/>
      <c r="BJ688" s="130"/>
      <c r="BK688" s="131">
        <v>37.23759</v>
      </c>
      <c r="BL688" s="131">
        <v>37.23759</v>
      </c>
      <c r="BM688" s="130"/>
    </row>
    <row r="689" spans="1:65">
      <c r="A689" s="133">
        <v>686</v>
      </c>
      <c r="B689" s="133" t="s">
        <v>731</v>
      </c>
      <c r="C689" s="134"/>
      <c r="D689" s="134"/>
      <c r="E689" s="135"/>
      <c r="F689" s="135" t="s">
        <v>2687</v>
      </c>
      <c r="G689" s="135" t="s">
        <v>2688</v>
      </c>
      <c r="H689" s="133"/>
      <c r="I689" s="130"/>
      <c r="J689" s="130"/>
      <c r="K689" s="130"/>
      <c r="L689" s="130"/>
      <c r="M689" s="130"/>
      <c r="N689" s="130"/>
      <c r="O689" s="130"/>
      <c r="P689" s="130"/>
      <c r="Q689" s="130"/>
      <c r="R689" s="130"/>
      <c r="S689" s="133"/>
      <c r="T689" s="130"/>
      <c r="U689" s="130"/>
      <c r="V689" s="130"/>
      <c r="W689" s="130"/>
      <c r="X689" s="130"/>
      <c r="Y689" s="130"/>
      <c r="Z689" s="130"/>
      <c r="AA689" s="130"/>
      <c r="AB689" s="130"/>
      <c r="AC689" s="130"/>
      <c r="AD689" s="130"/>
      <c r="AE689" s="130"/>
      <c r="AF689" s="130"/>
      <c r="AG689" s="130"/>
      <c r="AH689" s="130"/>
      <c r="AI689" s="130"/>
      <c r="AJ689" s="130"/>
      <c r="AK689" s="130"/>
      <c r="AL689" s="130"/>
      <c r="AM689" s="130"/>
      <c r="AN689" s="130"/>
      <c r="AO689" s="130"/>
      <c r="AP689" s="130"/>
      <c r="AQ689" s="130"/>
      <c r="AR689" s="130"/>
      <c r="AS689" s="126"/>
      <c r="AT689" s="126"/>
      <c r="AU689" s="126"/>
      <c r="AV689" s="126"/>
      <c r="AW689" s="126"/>
      <c r="AX689" s="126"/>
      <c r="AY689" s="126"/>
      <c r="AZ689" s="138"/>
      <c r="BA689" s="140"/>
      <c r="BB689" s="140"/>
      <c r="BC689" s="140"/>
      <c r="BD689" s="140"/>
      <c r="BE689" s="130"/>
      <c r="BF689" s="130"/>
      <c r="BG689" s="130"/>
      <c r="BH689" s="130"/>
      <c r="BI689" s="130"/>
      <c r="BJ689" s="130"/>
      <c r="BK689" s="131">
        <v>37.23759</v>
      </c>
      <c r="BL689" s="131">
        <v>37.23759</v>
      </c>
      <c r="BM689" s="130"/>
    </row>
    <row r="690" spans="1:65">
      <c r="A690" s="133">
        <v>687</v>
      </c>
      <c r="B690" s="133" t="s">
        <v>2689</v>
      </c>
      <c r="C690" s="134" t="s">
        <v>2690</v>
      </c>
      <c r="D690" s="134" t="s">
        <v>732</v>
      </c>
      <c r="E690" s="135" t="s">
        <v>2691</v>
      </c>
      <c r="F690" s="135" t="s">
        <v>2692</v>
      </c>
      <c r="G690" s="135" t="s">
        <v>2693</v>
      </c>
      <c r="H690" s="133">
        <f>SUM(I690:Q690)</f>
        <v>6</v>
      </c>
      <c r="I690" s="130"/>
      <c r="J690" s="130"/>
      <c r="K690" s="130">
        <v>4</v>
      </c>
      <c r="L690" s="130"/>
      <c r="M690" s="130"/>
      <c r="N690" s="130"/>
      <c r="O690" s="130">
        <v>2</v>
      </c>
      <c r="P690" s="130"/>
      <c r="Q690" s="130"/>
      <c r="R690" s="130">
        <f>P690</f>
        <v>0</v>
      </c>
      <c r="S690" s="133"/>
      <c r="T690" s="130"/>
      <c r="U690" s="130">
        <v>2</v>
      </c>
      <c r="V690" s="130"/>
      <c r="W690" s="130"/>
      <c r="X690" s="130"/>
      <c r="Y690" s="130"/>
      <c r="Z690" s="130"/>
      <c r="AA690" s="130"/>
      <c r="AB690" s="130">
        <v>2</v>
      </c>
      <c r="AC690" s="130"/>
      <c r="AD690" s="130"/>
      <c r="AE690" s="130"/>
      <c r="AF690" s="130"/>
      <c r="AG690" s="130"/>
      <c r="AH690" s="130"/>
      <c r="AI690" s="130"/>
      <c r="AJ690" s="130">
        <v>1</v>
      </c>
      <c r="AK690" s="130"/>
      <c r="AL690" s="130"/>
      <c r="AM690" s="130">
        <f>S690</f>
        <v>0</v>
      </c>
      <c r="AN690" s="130"/>
      <c r="AO690" s="130">
        <f>SUM(T690:V690)</f>
        <v>2</v>
      </c>
      <c r="AP690" s="130">
        <f>SUM(W690:Y690)</f>
        <v>0</v>
      </c>
      <c r="AQ690" s="130">
        <f>Z690</f>
        <v>0</v>
      </c>
      <c r="AR690" s="130">
        <v>12</v>
      </c>
      <c r="AS690" s="126">
        <v>418.5</v>
      </c>
      <c r="AT690" s="126"/>
      <c r="AU690" s="126">
        <f>(SUM(S69:AA69))*0.93</f>
        <v>0.93</v>
      </c>
      <c r="AV690" s="126">
        <v>65.1</v>
      </c>
      <c r="AW690" s="126"/>
      <c r="AX690" s="126"/>
      <c r="AY690" s="126"/>
      <c r="AZ690" s="138">
        <v>36</v>
      </c>
      <c r="BA690" s="140">
        <v>3</v>
      </c>
      <c r="BB690" s="140">
        <v>8</v>
      </c>
      <c r="BC690" s="140">
        <v>1</v>
      </c>
      <c r="BD690" s="140">
        <v>1</v>
      </c>
      <c r="BE690" s="130">
        <f>(AH69*5+AI69*4+AJ69*2)*0.96</f>
        <v>0</v>
      </c>
      <c r="BF690" s="130"/>
      <c r="BG690" s="130"/>
      <c r="BH690" s="130">
        <v>38.4</v>
      </c>
      <c r="BI690" s="130">
        <v>144</v>
      </c>
      <c r="BJ690" s="130"/>
      <c r="BK690" s="131">
        <v>4.77405</v>
      </c>
      <c r="BL690" s="131">
        <v>4.77405</v>
      </c>
      <c r="BM690" s="130">
        <v>7.68</v>
      </c>
    </row>
    <row r="691" spans="1:65">
      <c r="A691" s="133">
        <v>688</v>
      </c>
      <c r="B691" s="133" t="s">
        <v>2689</v>
      </c>
      <c r="C691" s="134"/>
      <c r="D691" s="134"/>
      <c r="E691" s="135"/>
      <c r="F691" s="135" t="s">
        <v>2694</v>
      </c>
      <c r="G691" s="135" t="s">
        <v>2695</v>
      </c>
      <c r="H691" s="133"/>
      <c r="I691" s="130"/>
      <c r="J691" s="130"/>
      <c r="K691" s="130"/>
      <c r="L691" s="130"/>
      <c r="M691" s="130"/>
      <c r="N691" s="130"/>
      <c r="O691" s="130"/>
      <c r="P691" s="130"/>
      <c r="Q691" s="130"/>
      <c r="R691" s="130"/>
      <c r="S691" s="133"/>
      <c r="T691" s="130"/>
      <c r="U691" s="130"/>
      <c r="V691" s="130"/>
      <c r="W691" s="130"/>
      <c r="X691" s="130"/>
      <c r="Y691" s="130"/>
      <c r="Z691" s="130"/>
      <c r="AA691" s="130"/>
      <c r="AB691" s="130"/>
      <c r="AC691" s="130"/>
      <c r="AD691" s="130"/>
      <c r="AE691" s="130"/>
      <c r="AF691" s="130"/>
      <c r="AG691" s="130"/>
      <c r="AH691" s="130"/>
      <c r="AI691" s="130"/>
      <c r="AJ691" s="130"/>
      <c r="AK691" s="130"/>
      <c r="AL691" s="130"/>
      <c r="AM691" s="130"/>
      <c r="AN691" s="130"/>
      <c r="AO691" s="130"/>
      <c r="AP691" s="130"/>
      <c r="AQ691" s="130"/>
      <c r="AR691" s="130"/>
      <c r="AS691" s="126"/>
      <c r="AT691" s="126"/>
      <c r="AU691" s="126"/>
      <c r="AV691" s="126"/>
      <c r="AW691" s="126"/>
      <c r="AX691" s="126"/>
      <c r="AY691" s="126"/>
      <c r="AZ691" s="138"/>
      <c r="BA691" s="140"/>
      <c r="BB691" s="140"/>
      <c r="BC691" s="140"/>
      <c r="BD691" s="140"/>
      <c r="BE691" s="130"/>
      <c r="BF691" s="130"/>
      <c r="BG691" s="130"/>
      <c r="BH691" s="130"/>
      <c r="BI691" s="130"/>
      <c r="BJ691" s="130"/>
      <c r="BK691" s="131">
        <v>4.77405</v>
      </c>
      <c r="BL691" s="131">
        <v>4.77405</v>
      </c>
      <c r="BM691" s="130"/>
    </row>
    <row r="692" spans="1:65">
      <c r="A692" s="133">
        <v>689</v>
      </c>
      <c r="B692" s="133" t="s">
        <v>2689</v>
      </c>
      <c r="C692" s="134"/>
      <c r="D692" s="134"/>
      <c r="E692" s="135"/>
      <c r="F692" s="135" t="s">
        <v>2696</v>
      </c>
      <c r="G692" s="135" t="s">
        <v>2697</v>
      </c>
      <c r="H692" s="133"/>
      <c r="I692" s="130"/>
      <c r="J692" s="130"/>
      <c r="K692" s="130"/>
      <c r="L692" s="130"/>
      <c r="M692" s="130"/>
      <c r="N692" s="130"/>
      <c r="O692" s="130"/>
      <c r="P692" s="130"/>
      <c r="Q692" s="130"/>
      <c r="R692" s="130"/>
      <c r="S692" s="133"/>
      <c r="T692" s="130"/>
      <c r="U692" s="130"/>
      <c r="V692" s="130"/>
      <c r="W692" s="130"/>
      <c r="X692" s="130"/>
      <c r="Y692" s="130"/>
      <c r="Z692" s="130"/>
      <c r="AA692" s="130"/>
      <c r="AB692" s="130"/>
      <c r="AC692" s="130"/>
      <c r="AD692" s="130"/>
      <c r="AE692" s="130"/>
      <c r="AF692" s="130"/>
      <c r="AG692" s="130"/>
      <c r="AH692" s="130"/>
      <c r="AI692" s="130"/>
      <c r="AJ692" s="130"/>
      <c r="AK692" s="130"/>
      <c r="AL692" s="130"/>
      <c r="AM692" s="130"/>
      <c r="AN692" s="130"/>
      <c r="AO692" s="130"/>
      <c r="AP692" s="130"/>
      <c r="AQ692" s="130"/>
      <c r="AR692" s="130"/>
      <c r="AS692" s="126"/>
      <c r="AT692" s="126"/>
      <c r="AU692" s="126"/>
      <c r="AV692" s="126"/>
      <c r="AW692" s="126"/>
      <c r="AX692" s="126"/>
      <c r="AY692" s="126"/>
      <c r="AZ692" s="138"/>
      <c r="BA692" s="140"/>
      <c r="BB692" s="140"/>
      <c r="BC692" s="140"/>
      <c r="BD692" s="140"/>
      <c r="BE692" s="130"/>
      <c r="BF692" s="130"/>
      <c r="BG692" s="130"/>
      <c r="BH692" s="130"/>
      <c r="BI692" s="130"/>
      <c r="BJ692" s="130"/>
      <c r="BK692" s="131">
        <v>4.77405</v>
      </c>
      <c r="BL692" s="131">
        <v>4.77405</v>
      </c>
      <c r="BM692" s="130"/>
    </row>
    <row r="693" spans="1:65">
      <c r="A693" s="133">
        <v>690</v>
      </c>
      <c r="B693" s="133" t="s">
        <v>2689</v>
      </c>
      <c r="C693" s="134"/>
      <c r="D693" s="134"/>
      <c r="E693" s="135" t="s">
        <v>2698</v>
      </c>
      <c r="F693" s="135" t="s">
        <v>2699</v>
      </c>
      <c r="G693" s="135" t="s">
        <v>2700</v>
      </c>
      <c r="H693" s="133"/>
      <c r="I693" s="130"/>
      <c r="J693" s="130"/>
      <c r="K693" s="130"/>
      <c r="L693" s="130"/>
      <c r="M693" s="130"/>
      <c r="N693" s="130"/>
      <c r="O693" s="130"/>
      <c r="P693" s="130"/>
      <c r="Q693" s="130"/>
      <c r="R693" s="130"/>
      <c r="S693" s="133"/>
      <c r="T693" s="130"/>
      <c r="U693" s="130"/>
      <c r="V693" s="130"/>
      <c r="W693" s="130"/>
      <c r="X693" s="130"/>
      <c r="Y693" s="130"/>
      <c r="Z693" s="130"/>
      <c r="AA693" s="130"/>
      <c r="AB693" s="130"/>
      <c r="AC693" s="130"/>
      <c r="AD693" s="130"/>
      <c r="AE693" s="130"/>
      <c r="AF693" s="130"/>
      <c r="AG693" s="130"/>
      <c r="AH693" s="130"/>
      <c r="AI693" s="130"/>
      <c r="AJ693" s="130"/>
      <c r="AK693" s="130"/>
      <c r="AL693" s="130"/>
      <c r="AM693" s="130"/>
      <c r="AN693" s="130"/>
      <c r="AO693" s="130"/>
      <c r="AP693" s="130"/>
      <c r="AQ693" s="130"/>
      <c r="AR693" s="130"/>
      <c r="AS693" s="126"/>
      <c r="AT693" s="126"/>
      <c r="AU693" s="126"/>
      <c r="AV693" s="126"/>
      <c r="AW693" s="126"/>
      <c r="AX693" s="126"/>
      <c r="AY693" s="126"/>
      <c r="AZ693" s="138"/>
      <c r="BA693" s="140"/>
      <c r="BB693" s="140"/>
      <c r="BC693" s="140"/>
      <c r="BD693" s="140"/>
      <c r="BE693" s="130"/>
      <c r="BF693" s="130"/>
      <c r="BG693" s="130"/>
      <c r="BH693" s="130"/>
      <c r="BI693" s="130"/>
      <c r="BJ693" s="130"/>
      <c r="BK693" s="131">
        <v>4.77405</v>
      </c>
      <c r="BL693" s="131">
        <v>4.77405</v>
      </c>
      <c r="BM693" s="130">
        <v>7.68</v>
      </c>
    </row>
    <row r="694" spans="1:65">
      <c r="A694" s="133">
        <v>691</v>
      </c>
      <c r="B694" s="133" t="s">
        <v>2689</v>
      </c>
      <c r="C694" s="134"/>
      <c r="D694" s="134"/>
      <c r="E694" s="135"/>
      <c r="F694" s="135" t="s">
        <v>2701</v>
      </c>
      <c r="G694" s="135" t="s">
        <v>2702</v>
      </c>
      <c r="H694" s="133"/>
      <c r="I694" s="130"/>
      <c r="J694" s="130"/>
      <c r="K694" s="130"/>
      <c r="L694" s="130"/>
      <c r="M694" s="130"/>
      <c r="N694" s="130"/>
      <c r="O694" s="130"/>
      <c r="P694" s="130"/>
      <c r="Q694" s="130"/>
      <c r="R694" s="130"/>
      <c r="S694" s="133"/>
      <c r="T694" s="130"/>
      <c r="U694" s="130"/>
      <c r="V694" s="130"/>
      <c r="W694" s="130"/>
      <c r="X694" s="130"/>
      <c r="Y694" s="130"/>
      <c r="Z694" s="130"/>
      <c r="AA694" s="130"/>
      <c r="AB694" s="130"/>
      <c r="AC694" s="130"/>
      <c r="AD694" s="130"/>
      <c r="AE694" s="130"/>
      <c r="AF694" s="130"/>
      <c r="AG694" s="130"/>
      <c r="AH694" s="130"/>
      <c r="AI694" s="130"/>
      <c r="AJ694" s="130"/>
      <c r="AK694" s="130"/>
      <c r="AL694" s="130"/>
      <c r="AM694" s="130"/>
      <c r="AN694" s="130"/>
      <c r="AO694" s="130"/>
      <c r="AP694" s="130"/>
      <c r="AQ694" s="130"/>
      <c r="AR694" s="130"/>
      <c r="AS694" s="126"/>
      <c r="AT694" s="126"/>
      <c r="AU694" s="126"/>
      <c r="AV694" s="126"/>
      <c r="AW694" s="126"/>
      <c r="AX694" s="126"/>
      <c r="AY694" s="126"/>
      <c r="AZ694" s="138"/>
      <c r="BA694" s="140"/>
      <c r="BB694" s="140"/>
      <c r="BC694" s="140"/>
      <c r="BD694" s="140"/>
      <c r="BE694" s="130"/>
      <c r="BF694" s="130"/>
      <c r="BG694" s="130"/>
      <c r="BH694" s="130"/>
      <c r="BI694" s="130"/>
      <c r="BJ694" s="130"/>
      <c r="BK694" s="131">
        <v>36.28278</v>
      </c>
      <c r="BL694" s="131">
        <v>36.28278</v>
      </c>
      <c r="BM694" s="130"/>
    </row>
    <row r="695" spans="1:65">
      <c r="A695" s="133">
        <v>692</v>
      </c>
      <c r="B695" s="133" t="s">
        <v>2689</v>
      </c>
      <c r="C695" s="134"/>
      <c r="D695" s="134"/>
      <c r="E695" s="135"/>
      <c r="F695" s="135" t="s">
        <v>2703</v>
      </c>
      <c r="G695" s="135" t="s">
        <v>2704</v>
      </c>
      <c r="H695" s="133"/>
      <c r="I695" s="130"/>
      <c r="J695" s="130"/>
      <c r="K695" s="130"/>
      <c r="L695" s="130"/>
      <c r="M695" s="130"/>
      <c r="N695" s="130"/>
      <c r="O695" s="130"/>
      <c r="P695" s="130"/>
      <c r="Q695" s="130"/>
      <c r="R695" s="130"/>
      <c r="S695" s="133"/>
      <c r="T695" s="130"/>
      <c r="U695" s="130"/>
      <c r="V695" s="130"/>
      <c r="W695" s="130"/>
      <c r="X695" s="130"/>
      <c r="Y695" s="130"/>
      <c r="Z695" s="130"/>
      <c r="AA695" s="130"/>
      <c r="AB695" s="130"/>
      <c r="AC695" s="130"/>
      <c r="AD695" s="130"/>
      <c r="AE695" s="130"/>
      <c r="AF695" s="130"/>
      <c r="AG695" s="130"/>
      <c r="AH695" s="130"/>
      <c r="AI695" s="130"/>
      <c r="AJ695" s="130"/>
      <c r="AK695" s="130"/>
      <c r="AL695" s="130"/>
      <c r="AM695" s="130"/>
      <c r="AN695" s="130"/>
      <c r="AO695" s="130"/>
      <c r="AP695" s="130"/>
      <c r="AQ695" s="130"/>
      <c r="AR695" s="130"/>
      <c r="AS695" s="126"/>
      <c r="AT695" s="126"/>
      <c r="AU695" s="126"/>
      <c r="AV695" s="126"/>
      <c r="AW695" s="126"/>
      <c r="AX695" s="126"/>
      <c r="AY695" s="126"/>
      <c r="AZ695" s="138"/>
      <c r="BA695" s="140"/>
      <c r="BB695" s="140"/>
      <c r="BC695" s="140"/>
      <c r="BD695" s="140"/>
      <c r="BE695" s="130"/>
      <c r="BF695" s="130"/>
      <c r="BG695" s="130"/>
      <c r="BH695" s="130"/>
      <c r="BI695" s="130"/>
      <c r="BJ695" s="130"/>
      <c r="BK695" s="131">
        <v>36.28278</v>
      </c>
      <c r="BL695" s="131">
        <v>36.28278</v>
      </c>
      <c r="BM695" s="130"/>
    </row>
    <row r="696" spans="1:65">
      <c r="A696" s="133">
        <v>693</v>
      </c>
      <c r="B696" s="133" t="s">
        <v>2689</v>
      </c>
      <c r="C696" s="134"/>
      <c r="D696" s="134" t="s">
        <v>736</v>
      </c>
      <c r="E696" s="135" t="s">
        <v>2705</v>
      </c>
      <c r="F696" s="135" t="s">
        <v>2706</v>
      </c>
      <c r="G696" s="135" t="s">
        <v>2707</v>
      </c>
      <c r="H696" s="133">
        <f>SUM(I696:Q696)</f>
        <v>8</v>
      </c>
      <c r="I696" s="130"/>
      <c r="J696" s="130">
        <v>8</v>
      </c>
      <c r="K696" s="130"/>
      <c r="L696" s="130"/>
      <c r="M696" s="130"/>
      <c r="N696" s="130"/>
      <c r="O696" s="130"/>
      <c r="P696" s="130"/>
      <c r="Q696" s="130"/>
      <c r="R696" s="130">
        <f>P696</f>
        <v>0</v>
      </c>
      <c r="S696" s="133">
        <v>2</v>
      </c>
      <c r="T696" s="130"/>
      <c r="U696" s="130"/>
      <c r="V696" s="130"/>
      <c r="W696" s="130"/>
      <c r="X696" s="130"/>
      <c r="Y696" s="130"/>
      <c r="Z696" s="130"/>
      <c r="AA696" s="130"/>
      <c r="AB696" s="130">
        <v>4</v>
      </c>
      <c r="AC696" s="130"/>
      <c r="AD696" s="130"/>
      <c r="AE696" s="130"/>
      <c r="AF696" s="130"/>
      <c r="AG696" s="130"/>
      <c r="AH696" s="130"/>
      <c r="AI696" s="130"/>
      <c r="AJ696" s="130">
        <v>1</v>
      </c>
      <c r="AK696" s="130"/>
      <c r="AL696" s="130"/>
      <c r="AM696" s="130">
        <f>S696</f>
        <v>2</v>
      </c>
      <c r="AN696" s="130"/>
      <c r="AO696" s="130">
        <f>SUM(T696:V696)</f>
        <v>0</v>
      </c>
      <c r="AP696" s="130">
        <f>SUM(W696:Y696)</f>
        <v>0</v>
      </c>
      <c r="AQ696" s="130">
        <f>Z696</f>
        <v>0</v>
      </c>
      <c r="AR696" s="130"/>
      <c r="AS696" s="126"/>
      <c r="AT696" s="126"/>
      <c r="AU696" s="126">
        <f>(SUM(S696:AA696))*0.93</f>
        <v>1.86</v>
      </c>
      <c r="AV696" s="126"/>
      <c r="AW696" s="126">
        <v>74.4</v>
      </c>
      <c r="AX696" s="126"/>
      <c r="AY696" s="126"/>
      <c r="AZ696" s="138"/>
      <c r="BA696" s="140"/>
      <c r="BB696" s="140"/>
      <c r="BC696" s="140"/>
      <c r="BD696" s="140"/>
      <c r="BE696" s="130">
        <f>(AH696*5+AI696*4+AJ696*2)*0.96</f>
        <v>1.92</v>
      </c>
      <c r="BF696" s="130"/>
      <c r="BG696" s="130"/>
      <c r="BH696" s="130">
        <v>43.2</v>
      </c>
      <c r="BI696" s="130">
        <v>43.2</v>
      </c>
      <c r="BJ696" s="130"/>
      <c r="BK696" s="131">
        <v>7.63848</v>
      </c>
      <c r="BL696" s="131">
        <v>7.63848</v>
      </c>
      <c r="BM696" s="130">
        <v>3.84</v>
      </c>
    </row>
    <row r="697" spans="1:65">
      <c r="A697" s="133">
        <v>694</v>
      </c>
      <c r="B697" s="133" t="s">
        <v>2689</v>
      </c>
      <c r="C697" s="134"/>
      <c r="D697" s="134"/>
      <c r="E697" s="135"/>
      <c r="F697" s="135" t="s">
        <v>2708</v>
      </c>
      <c r="G697" s="135" t="s">
        <v>2709</v>
      </c>
      <c r="H697" s="133"/>
      <c r="I697" s="130"/>
      <c r="J697" s="130"/>
      <c r="K697" s="130"/>
      <c r="L697" s="130"/>
      <c r="M697" s="130"/>
      <c r="N697" s="130"/>
      <c r="O697" s="130"/>
      <c r="P697" s="130"/>
      <c r="Q697" s="130"/>
      <c r="R697" s="130"/>
      <c r="S697" s="133"/>
      <c r="T697" s="130"/>
      <c r="U697" s="130"/>
      <c r="V697" s="130"/>
      <c r="W697" s="130"/>
      <c r="X697" s="130"/>
      <c r="Y697" s="130"/>
      <c r="Z697" s="130"/>
      <c r="AA697" s="130"/>
      <c r="AB697" s="130"/>
      <c r="AC697" s="130"/>
      <c r="AD697" s="130"/>
      <c r="AE697" s="130"/>
      <c r="AF697" s="130"/>
      <c r="AG697" s="130"/>
      <c r="AH697" s="130"/>
      <c r="AI697" s="130"/>
      <c r="AJ697" s="130"/>
      <c r="AK697" s="130"/>
      <c r="AL697" s="130"/>
      <c r="AM697" s="130"/>
      <c r="AN697" s="130"/>
      <c r="AO697" s="130"/>
      <c r="AP697" s="130"/>
      <c r="AQ697" s="130"/>
      <c r="AR697" s="130"/>
      <c r="AS697" s="126"/>
      <c r="AT697" s="126"/>
      <c r="AU697" s="126"/>
      <c r="AV697" s="126"/>
      <c r="AW697" s="126"/>
      <c r="AX697" s="126"/>
      <c r="AY697" s="126"/>
      <c r="AZ697" s="138"/>
      <c r="BA697" s="140"/>
      <c r="BB697" s="140"/>
      <c r="BC697" s="140"/>
      <c r="BD697" s="140"/>
      <c r="BE697" s="130"/>
      <c r="BF697" s="130"/>
      <c r="BG697" s="130"/>
      <c r="BH697" s="130"/>
      <c r="BI697" s="130"/>
      <c r="BJ697" s="130"/>
      <c r="BK697" s="131">
        <v>7.63848</v>
      </c>
      <c r="BL697" s="131">
        <v>7.63848</v>
      </c>
      <c r="BM697" s="130">
        <f>(H697*8)*0.96</f>
        <v>0</v>
      </c>
    </row>
    <row r="698" spans="1:65">
      <c r="A698" s="133">
        <v>695</v>
      </c>
      <c r="B698" s="133" t="s">
        <v>2689</v>
      </c>
      <c r="C698" s="134"/>
      <c r="D698" s="134"/>
      <c r="E698" s="135" t="s">
        <v>2710</v>
      </c>
      <c r="F698" s="135" t="s">
        <v>2711</v>
      </c>
      <c r="G698" s="135" t="s">
        <v>2712</v>
      </c>
      <c r="H698" s="133"/>
      <c r="I698" s="130"/>
      <c r="J698" s="130"/>
      <c r="K698" s="130"/>
      <c r="L698" s="130"/>
      <c r="M698" s="130"/>
      <c r="N698" s="130"/>
      <c r="O698" s="130"/>
      <c r="P698" s="130"/>
      <c r="Q698" s="130"/>
      <c r="R698" s="130"/>
      <c r="S698" s="133"/>
      <c r="T698" s="130"/>
      <c r="U698" s="130"/>
      <c r="V698" s="130"/>
      <c r="W698" s="130"/>
      <c r="X698" s="130"/>
      <c r="Y698" s="130"/>
      <c r="Z698" s="130"/>
      <c r="AA698" s="130"/>
      <c r="AB698" s="130"/>
      <c r="AC698" s="130"/>
      <c r="AD698" s="130"/>
      <c r="AE698" s="130"/>
      <c r="AF698" s="130"/>
      <c r="AG698" s="130"/>
      <c r="AH698" s="130"/>
      <c r="AI698" s="130"/>
      <c r="AJ698" s="130"/>
      <c r="AK698" s="130"/>
      <c r="AL698" s="130"/>
      <c r="AM698" s="130"/>
      <c r="AN698" s="130"/>
      <c r="AO698" s="130"/>
      <c r="AP698" s="130"/>
      <c r="AQ698" s="130"/>
      <c r="AR698" s="130"/>
      <c r="AS698" s="126"/>
      <c r="AT698" s="126"/>
      <c r="AU698" s="126"/>
      <c r="AV698" s="126"/>
      <c r="AW698" s="126"/>
      <c r="AX698" s="126"/>
      <c r="AY698" s="126"/>
      <c r="AZ698" s="138"/>
      <c r="BA698" s="140"/>
      <c r="BB698" s="140"/>
      <c r="BC698" s="140"/>
      <c r="BD698" s="140"/>
      <c r="BE698" s="130"/>
      <c r="BF698" s="130"/>
      <c r="BG698" s="130"/>
      <c r="BH698" s="130"/>
      <c r="BI698" s="130"/>
      <c r="BJ698" s="130"/>
      <c r="BK698" s="131">
        <v>90.70695</v>
      </c>
      <c r="BL698" s="131">
        <v>90.70695</v>
      </c>
      <c r="BM698" s="130">
        <v>3.84</v>
      </c>
    </row>
    <row r="699" spans="1:65">
      <c r="A699" s="133">
        <v>696</v>
      </c>
      <c r="B699" s="133" t="s">
        <v>2689</v>
      </c>
      <c r="C699" s="134"/>
      <c r="D699" s="134"/>
      <c r="E699" s="135"/>
      <c r="F699" s="135" t="s">
        <v>2713</v>
      </c>
      <c r="G699" s="135" t="s">
        <v>2714</v>
      </c>
      <c r="H699" s="133"/>
      <c r="I699" s="130"/>
      <c r="J699" s="130"/>
      <c r="K699" s="130"/>
      <c r="L699" s="130"/>
      <c r="M699" s="130"/>
      <c r="N699" s="130"/>
      <c r="O699" s="130"/>
      <c r="P699" s="130"/>
      <c r="Q699" s="130"/>
      <c r="R699" s="130"/>
      <c r="S699" s="133"/>
      <c r="T699" s="130"/>
      <c r="U699" s="130"/>
      <c r="V699" s="130"/>
      <c r="W699" s="130"/>
      <c r="X699" s="130"/>
      <c r="Y699" s="130"/>
      <c r="Z699" s="130"/>
      <c r="AA699" s="130"/>
      <c r="AB699" s="130"/>
      <c r="AC699" s="130"/>
      <c r="AD699" s="130"/>
      <c r="AE699" s="130"/>
      <c r="AF699" s="130"/>
      <c r="AG699" s="130"/>
      <c r="AH699" s="130"/>
      <c r="AI699" s="130"/>
      <c r="AJ699" s="130"/>
      <c r="AK699" s="130"/>
      <c r="AL699" s="130"/>
      <c r="AM699" s="130"/>
      <c r="AN699" s="130"/>
      <c r="AO699" s="130"/>
      <c r="AP699" s="130"/>
      <c r="AQ699" s="130"/>
      <c r="AR699" s="130"/>
      <c r="AS699" s="126"/>
      <c r="AT699" s="126"/>
      <c r="AU699" s="126"/>
      <c r="AV699" s="126"/>
      <c r="AW699" s="126"/>
      <c r="AX699" s="126"/>
      <c r="AY699" s="126"/>
      <c r="AZ699" s="138"/>
      <c r="BA699" s="140"/>
      <c r="BB699" s="140"/>
      <c r="BC699" s="140"/>
      <c r="BD699" s="140"/>
      <c r="BE699" s="130"/>
      <c r="BF699" s="130"/>
      <c r="BG699" s="130"/>
      <c r="BH699" s="130"/>
      <c r="BI699" s="130"/>
      <c r="BJ699" s="130"/>
      <c r="BK699" s="131">
        <v>90.70695</v>
      </c>
      <c r="BL699" s="131">
        <v>90.70695</v>
      </c>
      <c r="BM699" s="130"/>
    </row>
    <row r="700" spans="1:65">
      <c r="A700" s="133">
        <v>697</v>
      </c>
      <c r="B700" s="133" t="s">
        <v>2689</v>
      </c>
      <c r="C700" s="134"/>
      <c r="D700" s="134"/>
      <c r="E700" s="135"/>
      <c r="F700" s="135" t="s">
        <v>2715</v>
      </c>
      <c r="G700" s="135" t="s">
        <v>2716</v>
      </c>
      <c r="H700" s="133"/>
      <c r="I700" s="130"/>
      <c r="J700" s="130"/>
      <c r="K700" s="130"/>
      <c r="L700" s="130"/>
      <c r="M700" s="130"/>
      <c r="N700" s="130"/>
      <c r="O700" s="130"/>
      <c r="P700" s="130"/>
      <c r="Q700" s="130"/>
      <c r="R700" s="130"/>
      <c r="S700" s="133"/>
      <c r="T700" s="130"/>
      <c r="U700" s="130"/>
      <c r="V700" s="130"/>
      <c r="W700" s="130"/>
      <c r="X700" s="130"/>
      <c r="Y700" s="130"/>
      <c r="Z700" s="130"/>
      <c r="AA700" s="130"/>
      <c r="AB700" s="130"/>
      <c r="AC700" s="130"/>
      <c r="AD700" s="130"/>
      <c r="AE700" s="130"/>
      <c r="AF700" s="130"/>
      <c r="AG700" s="130"/>
      <c r="AH700" s="130"/>
      <c r="AI700" s="130"/>
      <c r="AJ700" s="130"/>
      <c r="AK700" s="130"/>
      <c r="AL700" s="130"/>
      <c r="AM700" s="130"/>
      <c r="AN700" s="130"/>
      <c r="AO700" s="130"/>
      <c r="AP700" s="130"/>
      <c r="AQ700" s="130"/>
      <c r="AR700" s="130"/>
      <c r="AS700" s="126"/>
      <c r="AT700" s="126"/>
      <c r="AU700" s="126"/>
      <c r="AV700" s="126"/>
      <c r="AW700" s="126"/>
      <c r="AX700" s="126"/>
      <c r="AY700" s="126"/>
      <c r="AZ700" s="138"/>
      <c r="BA700" s="140"/>
      <c r="BB700" s="140"/>
      <c r="BC700" s="140"/>
      <c r="BD700" s="140"/>
      <c r="BE700" s="130"/>
      <c r="BF700" s="130"/>
      <c r="BG700" s="130"/>
      <c r="BH700" s="130"/>
      <c r="BI700" s="130"/>
      <c r="BJ700" s="130"/>
      <c r="BK700" s="131">
        <v>90.70695</v>
      </c>
      <c r="BL700" s="131">
        <v>90.70695</v>
      </c>
      <c r="BM700" s="130"/>
    </row>
    <row r="701" spans="1:65">
      <c r="A701" s="133">
        <v>698</v>
      </c>
      <c r="B701" s="133" t="s">
        <v>2689</v>
      </c>
      <c r="C701" s="134"/>
      <c r="D701" s="134"/>
      <c r="E701" s="135"/>
      <c r="F701" s="135" t="s">
        <v>2717</v>
      </c>
      <c r="G701" s="135" t="s">
        <v>2718</v>
      </c>
      <c r="H701" s="133"/>
      <c r="I701" s="130"/>
      <c r="J701" s="130"/>
      <c r="K701" s="130"/>
      <c r="L701" s="130"/>
      <c r="M701" s="130"/>
      <c r="N701" s="130"/>
      <c r="O701" s="130"/>
      <c r="P701" s="130"/>
      <c r="Q701" s="130"/>
      <c r="R701" s="130"/>
      <c r="S701" s="133"/>
      <c r="T701" s="130"/>
      <c r="U701" s="130"/>
      <c r="V701" s="130"/>
      <c r="W701" s="130"/>
      <c r="X701" s="130"/>
      <c r="Y701" s="130"/>
      <c r="Z701" s="130"/>
      <c r="AA701" s="130"/>
      <c r="AB701" s="130"/>
      <c r="AC701" s="130"/>
      <c r="AD701" s="130"/>
      <c r="AE701" s="130"/>
      <c r="AF701" s="130"/>
      <c r="AG701" s="130"/>
      <c r="AH701" s="130"/>
      <c r="AI701" s="130"/>
      <c r="AJ701" s="130"/>
      <c r="AK701" s="130"/>
      <c r="AL701" s="130"/>
      <c r="AM701" s="130"/>
      <c r="AN701" s="130"/>
      <c r="AO701" s="130"/>
      <c r="AP701" s="130"/>
      <c r="AQ701" s="130"/>
      <c r="AR701" s="130"/>
      <c r="AS701" s="126"/>
      <c r="AT701" s="126"/>
      <c r="AU701" s="126"/>
      <c r="AV701" s="126"/>
      <c r="AW701" s="126"/>
      <c r="AX701" s="126"/>
      <c r="AY701" s="126"/>
      <c r="AZ701" s="138"/>
      <c r="BA701" s="140"/>
      <c r="BB701" s="140"/>
      <c r="BC701" s="140"/>
      <c r="BD701" s="140"/>
      <c r="BE701" s="130"/>
      <c r="BF701" s="130"/>
      <c r="BG701" s="130"/>
      <c r="BH701" s="130"/>
      <c r="BI701" s="130"/>
      <c r="BJ701" s="130"/>
      <c r="BK701" s="131">
        <v>81.15885</v>
      </c>
      <c r="BL701" s="131">
        <v>81.15885</v>
      </c>
      <c r="BM701" s="130"/>
    </row>
    <row r="702" spans="1:65">
      <c r="A702" s="133">
        <v>699</v>
      </c>
      <c r="B702" s="133" t="s">
        <v>2689</v>
      </c>
      <c r="C702" s="134"/>
      <c r="D702" s="134"/>
      <c r="E702" s="135" t="s">
        <v>2719</v>
      </c>
      <c r="F702" s="135" t="s">
        <v>2720</v>
      </c>
      <c r="G702" s="135" t="s">
        <v>2721</v>
      </c>
      <c r="H702" s="133"/>
      <c r="I702" s="130"/>
      <c r="J702" s="130"/>
      <c r="K702" s="130"/>
      <c r="L702" s="130"/>
      <c r="M702" s="130"/>
      <c r="N702" s="130"/>
      <c r="O702" s="130"/>
      <c r="P702" s="130"/>
      <c r="Q702" s="130"/>
      <c r="R702" s="130"/>
      <c r="S702" s="133"/>
      <c r="T702" s="130"/>
      <c r="U702" s="130"/>
      <c r="V702" s="130"/>
      <c r="W702" s="130"/>
      <c r="X702" s="130"/>
      <c r="Y702" s="130"/>
      <c r="Z702" s="130"/>
      <c r="AA702" s="130"/>
      <c r="AB702" s="130"/>
      <c r="AC702" s="130"/>
      <c r="AD702" s="130"/>
      <c r="AE702" s="130"/>
      <c r="AF702" s="130"/>
      <c r="AG702" s="130"/>
      <c r="AH702" s="130"/>
      <c r="AI702" s="130"/>
      <c r="AJ702" s="130"/>
      <c r="AK702" s="130"/>
      <c r="AL702" s="130"/>
      <c r="AM702" s="130"/>
      <c r="AN702" s="130"/>
      <c r="AO702" s="130"/>
      <c r="AP702" s="130"/>
      <c r="AQ702" s="130"/>
      <c r="AR702" s="130"/>
      <c r="AS702" s="126"/>
      <c r="AT702" s="126"/>
      <c r="AU702" s="126"/>
      <c r="AV702" s="126"/>
      <c r="AW702" s="126"/>
      <c r="AX702" s="126"/>
      <c r="AY702" s="126"/>
      <c r="AZ702" s="138"/>
      <c r="BA702" s="140"/>
      <c r="BB702" s="140"/>
      <c r="BC702" s="140"/>
      <c r="BD702" s="140"/>
      <c r="BE702" s="130"/>
      <c r="BF702" s="130"/>
      <c r="BG702" s="130"/>
      <c r="BH702" s="130"/>
      <c r="BI702" s="130"/>
      <c r="BJ702" s="130"/>
      <c r="BK702" s="131">
        <v>81.15885</v>
      </c>
      <c r="BL702" s="131">
        <v>81.15885</v>
      </c>
      <c r="BM702" s="130">
        <v>3.84</v>
      </c>
    </row>
    <row r="703" spans="1:65">
      <c r="A703" s="133">
        <v>700</v>
      </c>
      <c r="B703" s="133" t="s">
        <v>2689</v>
      </c>
      <c r="C703" s="134"/>
      <c r="D703" s="134"/>
      <c r="E703" s="135"/>
      <c r="F703" s="135" t="s">
        <v>2722</v>
      </c>
      <c r="G703" s="135" t="s">
        <v>2723</v>
      </c>
      <c r="H703" s="133"/>
      <c r="I703" s="130"/>
      <c r="J703" s="130"/>
      <c r="K703" s="130"/>
      <c r="L703" s="130"/>
      <c r="M703" s="130"/>
      <c r="N703" s="130"/>
      <c r="O703" s="130"/>
      <c r="P703" s="130"/>
      <c r="Q703" s="130"/>
      <c r="R703" s="130"/>
      <c r="S703" s="133"/>
      <c r="T703" s="130"/>
      <c r="U703" s="130"/>
      <c r="V703" s="130"/>
      <c r="W703" s="130"/>
      <c r="X703" s="130"/>
      <c r="Y703" s="130"/>
      <c r="Z703" s="130"/>
      <c r="AA703" s="130"/>
      <c r="AB703" s="130"/>
      <c r="AC703" s="130"/>
      <c r="AD703" s="130"/>
      <c r="AE703" s="130"/>
      <c r="AF703" s="130"/>
      <c r="AG703" s="130"/>
      <c r="AH703" s="130"/>
      <c r="AI703" s="130"/>
      <c r="AJ703" s="130"/>
      <c r="AK703" s="130"/>
      <c r="AL703" s="130"/>
      <c r="AM703" s="130"/>
      <c r="AN703" s="130"/>
      <c r="AO703" s="130"/>
      <c r="AP703" s="130"/>
      <c r="AQ703" s="130"/>
      <c r="AR703" s="130"/>
      <c r="AS703" s="126"/>
      <c r="AT703" s="126"/>
      <c r="AU703" s="126"/>
      <c r="AV703" s="126"/>
      <c r="AW703" s="126"/>
      <c r="AX703" s="126"/>
      <c r="AY703" s="126"/>
      <c r="AZ703" s="138"/>
      <c r="BA703" s="140"/>
      <c r="BB703" s="140"/>
      <c r="BC703" s="140"/>
      <c r="BD703" s="140"/>
      <c r="BE703" s="130"/>
      <c r="BF703" s="130"/>
      <c r="BG703" s="130"/>
      <c r="BH703" s="130"/>
      <c r="BI703" s="130"/>
      <c r="BJ703" s="130"/>
      <c r="BK703" s="131">
        <v>81.15885</v>
      </c>
      <c r="BL703" s="131">
        <v>81.15885</v>
      </c>
      <c r="BM703" s="130"/>
    </row>
    <row r="704" spans="1:65">
      <c r="A704" s="133">
        <v>701</v>
      </c>
      <c r="B704" s="133" t="s">
        <v>2689</v>
      </c>
      <c r="C704" s="134"/>
      <c r="D704" s="134" t="s">
        <v>766</v>
      </c>
      <c r="E704" s="135" t="s">
        <v>2724</v>
      </c>
      <c r="F704" s="135" t="s">
        <v>2725</v>
      </c>
      <c r="G704" s="135" t="s">
        <v>2726</v>
      </c>
      <c r="H704" s="133">
        <f>SUM(I704:Q704)</f>
        <v>8</v>
      </c>
      <c r="I704" s="130"/>
      <c r="J704" s="130">
        <v>2</v>
      </c>
      <c r="K704" s="130">
        <v>4</v>
      </c>
      <c r="L704" s="130"/>
      <c r="M704" s="130"/>
      <c r="N704" s="130"/>
      <c r="O704" s="130">
        <v>2</v>
      </c>
      <c r="P704" s="130"/>
      <c r="Q704" s="130"/>
      <c r="R704" s="130">
        <f>P704</f>
        <v>0</v>
      </c>
      <c r="S704" s="133">
        <v>1</v>
      </c>
      <c r="T704" s="130"/>
      <c r="U704" s="130">
        <v>1</v>
      </c>
      <c r="V704" s="130"/>
      <c r="W704" s="130"/>
      <c r="X704" s="130"/>
      <c r="Y704" s="130"/>
      <c r="Z704" s="130"/>
      <c r="AA704" s="130"/>
      <c r="AB704" s="130">
        <v>2</v>
      </c>
      <c r="AC704" s="130"/>
      <c r="AD704" s="130"/>
      <c r="AE704" s="130"/>
      <c r="AF704" s="130"/>
      <c r="AG704" s="130"/>
      <c r="AH704" s="130"/>
      <c r="AI704" s="130"/>
      <c r="AJ704" s="130">
        <v>1</v>
      </c>
      <c r="AK704" s="130"/>
      <c r="AL704" s="130"/>
      <c r="AM704" s="130">
        <f>S704</f>
        <v>1</v>
      </c>
      <c r="AN704" s="130"/>
      <c r="AO704" s="130">
        <f>SUM(T704:V704)</f>
        <v>1</v>
      </c>
      <c r="AP704" s="130">
        <f>SUM(W704:Y704)</f>
        <v>0</v>
      </c>
      <c r="AQ704" s="130">
        <f>Z704</f>
        <v>0</v>
      </c>
      <c r="AR704" s="130"/>
      <c r="AS704" s="126"/>
      <c r="AT704" s="126"/>
      <c r="AU704" s="126">
        <f>(SUM(S74:AA74))*0.93</f>
        <v>0.93</v>
      </c>
      <c r="AV704" s="126"/>
      <c r="AW704" s="126">
        <v>55.8</v>
      </c>
      <c r="AX704" s="126"/>
      <c r="AY704" s="126"/>
      <c r="AZ704" s="138"/>
      <c r="BA704" s="140"/>
      <c r="BB704" s="140"/>
      <c r="BC704" s="140"/>
      <c r="BD704" s="140"/>
      <c r="BE704" s="130">
        <f>(AH74*5+AI74*4+AJ74*2)*0.96</f>
        <v>0</v>
      </c>
      <c r="BF704" s="130"/>
      <c r="BG704" s="130"/>
      <c r="BH704" s="130">
        <v>4.32</v>
      </c>
      <c r="BI704" s="130">
        <v>22.8</v>
      </c>
      <c r="BJ704" s="130"/>
      <c r="BK704" s="131">
        <v>4.296645</v>
      </c>
      <c r="BL704" s="131">
        <v>4.296645</v>
      </c>
      <c r="BM704" s="130">
        <v>3.84</v>
      </c>
    </row>
    <row r="705" spans="1:65">
      <c r="A705" s="133">
        <v>702</v>
      </c>
      <c r="B705" s="133" t="s">
        <v>2689</v>
      </c>
      <c r="C705" s="134"/>
      <c r="D705" s="134"/>
      <c r="E705" s="135"/>
      <c r="F705" s="135" t="s">
        <v>2727</v>
      </c>
      <c r="G705" s="135" t="s">
        <v>2728</v>
      </c>
      <c r="H705" s="133"/>
      <c r="I705" s="130"/>
      <c r="J705" s="130"/>
      <c r="K705" s="130"/>
      <c r="L705" s="130"/>
      <c r="M705" s="130"/>
      <c r="N705" s="130"/>
      <c r="O705" s="130"/>
      <c r="P705" s="130"/>
      <c r="Q705" s="130"/>
      <c r="R705" s="130"/>
      <c r="S705" s="133"/>
      <c r="T705" s="130"/>
      <c r="U705" s="130"/>
      <c r="V705" s="130"/>
      <c r="W705" s="130"/>
      <c r="X705" s="130"/>
      <c r="Y705" s="130"/>
      <c r="Z705" s="130"/>
      <c r="AA705" s="130"/>
      <c r="AB705" s="130"/>
      <c r="AC705" s="130"/>
      <c r="AD705" s="130"/>
      <c r="AE705" s="130"/>
      <c r="AF705" s="130"/>
      <c r="AG705" s="130"/>
      <c r="AH705" s="130"/>
      <c r="AI705" s="130"/>
      <c r="AJ705" s="130"/>
      <c r="AK705" s="130"/>
      <c r="AL705" s="130"/>
      <c r="AM705" s="130"/>
      <c r="AN705" s="130"/>
      <c r="AO705" s="130"/>
      <c r="AP705" s="130"/>
      <c r="AQ705" s="130"/>
      <c r="AR705" s="130"/>
      <c r="AS705" s="126"/>
      <c r="AT705" s="126"/>
      <c r="AU705" s="126"/>
      <c r="AV705" s="126"/>
      <c r="AW705" s="126"/>
      <c r="AX705" s="126"/>
      <c r="AY705" s="126"/>
      <c r="AZ705" s="138"/>
      <c r="BA705" s="140"/>
      <c r="BB705" s="140"/>
      <c r="BC705" s="140"/>
      <c r="BD705" s="140"/>
      <c r="BE705" s="130"/>
      <c r="BF705" s="130"/>
      <c r="BG705" s="130"/>
      <c r="BH705" s="130"/>
      <c r="BI705" s="130"/>
      <c r="BJ705" s="130"/>
      <c r="BK705" s="131">
        <v>4.296645</v>
      </c>
      <c r="BL705" s="131">
        <v>4.296645</v>
      </c>
      <c r="BM705" s="130"/>
    </row>
    <row r="706" spans="1:65">
      <c r="A706" s="133">
        <v>703</v>
      </c>
      <c r="B706" s="133" t="s">
        <v>2689</v>
      </c>
      <c r="C706" s="134"/>
      <c r="D706" s="134"/>
      <c r="E706" s="135" t="s">
        <v>2729</v>
      </c>
      <c r="F706" s="135" t="s">
        <v>2730</v>
      </c>
      <c r="G706" s="135" t="s">
        <v>2731</v>
      </c>
      <c r="H706" s="133"/>
      <c r="I706" s="130"/>
      <c r="J706" s="130"/>
      <c r="K706" s="130"/>
      <c r="L706" s="130"/>
      <c r="M706" s="130"/>
      <c r="N706" s="130"/>
      <c r="O706" s="130"/>
      <c r="P706" s="130"/>
      <c r="Q706" s="130"/>
      <c r="R706" s="130"/>
      <c r="S706" s="133"/>
      <c r="T706" s="130"/>
      <c r="U706" s="130"/>
      <c r="V706" s="130"/>
      <c r="W706" s="130"/>
      <c r="X706" s="130"/>
      <c r="Y706" s="130"/>
      <c r="Z706" s="130"/>
      <c r="AA706" s="130"/>
      <c r="AB706" s="130"/>
      <c r="AC706" s="130"/>
      <c r="AD706" s="130"/>
      <c r="AE706" s="130"/>
      <c r="AF706" s="130"/>
      <c r="AG706" s="130"/>
      <c r="AH706" s="130"/>
      <c r="AI706" s="130"/>
      <c r="AJ706" s="130"/>
      <c r="AK706" s="130"/>
      <c r="AL706" s="130"/>
      <c r="AM706" s="130"/>
      <c r="AN706" s="130"/>
      <c r="AO706" s="130"/>
      <c r="AP706" s="130"/>
      <c r="AQ706" s="130"/>
      <c r="AR706" s="130"/>
      <c r="AS706" s="126"/>
      <c r="AT706" s="126"/>
      <c r="AU706" s="126"/>
      <c r="AV706" s="126"/>
      <c r="AW706" s="126"/>
      <c r="AX706" s="126"/>
      <c r="AY706" s="126"/>
      <c r="AZ706" s="138"/>
      <c r="BA706" s="140"/>
      <c r="BB706" s="140"/>
      <c r="BC706" s="140"/>
      <c r="BD706" s="140"/>
      <c r="BE706" s="130"/>
      <c r="BF706" s="130"/>
      <c r="BG706" s="130"/>
      <c r="BH706" s="130"/>
      <c r="BI706" s="130"/>
      <c r="BJ706" s="130"/>
      <c r="BK706" s="131">
        <v>4.296645</v>
      </c>
      <c r="BL706" s="131">
        <v>4.296645</v>
      </c>
      <c r="BM706" s="130">
        <v>7.68</v>
      </c>
    </row>
    <row r="707" spans="1:65">
      <c r="A707" s="133">
        <v>704</v>
      </c>
      <c r="B707" s="133" t="s">
        <v>2689</v>
      </c>
      <c r="C707" s="134"/>
      <c r="D707" s="134"/>
      <c r="E707" s="135"/>
      <c r="F707" s="135" t="s">
        <v>2732</v>
      </c>
      <c r="G707" s="135" t="s">
        <v>2733</v>
      </c>
      <c r="H707" s="133"/>
      <c r="I707" s="130"/>
      <c r="J707" s="130"/>
      <c r="K707" s="130"/>
      <c r="L707" s="130"/>
      <c r="M707" s="130"/>
      <c r="N707" s="130"/>
      <c r="O707" s="130"/>
      <c r="P707" s="130"/>
      <c r="Q707" s="130"/>
      <c r="R707" s="130"/>
      <c r="S707" s="133"/>
      <c r="T707" s="130"/>
      <c r="U707" s="130"/>
      <c r="V707" s="130"/>
      <c r="W707" s="130"/>
      <c r="X707" s="130"/>
      <c r="Y707" s="130"/>
      <c r="Z707" s="130"/>
      <c r="AA707" s="130"/>
      <c r="AB707" s="130"/>
      <c r="AC707" s="130"/>
      <c r="AD707" s="130"/>
      <c r="AE707" s="130"/>
      <c r="AF707" s="130"/>
      <c r="AG707" s="130"/>
      <c r="AH707" s="130"/>
      <c r="AI707" s="130"/>
      <c r="AJ707" s="130"/>
      <c r="AK707" s="130"/>
      <c r="AL707" s="130"/>
      <c r="AM707" s="130"/>
      <c r="AN707" s="130"/>
      <c r="AO707" s="130"/>
      <c r="AP707" s="130"/>
      <c r="AQ707" s="130"/>
      <c r="AR707" s="130"/>
      <c r="AS707" s="126"/>
      <c r="AT707" s="126"/>
      <c r="AU707" s="126"/>
      <c r="AV707" s="126"/>
      <c r="AW707" s="126"/>
      <c r="AX707" s="126"/>
      <c r="AY707" s="126"/>
      <c r="AZ707" s="138"/>
      <c r="BA707" s="140"/>
      <c r="BB707" s="140"/>
      <c r="BC707" s="140"/>
      <c r="BD707" s="140"/>
      <c r="BE707" s="130"/>
      <c r="BF707" s="130"/>
      <c r="BG707" s="130"/>
      <c r="BH707" s="130"/>
      <c r="BI707" s="130"/>
      <c r="BJ707" s="130"/>
      <c r="BK707" s="131">
        <v>21.00582</v>
      </c>
      <c r="BL707" s="131">
        <v>21.00582</v>
      </c>
      <c r="BM707" s="130"/>
    </row>
    <row r="708" spans="1:65">
      <c r="A708" s="133">
        <v>705</v>
      </c>
      <c r="B708" s="133" t="s">
        <v>2689</v>
      </c>
      <c r="C708" s="134"/>
      <c r="D708" s="134"/>
      <c r="E708" s="135"/>
      <c r="F708" s="135" t="s">
        <v>2734</v>
      </c>
      <c r="G708" s="135" t="s">
        <v>2735</v>
      </c>
      <c r="H708" s="133"/>
      <c r="I708" s="130"/>
      <c r="J708" s="130"/>
      <c r="K708" s="130"/>
      <c r="L708" s="130"/>
      <c r="M708" s="130"/>
      <c r="N708" s="130"/>
      <c r="O708" s="130"/>
      <c r="P708" s="130"/>
      <c r="Q708" s="130"/>
      <c r="R708" s="130"/>
      <c r="S708" s="133"/>
      <c r="T708" s="130"/>
      <c r="U708" s="130"/>
      <c r="V708" s="130"/>
      <c r="W708" s="130"/>
      <c r="X708" s="130"/>
      <c r="Y708" s="130"/>
      <c r="Z708" s="130"/>
      <c r="AA708" s="130"/>
      <c r="AB708" s="130"/>
      <c r="AC708" s="130"/>
      <c r="AD708" s="130"/>
      <c r="AE708" s="130"/>
      <c r="AF708" s="130"/>
      <c r="AG708" s="130"/>
      <c r="AH708" s="130"/>
      <c r="AI708" s="130"/>
      <c r="AJ708" s="130"/>
      <c r="AK708" s="130"/>
      <c r="AL708" s="130"/>
      <c r="AM708" s="130"/>
      <c r="AN708" s="130"/>
      <c r="AO708" s="130"/>
      <c r="AP708" s="130"/>
      <c r="AQ708" s="130"/>
      <c r="AR708" s="130"/>
      <c r="AS708" s="126"/>
      <c r="AT708" s="126"/>
      <c r="AU708" s="126"/>
      <c r="AV708" s="126"/>
      <c r="AW708" s="126"/>
      <c r="AX708" s="126"/>
      <c r="AY708" s="126"/>
      <c r="AZ708" s="138"/>
      <c r="BA708" s="140"/>
      <c r="BB708" s="140"/>
      <c r="BC708" s="140"/>
      <c r="BD708" s="140"/>
      <c r="BE708" s="130"/>
      <c r="BF708" s="130"/>
      <c r="BG708" s="130"/>
      <c r="BH708" s="130"/>
      <c r="BI708" s="130"/>
      <c r="BJ708" s="130"/>
      <c r="BK708" s="131">
        <v>21.00582</v>
      </c>
      <c r="BL708" s="131">
        <v>21.00582</v>
      </c>
      <c r="BM708" s="130"/>
    </row>
    <row r="709" spans="1:65">
      <c r="A709" s="133">
        <v>706</v>
      </c>
      <c r="B709" s="133" t="s">
        <v>2689</v>
      </c>
      <c r="C709" s="134"/>
      <c r="D709" s="134"/>
      <c r="E709" s="135" t="s">
        <v>2736</v>
      </c>
      <c r="F709" s="135" t="s">
        <v>2737</v>
      </c>
      <c r="G709" s="135" t="s">
        <v>2738</v>
      </c>
      <c r="H709" s="133"/>
      <c r="I709" s="130"/>
      <c r="J709" s="130"/>
      <c r="K709" s="130"/>
      <c r="L709" s="130"/>
      <c r="M709" s="130"/>
      <c r="N709" s="130"/>
      <c r="O709" s="130"/>
      <c r="P709" s="130"/>
      <c r="Q709" s="130"/>
      <c r="R709" s="130"/>
      <c r="S709" s="133"/>
      <c r="T709" s="130"/>
      <c r="U709" s="130"/>
      <c r="V709" s="130"/>
      <c r="W709" s="130"/>
      <c r="X709" s="130"/>
      <c r="Y709" s="130"/>
      <c r="Z709" s="130"/>
      <c r="AA709" s="130"/>
      <c r="AB709" s="130"/>
      <c r="AC709" s="130"/>
      <c r="AD709" s="130"/>
      <c r="AE709" s="130"/>
      <c r="AF709" s="130"/>
      <c r="AG709" s="130"/>
      <c r="AH709" s="130"/>
      <c r="AI709" s="130"/>
      <c r="AJ709" s="130"/>
      <c r="AK709" s="130"/>
      <c r="AL709" s="130"/>
      <c r="AM709" s="130"/>
      <c r="AN709" s="130"/>
      <c r="AO709" s="130"/>
      <c r="AP709" s="130"/>
      <c r="AQ709" s="130"/>
      <c r="AR709" s="130"/>
      <c r="AS709" s="126"/>
      <c r="AT709" s="126"/>
      <c r="AU709" s="126"/>
      <c r="AV709" s="126"/>
      <c r="AW709" s="126"/>
      <c r="AX709" s="126"/>
      <c r="AY709" s="126"/>
      <c r="AZ709" s="138"/>
      <c r="BA709" s="140"/>
      <c r="BB709" s="140"/>
      <c r="BC709" s="140"/>
      <c r="BD709" s="140"/>
      <c r="BE709" s="130"/>
      <c r="BF709" s="130"/>
      <c r="BG709" s="130"/>
      <c r="BH709" s="130"/>
      <c r="BI709" s="130"/>
      <c r="BJ709" s="130"/>
      <c r="BK709" s="131">
        <v>2.86443</v>
      </c>
      <c r="BL709" s="131">
        <v>2.86443</v>
      </c>
      <c r="BM709" s="130">
        <v>3.84</v>
      </c>
    </row>
    <row r="710" spans="1:65">
      <c r="A710" s="133">
        <v>707</v>
      </c>
      <c r="B710" s="133" t="s">
        <v>2689</v>
      </c>
      <c r="C710" s="134"/>
      <c r="D710" s="134"/>
      <c r="E710" s="135"/>
      <c r="F710" s="135" t="s">
        <v>2739</v>
      </c>
      <c r="G710" s="135" t="s">
        <v>2740</v>
      </c>
      <c r="H710" s="133"/>
      <c r="I710" s="130"/>
      <c r="J710" s="130"/>
      <c r="K710" s="130"/>
      <c r="L710" s="130"/>
      <c r="M710" s="130"/>
      <c r="N710" s="130"/>
      <c r="O710" s="130"/>
      <c r="P710" s="130"/>
      <c r="Q710" s="130"/>
      <c r="R710" s="130"/>
      <c r="S710" s="133"/>
      <c r="T710" s="130"/>
      <c r="U710" s="130"/>
      <c r="V710" s="130"/>
      <c r="W710" s="130"/>
      <c r="X710" s="130"/>
      <c r="Y710" s="130"/>
      <c r="Z710" s="130"/>
      <c r="AA710" s="130"/>
      <c r="AB710" s="130"/>
      <c r="AC710" s="130"/>
      <c r="AD710" s="130"/>
      <c r="AE710" s="130"/>
      <c r="AF710" s="130"/>
      <c r="AG710" s="130"/>
      <c r="AH710" s="130"/>
      <c r="AI710" s="130"/>
      <c r="AJ710" s="130"/>
      <c r="AK710" s="130"/>
      <c r="AL710" s="130"/>
      <c r="AM710" s="130"/>
      <c r="AN710" s="130"/>
      <c r="AO710" s="130"/>
      <c r="AP710" s="130"/>
      <c r="AQ710" s="130"/>
      <c r="AR710" s="130"/>
      <c r="AS710" s="126"/>
      <c r="AT710" s="126"/>
      <c r="AU710" s="126"/>
      <c r="AV710" s="126"/>
      <c r="AW710" s="126"/>
      <c r="AX710" s="126"/>
      <c r="AY710" s="126"/>
      <c r="AZ710" s="138"/>
      <c r="BA710" s="140"/>
      <c r="BB710" s="140"/>
      <c r="BC710" s="140"/>
      <c r="BD710" s="140"/>
      <c r="BE710" s="130"/>
      <c r="BF710" s="130"/>
      <c r="BG710" s="130"/>
      <c r="BH710" s="130"/>
      <c r="BI710" s="130"/>
      <c r="BJ710" s="130"/>
      <c r="BK710" s="131">
        <v>2.1483225</v>
      </c>
      <c r="BL710" s="131">
        <v>2.1483225</v>
      </c>
      <c r="BM710" s="130"/>
    </row>
    <row r="711" spans="1:65">
      <c r="A711" s="133">
        <v>708</v>
      </c>
      <c r="B711" s="133" t="s">
        <v>2689</v>
      </c>
      <c r="C711" s="134"/>
      <c r="D711" s="134"/>
      <c r="E711" s="135"/>
      <c r="F711" s="135" t="s">
        <v>2741</v>
      </c>
      <c r="G711" s="135" t="s">
        <v>2742</v>
      </c>
      <c r="H711" s="133"/>
      <c r="I711" s="130"/>
      <c r="J711" s="130"/>
      <c r="K711" s="130"/>
      <c r="L711" s="130"/>
      <c r="M711" s="130"/>
      <c r="N711" s="130"/>
      <c r="O711" s="130"/>
      <c r="P711" s="130"/>
      <c r="Q711" s="130"/>
      <c r="R711" s="130"/>
      <c r="S711" s="133"/>
      <c r="T711" s="130"/>
      <c r="U711" s="130"/>
      <c r="V711" s="130"/>
      <c r="W711" s="130"/>
      <c r="X711" s="130"/>
      <c r="Y711" s="130"/>
      <c r="Z711" s="130"/>
      <c r="AA711" s="130"/>
      <c r="AB711" s="130"/>
      <c r="AC711" s="130"/>
      <c r="AD711" s="130"/>
      <c r="AE711" s="130"/>
      <c r="AF711" s="130"/>
      <c r="AG711" s="130"/>
      <c r="AH711" s="130"/>
      <c r="AI711" s="130"/>
      <c r="AJ711" s="130"/>
      <c r="AK711" s="130"/>
      <c r="AL711" s="130"/>
      <c r="AM711" s="130"/>
      <c r="AN711" s="130"/>
      <c r="AO711" s="130"/>
      <c r="AP711" s="130"/>
      <c r="AQ711" s="130"/>
      <c r="AR711" s="130"/>
      <c r="AS711" s="126"/>
      <c r="AT711" s="126"/>
      <c r="AU711" s="126"/>
      <c r="AV711" s="126"/>
      <c r="AW711" s="126"/>
      <c r="AX711" s="126"/>
      <c r="AY711" s="126"/>
      <c r="AZ711" s="138"/>
      <c r="BA711" s="140"/>
      <c r="BB711" s="140"/>
      <c r="BC711" s="140"/>
      <c r="BD711" s="140"/>
      <c r="BE711" s="130"/>
      <c r="BF711" s="130"/>
      <c r="BG711" s="130"/>
      <c r="BH711" s="130"/>
      <c r="BI711" s="130"/>
      <c r="BJ711" s="130"/>
      <c r="BK711" s="131">
        <v>31.50873</v>
      </c>
      <c r="BL711" s="131">
        <v>31.50873</v>
      </c>
      <c r="BM711" s="130"/>
    </row>
    <row r="712" spans="1:65">
      <c r="A712" s="133">
        <v>709</v>
      </c>
      <c r="B712" s="133" t="s">
        <v>2689</v>
      </c>
      <c r="C712" s="134"/>
      <c r="D712" s="134" t="s">
        <v>652</v>
      </c>
      <c r="E712" s="135" t="s">
        <v>2743</v>
      </c>
      <c r="F712" s="135" t="s">
        <v>2744</v>
      </c>
      <c r="G712" s="135" t="s">
        <v>2745</v>
      </c>
      <c r="H712" s="133">
        <f>SUM(I712:Q712)</f>
        <v>3</v>
      </c>
      <c r="I712" s="130">
        <v>1</v>
      </c>
      <c r="J712" s="130"/>
      <c r="K712" s="130"/>
      <c r="L712" s="130"/>
      <c r="M712" s="130"/>
      <c r="N712" s="130"/>
      <c r="O712" s="130"/>
      <c r="P712" s="130">
        <v>2</v>
      </c>
      <c r="Q712" s="130"/>
      <c r="R712" s="130">
        <f>P712</f>
        <v>2</v>
      </c>
      <c r="S712" s="133"/>
      <c r="T712" s="130"/>
      <c r="U712" s="130"/>
      <c r="V712" s="130"/>
      <c r="W712" s="130">
        <v>1</v>
      </c>
      <c r="X712" s="130"/>
      <c r="Y712" s="130"/>
      <c r="Z712" s="130"/>
      <c r="AA712" s="130"/>
      <c r="AB712" s="130"/>
      <c r="AC712" s="130"/>
      <c r="AD712" s="130"/>
      <c r="AE712" s="130"/>
      <c r="AF712" s="130"/>
      <c r="AG712" s="130"/>
      <c r="AH712" s="130"/>
      <c r="AI712" s="130"/>
      <c r="AJ712" s="130"/>
      <c r="AK712" s="130"/>
      <c r="AL712" s="130"/>
      <c r="AM712" s="130">
        <f>S712</f>
        <v>0</v>
      </c>
      <c r="AN712" s="130"/>
      <c r="AO712" s="130">
        <f>SUM(T712:V712)</f>
        <v>0</v>
      </c>
      <c r="AP712" s="130">
        <f>SUM(W712:Y712)</f>
        <v>1</v>
      </c>
      <c r="AQ712" s="130">
        <f>Z712</f>
        <v>0</v>
      </c>
      <c r="AR712" s="130"/>
      <c r="AS712" s="126"/>
      <c r="AT712" s="126"/>
      <c r="AU712" s="126">
        <f>(SUM(S712:AA712))*0.93</f>
        <v>0.93</v>
      </c>
      <c r="AV712" s="126"/>
      <c r="AW712" s="126"/>
      <c r="AX712" s="126"/>
      <c r="AY712" s="126"/>
      <c r="AZ712" s="138"/>
      <c r="BA712" s="140"/>
      <c r="BB712" s="140"/>
      <c r="BC712" s="140"/>
      <c r="BD712" s="140"/>
      <c r="BE712" s="130">
        <v>1.92</v>
      </c>
      <c r="BF712" s="130"/>
      <c r="BG712" s="130"/>
      <c r="BH712" s="130">
        <v>24</v>
      </c>
      <c r="BI712" s="130">
        <v>48</v>
      </c>
      <c r="BJ712" s="130"/>
      <c r="BK712" s="131">
        <v>31.50873</v>
      </c>
      <c r="BL712" s="131">
        <v>31.50873</v>
      </c>
      <c r="BM712" s="130">
        <v>3.84</v>
      </c>
    </row>
    <row r="713" spans="1:65">
      <c r="A713" s="133">
        <v>710</v>
      </c>
      <c r="B713" s="133" t="s">
        <v>2689</v>
      </c>
      <c r="C713" s="134"/>
      <c r="D713" s="134"/>
      <c r="E713" s="135" t="s">
        <v>2746</v>
      </c>
      <c r="F713" s="135" t="s">
        <v>2747</v>
      </c>
      <c r="G713" s="135" t="s">
        <v>2748</v>
      </c>
      <c r="H713" s="133"/>
      <c r="I713" s="130"/>
      <c r="J713" s="130"/>
      <c r="K713" s="130"/>
      <c r="L713" s="130"/>
      <c r="M713" s="130"/>
      <c r="N713" s="130"/>
      <c r="O713" s="130"/>
      <c r="P713" s="130"/>
      <c r="Q713" s="130"/>
      <c r="R713" s="130"/>
      <c r="S713" s="133"/>
      <c r="T713" s="130"/>
      <c r="U713" s="130"/>
      <c r="V713" s="130"/>
      <c r="W713" s="130"/>
      <c r="X713" s="130"/>
      <c r="Y713" s="130"/>
      <c r="Z713" s="130"/>
      <c r="AA713" s="130"/>
      <c r="AB713" s="130"/>
      <c r="AC713" s="130"/>
      <c r="AD713" s="130"/>
      <c r="AE713" s="130"/>
      <c r="AF713" s="130"/>
      <c r="AG713" s="130"/>
      <c r="AH713" s="130"/>
      <c r="AI713" s="130"/>
      <c r="AJ713" s="130"/>
      <c r="AK713" s="130"/>
      <c r="AL713" s="130"/>
      <c r="AM713" s="130"/>
      <c r="AN713" s="130"/>
      <c r="AO713" s="130"/>
      <c r="AP713" s="130"/>
      <c r="AQ713" s="130"/>
      <c r="AR713" s="130"/>
      <c r="AS713" s="126"/>
      <c r="AT713" s="126"/>
      <c r="AU713" s="126"/>
      <c r="AV713" s="126"/>
      <c r="AW713" s="126"/>
      <c r="AX713" s="126"/>
      <c r="AY713" s="126"/>
      <c r="AZ713" s="138"/>
      <c r="BA713" s="140"/>
      <c r="BB713" s="140"/>
      <c r="BC713" s="140"/>
      <c r="BD713" s="140"/>
      <c r="BE713" s="130"/>
      <c r="BF713" s="130"/>
      <c r="BG713" s="130"/>
      <c r="BH713" s="130"/>
      <c r="BI713" s="130"/>
      <c r="BJ713" s="130"/>
      <c r="BK713" s="131">
        <v>31.50873</v>
      </c>
      <c r="BL713" s="131">
        <v>31.50873</v>
      </c>
      <c r="BM713" s="130">
        <v>7.68</v>
      </c>
    </row>
    <row r="714" spans="1:65">
      <c r="A714" s="133">
        <v>711</v>
      </c>
      <c r="B714" s="133" t="s">
        <v>2689</v>
      </c>
      <c r="C714" s="134"/>
      <c r="D714" s="134"/>
      <c r="E714" s="135" t="s">
        <v>2749</v>
      </c>
      <c r="F714" s="135" t="s">
        <v>2750</v>
      </c>
      <c r="G714" s="135" t="s">
        <v>2751</v>
      </c>
      <c r="H714" s="133"/>
      <c r="I714" s="130"/>
      <c r="J714" s="130"/>
      <c r="K714" s="130"/>
      <c r="L714" s="130"/>
      <c r="M714" s="130"/>
      <c r="N714" s="130"/>
      <c r="O714" s="130"/>
      <c r="P714" s="130"/>
      <c r="Q714" s="130"/>
      <c r="R714" s="130"/>
      <c r="S714" s="133"/>
      <c r="T714" s="130"/>
      <c r="U714" s="130"/>
      <c r="V714" s="130"/>
      <c r="W714" s="130"/>
      <c r="X714" s="130"/>
      <c r="Y714" s="130"/>
      <c r="Z714" s="130"/>
      <c r="AA714" s="130"/>
      <c r="AB714" s="130"/>
      <c r="AC714" s="130"/>
      <c r="AD714" s="130"/>
      <c r="AE714" s="130"/>
      <c r="AF714" s="130"/>
      <c r="AG714" s="130"/>
      <c r="AH714" s="130"/>
      <c r="AI714" s="130"/>
      <c r="AJ714" s="130"/>
      <c r="AK714" s="130"/>
      <c r="AL714" s="130"/>
      <c r="AM714" s="130"/>
      <c r="AN714" s="130"/>
      <c r="AO714" s="130"/>
      <c r="AP714" s="130"/>
      <c r="AQ714" s="130"/>
      <c r="AR714" s="130"/>
      <c r="AS714" s="126"/>
      <c r="AT714" s="126"/>
      <c r="AU714" s="126"/>
      <c r="AV714" s="126"/>
      <c r="AW714" s="126"/>
      <c r="AX714" s="126"/>
      <c r="AY714" s="126"/>
      <c r="AZ714" s="138"/>
      <c r="BA714" s="140"/>
      <c r="BB714" s="140"/>
      <c r="BC714" s="140"/>
      <c r="BD714" s="140"/>
      <c r="BE714" s="130"/>
      <c r="BF714" s="130"/>
      <c r="BG714" s="130"/>
      <c r="BH714" s="130"/>
      <c r="BI714" s="130"/>
      <c r="BJ714" s="130"/>
      <c r="BK714" s="131">
        <v>6.68367</v>
      </c>
      <c r="BL714" s="131">
        <v>6.68367</v>
      </c>
      <c r="BM714" s="130">
        <v>7.68</v>
      </c>
    </row>
    <row r="715" spans="1:65">
      <c r="A715" s="133">
        <v>712</v>
      </c>
      <c r="B715" s="133" t="s">
        <v>2689</v>
      </c>
      <c r="C715" s="134" t="s">
        <v>2752</v>
      </c>
      <c r="D715" s="134" t="s">
        <v>1321</v>
      </c>
      <c r="E715" s="135" t="s">
        <v>2753</v>
      </c>
      <c r="F715" s="135" t="s">
        <v>2754</v>
      </c>
      <c r="G715" s="135" t="s">
        <v>2755</v>
      </c>
      <c r="H715" s="133">
        <f>SUM(I715:Q715)</f>
        <v>4</v>
      </c>
      <c r="I715" s="130"/>
      <c r="J715" s="130">
        <v>2</v>
      </c>
      <c r="K715" s="130">
        <v>2</v>
      </c>
      <c r="L715" s="130"/>
      <c r="M715" s="130"/>
      <c r="N715" s="130"/>
      <c r="O715" s="130"/>
      <c r="P715" s="130"/>
      <c r="Q715" s="130"/>
      <c r="R715" s="130">
        <f>P715</f>
        <v>0</v>
      </c>
      <c r="S715" s="133">
        <v>3</v>
      </c>
      <c r="T715" s="130"/>
      <c r="U715" s="130"/>
      <c r="V715" s="130"/>
      <c r="W715" s="130"/>
      <c r="X715" s="130"/>
      <c r="Y715" s="130"/>
      <c r="Z715" s="130"/>
      <c r="AA715" s="130"/>
      <c r="AB715" s="130">
        <v>1</v>
      </c>
      <c r="AC715" s="130"/>
      <c r="AD715" s="130"/>
      <c r="AE715" s="130"/>
      <c r="AF715" s="130"/>
      <c r="AG715" s="130"/>
      <c r="AH715" s="130"/>
      <c r="AI715" s="130">
        <v>1</v>
      </c>
      <c r="AJ715" s="130"/>
      <c r="AK715" s="130"/>
      <c r="AL715" s="130"/>
      <c r="AM715" s="130">
        <f>S715</f>
        <v>3</v>
      </c>
      <c r="AN715" s="130"/>
      <c r="AO715" s="130">
        <f>SUM(T715:V715)</f>
        <v>0</v>
      </c>
      <c r="AP715" s="130">
        <f>SUM(W715:Y715)</f>
        <v>0</v>
      </c>
      <c r="AQ715" s="130">
        <f>Z715</f>
        <v>0</v>
      </c>
      <c r="AR715" s="130">
        <v>14</v>
      </c>
      <c r="AS715" s="126">
        <v>279</v>
      </c>
      <c r="AT715" s="126"/>
      <c r="AU715" s="126">
        <f>(SUM(S715:AA715))*0.93</f>
        <v>2.79</v>
      </c>
      <c r="AV715" s="126">
        <v>93.7</v>
      </c>
      <c r="AW715" s="126"/>
      <c r="AX715" s="126"/>
      <c r="AY715" s="126"/>
      <c r="AZ715" s="138">
        <v>48</v>
      </c>
      <c r="BA715" s="140">
        <v>4</v>
      </c>
      <c r="BB715" s="140">
        <v>10</v>
      </c>
      <c r="BC715" s="140">
        <v>1</v>
      </c>
      <c r="BD715" s="140">
        <v>1</v>
      </c>
      <c r="BE715" s="130">
        <f>(AH715*5+AI715*4+AJ715*2)*0.96</f>
        <v>3.84</v>
      </c>
      <c r="BF715" s="130"/>
      <c r="BG715" s="130"/>
      <c r="BH715" s="130">
        <v>46.8</v>
      </c>
      <c r="BI715" s="130">
        <v>43.2</v>
      </c>
      <c r="BJ715" s="130"/>
      <c r="BK715" s="131">
        <v>42.01164</v>
      </c>
      <c r="BL715" s="131">
        <v>42.01164</v>
      </c>
      <c r="BM715" s="130">
        <v>3.84</v>
      </c>
    </row>
    <row r="716" spans="1:65">
      <c r="A716" s="133">
        <v>713</v>
      </c>
      <c r="B716" s="133" t="s">
        <v>2689</v>
      </c>
      <c r="C716" s="134"/>
      <c r="D716" s="134"/>
      <c r="E716" s="135"/>
      <c r="F716" s="135" t="s">
        <v>2756</v>
      </c>
      <c r="G716" s="135" t="s">
        <v>2757</v>
      </c>
      <c r="H716" s="133"/>
      <c r="I716" s="130"/>
      <c r="J716" s="130"/>
      <c r="K716" s="130"/>
      <c r="L716" s="130"/>
      <c r="M716" s="130"/>
      <c r="N716" s="130"/>
      <c r="O716" s="130"/>
      <c r="P716" s="130"/>
      <c r="Q716" s="130"/>
      <c r="R716" s="130"/>
      <c r="S716" s="133"/>
      <c r="T716" s="130"/>
      <c r="U716" s="130"/>
      <c r="V716" s="130"/>
      <c r="W716" s="130"/>
      <c r="X716" s="130"/>
      <c r="Y716" s="130"/>
      <c r="Z716" s="130"/>
      <c r="AA716" s="130"/>
      <c r="AB716" s="130"/>
      <c r="AC716" s="130"/>
      <c r="AD716" s="130"/>
      <c r="AE716" s="130"/>
      <c r="AF716" s="130"/>
      <c r="AG716" s="130"/>
      <c r="AH716" s="130"/>
      <c r="AI716" s="130"/>
      <c r="AJ716" s="130"/>
      <c r="AK716" s="130"/>
      <c r="AL716" s="130"/>
      <c r="AM716" s="130"/>
      <c r="AN716" s="130"/>
      <c r="AO716" s="130"/>
      <c r="AP716" s="130"/>
      <c r="AQ716" s="130"/>
      <c r="AR716" s="130"/>
      <c r="AS716" s="126"/>
      <c r="AT716" s="126"/>
      <c r="AU716" s="126"/>
      <c r="AV716" s="126"/>
      <c r="AW716" s="126"/>
      <c r="AX716" s="126"/>
      <c r="AY716" s="126"/>
      <c r="AZ716" s="138"/>
      <c r="BA716" s="140"/>
      <c r="BB716" s="140"/>
      <c r="BC716" s="140"/>
      <c r="BD716" s="140"/>
      <c r="BE716" s="130"/>
      <c r="BF716" s="130"/>
      <c r="BG716" s="130"/>
      <c r="BH716" s="130"/>
      <c r="BI716" s="130"/>
      <c r="BJ716" s="130"/>
      <c r="BK716" s="131">
        <v>4.77405</v>
      </c>
      <c r="BL716" s="131">
        <v>4.77405</v>
      </c>
      <c r="BM716" s="130"/>
    </row>
    <row r="717" spans="1:65">
      <c r="A717" s="133">
        <v>714</v>
      </c>
      <c r="B717" s="133" t="s">
        <v>2689</v>
      </c>
      <c r="C717" s="134"/>
      <c r="D717" s="134"/>
      <c r="E717" s="135" t="s">
        <v>2758</v>
      </c>
      <c r="F717" s="135" t="s">
        <v>2759</v>
      </c>
      <c r="G717" s="135" t="s">
        <v>2760</v>
      </c>
      <c r="H717" s="133"/>
      <c r="I717" s="130"/>
      <c r="J717" s="130"/>
      <c r="K717" s="130"/>
      <c r="L717" s="130"/>
      <c r="M717" s="130"/>
      <c r="N717" s="130"/>
      <c r="O717" s="130"/>
      <c r="P717" s="130"/>
      <c r="Q717" s="130"/>
      <c r="R717" s="130"/>
      <c r="S717" s="133"/>
      <c r="T717" s="130"/>
      <c r="U717" s="130"/>
      <c r="V717" s="130"/>
      <c r="W717" s="130"/>
      <c r="X717" s="130"/>
      <c r="Y717" s="130"/>
      <c r="Z717" s="130"/>
      <c r="AA717" s="130"/>
      <c r="AB717" s="130"/>
      <c r="AC717" s="130"/>
      <c r="AD717" s="130"/>
      <c r="AE717" s="130"/>
      <c r="AF717" s="130"/>
      <c r="AG717" s="130"/>
      <c r="AH717" s="130"/>
      <c r="AI717" s="130"/>
      <c r="AJ717" s="130"/>
      <c r="AK717" s="130"/>
      <c r="AL717" s="130"/>
      <c r="AM717" s="130"/>
      <c r="AN717" s="130"/>
      <c r="AO717" s="130"/>
      <c r="AP717" s="130"/>
      <c r="AQ717" s="130"/>
      <c r="AR717" s="130"/>
      <c r="AS717" s="126"/>
      <c r="AT717" s="126"/>
      <c r="AU717" s="126"/>
      <c r="AV717" s="126"/>
      <c r="AW717" s="126"/>
      <c r="AX717" s="126"/>
      <c r="AY717" s="126"/>
      <c r="AZ717" s="138"/>
      <c r="BA717" s="140"/>
      <c r="BB717" s="140"/>
      <c r="BC717" s="140"/>
      <c r="BD717" s="140"/>
      <c r="BE717" s="130"/>
      <c r="BF717" s="130"/>
      <c r="BG717" s="130"/>
      <c r="BH717" s="130"/>
      <c r="BI717" s="130"/>
      <c r="BJ717" s="130"/>
      <c r="BK717" s="131">
        <v>4.77405</v>
      </c>
      <c r="BL717" s="131">
        <v>4.77405</v>
      </c>
      <c r="BM717" s="130">
        <v>3.84</v>
      </c>
    </row>
    <row r="718" spans="1:65">
      <c r="A718" s="133">
        <v>715</v>
      </c>
      <c r="B718" s="133" t="s">
        <v>2689</v>
      </c>
      <c r="C718" s="134"/>
      <c r="D718" s="134"/>
      <c r="E718" s="135" t="s">
        <v>2761</v>
      </c>
      <c r="F718" s="135" t="s">
        <v>2762</v>
      </c>
      <c r="G718" s="135" t="s">
        <v>2763</v>
      </c>
      <c r="H718" s="133"/>
      <c r="I718" s="130"/>
      <c r="J718" s="130"/>
      <c r="K718" s="130"/>
      <c r="L718" s="130"/>
      <c r="M718" s="130"/>
      <c r="N718" s="130"/>
      <c r="O718" s="130"/>
      <c r="P718" s="130"/>
      <c r="Q718" s="130"/>
      <c r="R718" s="130"/>
      <c r="S718" s="133"/>
      <c r="T718" s="130"/>
      <c r="U718" s="130"/>
      <c r="V718" s="130"/>
      <c r="W718" s="130"/>
      <c r="X718" s="130"/>
      <c r="Y718" s="130"/>
      <c r="Z718" s="130"/>
      <c r="AA718" s="130"/>
      <c r="AB718" s="130"/>
      <c r="AC718" s="130"/>
      <c r="AD718" s="130"/>
      <c r="AE718" s="130"/>
      <c r="AF718" s="130"/>
      <c r="AG718" s="130"/>
      <c r="AH718" s="130"/>
      <c r="AI718" s="130"/>
      <c r="AJ718" s="130"/>
      <c r="AK718" s="130"/>
      <c r="AL718" s="130"/>
      <c r="AM718" s="130"/>
      <c r="AN718" s="130"/>
      <c r="AO718" s="130"/>
      <c r="AP718" s="130"/>
      <c r="AQ718" s="130"/>
      <c r="AR718" s="130"/>
      <c r="AS718" s="126"/>
      <c r="AT718" s="126"/>
      <c r="AU718" s="126"/>
      <c r="AV718" s="126"/>
      <c r="AW718" s="126"/>
      <c r="AX718" s="126"/>
      <c r="AY718" s="126"/>
      <c r="AZ718" s="138"/>
      <c r="BA718" s="140"/>
      <c r="BB718" s="140"/>
      <c r="BC718" s="140"/>
      <c r="BD718" s="140"/>
      <c r="BE718" s="130"/>
      <c r="BF718" s="130"/>
      <c r="BG718" s="130"/>
      <c r="BH718" s="130"/>
      <c r="BI718" s="130"/>
      <c r="BJ718" s="130"/>
      <c r="BK718" s="131">
        <v>36.28278</v>
      </c>
      <c r="BL718" s="131">
        <v>36.28278</v>
      </c>
      <c r="BM718" s="130">
        <v>3.84</v>
      </c>
    </row>
    <row r="719" spans="1:65">
      <c r="A719" s="133">
        <v>716</v>
      </c>
      <c r="B719" s="133" t="s">
        <v>2689</v>
      </c>
      <c r="C719" s="134"/>
      <c r="D719" s="134" t="s">
        <v>2764</v>
      </c>
      <c r="E719" s="135" t="s">
        <v>2765</v>
      </c>
      <c r="F719" s="135" t="s">
        <v>2766</v>
      </c>
      <c r="G719" s="135" t="s">
        <v>2767</v>
      </c>
      <c r="H719" s="133">
        <f>SUM(I719:Q719)</f>
        <v>4</v>
      </c>
      <c r="I719" s="130">
        <v>1</v>
      </c>
      <c r="J719" s="130"/>
      <c r="K719" s="130">
        <v>1</v>
      </c>
      <c r="L719" s="130"/>
      <c r="M719" s="130"/>
      <c r="N719" s="130"/>
      <c r="O719" s="130"/>
      <c r="P719" s="130">
        <v>2</v>
      </c>
      <c r="Q719" s="130"/>
      <c r="R719" s="130">
        <f>P719</f>
        <v>2</v>
      </c>
      <c r="S719" s="133">
        <v>1</v>
      </c>
      <c r="T719" s="130"/>
      <c r="U719" s="130"/>
      <c r="V719" s="130">
        <v>1</v>
      </c>
      <c r="W719" s="130"/>
      <c r="X719" s="130"/>
      <c r="Y719" s="130"/>
      <c r="Z719" s="130"/>
      <c r="AA719" s="130"/>
      <c r="AB719" s="130"/>
      <c r="AC719" s="130"/>
      <c r="AD719" s="130"/>
      <c r="AE719" s="130"/>
      <c r="AF719" s="130"/>
      <c r="AG719" s="130"/>
      <c r="AH719" s="130"/>
      <c r="AI719" s="130">
        <v>1</v>
      </c>
      <c r="AJ719" s="130"/>
      <c r="AK719" s="130"/>
      <c r="AL719" s="130"/>
      <c r="AM719" s="130">
        <f>S719</f>
        <v>1</v>
      </c>
      <c r="AN719" s="130"/>
      <c r="AO719" s="130">
        <f>SUM(T719:V719)</f>
        <v>1</v>
      </c>
      <c r="AP719" s="130">
        <f>SUM(W719:Y719)</f>
        <v>0</v>
      </c>
      <c r="AQ719" s="130">
        <f>Z719</f>
        <v>0</v>
      </c>
      <c r="AR719" s="130"/>
      <c r="AS719" s="126"/>
      <c r="AT719" s="126"/>
      <c r="AU719" s="126">
        <f>(SUM(S719:AA719))*0.93</f>
        <v>1.86</v>
      </c>
      <c r="AV719" s="126"/>
      <c r="AW719" s="126">
        <v>74.4</v>
      </c>
      <c r="AX719" s="126"/>
      <c r="AY719" s="126"/>
      <c r="AZ719" s="138"/>
      <c r="BA719" s="140"/>
      <c r="BB719" s="140"/>
      <c r="BC719" s="140"/>
      <c r="BD719" s="140"/>
      <c r="BE719" s="130">
        <f>(AH719*5+AI719*4+AJ719*2)*0.96</f>
        <v>3.84</v>
      </c>
      <c r="BF719" s="130"/>
      <c r="BG719" s="130"/>
      <c r="BH719" s="130">
        <v>49.92</v>
      </c>
      <c r="BI719" s="130">
        <v>57.6</v>
      </c>
      <c r="BJ719" s="130"/>
      <c r="BK719" s="131">
        <v>36.28278</v>
      </c>
      <c r="BL719" s="131">
        <v>36.28278</v>
      </c>
      <c r="BM719" s="130">
        <v>3.84</v>
      </c>
    </row>
    <row r="720" spans="1:65">
      <c r="A720" s="133">
        <v>717</v>
      </c>
      <c r="B720" s="133" t="s">
        <v>2689</v>
      </c>
      <c r="C720" s="134"/>
      <c r="D720" s="134"/>
      <c r="E720" s="135"/>
      <c r="F720" s="135" t="s">
        <v>2768</v>
      </c>
      <c r="G720" s="135" t="s">
        <v>2769</v>
      </c>
      <c r="H720" s="133"/>
      <c r="I720" s="130"/>
      <c r="J720" s="130"/>
      <c r="K720" s="130"/>
      <c r="L720" s="130"/>
      <c r="M720" s="130"/>
      <c r="N720" s="130"/>
      <c r="O720" s="130"/>
      <c r="P720" s="130"/>
      <c r="Q720" s="130"/>
      <c r="R720" s="130"/>
      <c r="S720" s="133"/>
      <c r="T720" s="130"/>
      <c r="U720" s="130"/>
      <c r="V720" s="130"/>
      <c r="W720" s="130"/>
      <c r="X720" s="130"/>
      <c r="Y720" s="130"/>
      <c r="Z720" s="130"/>
      <c r="AA720" s="130"/>
      <c r="AB720" s="130"/>
      <c r="AC720" s="130"/>
      <c r="AD720" s="130"/>
      <c r="AE720" s="130"/>
      <c r="AF720" s="130"/>
      <c r="AG720" s="130"/>
      <c r="AH720" s="130"/>
      <c r="AI720" s="130"/>
      <c r="AJ720" s="130"/>
      <c r="AK720" s="130"/>
      <c r="AL720" s="130"/>
      <c r="AM720" s="130"/>
      <c r="AN720" s="130"/>
      <c r="AO720" s="130"/>
      <c r="AP720" s="130"/>
      <c r="AQ720" s="130"/>
      <c r="AR720" s="130"/>
      <c r="AS720" s="126"/>
      <c r="AT720" s="126"/>
      <c r="AU720" s="126"/>
      <c r="AV720" s="126"/>
      <c r="AW720" s="126"/>
      <c r="AX720" s="126"/>
      <c r="AY720" s="126"/>
      <c r="AZ720" s="138"/>
      <c r="BA720" s="140"/>
      <c r="BB720" s="140"/>
      <c r="BC720" s="140"/>
      <c r="BD720" s="140"/>
      <c r="BE720" s="130"/>
      <c r="BF720" s="130"/>
      <c r="BG720" s="130"/>
      <c r="BH720" s="130"/>
      <c r="BI720" s="130"/>
      <c r="BJ720" s="130"/>
      <c r="BK720" s="131">
        <v>36.28278</v>
      </c>
      <c r="BL720" s="131">
        <v>36.28278</v>
      </c>
      <c r="BM720" s="130"/>
    </row>
    <row r="721" spans="1:65">
      <c r="A721" s="133">
        <v>718</v>
      </c>
      <c r="B721" s="133" t="s">
        <v>2689</v>
      </c>
      <c r="C721" s="134"/>
      <c r="D721" s="134"/>
      <c r="E721" s="135"/>
      <c r="F721" s="135" t="s">
        <v>2770</v>
      </c>
      <c r="G721" s="135" t="s">
        <v>2771</v>
      </c>
      <c r="H721" s="133"/>
      <c r="I721" s="130"/>
      <c r="J721" s="130"/>
      <c r="K721" s="130"/>
      <c r="L721" s="130"/>
      <c r="M721" s="130"/>
      <c r="N721" s="130"/>
      <c r="O721" s="130"/>
      <c r="P721" s="130"/>
      <c r="Q721" s="130"/>
      <c r="R721" s="130"/>
      <c r="S721" s="133"/>
      <c r="T721" s="130"/>
      <c r="U721" s="130"/>
      <c r="V721" s="130"/>
      <c r="W721" s="130"/>
      <c r="X721" s="130"/>
      <c r="Y721" s="130"/>
      <c r="Z721" s="130"/>
      <c r="AA721" s="130"/>
      <c r="AB721" s="130"/>
      <c r="AC721" s="130"/>
      <c r="AD721" s="130"/>
      <c r="AE721" s="130"/>
      <c r="AF721" s="130"/>
      <c r="AG721" s="130"/>
      <c r="AH721" s="130"/>
      <c r="AI721" s="130"/>
      <c r="AJ721" s="130"/>
      <c r="AK721" s="130"/>
      <c r="AL721" s="130"/>
      <c r="AM721" s="130"/>
      <c r="AN721" s="130"/>
      <c r="AO721" s="130"/>
      <c r="AP721" s="130"/>
      <c r="AQ721" s="130"/>
      <c r="AR721" s="130"/>
      <c r="AS721" s="126"/>
      <c r="AT721" s="126"/>
      <c r="AU721" s="126"/>
      <c r="AV721" s="126"/>
      <c r="AW721" s="126"/>
      <c r="AX721" s="126"/>
      <c r="AY721" s="126"/>
      <c r="AZ721" s="138"/>
      <c r="BA721" s="140"/>
      <c r="BB721" s="140"/>
      <c r="BC721" s="140"/>
      <c r="BD721" s="140"/>
      <c r="BE721" s="130"/>
      <c r="BF721" s="130"/>
      <c r="BG721" s="130"/>
      <c r="BH721" s="130"/>
      <c r="BI721" s="130"/>
      <c r="BJ721" s="130"/>
      <c r="BK721" s="131">
        <v>27.68949</v>
      </c>
      <c r="BL721" s="131">
        <v>27.68949</v>
      </c>
      <c r="BM721" s="130"/>
    </row>
    <row r="722" spans="1:65">
      <c r="A722" s="133">
        <v>719</v>
      </c>
      <c r="B722" s="133" t="s">
        <v>2689</v>
      </c>
      <c r="C722" s="134"/>
      <c r="D722" s="134"/>
      <c r="E722" s="135" t="s">
        <v>2772</v>
      </c>
      <c r="F722" s="135" t="s">
        <v>2773</v>
      </c>
      <c r="G722" s="135" t="s">
        <v>2774</v>
      </c>
      <c r="H722" s="133"/>
      <c r="I722" s="130"/>
      <c r="J722" s="130"/>
      <c r="K722" s="130"/>
      <c r="L722" s="130"/>
      <c r="M722" s="130"/>
      <c r="N722" s="130"/>
      <c r="O722" s="130"/>
      <c r="P722" s="130"/>
      <c r="Q722" s="130"/>
      <c r="R722" s="130"/>
      <c r="S722" s="133"/>
      <c r="T722" s="130"/>
      <c r="U722" s="130"/>
      <c r="V722" s="130"/>
      <c r="W722" s="130"/>
      <c r="X722" s="130"/>
      <c r="Y722" s="130"/>
      <c r="Z722" s="130"/>
      <c r="AA722" s="130"/>
      <c r="AB722" s="130"/>
      <c r="AC722" s="130"/>
      <c r="AD722" s="130"/>
      <c r="AE722" s="130"/>
      <c r="AF722" s="130"/>
      <c r="AG722" s="130"/>
      <c r="AH722" s="130"/>
      <c r="AI722" s="130"/>
      <c r="AJ722" s="130"/>
      <c r="AK722" s="130"/>
      <c r="AL722" s="130"/>
      <c r="AM722" s="130"/>
      <c r="AN722" s="130"/>
      <c r="AO722" s="130"/>
      <c r="AP722" s="130"/>
      <c r="AQ722" s="130"/>
      <c r="AR722" s="130"/>
      <c r="AS722" s="126"/>
      <c r="AT722" s="126"/>
      <c r="AU722" s="126"/>
      <c r="AV722" s="126"/>
      <c r="AW722" s="126"/>
      <c r="AX722" s="126"/>
      <c r="AY722" s="126"/>
      <c r="AZ722" s="138"/>
      <c r="BA722" s="140"/>
      <c r="BB722" s="140"/>
      <c r="BC722" s="140"/>
      <c r="BD722" s="140"/>
      <c r="BE722" s="130"/>
      <c r="BF722" s="130"/>
      <c r="BG722" s="130"/>
      <c r="BH722" s="130"/>
      <c r="BI722" s="130"/>
      <c r="BJ722" s="130"/>
      <c r="BK722" s="131">
        <v>27.68949</v>
      </c>
      <c r="BL722" s="131">
        <v>27.68949</v>
      </c>
      <c r="BM722" s="130">
        <v>3.84</v>
      </c>
    </row>
    <row r="723" spans="1:65">
      <c r="A723" s="133">
        <v>720</v>
      </c>
      <c r="B723" s="133" t="s">
        <v>2689</v>
      </c>
      <c r="C723" s="134"/>
      <c r="D723" s="134" t="s">
        <v>2775</v>
      </c>
      <c r="E723" s="135" t="s">
        <v>2776</v>
      </c>
      <c r="F723" s="135" t="s">
        <v>2777</v>
      </c>
      <c r="G723" s="135" t="s">
        <v>2778</v>
      </c>
      <c r="H723" s="133">
        <f>SUM(I723:Q723)</f>
        <v>6</v>
      </c>
      <c r="I723" s="130">
        <v>1</v>
      </c>
      <c r="J723" s="130">
        <v>2</v>
      </c>
      <c r="K723" s="130">
        <v>1</v>
      </c>
      <c r="L723" s="130"/>
      <c r="M723" s="130"/>
      <c r="N723" s="130"/>
      <c r="O723" s="130"/>
      <c r="P723" s="130">
        <v>2</v>
      </c>
      <c r="Q723" s="130"/>
      <c r="R723" s="130">
        <f>P723</f>
        <v>2</v>
      </c>
      <c r="S723" s="133">
        <v>2</v>
      </c>
      <c r="T723" s="130"/>
      <c r="U723" s="130"/>
      <c r="V723" s="130">
        <v>1</v>
      </c>
      <c r="W723" s="130"/>
      <c r="X723" s="130"/>
      <c r="Y723" s="130"/>
      <c r="Z723" s="130"/>
      <c r="AA723" s="130"/>
      <c r="AB723" s="130">
        <v>1</v>
      </c>
      <c r="AC723" s="130"/>
      <c r="AD723" s="130"/>
      <c r="AE723" s="130"/>
      <c r="AF723" s="130"/>
      <c r="AG723" s="130"/>
      <c r="AH723" s="130"/>
      <c r="AI723" s="130">
        <v>1</v>
      </c>
      <c r="AJ723" s="130"/>
      <c r="AK723" s="130"/>
      <c r="AL723" s="130"/>
      <c r="AM723" s="130">
        <f>S723</f>
        <v>2</v>
      </c>
      <c r="AN723" s="130"/>
      <c r="AO723" s="130">
        <f>SUM(T723:V723)</f>
        <v>1</v>
      </c>
      <c r="AP723" s="130">
        <f>SUM(W723:Y723)</f>
        <v>0</v>
      </c>
      <c r="AQ723" s="130">
        <f>Z723</f>
        <v>0</v>
      </c>
      <c r="AR723" s="130"/>
      <c r="AS723" s="126"/>
      <c r="AT723" s="126"/>
      <c r="AU723" s="126">
        <f>(SUM(S723:AA723))*0.93</f>
        <v>2.79</v>
      </c>
      <c r="AV723" s="126">
        <v>83.7</v>
      </c>
      <c r="AW723" s="126"/>
      <c r="AX723" s="126"/>
      <c r="AY723" s="126"/>
      <c r="AZ723" s="138"/>
      <c r="BA723" s="140"/>
      <c r="BB723" s="140"/>
      <c r="BC723" s="140"/>
      <c r="BD723" s="140"/>
      <c r="BE723" s="130">
        <f>(AH723*5+AI723*4+AJ723*2)*0.96</f>
        <v>3.84</v>
      </c>
      <c r="BF723" s="130"/>
      <c r="BG723" s="130"/>
      <c r="BH723" s="130">
        <v>48.96</v>
      </c>
      <c r="BI723" s="130">
        <v>76.8</v>
      </c>
      <c r="BJ723" s="130"/>
      <c r="BK723" s="131">
        <v>27.68949</v>
      </c>
      <c r="BL723" s="131">
        <v>27.68949</v>
      </c>
      <c r="BM723" s="130">
        <v>3.84</v>
      </c>
    </row>
    <row r="724" spans="1:65">
      <c r="A724" s="133">
        <v>721</v>
      </c>
      <c r="B724" s="133" t="s">
        <v>2689</v>
      </c>
      <c r="C724" s="134"/>
      <c r="D724" s="134"/>
      <c r="E724" s="135" t="s">
        <v>2779</v>
      </c>
      <c r="F724" s="135" t="s">
        <v>2780</v>
      </c>
      <c r="G724" s="135" t="s">
        <v>2781</v>
      </c>
      <c r="H724" s="133"/>
      <c r="I724" s="130"/>
      <c r="J724" s="130"/>
      <c r="K724" s="130"/>
      <c r="L724" s="130"/>
      <c r="M724" s="130"/>
      <c r="N724" s="130"/>
      <c r="O724" s="130"/>
      <c r="P724" s="130"/>
      <c r="Q724" s="130"/>
      <c r="R724" s="130"/>
      <c r="S724" s="133"/>
      <c r="T724" s="130"/>
      <c r="U724" s="130"/>
      <c r="V724" s="130"/>
      <c r="W724" s="130"/>
      <c r="X724" s="130"/>
      <c r="Y724" s="130"/>
      <c r="Z724" s="130"/>
      <c r="AA724" s="130"/>
      <c r="AB724" s="130"/>
      <c r="AC724" s="130"/>
      <c r="AD724" s="130"/>
      <c r="AE724" s="130"/>
      <c r="AF724" s="130"/>
      <c r="AG724" s="130"/>
      <c r="AH724" s="130"/>
      <c r="AI724" s="130"/>
      <c r="AJ724" s="130"/>
      <c r="AK724" s="130"/>
      <c r="AL724" s="130"/>
      <c r="AM724" s="130"/>
      <c r="AN724" s="130"/>
      <c r="AO724" s="130"/>
      <c r="AP724" s="130"/>
      <c r="AQ724" s="130"/>
      <c r="AR724" s="130"/>
      <c r="AS724" s="126"/>
      <c r="AT724" s="126"/>
      <c r="AU724" s="126"/>
      <c r="AV724" s="126"/>
      <c r="AW724" s="126"/>
      <c r="AX724" s="126"/>
      <c r="AY724" s="126"/>
      <c r="AZ724" s="138"/>
      <c r="BA724" s="140"/>
      <c r="BB724" s="140"/>
      <c r="BC724" s="140"/>
      <c r="BD724" s="140"/>
      <c r="BE724" s="130"/>
      <c r="BF724" s="130"/>
      <c r="BG724" s="130"/>
      <c r="BH724" s="130"/>
      <c r="BI724" s="130"/>
      <c r="BJ724" s="130"/>
      <c r="BK724" s="131">
        <v>4.77405</v>
      </c>
      <c r="BL724" s="131">
        <v>4.77405</v>
      </c>
      <c r="BM724" s="130">
        <v>3.84</v>
      </c>
    </row>
    <row r="725" spans="1:65">
      <c r="A725" s="133">
        <v>722</v>
      </c>
      <c r="B725" s="133" t="s">
        <v>2689</v>
      </c>
      <c r="C725" s="134"/>
      <c r="D725" s="134"/>
      <c r="E725" s="135"/>
      <c r="F725" s="135" t="s">
        <v>2782</v>
      </c>
      <c r="G725" s="135" t="s">
        <v>2783</v>
      </c>
      <c r="H725" s="133"/>
      <c r="I725" s="130"/>
      <c r="J725" s="130"/>
      <c r="K725" s="130"/>
      <c r="L725" s="130"/>
      <c r="M725" s="130"/>
      <c r="N725" s="130"/>
      <c r="O725" s="130"/>
      <c r="P725" s="130"/>
      <c r="Q725" s="130"/>
      <c r="R725" s="130"/>
      <c r="S725" s="133"/>
      <c r="T725" s="130"/>
      <c r="U725" s="130"/>
      <c r="V725" s="130"/>
      <c r="W725" s="130"/>
      <c r="X725" s="130"/>
      <c r="Y725" s="130"/>
      <c r="Z725" s="130"/>
      <c r="AA725" s="130"/>
      <c r="AB725" s="130"/>
      <c r="AC725" s="130"/>
      <c r="AD725" s="130"/>
      <c r="AE725" s="130"/>
      <c r="AF725" s="130"/>
      <c r="AG725" s="130"/>
      <c r="AH725" s="130"/>
      <c r="AI725" s="130"/>
      <c r="AJ725" s="130"/>
      <c r="AK725" s="130"/>
      <c r="AL725" s="130"/>
      <c r="AM725" s="130"/>
      <c r="AN725" s="130"/>
      <c r="AO725" s="130"/>
      <c r="AP725" s="130"/>
      <c r="AQ725" s="130"/>
      <c r="AR725" s="130"/>
      <c r="AS725" s="126"/>
      <c r="AT725" s="126"/>
      <c r="AU725" s="126"/>
      <c r="AV725" s="126"/>
      <c r="AW725" s="126"/>
      <c r="AX725" s="126"/>
      <c r="AY725" s="126"/>
      <c r="AZ725" s="138"/>
      <c r="BA725" s="140"/>
      <c r="BB725" s="140"/>
      <c r="BC725" s="140"/>
      <c r="BD725" s="140"/>
      <c r="BE725" s="130"/>
      <c r="BF725" s="130"/>
      <c r="BG725" s="130"/>
      <c r="BH725" s="130"/>
      <c r="BI725" s="130"/>
      <c r="BJ725" s="130"/>
      <c r="BK725" s="131">
        <v>3.69988875</v>
      </c>
      <c r="BL725" s="131">
        <v>3.69988875</v>
      </c>
      <c r="BM725" s="130"/>
    </row>
    <row r="726" spans="1:65">
      <c r="A726" s="133">
        <v>723</v>
      </c>
      <c r="B726" s="133" t="s">
        <v>2689</v>
      </c>
      <c r="C726" s="134"/>
      <c r="D726" s="134"/>
      <c r="E726" s="135" t="s">
        <v>2784</v>
      </c>
      <c r="F726" s="135" t="s">
        <v>2785</v>
      </c>
      <c r="G726" s="135" t="s">
        <v>2786</v>
      </c>
      <c r="H726" s="133"/>
      <c r="I726" s="130"/>
      <c r="J726" s="130"/>
      <c r="K726" s="130"/>
      <c r="L726" s="130"/>
      <c r="M726" s="130"/>
      <c r="N726" s="130"/>
      <c r="O726" s="130"/>
      <c r="P726" s="130"/>
      <c r="Q726" s="130"/>
      <c r="R726" s="130"/>
      <c r="S726" s="133"/>
      <c r="T726" s="130"/>
      <c r="U726" s="130"/>
      <c r="V726" s="130"/>
      <c r="W726" s="130"/>
      <c r="X726" s="130"/>
      <c r="Y726" s="130"/>
      <c r="Z726" s="130"/>
      <c r="AA726" s="130"/>
      <c r="AB726" s="130"/>
      <c r="AC726" s="130"/>
      <c r="AD726" s="130"/>
      <c r="AE726" s="130"/>
      <c r="AF726" s="130"/>
      <c r="AG726" s="130"/>
      <c r="AH726" s="130"/>
      <c r="AI726" s="130"/>
      <c r="AJ726" s="130"/>
      <c r="AK726" s="130"/>
      <c r="AL726" s="130"/>
      <c r="AM726" s="130"/>
      <c r="AN726" s="130"/>
      <c r="AO726" s="130"/>
      <c r="AP726" s="130"/>
      <c r="AQ726" s="130"/>
      <c r="AR726" s="130"/>
      <c r="AS726" s="126"/>
      <c r="AT726" s="126"/>
      <c r="AU726" s="126"/>
      <c r="AV726" s="126"/>
      <c r="AW726" s="126"/>
      <c r="AX726" s="126"/>
      <c r="AY726" s="126"/>
      <c r="AZ726" s="138"/>
      <c r="BA726" s="140"/>
      <c r="BB726" s="140"/>
      <c r="BC726" s="140"/>
      <c r="BD726" s="140"/>
      <c r="BE726" s="130"/>
      <c r="BF726" s="130"/>
      <c r="BG726" s="130"/>
      <c r="BH726" s="130"/>
      <c r="BI726" s="130"/>
      <c r="BJ726" s="130"/>
      <c r="BK726" s="131">
        <v>37.23759</v>
      </c>
      <c r="BL726" s="131">
        <v>37.23759</v>
      </c>
      <c r="BM726" s="130">
        <v>7.68</v>
      </c>
    </row>
    <row r="727" spans="1:65">
      <c r="A727" s="133">
        <v>724</v>
      </c>
      <c r="B727" s="133" t="s">
        <v>2689</v>
      </c>
      <c r="C727" s="134"/>
      <c r="D727" s="134"/>
      <c r="E727" s="135"/>
      <c r="F727" s="135" t="s">
        <v>2787</v>
      </c>
      <c r="G727" s="135" t="s">
        <v>2788</v>
      </c>
      <c r="H727" s="133"/>
      <c r="I727" s="130"/>
      <c r="J727" s="130"/>
      <c r="K727" s="130"/>
      <c r="L727" s="130"/>
      <c r="M727" s="130"/>
      <c r="N727" s="130"/>
      <c r="O727" s="130"/>
      <c r="P727" s="130"/>
      <c r="Q727" s="130"/>
      <c r="R727" s="130"/>
      <c r="S727" s="133"/>
      <c r="T727" s="130"/>
      <c r="U727" s="130"/>
      <c r="V727" s="130"/>
      <c r="W727" s="130"/>
      <c r="X727" s="130"/>
      <c r="Y727" s="130"/>
      <c r="Z727" s="130"/>
      <c r="AA727" s="130"/>
      <c r="AB727" s="130"/>
      <c r="AC727" s="130"/>
      <c r="AD727" s="130"/>
      <c r="AE727" s="130"/>
      <c r="AF727" s="130"/>
      <c r="AG727" s="130"/>
      <c r="AH727" s="130"/>
      <c r="AI727" s="130"/>
      <c r="AJ727" s="130"/>
      <c r="AK727" s="130"/>
      <c r="AL727" s="130"/>
      <c r="AM727" s="130"/>
      <c r="AN727" s="130"/>
      <c r="AO727" s="130"/>
      <c r="AP727" s="130"/>
      <c r="AQ727" s="130"/>
      <c r="AR727" s="130"/>
      <c r="AS727" s="126"/>
      <c r="AT727" s="126"/>
      <c r="AU727" s="126"/>
      <c r="AV727" s="126"/>
      <c r="AW727" s="126"/>
      <c r="AX727" s="126"/>
      <c r="AY727" s="126"/>
      <c r="AZ727" s="138"/>
      <c r="BA727" s="140"/>
      <c r="BB727" s="140"/>
      <c r="BC727" s="140"/>
      <c r="BD727" s="140"/>
      <c r="BE727" s="130"/>
      <c r="BF727" s="130"/>
      <c r="BG727" s="130"/>
      <c r="BH727" s="130"/>
      <c r="BI727" s="130"/>
      <c r="BJ727" s="130"/>
      <c r="BK727" s="131">
        <v>14.32215</v>
      </c>
      <c r="BL727" s="131">
        <v>14.32215</v>
      </c>
      <c r="BM727" s="130"/>
    </row>
    <row r="728" spans="1:65">
      <c r="A728" s="133">
        <v>725</v>
      </c>
      <c r="B728" s="133" t="s">
        <v>2689</v>
      </c>
      <c r="C728" s="134"/>
      <c r="D728" s="134"/>
      <c r="E728" s="135"/>
      <c r="F728" s="135" t="s">
        <v>2789</v>
      </c>
      <c r="G728" s="135" t="s">
        <v>2790</v>
      </c>
      <c r="H728" s="133"/>
      <c r="I728" s="130"/>
      <c r="J728" s="130"/>
      <c r="K728" s="130"/>
      <c r="L728" s="130"/>
      <c r="M728" s="130"/>
      <c r="N728" s="130"/>
      <c r="O728" s="130"/>
      <c r="P728" s="130"/>
      <c r="Q728" s="130"/>
      <c r="R728" s="130"/>
      <c r="S728" s="133"/>
      <c r="T728" s="130"/>
      <c r="U728" s="130"/>
      <c r="V728" s="130"/>
      <c r="W728" s="130"/>
      <c r="X728" s="130"/>
      <c r="Y728" s="130"/>
      <c r="Z728" s="130"/>
      <c r="AA728" s="130"/>
      <c r="AB728" s="130"/>
      <c r="AC728" s="130"/>
      <c r="AD728" s="130"/>
      <c r="AE728" s="130"/>
      <c r="AF728" s="130"/>
      <c r="AG728" s="130"/>
      <c r="AH728" s="130"/>
      <c r="AI728" s="130"/>
      <c r="AJ728" s="130"/>
      <c r="AK728" s="130"/>
      <c r="AL728" s="130"/>
      <c r="AM728" s="130"/>
      <c r="AN728" s="130"/>
      <c r="AO728" s="130"/>
      <c r="AP728" s="130"/>
      <c r="AQ728" s="130"/>
      <c r="AR728" s="130"/>
      <c r="AS728" s="126"/>
      <c r="AT728" s="126"/>
      <c r="AU728" s="126"/>
      <c r="AV728" s="126"/>
      <c r="AW728" s="126"/>
      <c r="AX728" s="126"/>
      <c r="AY728" s="126"/>
      <c r="AZ728" s="138"/>
      <c r="BA728" s="140"/>
      <c r="BB728" s="140"/>
      <c r="BC728" s="140"/>
      <c r="BD728" s="140"/>
      <c r="BE728" s="130"/>
      <c r="BF728" s="130"/>
      <c r="BG728" s="130"/>
      <c r="BH728" s="130"/>
      <c r="BI728" s="130"/>
      <c r="BJ728" s="130"/>
      <c r="BK728" s="131">
        <v>14.32215</v>
      </c>
      <c r="BL728" s="131">
        <v>14.32215</v>
      </c>
      <c r="BM728" s="130"/>
    </row>
    <row r="729" spans="1:65">
      <c r="A729" s="133">
        <v>726</v>
      </c>
      <c r="B729" s="133" t="s">
        <v>2689</v>
      </c>
      <c r="C729" s="134"/>
      <c r="D729" s="134" t="s">
        <v>2791</v>
      </c>
      <c r="E729" s="135" t="s">
        <v>2792</v>
      </c>
      <c r="F729" s="135" t="s">
        <v>2793</v>
      </c>
      <c r="G729" s="135" t="s">
        <v>2794</v>
      </c>
      <c r="H729" s="133">
        <f>SUM(I729:Q729)</f>
        <v>5</v>
      </c>
      <c r="I729" s="130"/>
      <c r="J729" s="130">
        <v>2</v>
      </c>
      <c r="K729" s="130">
        <v>2</v>
      </c>
      <c r="L729" s="130"/>
      <c r="M729" s="130"/>
      <c r="N729" s="130"/>
      <c r="O729" s="130">
        <v>1</v>
      </c>
      <c r="P729" s="130"/>
      <c r="Q729" s="130"/>
      <c r="R729" s="130">
        <f>P729</f>
        <v>0</v>
      </c>
      <c r="S729" s="133">
        <v>2</v>
      </c>
      <c r="T729" s="130">
        <v>1</v>
      </c>
      <c r="U729" s="130"/>
      <c r="V729" s="130"/>
      <c r="W729" s="130"/>
      <c r="X729" s="130"/>
      <c r="Y729" s="130"/>
      <c r="Z729" s="130"/>
      <c r="AA729" s="130"/>
      <c r="AB729" s="130">
        <v>2</v>
      </c>
      <c r="AC729" s="130"/>
      <c r="AD729" s="130"/>
      <c r="AE729" s="130"/>
      <c r="AF729" s="130"/>
      <c r="AG729" s="130"/>
      <c r="AH729" s="130"/>
      <c r="AI729" s="130"/>
      <c r="AJ729" s="130">
        <v>1</v>
      </c>
      <c r="AK729" s="130">
        <v>1</v>
      </c>
      <c r="AL729" s="130"/>
      <c r="AM729" s="130">
        <f>S729</f>
        <v>2</v>
      </c>
      <c r="AN729" s="130"/>
      <c r="AO729" s="130">
        <f>SUM(T729:V729)</f>
        <v>1</v>
      </c>
      <c r="AP729" s="130">
        <f>SUM(W729:Y729)</f>
        <v>0</v>
      </c>
      <c r="AQ729" s="130">
        <f>Z729</f>
        <v>0</v>
      </c>
      <c r="AR729" s="130"/>
      <c r="AS729" s="126"/>
      <c r="AT729" s="126"/>
      <c r="AU729" s="126">
        <f>(SUM(S729:AA729))*0.93</f>
        <v>2.79</v>
      </c>
      <c r="AV729" s="126"/>
      <c r="AW729" s="126">
        <v>74.4</v>
      </c>
      <c r="AX729" s="126"/>
      <c r="AY729" s="126"/>
      <c r="AZ729" s="138"/>
      <c r="BA729" s="140"/>
      <c r="BB729" s="140"/>
      <c r="BC729" s="140"/>
      <c r="BD729" s="140"/>
      <c r="BE729" s="130">
        <f>(AH729*5+AI729*4+AJ729*2)*0.96</f>
        <v>1.92</v>
      </c>
      <c r="BF729" s="130">
        <v>1.92</v>
      </c>
      <c r="BG729" s="130">
        <v>43.2</v>
      </c>
      <c r="BH729" s="130"/>
      <c r="BI729" s="130">
        <v>43.2</v>
      </c>
      <c r="BJ729" s="130"/>
      <c r="BK729" s="131">
        <v>14.32215</v>
      </c>
      <c r="BL729" s="131">
        <v>14.32215</v>
      </c>
      <c r="BM729" s="130">
        <v>7.68</v>
      </c>
    </row>
    <row r="730" spans="1:65">
      <c r="A730" s="133">
        <v>727</v>
      </c>
      <c r="B730" s="133" t="s">
        <v>2689</v>
      </c>
      <c r="C730" s="134"/>
      <c r="D730" s="134"/>
      <c r="E730" s="135"/>
      <c r="F730" s="135" t="s">
        <v>2795</v>
      </c>
      <c r="G730" s="135" t="s">
        <v>2796</v>
      </c>
      <c r="H730" s="133"/>
      <c r="I730" s="130"/>
      <c r="J730" s="130"/>
      <c r="K730" s="130"/>
      <c r="L730" s="130"/>
      <c r="M730" s="130"/>
      <c r="N730" s="130"/>
      <c r="O730" s="130"/>
      <c r="P730" s="130"/>
      <c r="Q730" s="130"/>
      <c r="R730" s="130"/>
      <c r="S730" s="133"/>
      <c r="T730" s="130"/>
      <c r="U730" s="130"/>
      <c r="V730" s="130"/>
      <c r="W730" s="130"/>
      <c r="X730" s="130"/>
      <c r="Y730" s="130"/>
      <c r="Z730" s="130"/>
      <c r="AA730" s="130"/>
      <c r="AB730" s="130"/>
      <c r="AC730" s="130"/>
      <c r="AD730" s="130"/>
      <c r="AE730" s="130"/>
      <c r="AF730" s="130"/>
      <c r="AG730" s="130"/>
      <c r="AH730" s="130"/>
      <c r="AI730" s="130"/>
      <c r="AJ730" s="130"/>
      <c r="AK730" s="130"/>
      <c r="AL730" s="130"/>
      <c r="AM730" s="130"/>
      <c r="AN730" s="130"/>
      <c r="AO730" s="130"/>
      <c r="AP730" s="130"/>
      <c r="AQ730" s="130"/>
      <c r="AR730" s="130"/>
      <c r="AS730" s="126"/>
      <c r="AT730" s="126"/>
      <c r="AU730" s="126"/>
      <c r="AV730" s="126"/>
      <c r="AW730" s="126"/>
      <c r="AX730" s="126"/>
      <c r="AY730" s="126"/>
      <c r="AZ730" s="138"/>
      <c r="BA730" s="140"/>
      <c r="BB730" s="140"/>
      <c r="BC730" s="140"/>
      <c r="BD730" s="140"/>
      <c r="BE730" s="130"/>
      <c r="BF730" s="130"/>
      <c r="BG730" s="130"/>
      <c r="BH730" s="130"/>
      <c r="BI730" s="130"/>
      <c r="BJ730" s="130"/>
      <c r="BK730" s="131">
        <v>6.68367</v>
      </c>
      <c r="BL730" s="131">
        <v>6.68367</v>
      </c>
      <c r="BM730" s="130"/>
    </row>
    <row r="731" spans="1:65">
      <c r="A731" s="133">
        <v>728</v>
      </c>
      <c r="B731" s="133" t="s">
        <v>2689</v>
      </c>
      <c r="C731" s="134"/>
      <c r="D731" s="134"/>
      <c r="E731" s="135"/>
      <c r="F731" s="135" t="s">
        <v>2797</v>
      </c>
      <c r="G731" s="135" t="s">
        <v>2798</v>
      </c>
      <c r="H731" s="133"/>
      <c r="I731" s="130"/>
      <c r="J731" s="130"/>
      <c r="K731" s="130"/>
      <c r="L731" s="130"/>
      <c r="M731" s="130"/>
      <c r="N731" s="130"/>
      <c r="O731" s="130"/>
      <c r="P731" s="130"/>
      <c r="Q731" s="130"/>
      <c r="R731" s="130"/>
      <c r="S731" s="133"/>
      <c r="T731" s="130"/>
      <c r="U731" s="130"/>
      <c r="V731" s="130"/>
      <c r="W731" s="130"/>
      <c r="X731" s="130"/>
      <c r="Y731" s="130"/>
      <c r="Z731" s="130"/>
      <c r="AA731" s="130"/>
      <c r="AB731" s="130"/>
      <c r="AC731" s="130"/>
      <c r="AD731" s="130"/>
      <c r="AE731" s="130"/>
      <c r="AF731" s="130"/>
      <c r="AG731" s="130"/>
      <c r="AH731" s="130"/>
      <c r="AI731" s="130"/>
      <c r="AJ731" s="130"/>
      <c r="AK731" s="130"/>
      <c r="AL731" s="130"/>
      <c r="AM731" s="130"/>
      <c r="AN731" s="130"/>
      <c r="AO731" s="130"/>
      <c r="AP731" s="130"/>
      <c r="AQ731" s="130"/>
      <c r="AR731" s="130"/>
      <c r="AS731" s="126"/>
      <c r="AT731" s="126"/>
      <c r="AU731" s="126"/>
      <c r="AV731" s="126"/>
      <c r="AW731" s="126"/>
      <c r="AX731" s="126"/>
      <c r="AY731" s="126"/>
      <c r="AZ731" s="138"/>
      <c r="BA731" s="140"/>
      <c r="BB731" s="140"/>
      <c r="BC731" s="140"/>
      <c r="BD731" s="140"/>
      <c r="BE731" s="130"/>
      <c r="BF731" s="130"/>
      <c r="BG731" s="130"/>
      <c r="BH731" s="130"/>
      <c r="BI731" s="130"/>
      <c r="BJ731" s="130"/>
      <c r="BK731" s="131">
        <v>78.29442</v>
      </c>
      <c r="BL731" s="131">
        <v>78.29442</v>
      </c>
      <c r="BM731" s="130"/>
    </row>
    <row r="732" spans="1:65">
      <c r="A732" s="133">
        <v>729</v>
      </c>
      <c r="B732" s="133" t="s">
        <v>2689</v>
      </c>
      <c r="C732" s="134"/>
      <c r="D732" s="134"/>
      <c r="E732" s="135" t="s">
        <v>2799</v>
      </c>
      <c r="F732" s="135" t="s">
        <v>2800</v>
      </c>
      <c r="G732" s="135" t="s">
        <v>2801</v>
      </c>
      <c r="H732" s="133"/>
      <c r="I732" s="130"/>
      <c r="J732" s="130"/>
      <c r="K732" s="130"/>
      <c r="L732" s="130"/>
      <c r="M732" s="130"/>
      <c r="N732" s="130"/>
      <c r="O732" s="130"/>
      <c r="P732" s="130"/>
      <c r="Q732" s="130"/>
      <c r="R732" s="130"/>
      <c r="S732" s="133"/>
      <c r="T732" s="130"/>
      <c r="U732" s="130"/>
      <c r="V732" s="130"/>
      <c r="W732" s="130"/>
      <c r="X732" s="130"/>
      <c r="Y732" s="130"/>
      <c r="Z732" s="130"/>
      <c r="AA732" s="130"/>
      <c r="AB732" s="130"/>
      <c r="AC732" s="130"/>
      <c r="AD732" s="130"/>
      <c r="AE732" s="130"/>
      <c r="AF732" s="130"/>
      <c r="AG732" s="130"/>
      <c r="AH732" s="130"/>
      <c r="AI732" s="130"/>
      <c r="AJ732" s="130"/>
      <c r="AK732" s="130"/>
      <c r="AL732" s="130"/>
      <c r="AM732" s="130"/>
      <c r="AN732" s="130"/>
      <c r="AO732" s="130"/>
      <c r="AP732" s="130"/>
      <c r="AQ732" s="130"/>
      <c r="AR732" s="130"/>
      <c r="AS732" s="126"/>
      <c r="AT732" s="126"/>
      <c r="AU732" s="126"/>
      <c r="AV732" s="126"/>
      <c r="AW732" s="126"/>
      <c r="AX732" s="126"/>
      <c r="AY732" s="126"/>
      <c r="AZ732" s="138"/>
      <c r="BA732" s="140"/>
      <c r="BB732" s="140"/>
      <c r="BC732" s="140"/>
      <c r="BD732" s="140"/>
      <c r="BE732" s="130"/>
      <c r="BF732" s="130"/>
      <c r="BG732" s="130"/>
      <c r="BH732" s="130"/>
      <c r="BI732" s="130"/>
      <c r="BJ732" s="130"/>
      <c r="BK732" s="131">
        <v>28.6443</v>
      </c>
      <c r="BL732" s="131">
        <v>28.6443</v>
      </c>
      <c r="BM732" s="130">
        <v>3.84</v>
      </c>
    </row>
    <row r="733" spans="1:65">
      <c r="A733" s="133">
        <v>730</v>
      </c>
      <c r="B733" s="133" t="s">
        <v>2689</v>
      </c>
      <c r="C733" s="134"/>
      <c r="D733" s="134"/>
      <c r="E733" s="135" t="s">
        <v>2802</v>
      </c>
      <c r="F733" s="135" t="s">
        <v>2803</v>
      </c>
      <c r="G733" s="135" t="s">
        <v>2804</v>
      </c>
      <c r="H733" s="133"/>
      <c r="I733" s="130"/>
      <c r="J733" s="130"/>
      <c r="K733" s="130"/>
      <c r="L733" s="130"/>
      <c r="M733" s="130"/>
      <c r="N733" s="130"/>
      <c r="O733" s="130"/>
      <c r="P733" s="130"/>
      <c r="Q733" s="130"/>
      <c r="R733" s="130"/>
      <c r="S733" s="133"/>
      <c r="T733" s="130"/>
      <c r="U733" s="130"/>
      <c r="V733" s="130"/>
      <c r="W733" s="130"/>
      <c r="X733" s="130"/>
      <c r="Y733" s="130"/>
      <c r="Z733" s="130"/>
      <c r="AA733" s="130"/>
      <c r="AB733" s="130"/>
      <c r="AC733" s="130"/>
      <c r="AD733" s="130"/>
      <c r="AE733" s="130"/>
      <c r="AF733" s="130"/>
      <c r="AG733" s="130"/>
      <c r="AH733" s="130"/>
      <c r="AI733" s="130"/>
      <c r="AJ733" s="130"/>
      <c r="AK733" s="130"/>
      <c r="AL733" s="130"/>
      <c r="AM733" s="130"/>
      <c r="AN733" s="130"/>
      <c r="AO733" s="130"/>
      <c r="AP733" s="130"/>
      <c r="AQ733" s="130"/>
      <c r="AR733" s="130"/>
      <c r="AS733" s="126"/>
      <c r="AT733" s="126"/>
      <c r="AU733" s="126"/>
      <c r="AV733" s="126"/>
      <c r="AW733" s="126"/>
      <c r="AX733" s="126"/>
      <c r="AY733" s="126"/>
      <c r="AZ733" s="138"/>
      <c r="BA733" s="140"/>
      <c r="BB733" s="140"/>
      <c r="BC733" s="140"/>
      <c r="BD733" s="140"/>
      <c r="BE733" s="130"/>
      <c r="BF733" s="130"/>
      <c r="BG733" s="130"/>
      <c r="BH733" s="130"/>
      <c r="BI733" s="130"/>
      <c r="BJ733" s="130"/>
      <c r="BK733" s="131">
        <v>72.56556</v>
      </c>
      <c r="BL733" s="131">
        <v>72.56556</v>
      </c>
      <c r="BM733" s="130">
        <v>3.84</v>
      </c>
    </row>
    <row r="734" spans="1:65">
      <c r="A734" s="133">
        <v>731</v>
      </c>
      <c r="B734" s="133" t="s">
        <v>2689</v>
      </c>
      <c r="C734" s="134" t="s">
        <v>2805</v>
      </c>
      <c r="D734" s="134" t="s">
        <v>2806</v>
      </c>
      <c r="E734" s="135" t="s">
        <v>2807</v>
      </c>
      <c r="F734" s="135" t="s">
        <v>2808</v>
      </c>
      <c r="G734" s="135" t="s">
        <v>2809</v>
      </c>
      <c r="H734" s="133">
        <f>SUM(I734:Q734)</f>
        <v>6</v>
      </c>
      <c r="I734" s="130"/>
      <c r="J734" s="130">
        <v>6</v>
      </c>
      <c r="K734" s="130"/>
      <c r="L734" s="130"/>
      <c r="M734" s="130"/>
      <c r="N734" s="130"/>
      <c r="O734" s="130"/>
      <c r="P734" s="130"/>
      <c r="Q734" s="130"/>
      <c r="R734" s="130">
        <f>P734</f>
        <v>0</v>
      </c>
      <c r="S734" s="133">
        <v>4</v>
      </c>
      <c r="T734" s="130"/>
      <c r="U734" s="130"/>
      <c r="V734" s="130"/>
      <c r="W734" s="130"/>
      <c r="X734" s="130"/>
      <c r="Y734" s="130"/>
      <c r="Z734" s="130"/>
      <c r="AA734" s="130"/>
      <c r="AB734" s="130">
        <v>2</v>
      </c>
      <c r="AC734" s="130"/>
      <c r="AD734" s="130"/>
      <c r="AE734" s="130"/>
      <c r="AF734" s="130"/>
      <c r="AG734" s="130"/>
      <c r="AH734" s="130"/>
      <c r="AI734" s="130"/>
      <c r="AJ734" s="130">
        <v>1</v>
      </c>
      <c r="AK734" s="130"/>
      <c r="AL734" s="130"/>
      <c r="AM734" s="130">
        <f>S734</f>
        <v>4</v>
      </c>
      <c r="AN734" s="130"/>
      <c r="AO734" s="130">
        <f>SUM(T734:V734)</f>
        <v>0</v>
      </c>
      <c r="AP734" s="130">
        <f>SUM(W734:Y734)</f>
        <v>0</v>
      </c>
      <c r="AQ734" s="130">
        <f>Z734</f>
        <v>0</v>
      </c>
      <c r="AR734" s="130">
        <v>26</v>
      </c>
      <c r="AS734" s="126">
        <v>762.6</v>
      </c>
      <c r="AT734" s="126"/>
      <c r="AU734" s="126">
        <f>(SUM(S734:AA734))*0.93</f>
        <v>3.72</v>
      </c>
      <c r="AV734" s="126"/>
      <c r="AW734" s="126">
        <v>74.4</v>
      </c>
      <c r="AX734" s="126"/>
      <c r="AY734" s="126"/>
      <c r="AZ734" s="138">
        <v>52</v>
      </c>
      <c r="BA734" s="140">
        <v>5</v>
      </c>
      <c r="BB734" s="140">
        <v>12</v>
      </c>
      <c r="BC734" s="140">
        <v>1</v>
      </c>
      <c r="BD734" s="140">
        <v>1</v>
      </c>
      <c r="BE734" s="130">
        <f>(AH734*5+AI734*4+AJ734*2)*0.96</f>
        <v>1.92</v>
      </c>
      <c r="BF734" s="130"/>
      <c r="BG734" s="130"/>
      <c r="BH734" s="130">
        <v>124.8</v>
      </c>
      <c r="BI734" s="130">
        <v>115.2</v>
      </c>
      <c r="BJ734" s="130"/>
      <c r="BK734" s="131">
        <v>72.56556</v>
      </c>
      <c r="BL734" s="131">
        <v>72.56556</v>
      </c>
      <c r="BM734" s="130">
        <v>3.84</v>
      </c>
    </row>
    <row r="735" spans="1:65">
      <c r="A735" s="133">
        <v>732</v>
      </c>
      <c r="B735" s="133" t="s">
        <v>2689</v>
      </c>
      <c r="C735" s="134"/>
      <c r="D735" s="134"/>
      <c r="E735" s="135" t="s">
        <v>2810</v>
      </c>
      <c r="F735" s="135" t="s">
        <v>2811</v>
      </c>
      <c r="G735" s="135" t="s">
        <v>2812</v>
      </c>
      <c r="H735" s="133"/>
      <c r="I735" s="130"/>
      <c r="J735" s="130"/>
      <c r="K735" s="130"/>
      <c r="L735" s="130"/>
      <c r="M735" s="130"/>
      <c r="N735" s="130"/>
      <c r="O735" s="130"/>
      <c r="P735" s="130"/>
      <c r="Q735" s="130"/>
      <c r="R735" s="130"/>
      <c r="S735" s="133"/>
      <c r="T735" s="130"/>
      <c r="U735" s="130"/>
      <c r="V735" s="130"/>
      <c r="W735" s="130"/>
      <c r="X735" s="130"/>
      <c r="Y735" s="130"/>
      <c r="Z735" s="130"/>
      <c r="AA735" s="130"/>
      <c r="AB735" s="130"/>
      <c r="AC735" s="130"/>
      <c r="AD735" s="130"/>
      <c r="AE735" s="130"/>
      <c r="AF735" s="130"/>
      <c r="AG735" s="130"/>
      <c r="AH735" s="130"/>
      <c r="AI735" s="130"/>
      <c r="AJ735" s="130"/>
      <c r="AK735" s="130"/>
      <c r="AL735" s="130"/>
      <c r="AM735" s="130"/>
      <c r="AN735" s="130"/>
      <c r="AO735" s="130"/>
      <c r="AP735" s="130"/>
      <c r="AQ735" s="130"/>
      <c r="AR735" s="130"/>
      <c r="AS735" s="126"/>
      <c r="AT735" s="126"/>
      <c r="AU735" s="126"/>
      <c r="AV735" s="126"/>
      <c r="AW735" s="126"/>
      <c r="AX735" s="126"/>
      <c r="AY735" s="126"/>
      <c r="AZ735" s="138"/>
      <c r="BA735" s="140"/>
      <c r="BB735" s="140"/>
      <c r="BC735" s="140"/>
      <c r="BD735" s="140"/>
      <c r="BE735" s="130"/>
      <c r="BF735" s="130"/>
      <c r="BG735" s="130"/>
      <c r="BH735" s="130"/>
      <c r="BI735" s="130"/>
      <c r="BJ735" s="130"/>
      <c r="BK735" s="131">
        <v>7.63848</v>
      </c>
      <c r="BL735" s="131">
        <v>7.63848</v>
      </c>
      <c r="BM735" s="130"/>
    </row>
    <row r="736" spans="1:65">
      <c r="A736" s="133">
        <v>733</v>
      </c>
      <c r="B736" s="133" t="s">
        <v>2689</v>
      </c>
      <c r="C736" s="134"/>
      <c r="D736" s="134"/>
      <c r="E736" s="135"/>
      <c r="F736" s="135" t="s">
        <v>2813</v>
      </c>
      <c r="G736" s="135" t="s">
        <v>2814</v>
      </c>
      <c r="H736" s="133"/>
      <c r="I736" s="130"/>
      <c r="J736" s="130"/>
      <c r="K736" s="130"/>
      <c r="L736" s="130"/>
      <c r="M736" s="130"/>
      <c r="N736" s="130"/>
      <c r="O736" s="130"/>
      <c r="P736" s="130"/>
      <c r="Q736" s="130"/>
      <c r="R736" s="130"/>
      <c r="S736" s="133"/>
      <c r="T736" s="130"/>
      <c r="U736" s="130"/>
      <c r="V736" s="130"/>
      <c r="W736" s="130"/>
      <c r="X736" s="130"/>
      <c r="Y736" s="130"/>
      <c r="Z736" s="130"/>
      <c r="AA736" s="130"/>
      <c r="AB736" s="130"/>
      <c r="AC736" s="130"/>
      <c r="AD736" s="130"/>
      <c r="AE736" s="130"/>
      <c r="AF736" s="130"/>
      <c r="AG736" s="130"/>
      <c r="AH736" s="130"/>
      <c r="AI736" s="130"/>
      <c r="AJ736" s="130"/>
      <c r="AK736" s="130"/>
      <c r="AL736" s="130"/>
      <c r="AM736" s="130"/>
      <c r="AN736" s="130"/>
      <c r="AO736" s="130"/>
      <c r="AP736" s="130"/>
      <c r="AQ736" s="130"/>
      <c r="AR736" s="130"/>
      <c r="AS736" s="126"/>
      <c r="AT736" s="126"/>
      <c r="AU736" s="126"/>
      <c r="AV736" s="126"/>
      <c r="AW736" s="126"/>
      <c r="AX736" s="126"/>
      <c r="AY736" s="126"/>
      <c r="AZ736" s="138"/>
      <c r="BA736" s="140"/>
      <c r="BB736" s="140"/>
      <c r="BC736" s="140"/>
      <c r="BD736" s="140"/>
      <c r="BE736" s="130"/>
      <c r="BF736" s="130"/>
      <c r="BG736" s="130"/>
      <c r="BH736" s="130"/>
      <c r="BI736" s="130"/>
      <c r="BJ736" s="130"/>
      <c r="BK736" s="131">
        <v>7.63848</v>
      </c>
      <c r="BL736" s="131">
        <v>7.63848</v>
      </c>
      <c r="BM736" s="130"/>
    </row>
    <row r="737" spans="1:65">
      <c r="A737" s="133">
        <v>734</v>
      </c>
      <c r="B737" s="133" t="s">
        <v>2689</v>
      </c>
      <c r="C737" s="134"/>
      <c r="D737" s="134"/>
      <c r="E737" s="135"/>
      <c r="F737" s="135" t="s">
        <v>2815</v>
      </c>
      <c r="G737" s="135" t="s">
        <v>2816</v>
      </c>
      <c r="H737" s="133"/>
      <c r="I737" s="130"/>
      <c r="J737" s="130"/>
      <c r="K737" s="130"/>
      <c r="L737" s="130"/>
      <c r="M737" s="130"/>
      <c r="N737" s="130"/>
      <c r="O737" s="130"/>
      <c r="P737" s="130"/>
      <c r="Q737" s="130"/>
      <c r="R737" s="130"/>
      <c r="S737" s="133"/>
      <c r="T737" s="130"/>
      <c r="U737" s="130"/>
      <c r="V737" s="130"/>
      <c r="W737" s="130"/>
      <c r="X737" s="130"/>
      <c r="Y737" s="130"/>
      <c r="Z737" s="130"/>
      <c r="AA737" s="130"/>
      <c r="AB737" s="130"/>
      <c r="AC737" s="130"/>
      <c r="AD737" s="130"/>
      <c r="AE737" s="130"/>
      <c r="AF737" s="130"/>
      <c r="AG737" s="130"/>
      <c r="AH737" s="130"/>
      <c r="AI737" s="130"/>
      <c r="AJ737" s="130"/>
      <c r="AK737" s="130"/>
      <c r="AL737" s="130"/>
      <c r="AM737" s="130"/>
      <c r="AN737" s="130"/>
      <c r="AO737" s="130"/>
      <c r="AP737" s="130"/>
      <c r="AQ737" s="130"/>
      <c r="AR737" s="130"/>
      <c r="AS737" s="126"/>
      <c r="AT737" s="126"/>
      <c r="AU737" s="126"/>
      <c r="AV737" s="126"/>
      <c r="AW737" s="126"/>
      <c r="AX737" s="126"/>
      <c r="AY737" s="126"/>
      <c r="AZ737" s="138"/>
      <c r="BA737" s="140"/>
      <c r="BB737" s="140"/>
      <c r="BC737" s="140"/>
      <c r="BD737" s="140"/>
      <c r="BE737" s="130"/>
      <c r="BF737" s="130"/>
      <c r="BG737" s="130"/>
      <c r="BH737" s="130"/>
      <c r="BI737" s="130"/>
      <c r="BJ737" s="130"/>
      <c r="BK737" s="131">
        <v>7.63848</v>
      </c>
      <c r="BL737" s="131">
        <v>7.63848</v>
      </c>
      <c r="BM737" s="130"/>
    </row>
    <row r="738" spans="1:65">
      <c r="A738" s="133">
        <v>735</v>
      </c>
      <c r="B738" s="133" t="s">
        <v>2689</v>
      </c>
      <c r="C738" s="134"/>
      <c r="D738" s="134"/>
      <c r="E738" s="135" t="s">
        <v>2817</v>
      </c>
      <c r="F738" s="135" t="s">
        <v>2818</v>
      </c>
      <c r="G738" s="135" t="s">
        <v>2819</v>
      </c>
      <c r="H738" s="133"/>
      <c r="I738" s="130"/>
      <c r="J738" s="130"/>
      <c r="K738" s="130"/>
      <c r="L738" s="130"/>
      <c r="M738" s="130"/>
      <c r="N738" s="130"/>
      <c r="O738" s="130"/>
      <c r="P738" s="130"/>
      <c r="Q738" s="130"/>
      <c r="R738" s="130"/>
      <c r="S738" s="133"/>
      <c r="T738" s="130"/>
      <c r="U738" s="130"/>
      <c r="V738" s="130"/>
      <c r="W738" s="130"/>
      <c r="X738" s="130"/>
      <c r="Y738" s="130"/>
      <c r="Z738" s="130"/>
      <c r="AA738" s="130"/>
      <c r="AB738" s="130"/>
      <c r="AC738" s="130"/>
      <c r="AD738" s="130"/>
      <c r="AE738" s="130"/>
      <c r="AF738" s="130"/>
      <c r="AG738" s="130"/>
      <c r="AH738" s="130"/>
      <c r="AI738" s="130"/>
      <c r="AJ738" s="130"/>
      <c r="AK738" s="130"/>
      <c r="AL738" s="130"/>
      <c r="AM738" s="130"/>
      <c r="AN738" s="130"/>
      <c r="AO738" s="130"/>
      <c r="AP738" s="130"/>
      <c r="AQ738" s="130"/>
      <c r="AR738" s="130"/>
      <c r="AS738" s="126"/>
      <c r="AT738" s="126"/>
      <c r="AU738" s="126"/>
      <c r="AV738" s="126"/>
      <c r="AW738" s="126"/>
      <c r="AX738" s="126"/>
      <c r="AY738" s="126"/>
      <c r="AZ738" s="138"/>
      <c r="BA738" s="140"/>
      <c r="BB738" s="140"/>
      <c r="BC738" s="140"/>
      <c r="BD738" s="140"/>
      <c r="BE738" s="130"/>
      <c r="BF738" s="130"/>
      <c r="BG738" s="130"/>
      <c r="BH738" s="130"/>
      <c r="BI738" s="130"/>
      <c r="BJ738" s="130"/>
      <c r="BK738" s="131">
        <v>3.69988875</v>
      </c>
      <c r="BL738" s="131">
        <v>3.69988875</v>
      </c>
      <c r="BM738" s="130">
        <v>3.84</v>
      </c>
    </row>
    <row r="739" spans="1:65">
      <c r="A739" s="133">
        <v>736</v>
      </c>
      <c r="B739" s="133" t="s">
        <v>2689</v>
      </c>
      <c r="C739" s="134"/>
      <c r="D739" s="134"/>
      <c r="E739" s="135" t="s">
        <v>2820</v>
      </c>
      <c r="F739" s="135" t="s">
        <v>2821</v>
      </c>
      <c r="G739" s="135" t="s">
        <v>2822</v>
      </c>
      <c r="H739" s="133"/>
      <c r="I739" s="130"/>
      <c r="J739" s="130"/>
      <c r="K739" s="130"/>
      <c r="L739" s="130"/>
      <c r="M739" s="130"/>
      <c r="N739" s="130"/>
      <c r="O739" s="130"/>
      <c r="P739" s="130"/>
      <c r="Q739" s="130"/>
      <c r="R739" s="130"/>
      <c r="S739" s="133"/>
      <c r="T739" s="130"/>
      <c r="U739" s="130"/>
      <c r="V739" s="130"/>
      <c r="W739" s="130"/>
      <c r="X739" s="130"/>
      <c r="Y739" s="130"/>
      <c r="Z739" s="130"/>
      <c r="AA739" s="130"/>
      <c r="AB739" s="130"/>
      <c r="AC739" s="130"/>
      <c r="AD739" s="130"/>
      <c r="AE739" s="130"/>
      <c r="AF739" s="130"/>
      <c r="AG739" s="130"/>
      <c r="AH739" s="130"/>
      <c r="AI739" s="130"/>
      <c r="AJ739" s="130"/>
      <c r="AK739" s="130"/>
      <c r="AL739" s="130"/>
      <c r="AM739" s="130"/>
      <c r="AN739" s="130"/>
      <c r="AO739" s="130"/>
      <c r="AP739" s="130"/>
      <c r="AQ739" s="130"/>
      <c r="AR739" s="130"/>
      <c r="AS739" s="126"/>
      <c r="AT739" s="126"/>
      <c r="AU739" s="126"/>
      <c r="AV739" s="126"/>
      <c r="AW739" s="126"/>
      <c r="AX739" s="126"/>
      <c r="AY739" s="126"/>
      <c r="AZ739" s="138"/>
      <c r="BA739" s="140"/>
      <c r="BB739" s="140"/>
      <c r="BC739" s="140"/>
      <c r="BD739" s="140"/>
      <c r="BE739" s="130"/>
      <c r="BF739" s="130"/>
      <c r="BG739" s="130"/>
      <c r="BH739" s="130"/>
      <c r="BI739" s="130"/>
      <c r="BJ739" s="130"/>
      <c r="BK739" s="131">
        <v>3.69988875</v>
      </c>
      <c r="BL739" s="131">
        <v>3.69988875</v>
      </c>
      <c r="BM739" s="130">
        <v>3.84</v>
      </c>
    </row>
    <row r="740" spans="1:65">
      <c r="A740" s="133">
        <v>737</v>
      </c>
      <c r="B740" s="133" t="s">
        <v>2689</v>
      </c>
      <c r="C740" s="134"/>
      <c r="D740" s="134" t="s">
        <v>2823</v>
      </c>
      <c r="E740" s="135" t="s">
        <v>2824</v>
      </c>
      <c r="F740" s="135" t="s">
        <v>2825</v>
      </c>
      <c r="G740" s="135" t="s">
        <v>2826</v>
      </c>
      <c r="H740" s="133">
        <f>SUM(I740:Q740)</f>
        <v>8</v>
      </c>
      <c r="I740" s="130"/>
      <c r="J740" s="130">
        <v>6</v>
      </c>
      <c r="K740" s="130">
        <v>2</v>
      </c>
      <c r="L740" s="130"/>
      <c r="M740" s="130"/>
      <c r="N740" s="130"/>
      <c r="O740" s="130"/>
      <c r="P740" s="130"/>
      <c r="Q740" s="130"/>
      <c r="R740" s="130">
        <f>P740</f>
        <v>0</v>
      </c>
      <c r="S740" s="133">
        <v>4</v>
      </c>
      <c r="T740" s="130"/>
      <c r="U740" s="130"/>
      <c r="V740" s="130"/>
      <c r="W740" s="130"/>
      <c r="X740" s="130"/>
      <c r="Y740" s="130"/>
      <c r="Z740" s="130"/>
      <c r="AA740" s="130"/>
      <c r="AB740" s="130">
        <v>3</v>
      </c>
      <c r="AC740" s="130"/>
      <c r="AD740" s="130"/>
      <c r="AE740" s="130"/>
      <c r="AF740" s="130"/>
      <c r="AG740" s="130"/>
      <c r="AH740" s="130"/>
      <c r="AI740" s="130">
        <v>1</v>
      </c>
      <c r="AJ740" s="130"/>
      <c r="AK740" s="130"/>
      <c r="AL740" s="130"/>
      <c r="AM740" s="130">
        <f>S740</f>
        <v>4</v>
      </c>
      <c r="AN740" s="130"/>
      <c r="AO740" s="130">
        <f>SUM(T740:V740)</f>
        <v>0</v>
      </c>
      <c r="AP740" s="130">
        <f>SUM(W740:Y740)</f>
        <v>0</v>
      </c>
      <c r="AQ740" s="130">
        <f>Z740</f>
        <v>0</v>
      </c>
      <c r="AR740" s="130"/>
      <c r="AS740" s="126"/>
      <c r="AT740" s="126"/>
      <c r="AU740" s="126">
        <f>(SUM(S74:AA74))*0.93</f>
        <v>0.93</v>
      </c>
      <c r="AV740" s="126"/>
      <c r="AW740" s="126">
        <v>111.6</v>
      </c>
      <c r="AX740" s="126"/>
      <c r="AY740" s="126"/>
      <c r="AZ740" s="138"/>
      <c r="BA740" s="140"/>
      <c r="BB740" s="140"/>
      <c r="BC740" s="140"/>
      <c r="BD740" s="140"/>
      <c r="BE740" s="130">
        <f>(AH74*5+AI74*4+AJ74*2)*0.96</f>
        <v>0</v>
      </c>
      <c r="BF740" s="130"/>
      <c r="BG740" s="130"/>
      <c r="BH740" s="130">
        <v>36.48</v>
      </c>
      <c r="BI740" s="130">
        <v>86.4</v>
      </c>
      <c r="BJ740" s="130"/>
      <c r="BK740" s="131">
        <v>51.55974</v>
      </c>
      <c r="BL740" s="131">
        <v>51.55974</v>
      </c>
      <c r="BM740" s="130">
        <v>3.84</v>
      </c>
    </row>
    <row r="741" spans="1:65">
      <c r="A741" s="133">
        <v>738</v>
      </c>
      <c r="B741" s="133" t="s">
        <v>2689</v>
      </c>
      <c r="C741" s="134"/>
      <c r="D741" s="134"/>
      <c r="E741" s="135" t="s">
        <v>2827</v>
      </c>
      <c r="F741" s="135" t="s">
        <v>2828</v>
      </c>
      <c r="G741" s="135" t="s">
        <v>2829</v>
      </c>
      <c r="H741" s="133"/>
      <c r="I741" s="130"/>
      <c r="J741" s="130"/>
      <c r="K741" s="130"/>
      <c r="L741" s="130"/>
      <c r="M741" s="130"/>
      <c r="N741" s="130"/>
      <c r="O741" s="130"/>
      <c r="P741" s="130"/>
      <c r="Q741" s="130"/>
      <c r="R741" s="130"/>
      <c r="S741" s="133"/>
      <c r="T741" s="130"/>
      <c r="U741" s="130"/>
      <c r="V741" s="130"/>
      <c r="W741" s="130"/>
      <c r="X741" s="130"/>
      <c r="Y741" s="130"/>
      <c r="Z741" s="130"/>
      <c r="AA741" s="130"/>
      <c r="AB741" s="130"/>
      <c r="AC741" s="130"/>
      <c r="AD741" s="130"/>
      <c r="AE741" s="130"/>
      <c r="AF741" s="130"/>
      <c r="AG741" s="130"/>
      <c r="AH741" s="130"/>
      <c r="AI741" s="130"/>
      <c r="AJ741" s="130"/>
      <c r="AK741" s="130"/>
      <c r="AL741" s="130"/>
      <c r="AM741" s="130"/>
      <c r="AN741" s="130"/>
      <c r="AO741" s="130"/>
      <c r="AP741" s="130"/>
      <c r="AQ741" s="130"/>
      <c r="AR741" s="130"/>
      <c r="AS741" s="126"/>
      <c r="AT741" s="126"/>
      <c r="AU741" s="126"/>
      <c r="AV741" s="126"/>
      <c r="AW741" s="126"/>
      <c r="AX741" s="126"/>
      <c r="AY741" s="126"/>
      <c r="AZ741" s="138"/>
      <c r="BA741" s="140"/>
      <c r="BB741" s="140"/>
      <c r="BC741" s="140"/>
      <c r="BD741" s="140"/>
      <c r="BE741" s="130"/>
      <c r="BF741" s="130"/>
      <c r="BG741" s="130"/>
      <c r="BH741" s="130"/>
      <c r="BI741" s="130"/>
      <c r="BJ741" s="130"/>
      <c r="BK741" s="131">
        <v>51.55974</v>
      </c>
      <c r="BL741" s="131">
        <v>51.55974</v>
      </c>
      <c r="BM741" s="130">
        <v>3.84</v>
      </c>
    </row>
    <row r="742" spans="1:65">
      <c r="A742" s="133">
        <v>739</v>
      </c>
      <c r="B742" s="133" t="s">
        <v>2689</v>
      </c>
      <c r="C742" s="134"/>
      <c r="D742" s="134"/>
      <c r="E742" s="135"/>
      <c r="F742" s="135" t="s">
        <v>2830</v>
      </c>
      <c r="G742" s="135" t="s">
        <v>2831</v>
      </c>
      <c r="H742" s="133"/>
      <c r="I742" s="130"/>
      <c r="J742" s="130"/>
      <c r="K742" s="130"/>
      <c r="L742" s="130"/>
      <c r="M742" s="130"/>
      <c r="N742" s="130"/>
      <c r="O742" s="130"/>
      <c r="P742" s="130"/>
      <c r="Q742" s="130"/>
      <c r="R742" s="130"/>
      <c r="S742" s="133"/>
      <c r="T742" s="130"/>
      <c r="U742" s="130"/>
      <c r="V742" s="130"/>
      <c r="W742" s="130"/>
      <c r="X742" s="130"/>
      <c r="Y742" s="130"/>
      <c r="Z742" s="130"/>
      <c r="AA742" s="130"/>
      <c r="AB742" s="130"/>
      <c r="AC742" s="130"/>
      <c r="AD742" s="130"/>
      <c r="AE742" s="130"/>
      <c r="AF742" s="130"/>
      <c r="AG742" s="130"/>
      <c r="AH742" s="130"/>
      <c r="AI742" s="130"/>
      <c r="AJ742" s="130"/>
      <c r="AK742" s="130"/>
      <c r="AL742" s="130"/>
      <c r="AM742" s="130"/>
      <c r="AN742" s="130"/>
      <c r="AO742" s="130"/>
      <c r="AP742" s="130"/>
      <c r="AQ742" s="130"/>
      <c r="AR742" s="130"/>
      <c r="AS742" s="126"/>
      <c r="AT742" s="126"/>
      <c r="AU742" s="126"/>
      <c r="AV742" s="126"/>
      <c r="AW742" s="126"/>
      <c r="AX742" s="126"/>
      <c r="AY742" s="126"/>
      <c r="AZ742" s="138"/>
      <c r="BA742" s="140"/>
      <c r="BB742" s="140"/>
      <c r="BC742" s="140"/>
      <c r="BD742" s="140"/>
      <c r="BE742" s="130"/>
      <c r="BF742" s="130"/>
      <c r="BG742" s="130"/>
      <c r="BH742" s="130"/>
      <c r="BI742" s="130"/>
      <c r="BJ742" s="130"/>
      <c r="BK742" s="131">
        <v>51.55974</v>
      </c>
      <c r="BL742" s="131">
        <v>51.55974</v>
      </c>
      <c r="BM742" s="130"/>
    </row>
    <row r="743" spans="1:65">
      <c r="A743" s="133">
        <v>740</v>
      </c>
      <c r="B743" s="133" t="s">
        <v>2689</v>
      </c>
      <c r="C743" s="134"/>
      <c r="D743" s="134"/>
      <c r="E743" s="135" t="s">
        <v>2832</v>
      </c>
      <c r="F743" s="135" t="s">
        <v>2833</v>
      </c>
      <c r="G743" s="135" t="s">
        <v>2834</v>
      </c>
      <c r="H743" s="133"/>
      <c r="I743" s="130"/>
      <c r="J743" s="130"/>
      <c r="K743" s="130"/>
      <c r="L743" s="130"/>
      <c r="M743" s="130"/>
      <c r="N743" s="130"/>
      <c r="O743" s="130"/>
      <c r="P743" s="130"/>
      <c r="Q743" s="130"/>
      <c r="R743" s="130"/>
      <c r="S743" s="133"/>
      <c r="T743" s="130"/>
      <c r="U743" s="130"/>
      <c r="V743" s="130"/>
      <c r="W743" s="130"/>
      <c r="X743" s="130"/>
      <c r="Y743" s="130"/>
      <c r="Z743" s="130"/>
      <c r="AA743" s="130"/>
      <c r="AB743" s="130"/>
      <c r="AC743" s="130"/>
      <c r="AD743" s="130"/>
      <c r="AE743" s="130"/>
      <c r="AF743" s="130"/>
      <c r="AG743" s="130"/>
      <c r="AH743" s="130"/>
      <c r="AI743" s="130"/>
      <c r="AJ743" s="130"/>
      <c r="AK743" s="130"/>
      <c r="AL743" s="130"/>
      <c r="AM743" s="130"/>
      <c r="AN743" s="130"/>
      <c r="AO743" s="130"/>
      <c r="AP743" s="130"/>
      <c r="AQ743" s="130"/>
      <c r="AR743" s="130"/>
      <c r="AS743" s="126"/>
      <c r="AT743" s="126"/>
      <c r="AU743" s="126"/>
      <c r="AV743" s="126"/>
      <c r="AW743" s="126"/>
      <c r="AX743" s="126"/>
      <c r="AY743" s="126"/>
      <c r="AZ743" s="138"/>
      <c r="BA743" s="140"/>
      <c r="BB743" s="140"/>
      <c r="BC743" s="140"/>
      <c r="BD743" s="140"/>
      <c r="BE743" s="130"/>
      <c r="BF743" s="130"/>
      <c r="BG743" s="130"/>
      <c r="BH743" s="130"/>
      <c r="BI743" s="130"/>
      <c r="BJ743" s="130"/>
      <c r="BK743" s="131">
        <v>7.63848</v>
      </c>
      <c r="BL743" s="131">
        <v>7.63848</v>
      </c>
      <c r="BM743" s="130">
        <v>3.84</v>
      </c>
    </row>
    <row r="744" spans="1:65">
      <c r="A744" s="133">
        <v>741</v>
      </c>
      <c r="B744" s="133" t="s">
        <v>2689</v>
      </c>
      <c r="C744" s="134"/>
      <c r="D744" s="134"/>
      <c r="E744" s="135"/>
      <c r="F744" s="135" t="s">
        <v>2835</v>
      </c>
      <c r="G744" s="135" t="s">
        <v>2836</v>
      </c>
      <c r="H744" s="133"/>
      <c r="I744" s="130"/>
      <c r="J744" s="130"/>
      <c r="K744" s="130"/>
      <c r="L744" s="130"/>
      <c r="M744" s="130"/>
      <c r="N744" s="130"/>
      <c r="O744" s="130"/>
      <c r="P744" s="130"/>
      <c r="Q744" s="130"/>
      <c r="R744" s="130"/>
      <c r="S744" s="133"/>
      <c r="T744" s="130"/>
      <c r="U744" s="130"/>
      <c r="V744" s="130"/>
      <c r="W744" s="130"/>
      <c r="X744" s="130"/>
      <c r="Y744" s="130"/>
      <c r="Z744" s="130"/>
      <c r="AA744" s="130"/>
      <c r="AB744" s="130"/>
      <c r="AC744" s="130"/>
      <c r="AD744" s="130"/>
      <c r="AE744" s="130"/>
      <c r="AF744" s="130"/>
      <c r="AG744" s="130"/>
      <c r="AH744" s="130"/>
      <c r="AI744" s="130"/>
      <c r="AJ744" s="130"/>
      <c r="AK744" s="130"/>
      <c r="AL744" s="130"/>
      <c r="AM744" s="130"/>
      <c r="AN744" s="130"/>
      <c r="AO744" s="130"/>
      <c r="AP744" s="130"/>
      <c r="AQ744" s="130"/>
      <c r="AR744" s="130"/>
      <c r="AS744" s="126"/>
      <c r="AT744" s="126"/>
      <c r="AU744" s="126"/>
      <c r="AV744" s="126"/>
      <c r="AW744" s="126"/>
      <c r="AX744" s="126"/>
      <c r="AY744" s="126"/>
      <c r="AZ744" s="138"/>
      <c r="BA744" s="140"/>
      <c r="BB744" s="140"/>
      <c r="BC744" s="140"/>
      <c r="BD744" s="140"/>
      <c r="BE744" s="130"/>
      <c r="BF744" s="130"/>
      <c r="BG744" s="130"/>
      <c r="BH744" s="130"/>
      <c r="BI744" s="130"/>
      <c r="BJ744" s="130"/>
      <c r="BK744" s="131">
        <v>33.41835</v>
      </c>
      <c r="BL744" s="131">
        <v>33.41835</v>
      </c>
      <c r="BM744" s="130"/>
    </row>
    <row r="745" spans="1:65">
      <c r="A745" s="133">
        <v>742</v>
      </c>
      <c r="B745" s="133" t="s">
        <v>2689</v>
      </c>
      <c r="C745" s="134"/>
      <c r="D745" s="134"/>
      <c r="E745" s="135"/>
      <c r="F745" s="135" t="s">
        <v>2837</v>
      </c>
      <c r="G745" s="135" t="s">
        <v>2838</v>
      </c>
      <c r="H745" s="133"/>
      <c r="I745" s="130"/>
      <c r="J745" s="130"/>
      <c r="K745" s="130"/>
      <c r="L745" s="130"/>
      <c r="M745" s="130"/>
      <c r="N745" s="130"/>
      <c r="O745" s="130"/>
      <c r="P745" s="130"/>
      <c r="Q745" s="130"/>
      <c r="R745" s="130"/>
      <c r="S745" s="133"/>
      <c r="T745" s="130"/>
      <c r="U745" s="130"/>
      <c r="V745" s="130"/>
      <c r="W745" s="130"/>
      <c r="X745" s="130"/>
      <c r="Y745" s="130"/>
      <c r="Z745" s="130"/>
      <c r="AA745" s="130"/>
      <c r="AB745" s="130"/>
      <c r="AC745" s="130"/>
      <c r="AD745" s="130"/>
      <c r="AE745" s="130"/>
      <c r="AF745" s="130"/>
      <c r="AG745" s="130"/>
      <c r="AH745" s="130"/>
      <c r="AI745" s="130"/>
      <c r="AJ745" s="130"/>
      <c r="AK745" s="130"/>
      <c r="AL745" s="130"/>
      <c r="AM745" s="130"/>
      <c r="AN745" s="130"/>
      <c r="AO745" s="130"/>
      <c r="AP745" s="130"/>
      <c r="AQ745" s="130"/>
      <c r="AR745" s="130"/>
      <c r="AS745" s="126"/>
      <c r="AT745" s="126"/>
      <c r="AU745" s="126"/>
      <c r="AV745" s="126"/>
      <c r="AW745" s="126"/>
      <c r="AX745" s="126"/>
      <c r="AY745" s="126"/>
      <c r="AZ745" s="138"/>
      <c r="BA745" s="140"/>
      <c r="BB745" s="140"/>
      <c r="BC745" s="140"/>
      <c r="BD745" s="140"/>
      <c r="BE745" s="130"/>
      <c r="BF745" s="130"/>
      <c r="BG745" s="130"/>
      <c r="BH745" s="130"/>
      <c r="BI745" s="130"/>
      <c r="BJ745" s="130"/>
      <c r="BK745" s="131">
        <v>64.92708</v>
      </c>
      <c r="BL745" s="131">
        <v>64.92708</v>
      </c>
      <c r="BM745" s="130"/>
    </row>
    <row r="746" spans="1:65">
      <c r="A746" s="133">
        <v>743</v>
      </c>
      <c r="B746" s="133" t="s">
        <v>2689</v>
      </c>
      <c r="C746" s="134"/>
      <c r="D746" s="134"/>
      <c r="E746" s="135" t="s">
        <v>2839</v>
      </c>
      <c r="F746" s="135" t="s">
        <v>2840</v>
      </c>
      <c r="G746" s="135" t="s">
        <v>2841</v>
      </c>
      <c r="H746" s="133"/>
      <c r="I746" s="130"/>
      <c r="J746" s="130"/>
      <c r="K746" s="130"/>
      <c r="L746" s="130"/>
      <c r="M746" s="130"/>
      <c r="N746" s="130"/>
      <c r="O746" s="130"/>
      <c r="P746" s="130"/>
      <c r="Q746" s="130"/>
      <c r="R746" s="130"/>
      <c r="S746" s="133"/>
      <c r="T746" s="130"/>
      <c r="U746" s="130"/>
      <c r="V746" s="130"/>
      <c r="W746" s="130"/>
      <c r="X746" s="130"/>
      <c r="Y746" s="130"/>
      <c r="Z746" s="130"/>
      <c r="AA746" s="130"/>
      <c r="AB746" s="130"/>
      <c r="AC746" s="130"/>
      <c r="AD746" s="130"/>
      <c r="AE746" s="130"/>
      <c r="AF746" s="130"/>
      <c r="AG746" s="130"/>
      <c r="AH746" s="130"/>
      <c r="AI746" s="130"/>
      <c r="AJ746" s="130"/>
      <c r="AK746" s="130"/>
      <c r="AL746" s="130"/>
      <c r="AM746" s="130"/>
      <c r="AN746" s="130"/>
      <c r="AO746" s="130"/>
      <c r="AP746" s="130"/>
      <c r="AQ746" s="130"/>
      <c r="AR746" s="130"/>
      <c r="AS746" s="126"/>
      <c r="AT746" s="126"/>
      <c r="AU746" s="126"/>
      <c r="AV746" s="126"/>
      <c r="AW746" s="126"/>
      <c r="AX746" s="126"/>
      <c r="AY746" s="126"/>
      <c r="AZ746" s="138"/>
      <c r="BA746" s="140"/>
      <c r="BB746" s="140"/>
      <c r="BC746" s="140"/>
      <c r="BD746" s="140"/>
      <c r="BE746" s="130"/>
      <c r="BF746" s="130"/>
      <c r="BG746" s="130"/>
      <c r="BH746" s="130"/>
      <c r="BI746" s="130"/>
      <c r="BJ746" s="130"/>
      <c r="BK746" s="131">
        <v>11.6964225</v>
      </c>
      <c r="BL746" s="131">
        <v>11.6964225</v>
      </c>
      <c r="BM746" s="130">
        <v>3.84</v>
      </c>
    </row>
    <row r="747" spans="1:65">
      <c r="A747" s="133">
        <v>744</v>
      </c>
      <c r="B747" s="133" t="s">
        <v>2689</v>
      </c>
      <c r="C747" s="134"/>
      <c r="D747" s="134"/>
      <c r="E747" s="135"/>
      <c r="F747" s="135" t="s">
        <v>2842</v>
      </c>
      <c r="G747" s="135" t="s">
        <v>2843</v>
      </c>
      <c r="H747" s="133"/>
      <c r="I747" s="130"/>
      <c r="J747" s="130"/>
      <c r="K747" s="130"/>
      <c r="L747" s="130"/>
      <c r="M747" s="130"/>
      <c r="N747" s="130"/>
      <c r="O747" s="130"/>
      <c r="P747" s="130"/>
      <c r="Q747" s="130"/>
      <c r="R747" s="130"/>
      <c r="S747" s="133"/>
      <c r="T747" s="130"/>
      <c r="U747" s="130"/>
      <c r="V747" s="130"/>
      <c r="W747" s="130"/>
      <c r="X747" s="130"/>
      <c r="Y747" s="130"/>
      <c r="Z747" s="130"/>
      <c r="AA747" s="130"/>
      <c r="AB747" s="130"/>
      <c r="AC747" s="130"/>
      <c r="AD747" s="130"/>
      <c r="AE747" s="130"/>
      <c r="AF747" s="130"/>
      <c r="AG747" s="130"/>
      <c r="AH747" s="130"/>
      <c r="AI747" s="130"/>
      <c r="AJ747" s="130"/>
      <c r="AK747" s="130"/>
      <c r="AL747" s="130"/>
      <c r="AM747" s="130"/>
      <c r="AN747" s="130"/>
      <c r="AO747" s="130"/>
      <c r="AP747" s="130"/>
      <c r="AQ747" s="130"/>
      <c r="AR747" s="130"/>
      <c r="AS747" s="126"/>
      <c r="AT747" s="126"/>
      <c r="AU747" s="126"/>
      <c r="AV747" s="126"/>
      <c r="AW747" s="126"/>
      <c r="AX747" s="126"/>
      <c r="AY747" s="126"/>
      <c r="AZ747" s="138"/>
      <c r="BA747" s="140"/>
      <c r="BB747" s="140"/>
      <c r="BC747" s="140"/>
      <c r="BD747" s="140"/>
      <c r="BE747" s="130"/>
      <c r="BF747" s="130"/>
      <c r="BG747" s="130"/>
      <c r="BH747" s="130"/>
      <c r="BI747" s="130"/>
      <c r="BJ747" s="130"/>
      <c r="BK747" s="131">
        <v>11.6964225</v>
      </c>
      <c r="BL747" s="131">
        <v>11.6964225</v>
      </c>
      <c r="BM747" s="130"/>
    </row>
    <row r="748" spans="1:65">
      <c r="A748" s="133">
        <v>745</v>
      </c>
      <c r="B748" s="133" t="s">
        <v>2689</v>
      </c>
      <c r="C748" s="134"/>
      <c r="D748" s="134" t="s">
        <v>2844</v>
      </c>
      <c r="E748" s="135" t="s">
        <v>2845</v>
      </c>
      <c r="F748" s="135" t="s">
        <v>2846</v>
      </c>
      <c r="G748" s="135" t="s">
        <v>2847</v>
      </c>
      <c r="H748" s="133">
        <f>SUM(I748:Q748)</f>
        <v>8</v>
      </c>
      <c r="I748" s="130"/>
      <c r="J748" s="130">
        <v>3</v>
      </c>
      <c r="K748" s="130">
        <v>4</v>
      </c>
      <c r="L748" s="130"/>
      <c r="M748" s="130"/>
      <c r="N748" s="130"/>
      <c r="O748" s="130">
        <v>1</v>
      </c>
      <c r="P748" s="130"/>
      <c r="Q748" s="130"/>
      <c r="R748" s="130">
        <f>P748</f>
        <v>0</v>
      </c>
      <c r="S748" s="133">
        <v>4</v>
      </c>
      <c r="T748" s="130">
        <v>1</v>
      </c>
      <c r="U748" s="130"/>
      <c r="V748" s="130"/>
      <c r="W748" s="130"/>
      <c r="X748" s="130"/>
      <c r="Y748" s="130"/>
      <c r="Z748" s="130"/>
      <c r="AA748" s="130"/>
      <c r="AB748" s="130">
        <v>2</v>
      </c>
      <c r="AC748" s="130"/>
      <c r="AD748" s="130"/>
      <c r="AE748" s="130"/>
      <c r="AF748" s="130"/>
      <c r="AG748" s="130"/>
      <c r="AH748" s="130"/>
      <c r="AI748" s="130"/>
      <c r="AJ748" s="130">
        <v>1</v>
      </c>
      <c r="AK748" s="130"/>
      <c r="AL748" s="130"/>
      <c r="AM748" s="130">
        <f>S748</f>
        <v>4</v>
      </c>
      <c r="AN748" s="130"/>
      <c r="AO748" s="130">
        <f>SUM(T748:V748)</f>
        <v>1</v>
      </c>
      <c r="AP748" s="130">
        <f>SUM(W748:Y748)</f>
        <v>0</v>
      </c>
      <c r="AQ748" s="130">
        <f>Z748</f>
        <v>0</v>
      </c>
      <c r="AR748" s="130"/>
      <c r="AS748" s="126"/>
      <c r="AT748" s="126"/>
      <c r="AU748" s="126">
        <f>(SUM(S748:AA748))*0.93</f>
        <v>4.65</v>
      </c>
      <c r="AV748" s="126">
        <v>121.6</v>
      </c>
      <c r="AW748" s="126"/>
      <c r="AX748" s="126"/>
      <c r="AY748" s="126"/>
      <c r="AZ748" s="138"/>
      <c r="BA748" s="140"/>
      <c r="BB748" s="140"/>
      <c r="BC748" s="140"/>
      <c r="BD748" s="140"/>
      <c r="BE748" s="130">
        <f>(AH748*5+AI748*4+AJ748*2)*0.96</f>
        <v>1.92</v>
      </c>
      <c r="BF748" s="130"/>
      <c r="BG748" s="130"/>
      <c r="BH748" s="130">
        <v>34.56</v>
      </c>
      <c r="BI748" s="130">
        <v>64.4</v>
      </c>
      <c r="BJ748" s="130"/>
      <c r="BK748" s="131">
        <v>65.88189</v>
      </c>
      <c r="BL748" s="131">
        <v>65.88189</v>
      </c>
      <c r="BM748" s="130">
        <v>7.68</v>
      </c>
    </row>
    <row r="749" spans="1:65">
      <c r="A749" s="133">
        <v>746</v>
      </c>
      <c r="B749" s="133" t="s">
        <v>2689</v>
      </c>
      <c r="C749" s="134"/>
      <c r="D749" s="134"/>
      <c r="E749" s="135"/>
      <c r="F749" s="135" t="s">
        <v>2848</v>
      </c>
      <c r="G749" s="135" t="s">
        <v>2849</v>
      </c>
      <c r="H749" s="133"/>
      <c r="I749" s="130"/>
      <c r="J749" s="130"/>
      <c r="K749" s="130"/>
      <c r="L749" s="130"/>
      <c r="M749" s="130"/>
      <c r="N749" s="130"/>
      <c r="O749" s="130"/>
      <c r="P749" s="130"/>
      <c r="Q749" s="130"/>
      <c r="R749" s="130"/>
      <c r="S749" s="133"/>
      <c r="T749" s="130"/>
      <c r="U749" s="130"/>
      <c r="V749" s="130"/>
      <c r="W749" s="130"/>
      <c r="X749" s="130"/>
      <c r="Y749" s="130"/>
      <c r="Z749" s="130"/>
      <c r="AA749" s="130"/>
      <c r="AB749" s="130"/>
      <c r="AC749" s="130"/>
      <c r="AD749" s="130"/>
      <c r="AE749" s="130"/>
      <c r="AF749" s="130"/>
      <c r="AG749" s="130"/>
      <c r="AH749" s="130"/>
      <c r="AI749" s="130"/>
      <c r="AJ749" s="130"/>
      <c r="AK749" s="130"/>
      <c r="AL749" s="130"/>
      <c r="AM749" s="130"/>
      <c r="AN749" s="130"/>
      <c r="AO749" s="130"/>
      <c r="AP749" s="130"/>
      <c r="AQ749" s="130"/>
      <c r="AR749" s="130"/>
      <c r="AS749" s="126"/>
      <c r="AT749" s="126"/>
      <c r="AU749" s="126"/>
      <c r="AV749" s="126"/>
      <c r="AW749" s="126"/>
      <c r="AX749" s="126"/>
      <c r="AY749" s="126"/>
      <c r="AZ749" s="138"/>
      <c r="BA749" s="140"/>
      <c r="BB749" s="140"/>
      <c r="BC749" s="140"/>
      <c r="BD749" s="140"/>
      <c r="BE749" s="130"/>
      <c r="BF749" s="130"/>
      <c r="BG749" s="130"/>
      <c r="BH749" s="130"/>
      <c r="BI749" s="130"/>
      <c r="BJ749" s="130"/>
      <c r="BK749" s="131">
        <v>33.41835</v>
      </c>
      <c r="BL749" s="131">
        <v>33.41835</v>
      </c>
      <c r="BM749" s="130"/>
    </row>
    <row r="750" spans="1:65">
      <c r="A750" s="133">
        <v>747</v>
      </c>
      <c r="B750" s="133" t="s">
        <v>2689</v>
      </c>
      <c r="C750" s="134"/>
      <c r="D750" s="134"/>
      <c r="E750" s="135"/>
      <c r="F750" s="135" t="s">
        <v>2850</v>
      </c>
      <c r="G750" s="135" t="s">
        <v>2851</v>
      </c>
      <c r="H750" s="133"/>
      <c r="I750" s="130"/>
      <c r="J750" s="130"/>
      <c r="K750" s="130"/>
      <c r="L750" s="130"/>
      <c r="M750" s="130"/>
      <c r="N750" s="130"/>
      <c r="O750" s="130"/>
      <c r="P750" s="130"/>
      <c r="Q750" s="130"/>
      <c r="R750" s="130"/>
      <c r="S750" s="133"/>
      <c r="T750" s="130"/>
      <c r="U750" s="130"/>
      <c r="V750" s="130"/>
      <c r="W750" s="130"/>
      <c r="X750" s="130"/>
      <c r="Y750" s="130"/>
      <c r="Z750" s="130"/>
      <c r="AA750" s="130"/>
      <c r="AB750" s="130"/>
      <c r="AC750" s="130"/>
      <c r="AD750" s="130"/>
      <c r="AE750" s="130"/>
      <c r="AF750" s="130"/>
      <c r="AG750" s="130"/>
      <c r="AH750" s="130"/>
      <c r="AI750" s="130"/>
      <c r="AJ750" s="130"/>
      <c r="AK750" s="130"/>
      <c r="AL750" s="130"/>
      <c r="AM750" s="130"/>
      <c r="AN750" s="130"/>
      <c r="AO750" s="130"/>
      <c r="AP750" s="130"/>
      <c r="AQ750" s="130"/>
      <c r="AR750" s="130"/>
      <c r="AS750" s="126"/>
      <c r="AT750" s="126"/>
      <c r="AU750" s="126"/>
      <c r="AV750" s="126"/>
      <c r="AW750" s="126"/>
      <c r="AX750" s="126"/>
      <c r="AY750" s="126"/>
      <c r="AZ750" s="138"/>
      <c r="BA750" s="140"/>
      <c r="BB750" s="140"/>
      <c r="BC750" s="140"/>
      <c r="BD750" s="140"/>
      <c r="BE750" s="130"/>
      <c r="BF750" s="130"/>
      <c r="BG750" s="130"/>
      <c r="BH750" s="130"/>
      <c r="BI750" s="130"/>
      <c r="BJ750" s="130"/>
      <c r="BK750" s="131">
        <v>33.41835</v>
      </c>
      <c r="BL750" s="131">
        <v>33.41835</v>
      </c>
      <c r="BM750" s="130"/>
    </row>
    <row r="751" spans="1:65">
      <c r="A751" s="133">
        <v>748</v>
      </c>
      <c r="B751" s="133" t="s">
        <v>2689</v>
      </c>
      <c r="C751" s="134"/>
      <c r="D751" s="134"/>
      <c r="E751" s="135" t="s">
        <v>2852</v>
      </c>
      <c r="F751" s="135" t="s">
        <v>2853</v>
      </c>
      <c r="G751" s="135" t="s">
        <v>2854</v>
      </c>
      <c r="H751" s="133"/>
      <c r="I751" s="130"/>
      <c r="J751" s="130"/>
      <c r="K751" s="130"/>
      <c r="L751" s="130"/>
      <c r="M751" s="130"/>
      <c r="N751" s="130"/>
      <c r="O751" s="130"/>
      <c r="P751" s="130"/>
      <c r="Q751" s="130"/>
      <c r="R751" s="130"/>
      <c r="S751" s="133"/>
      <c r="T751" s="130"/>
      <c r="U751" s="130"/>
      <c r="V751" s="130"/>
      <c r="W751" s="130"/>
      <c r="X751" s="130"/>
      <c r="Y751" s="130"/>
      <c r="Z751" s="130"/>
      <c r="AA751" s="130"/>
      <c r="AB751" s="130"/>
      <c r="AC751" s="130"/>
      <c r="AD751" s="130"/>
      <c r="AE751" s="130"/>
      <c r="AF751" s="130"/>
      <c r="AG751" s="130"/>
      <c r="AH751" s="130"/>
      <c r="AI751" s="130"/>
      <c r="AJ751" s="130"/>
      <c r="AK751" s="130"/>
      <c r="AL751" s="130"/>
      <c r="AM751" s="130"/>
      <c r="AN751" s="130"/>
      <c r="AO751" s="130"/>
      <c r="AP751" s="130"/>
      <c r="AQ751" s="130"/>
      <c r="AR751" s="130"/>
      <c r="AS751" s="126"/>
      <c r="AT751" s="126"/>
      <c r="AU751" s="126"/>
      <c r="AV751" s="126"/>
      <c r="AW751" s="126"/>
      <c r="AX751" s="126"/>
      <c r="AY751" s="126"/>
      <c r="AZ751" s="138"/>
      <c r="BA751" s="140"/>
      <c r="BB751" s="140"/>
      <c r="BC751" s="140"/>
      <c r="BD751" s="140"/>
      <c r="BE751" s="130"/>
      <c r="BF751" s="130"/>
      <c r="BG751" s="130"/>
      <c r="BH751" s="130"/>
      <c r="BI751" s="130"/>
      <c r="BJ751" s="130"/>
      <c r="BK751" s="131">
        <v>7.63848</v>
      </c>
      <c r="BL751" s="131">
        <v>7.63848</v>
      </c>
      <c r="BM751" s="130">
        <v>3.84</v>
      </c>
    </row>
    <row r="752" spans="1:65">
      <c r="A752" s="133">
        <v>749</v>
      </c>
      <c r="B752" s="133" t="s">
        <v>2689</v>
      </c>
      <c r="C752" s="134"/>
      <c r="D752" s="134"/>
      <c r="E752" s="135" t="s">
        <v>2855</v>
      </c>
      <c r="F752" s="135" t="s">
        <v>2856</v>
      </c>
      <c r="G752" s="135" t="s">
        <v>2857</v>
      </c>
      <c r="H752" s="133"/>
      <c r="I752" s="130"/>
      <c r="J752" s="130"/>
      <c r="K752" s="130"/>
      <c r="L752" s="130"/>
      <c r="M752" s="130"/>
      <c r="N752" s="130"/>
      <c r="O752" s="130"/>
      <c r="P752" s="130"/>
      <c r="Q752" s="130"/>
      <c r="R752" s="130"/>
      <c r="S752" s="133"/>
      <c r="T752" s="130"/>
      <c r="U752" s="130"/>
      <c r="V752" s="130"/>
      <c r="W752" s="130"/>
      <c r="X752" s="130"/>
      <c r="Y752" s="130"/>
      <c r="Z752" s="130"/>
      <c r="AA752" s="130"/>
      <c r="AB752" s="130"/>
      <c r="AC752" s="130"/>
      <c r="AD752" s="130"/>
      <c r="AE752" s="130"/>
      <c r="AF752" s="130"/>
      <c r="AG752" s="130"/>
      <c r="AH752" s="130"/>
      <c r="AI752" s="130"/>
      <c r="AJ752" s="130"/>
      <c r="AK752" s="130"/>
      <c r="AL752" s="130"/>
      <c r="AM752" s="130"/>
      <c r="AN752" s="130"/>
      <c r="AO752" s="130"/>
      <c r="AP752" s="130"/>
      <c r="AQ752" s="130"/>
      <c r="AR752" s="130"/>
      <c r="AS752" s="126"/>
      <c r="AT752" s="126"/>
      <c r="AU752" s="126"/>
      <c r="AV752" s="126"/>
      <c r="AW752" s="126"/>
      <c r="AX752" s="126"/>
      <c r="AY752" s="126"/>
      <c r="AZ752" s="138"/>
      <c r="BA752" s="140"/>
      <c r="BB752" s="140"/>
      <c r="BC752" s="140"/>
      <c r="BD752" s="140"/>
      <c r="BE752" s="130"/>
      <c r="BF752" s="130"/>
      <c r="BG752" s="130"/>
      <c r="BH752" s="130"/>
      <c r="BI752" s="130"/>
      <c r="BJ752" s="130"/>
      <c r="BK752" s="131">
        <v>38.1924</v>
      </c>
      <c r="BL752" s="131">
        <v>38.1924</v>
      </c>
      <c r="BM752" s="130">
        <v>3.84</v>
      </c>
    </row>
    <row r="753" spans="1:65">
      <c r="A753" s="133">
        <v>750</v>
      </c>
      <c r="B753" s="133" t="s">
        <v>2689</v>
      </c>
      <c r="C753" s="134"/>
      <c r="D753" s="134"/>
      <c r="E753" s="135" t="s">
        <v>2858</v>
      </c>
      <c r="F753" s="135" t="s">
        <v>2859</v>
      </c>
      <c r="G753" s="135" t="s">
        <v>2860</v>
      </c>
      <c r="H753" s="133"/>
      <c r="I753" s="130"/>
      <c r="J753" s="130"/>
      <c r="K753" s="130"/>
      <c r="L753" s="130"/>
      <c r="M753" s="130"/>
      <c r="N753" s="130"/>
      <c r="O753" s="130"/>
      <c r="P753" s="130"/>
      <c r="Q753" s="130"/>
      <c r="R753" s="130"/>
      <c r="S753" s="133"/>
      <c r="T753" s="130"/>
      <c r="U753" s="130"/>
      <c r="V753" s="130"/>
      <c r="W753" s="130"/>
      <c r="X753" s="130"/>
      <c r="Y753" s="130"/>
      <c r="Z753" s="130"/>
      <c r="AA753" s="130"/>
      <c r="AB753" s="130"/>
      <c r="AC753" s="130"/>
      <c r="AD753" s="130"/>
      <c r="AE753" s="130"/>
      <c r="AF753" s="130"/>
      <c r="AG753" s="130"/>
      <c r="AH753" s="130"/>
      <c r="AI753" s="130"/>
      <c r="AJ753" s="130"/>
      <c r="AK753" s="130"/>
      <c r="AL753" s="130"/>
      <c r="AM753" s="130"/>
      <c r="AN753" s="130"/>
      <c r="AO753" s="130"/>
      <c r="AP753" s="130"/>
      <c r="AQ753" s="130"/>
      <c r="AR753" s="130"/>
      <c r="AS753" s="126"/>
      <c r="AT753" s="126"/>
      <c r="AU753" s="126"/>
      <c r="AV753" s="126"/>
      <c r="AW753" s="126"/>
      <c r="AX753" s="126"/>
      <c r="AY753" s="126"/>
      <c r="AZ753" s="138"/>
      <c r="BA753" s="140"/>
      <c r="BB753" s="140"/>
      <c r="BC753" s="140"/>
      <c r="BD753" s="140"/>
      <c r="BE753" s="130"/>
      <c r="BF753" s="130"/>
      <c r="BG753" s="130"/>
      <c r="BH753" s="130"/>
      <c r="BI753" s="130"/>
      <c r="BJ753" s="130"/>
      <c r="BK753" s="131">
        <v>77.33961</v>
      </c>
      <c r="BL753" s="131">
        <v>77.33961</v>
      </c>
      <c r="BM753" s="130">
        <v>3.84</v>
      </c>
    </row>
    <row r="754" spans="1:65">
      <c r="A754" s="133">
        <v>751</v>
      </c>
      <c r="B754" s="133" t="s">
        <v>2689</v>
      </c>
      <c r="C754" s="134"/>
      <c r="D754" s="134"/>
      <c r="E754" s="135" t="s">
        <v>2861</v>
      </c>
      <c r="F754" s="135" t="s">
        <v>2862</v>
      </c>
      <c r="G754" s="135" t="s">
        <v>2863</v>
      </c>
      <c r="H754" s="133"/>
      <c r="I754" s="130"/>
      <c r="J754" s="130"/>
      <c r="K754" s="130"/>
      <c r="L754" s="130"/>
      <c r="M754" s="130"/>
      <c r="N754" s="130"/>
      <c r="O754" s="130"/>
      <c r="P754" s="130"/>
      <c r="Q754" s="130"/>
      <c r="R754" s="130"/>
      <c r="S754" s="133"/>
      <c r="T754" s="130"/>
      <c r="U754" s="130"/>
      <c r="V754" s="130"/>
      <c r="W754" s="130"/>
      <c r="X754" s="130"/>
      <c r="Y754" s="130"/>
      <c r="Z754" s="130"/>
      <c r="AA754" s="130"/>
      <c r="AB754" s="130"/>
      <c r="AC754" s="130"/>
      <c r="AD754" s="130"/>
      <c r="AE754" s="130"/>
      <c r="AF754" s="130"/>
      <c r="AG754" s="130"/>
      <c r="AH754" s="130"/>
      <c r="AI754" s="130"/>
      <c r="AJ754" s="130"/>
      <c r="AK754" s="130"/>
      <c r="AL754" s="130"/>
      <c r="AM754" s="130"/>
      <c r="AN754" s="130"/>
      <c r="AO754" s="130"/>
      <c r="AP754" s="130"/>
      <c r="AQ754" s="130"/>
      <c r="AR754" s="130"/>
      <c r="AS754" s="126"/>
      <c r="AT754" s="126"/>
      <c r="AU754" s="126"/>
      <c r="AV754" s="126"/>
      <c r="AW754" s="126"/>
      <c r="AX754" s="126"/>
      <c r="AY754" s="126"/>
      <c r="AZ754" s="138"/>
      <c r="BA754" s="140"/>
      <c r="BB754" s="140"/>
      <c r="BC754" s="140"/>
      <c r="BD754" s="140"/>
      <c r="BE754" s="130"/>
      <c r="BF754" s="130"/>
      <c r="BG754" s="130"/>
      <c r="BH754" s="130"/>
      <c r="BI754" s="130"/>
      <c r="BJ754" s="130"/>
      <c r="BK754" s="131">
        <v>77.33961</v>
      </c>
      <c r="BL754" s="131">
        <v>77.33961</v>
      </c>
      <c r="BM754" s="130">
        <v>3.84</v>
      </c>
    </row>
    <row r="755" spans="1:65">
      <c r="A755" s="133">
        <v>752</v>
      </c>
      <c r="B755" s="133" t="s">
        <v>2689</v>
      </c>
      <c r="C755" s="134"/>
      <c r="D755" s="134"/>
      <c r="E755" s="135"/>
      <c r="F755" s="135" t="s">
        <v>2864</v>
      </c>
      <c r="G755" s="135" t="s">
        <v>2865</v>
      </c>
      <c r="H755" s="133"/>
      <c r="I755" s="130"/>
      <c r="J755" s="130"/>
      <c r="K755" s="130"/>
      <c r="L755" s="130"/>
      <c r="M755" s="130"/>
      <c r="N755" s="130"/>
      <c r="O755" s="130"/>
      <c r="P755" s="130"/>
      <c r="Q755" s="130"/>
      <c r="R755" s="130"/>
      <c r="S755" s="133"/>
      <c r="T755" s="130"/>
      <c r="U755" s="130"/>
      <c r="V755" s="130"/>
      <c r="W755" s="130"/>
      <c r="X755" s="130"/>
      <c r="Y755" s="130"/>
      <c r="Z755" s="130"/>
      <c r="AA755" s="130"/>
      <c r="AB755" s="130"/>
      <c r="AC755" s="130"/>
      <c r="AD755" s="130"/>
      <c r="AE755" s="130"/>
      <c r="AF755" s="130"/>
      <c r="AG755" s="130"/>
      <c r="AH755" s="130"/>
      <c r="AI755" s="130"/>
      <c r="AJ755" s="130"/>
      <c r="AK755" s="130"/>
      <c r="AL755" s="130"/>
      <c r="AM755" s="130"/>
      <c r="AN755" s="130"/>
      <c r="AO755" s="130"/>
      <c r="AP755" s="130"/>
      <c r="AQ755" s="130"/>
      <c r="AR755" s="130"/>
      <c r="AS755" s="126"/>
      <c r="AT755" s="126"/>
      <c r="AU755" s="126"/>
      <c r="AV755" s="126"/>
      <c r="AW755" s="126"/>
      <c r="AX755" s="126"/>
      <c r="AY755" s="126"/>
      <c r="AZ755" s="138"/>
      <c r="BA755" s="140"/>
      <c r="BB755" s="140"/>
      <c r="BC755" s="140"/>
      <c r="BD755" s="140"/>
      <c r="BE755" s="130"/>
      <c r="BF755" s="130"/>
      <c r="BG755" s="130"/>
      <c r="BH755" s="130"/>
      <c r="BI755" s="130"/>
      <c r="BJ755" s="130"/>
      <c r="BK755" s="131">
        <v>78.29442</v>
      </c>
      <c r="BL755" s="131">
        <v>78.29442</v>
      </c>
      <c r="BM755" s="130"/>
    </row>
    <row r="756" spans="1:65">
      <c r="A756" s="133">
        <v>753</v>
      </c>
      <c r="B756" s="133" t="s">
        <v>2689</v>
      </c>
      <c r="C756" s="134"/>
      <c r="D756" s="134" t="s">
        <v>2866</v>
      </c>
      <c r="E756" s="135" t="s">
        <v>2867</v>
      </c>
      <c r="F756" s="135" t="s">
        <v>2868</v>
      </c>
      <c r="G756" s="135" t="s">
        <v>2869</v>
      </c>
      <c r="H756" s="133">
        <f>SUM(I756:Q756)</f>
        <v>8</v>
      </c>
      <c r="I756" s="130"/>
      <c r="J756" s="130">
        <v>3</v>
      </c>
      <c r="K756" s="130">
        <v>4</v>
      </c>
      <c r="L756" s="130"/>
      <c r="M756" s="130"/>
      <c r="N756" s="130"/>
      <c r="O756" s="130">
        <v>1</v>
      </c>
      <c r="P756" s="130"/>
      <c r="Q756" s="130"/>
      <c r="R756" s="130">
        <f>P756</f>
        <v>0</v>
      </c>
      <c r="S756" s="133">
        <v>4</v>
      </c>
      <c r="T756" s="130">
        <v>1</v>
      </c>
      <c r="U756" s="130"/>
      <c r="V756" s="130"/>
      <c r="W756" s="130"/>
      <c r="X756" s="130"/>
      <c r="Y756" s="130"/>
      <c r="Z756" s="130"/>
      <c r="AA756" s="130"/>
      <c r="AB756" s="130">
        <v>3</v>
      </c>
      <c r="AC756" s="130"/>
      <c r="AD756" s="130"/>
      <c r="AE756" s="130"/>
      <c r="AF756" s="130"/>
      <c r="AG756" s="130"/>
      <c r="AH756" s="130"/>
      <c r="AI756" s="130">
        <v>1</v>
      </c>
      <c r="AJ756" s="130"/>
      <c r="AK756" s="130"/>
      <c r="AL756" s="130"/>
      <c r="AM756" s="130">
        <f>S756</f>
        <v>4</v>
      </c>
      <c r="AN756" s="130"/>
      <c r="AO756" s="130">
        <f>SUM(T756:V756)</f>
        <v>1</v>
      </c>
      <c r="AP756" s="130">
        <f>SUM(W756:Y756)</f>
        <v>0</v>
      </c>
      <c r="AQ756" s="130">
        <f>Z756</f>
        <v>0</v>
      </c>
      <c r="AR756" s="130"/>
      <c r="AS756" s="126"/>
      <c r="AT756" s="126"/>
      <c r="AU756" s="126">
        <f>(SUM(S756:AA756))*0.93</f>
        <v>4.65</v>
      </c>
      <c r="AV756" s="126">
        <v>168.8</v>
      </c>
      <c r="AW756" s="126"/>
      <c r="AX756" s="126"/>
      <c r="AY756" s="126"/>
      <c r="AZ756" s="138"/>
      <c r="BA756" s="140"/>
      <c r="BB756" s="140"/>
      <c r="BC756" s="140"/>
      <c r="BD756" s="140"/>
      <c r="BE756" s="130">
        <v>1.92</v>
      </c>
      <c r="BF756" s="130"/>
      <c r="BG756" s="130"/>
      <c r="BH756" s="130">
        <v>44.16</v>
      </c>
      <c r="BI756" s="130">
        <v>34.8</v>
      </c>
      <c r="BJ756" s="130"/>
      <c r="BK756" s="131">
        <v>38.1924</v>
      </c>
      <c r="BL756" s="131">
        <v>38.1924</v>
      </c>
      <c r="BM756" s="130">
        <v>3.84</v>
      </c>
    </row>
    <row r="757" spans="1:65">
      <c r="A757" s="133">
        <v>754</v>
      </c>
      <c r="B757" s="133" t="s">
        <v>2689</v>
      </c>
      <c r="C757" s="134"/>
      <c r="D757" s="134"/>
      <c r="E757" s="135" t="s">
        <v>2870</v>
      </c>
      <c r="F757" s="135" t="s">
        <v>2871</v>
      </c>
      <c r="G757" s="135" t="s">
        <v>2872</v>
      </c>
      <c r="H757" s="133"/>
      <c r="I757" s="130"/>
      <c r="J757" s="130"/>
      <c r="K757" s="130"/>
      <c r="L757" s="130"/>
      <c r="M757" s="130"/>
      <c r="N757" s="130"/>
      <c r="O757" s="130"/>
      <c r="P757" s="130"/>
      <c r="Q757" s="130"/>
      <c r="R757" s="130"/>
      <c r="S757" s="133"/>
      <c r="T757" s="130"/>
      <c r="U757" s="130"/>
      <c r="V757" s="130"/>
      <c r="W757" s="130"/>
      <c r="X757" s="130"/>
      <c r="Y757" s="130"/>
      <c r="Z757" s="130"/>
      <c r="AA757" s="130"/>
      <c r="AB757" s="130"/>
      <c r="AC757" s="130"/>
      <c r="AD757" s="130"/>
      <c r="AE757" s="130"/>
      <c r="AF757" s="130"/>
      <c r="AG757" s="130"/>
      <c r="AH757" s="130"/>
      <c r="AI757" s="130"/>
      <c r="AJ757" s="130"/>
      <c r="AK757" s="130"/>
      <c r="AL757" s="130"/>
      <c r="AM757" s="130"/>
      <c r="AN757" s="130"/>
      <c r="AO757" s="130"/>
      <c r="AP757" s="130"/>
      <c r="AQ757" s="130"/>
      <c r="AR757" s="130"/>
      <c r="AS757" s="126"/>
      <c r="AT757" s="126"/>
      <c r="AU757" s="126"/>
      <c r="AV757" s="126"/>
      <c r="AW757" s="126"/>
      <c r="AX757" s="126"/>
      <c r="AY757" s="126"/>
      <c r="AZ757" s="138"/>
      <c r="BA757" s="140"/>
      <c r="BB757" s="140"/>
      <c r="BC757" s="140"/>
      <c r="BD757" s="140"/>
      <c r="BE757" s="130"/>
      <c r="BF757" s="130"/>
      <c r="BG757" s="130"/>
      <c r="BH757" s="130"/>
      <c r="BI757" s="130"/>
      <c r="BJ757" s="130"/>
      <c r="BK757" s="131">
        <v>38.1924</v>
      </c>
      <c r="BL757" s="131">
        <v>38.1924</v>
      </c>
      <c r="BM757" s="130">
        <v>3.84</v>
      </c>
    </row>
    <row r="758" spans="1:65">
      <c r="A758" s="133">
        <v>755</v>
      </c>
      <c r="B758" s="133" t="s">
        <v>2689</v>
      </c>
      <c r="C758" s="134"/>
      <c r="D758" s="134"/>
      <c r="E758" s="135"/>
      <c r="F758" s="135" t="s">
        <v>2873</v>
      </c>
      <c r="G758" s="135" t="s">
        <v>2874</v>
      </c>
      <c r="H758" s="133"/>
      <c r="I758" s="130"/>
      <c r="J758" s="130"/>
      <c r="K758" s="130"/>
      <c r="L758" s="130"/>
      <c r="M758" s="130"/>
      <c r="N758" s="130"/>
      <c r="O758" s="130"/>
      <c r="P758" s="130"/>
      <c r="Q758" s="130"/>
      <c r="R758" s="130"/>
      <c r="S758" s="133"/>
      <c r="T758" s="130"/>
      <c r="U758" s="130"/>
      <c r="V758" s="130"/>
      <c r="W758" s="130"/>
      <c r="X758" s="130"/>
      <c r="Y758" s="130"/>
      <c r="Z758" s="130"/>
      <c r="AA758" s="130"/>
      <c r="AB758" s="130"/>
      <c r="AC758" s="130"/>
      <c r="AD758" s="130"/>
      <c r="AE758" s="130"/>
      <c r="AF758" s="130"/>
      <c r="AG758" s="130"/>
      <c r="AH758" s="130"/>
      <c r="AI758" s="130"/>
      <c r="AJ758" s="130"/>
      <c r="AK758" s="130"/>
      <c r="AL758" s="130"/>
      <c r="AM758" s="130"/>
      <c r="AN758" s="130"/>
      <c r="AO758" s="130"/>
      <c r="AP758" s="130"/>
      <c r="AQ758" s="130"/>
      <c r="AR758" s="130"/>
      <c r="AS758" s="126"/>
      <c r="AT758" s="126"/>
      <c r="AU758" s="126"/>
      <c r="AV758" s="126"/>
      <c r="AW758" s="126"/>
      <c r="AX758" s="126"/>
      <c r="AY758" s="126"/>
      <c r="AZ758" s="138"/>
      <c r="BA758" s="140"/>
      <c r="BB758" s="140"/>
      <c r="BC758" s="140"/>
      <c r="BD758" s="140"/>
      <c r="BE758" s="130"/>
      <c r="BF758" s="130"/>
      <c r="BG758" s="130"/>
      <c r="BH758" s="130"/>
      <c r="BI758" s="130"/>
      <c r="BJ758" s="130"/>
      <c r="BK758" s="131">
        <v>15.27696</v>
      </c>
      <c r="BL758" s="131">
        <v>15.27696</v>
      </c>
      <c r="BM758" s="130"/>
    </row>
    <row r="759" spans="1:65">
      <c r="A759" s="133">
        <v>756</v>
      </c>
      <c r="B759" s="133" t="s">
        <v>2689</v>
      </c>
      <c r="C759" s="134"/>
      <c r="D759" s="134"/>
      <c r="E759" s="135" t="s">
        <v>2875</v>
      </c>
      <c r="F759" s="135" t="s">
        <v>2876</v>
      </c>
      <c r="G759" s="135" t="s">
        <v>2877</v>
      </c>
      <c r="H759" s="133"/>
      <c r="I759" s="130"/>
      <c r="J759" s="130"/>
      <c r="K759" s="130"/>
      <c r="L759" s="130"/>
      <c r="M759" s="130"/>
      <c r="N759" s="130"/>
      <c r="O759" s="130"/>
      <c r="P759" s="130"/>
      <c r="Q759" s="130"/>
      <c r="R759" s="130"/>
      <c r="S759" s="133"/>
      <c r="T759" s="130"/>
      <c r="U759" s="130"/>
      <c r="V759" s="130"/>
      <c r="W759" s="130"/>
      <c r="X759" s="130"/>
      <c r="Y759" s="130"/>
      <c r="Z759" s="130"/>
      <c r="AA759" s="130"/>
      <c r="AB759" s="130"/>
      <c r="AC759" s="130"/>
      <c r="AD759" s="130"/>
      <c r="AE759" s="130"/>
      <c r="AF759" s="130"/>
      <c r="AG759" s="130"/>
      <c r="AH759" s="130"/>
      <c r="AI759" s="130"/>
      <c r="AJ759" s="130"/>
      <c r="AK759" s="130"/>
      <c r="AL759" s="130"/>
      <c r="AM759" s="130"/>
      <c r="AN759" s="130"/>
      <c r="AO759" s="130"/>
      <c r="AP759" s="130"/>
      <c r="AQ759" s="130"/>
      <c r="AR759" s="130"/>
      <c r="AS759" s="126"/>
      <c r="AT759" s="126"/>
      <c r="AU759" s="126"/>
      <c r="AV759" s="126"/>
      <c r="AW759" s="126"/>
      <c r="AX759" s="126"/>
      <c r="AY759" s="126"/>
      <c r="AZ759" s="138"/>
      <c r="BA759" s="140"/>
      <c r="BB759" s="140"/>
      <c r="BC759" s="140"/>
      <c r="BD759" s="140"/>
      <c r="BE759" s="130"/>
      <c r="BF759" s="130"/>
      <c r="BG759" s="130"/>
      <c r="BH759" s="130"/>
      <c r="BI759" s="130"/>
      <c r="BJ759" s="130"/>
      <c r="BK759" s="131">
        <v>15.27696</v>
      </c>
      <c r="BL759" s="131">
        <v>15.27696</v>
      </c>
      <c r="BM759" s="130">
        <v>3.84</v>
      </c>
    </row>
    <row r="760" spans="1:65">
      <c r="A760" s="133">
        <v>757</v>
      </c>
      <c r="B760" s="133" t="s">
        <v>2689</v>
      </c>
      <c r="C760" s="134"/>
      <c r="D760" s="134"/>
      <c r="E760" s="135" t="s">
        <v>2878</v>
      </c>
      <c r="F760" s="135" t="s">
        <v>2879</v>
      </c>
      <c r="G760" s="135" t="s">
        <v>2880</v>
      </c>
      <c r="H760" s="133"/>
      <c r="I760" s="130"/>
      <c r="J760" s="130"/>
      <c r="K760" s="130"/>
      <c r="L760" s="130"/>
      <c r="M760" s="130"/>
      <c r="N760" s="130"/>
      <c r="O760" s="130"/>
      <c r="P760" s="130"/>
      <c r="Q760" s="130"/>
      <c r="R760" s="130"/>
      <c r="S760" s="133"/>
      <c r="T760" s="130"/>
      <c r="U760" s="130"/>
      <c r="V760" s="130"/>
      <c r="W760" s="130"/>
      <c r="X760" s="130"/>
      <c r="Y760" s="130"/>
      <c r="Z760" s="130"/>
      <c r="AA760" s="130"/>
      <c r="AB760" s="130"/>
      <c r="AC760" s="130"/>
      <c r="AD760" s="130"/>
      <c r="AE760" s="130"/>
      <c r="AF760" s="130"/>
      <c r="AG760" s="130"/>
      <c r="AH760" s="130"/>
      <c r="AI760" s="130"/>
      <c r="AJ760" s="130"/>
      <c r="AK760" s="130"/>
      <c r="AL760" s="130"/>
      <c r="AM760" s="130"/>
      <c r="AN760" s="130"/>
      <c r="AO760" s="130"/>
      <c r="AP760" s="130"/>
      <c r="AQ760" s="130"/>
      <c r="AR760" s="130"/>
      <c r="AS760" s="126"/>
      <c r="AT760" s="126"/>
      <c r="AU760" s="126"/>
      <c r="AV760" s="126"/>
      <c r="AW760" s="126"/>
      <c r="AX760" s="126"/>
      <c r="AY760" s="126"/>
      <c r="AZ760" s="138"/>
      <c r="BA760" s="140"/>
      <c r="BB760" s="140"/>
      <c r="BC760" s="140"/>
      <c r="BD760" s="140"/>
      <c r="BE760" s="130"/>
      <c r="BF760" s="130"/>
      <c r="BG760" s="130"/>
      <c r="BH760" s="130"/>
      <c r="BI760" s="130"/>
      <c r="BJ760" s="130"/>
      <c r="BK760" s="131">
        <v>23.87025</v>
      </c>
      <c r="BL760" s="131">
        <v>23.87025</v>
      </c>
      <c r="BM760" s="130">
        <v>3.84</v>
      </c>
    </row>
    <row r="761" spans="1:65">
      <c r="A761" s="133">
        <v>758</v>
      </c>
      <c r="B761" s="133" t="s">
        <v>2689</v>
      </c>
      <c r="C761" s="134"/>
      <c r="D761" s="134"/>
      <c r="E761" s="135" t="s">
        <v>2881</v>
      </c>
      <c r="F761" s="135" t="s">
        <v>2882</v>
      </c>
      <c r="G761" s="135" t="s">
        <v>2883</v>
      </c>
      <c r="H761" s="133"/>
      <c r="I761" s="130"/>
      <c r="J761" s="130"/>
      <c r="K761" s="130"/>
      <c r="L761" s="130"/>
      <c r="M761" s="130"/>
      <c r="N761" s="130"/>
      <c r="O761" s="130"/>
      <c r="P761" s="130"/>
      <c r="Q761" s="130"/>
      <c r="R761" s="130"/>
      <c r="S761" s="133"/>
      <c r="T761" s="130"/>
      <c r="U761" s="130"/>
      <c r="V761" s="130"/>
      <c r="W761" s="130"/>
      <c r="X761" s="130"/>
      <c r="Y761" s="130"/>
      <c r="Z761" s="130"/>
      <c r="AA761" s="130"/>
      <c r="AB761" s="130"/>
      <c r="AC761" s="130"/>
      <c r="AD761" s="130"/>
      <c r="AE761" s="130"/>
      <c r="AF761" s="130"/>
      <c r="AG761" s="130"/>
      <c r="AH761" s="130"/>
      <c r="AI761" s="130"/>
      <c r="AJ761" s="130"/>
      <c r="AK761" s="130"/>
      <c r="AL761" s="130"/>
      <c r="AM761" s="130"/>
      <c r="AN761" s="130"/>
      <c r="AO761" s="130"/>
      <c r="AP761" s="130"/>
      <c r="AQ761" s="130"/>
      <c r="AR761" s="130"/>
      <c r="AS761" s="126"/>
      <c r="AT761" s="126"/>
      <c r="AU761" s="126"/>
      <c r="AV761" s="126"/>
      <c r="AW761" s="126"/>
      <c r="AX761" s="126"/>
      <c r="AY761" s="126"/>
      <c r="AZ761" s="138"/>
      <c r="BA761" s="140"/>
      <c r="BB761" s="140"/>
      <c r="BC761" s="140"/>
      <c r="BD761" s="140"/>
      <c r="BE761" s="130"/>
      <c r="BF761" s="130"/>
      <c r="BG761" s="130"/>
      <c r="BH761" s="130"/>
      <c r="BI761" s="130"/>
      <c r="BJ761" s="130"/>
      <c r="BK761" s="131">
        <v>23.87025</v>
      </c>
      <c r="BL761" s="131">
        <v>23.87025</v>
      </c>
      <c r="BM761" s="130">
        <v>7.68</v>
      </c>
    </row>
    <row r="762" spans="1:65">
      <c r="A762" s="133">
        <v>759</v>
      </c>
      <c r="B762" s="133" t="s">
        <v>2689</v>
      </c>
      <c r="C762" s="134"/>
      <c r="D762" s="134"/>
      <c r="E762" s="135"/>
      <c r="F762" s="135" t="s">
        <v>2884</v>
      </c>
      <c r="G762" s="135" t="s">
        <v>2885</v>
      </c>
      <c r="H762" s="133"/>
      <c r="I762" s="130"/>
      <c r="J762" s="130"/>
      <c r="K762" s="130"/>
      <c r="L762" s="130"/>
      <c r="M762" s="130"/>
      <c r="N762" s="130"/>
      <c r="O762" s="130"/>
      <c r="P762" s="130"/>
      <c r="Q762" s="130"/>
      <c r="R762" s="130"/>
      <c r="S762" s="133"/>
      <c r="T762" s="130"/>
      <c r="U762" s="130"/>
      <c r="V762" s="130"/>
      <c r="W762" s="130"/>
      <c r="X762" s="130"/>
      <c r="Y762" s="130"/>
      <c r="Z762" s="130"/>
      <c r="AA762" s="130"/>
      <c r="AB762" s="130"/>
      <c r="AC762" s="130"/>
      <c r="AD762" s="130"/>
      <c r="AE762" s="130"/>
      <c r="AF762" s="130"/>
      <c r="AG762" s="130"/>
      <c r="AH762" s="130"/>
      <c r="AI762" s="130"/>
      <c r="AJ762" s="130"/>
      <c r="AK762" s="130"/>
      <c r="AL762" s="130"/>
      <c r="AM762" s="130"/>
      <c r="AN762" s="130"/>
      <c r="AO762" s="130"/>
      <c r="AP762" s="130"/>
      <c r="AQ762" s="130"/>
      <c r="AR762" s="130"/>
      <c r="AS762" s="126"/>
      <c r="AT762" s="126"/>
      <c r="AU762" s="126"/>
      <c r="AV762" s="126"/>
      <c r="AW762" s="126"/>
      <c r="AX762" s="126"/>
      <c r="AY762" s="126"/>
      <c r="AZ762" s="138"/>
      <c r="BA762" s="140"/>
      <c r="BB762" s="140"/>
      <c r="BC762" s="140"/>
      <c r="BD762" s="140"/>
      <c r="BE762" s="130"/>
      <c r="BF762" s="130"/>
      <c r="BG762" s="130"/>
      <c r="BH762" s="130"/>
      <c r="BI762" s="130"/>
      <c r="BJ762" s="130"/>
      <c r="BK762" s="131">
        <v>23.87025</v>
      </c>
      <c r="BL762" s="131">
        <v>23.87025</v>
      </c>
      <c r="BM762" s="130"/>
    </row>
    <row r="763" spans="1:65">
      <c r="A763" s="133">
        <v>760</v>
      </c>
      <c r="B763" s="133" t="s">
        <v>2689</v>
      </c>
      <c r="C763" s="134"/>
      <c r="D763" s="134"/>
      <c r="E763" s="135"/>
      <c r="F763" s="135" t="s">
        <v>2886</v>
      </c>
      <c r="G763" s="135" t="s">
        <v>2887</v>
      </c>
      <c r="H763" s="133"/>
      <c r="I763" s="130"/>
      <c r="J763" s="130"/>
      <c r="K763" s="130"/>
      <c r="L763" s="130"/>
      <c r="M763" s="130"/>
      <c r="N763" s="130"/>
      <c r="O763" s="130"/>
      <c r="P763" s="130"/>
      <c r="Q763" s="130"/>
      <c r="R763" s="130"/>
      <c r="S763" s="133"/>
      <c r="T763" s="130"/>
      <c r="U763" s="130"/>
      <c r="V763" s="130"/>
      <c r="W763" s="130"/>
      <c r="X763" s="130"/>
      <c r="Y763" s="130"/>
      <c r="Z763" s="130"/>
      <c r="AA763" s="130"/>
      <c r="AB763" s="130"/>
      <c r="AC763" s="130"/>
      <c r="AD763" s="130"/>
      <c r="AE763" s="130"/>
      <c r="AF763" s="130"/>
      <c r="AG763" s="130"/>
      <c r="AH763" s="130"/>
      <c r="AI763" s="130"/>
      <c r="AJ763" s="130"/>
      <c r="AK763" s="130"/>
      <c r="AL763" s="130"/>
      <c r="AM763" s="130"/>
      <c r="AN763" s="130"/>
      <c r="AO763" s="130"/>
      <c r="AP763" s="130"/>
      <c r="AQ763" s="130"/>
      <c r="AR763" s="130"/>
      <c r="AS763" s="126"/>
      <c r="AT763" s="126"/>
      <c r="AU763" s="126"/>
      <c r="AV763" s="126"/>
      <c r="AW763" s="126"/>
      <c r="AX763" s="126"/>
      <c r="AY763" s="126"/>
      <c r="AZ763" s="138"/>
      <c r="BA763" s="140"/>
      <c r="BB763" s="140"/>
      <c r="BC763" s="140"/>
      <c r="BD763" s="140"/>
      <c r="BE763" s="130"/>
      <c r="BF763" s="130"/>
      <c r="BG763" s="130"/>
      <c r="BH763" s="130"/>
      <c r="BI763" s="130"/>
      <c r="BJ763" s="130"/>
      <c r="BK763" s="131">
        <v>86.9938</v>
      </c>
      <c r="BL763" s="131">
        <v>86.9938</v>
      </c>
      <c r="BM763" s="130"/>
    </row>
    <row r="764" spans="1:65">
      <c r="A764" s="133">
        <v>761</v>
      </c>
      <c r="B764" s="133" t="s">
        <v>2689</v>
      </c>
      <c r="C764" s="134"/>
      <c r="D764" s="134" t="s">
        <v>2888</v>
      </c>
      <c r="E764" s="135" t="s">
        <v>2889</v>
      </c>
      <c r="F764" s="135" t="s">
        <v>2890</v>
      </c>
      <c r="G764" s="135" t="s">
        <v>2891</v>
      </c>
      <c r="H764" s="133">
        <f>SUM(I764:Q764)</f>
        <v>7</v>
      </c>
      <c r="I764" s="130">
        <v>2</v>
      </c>
      <c r="J764" s="130">
        <v>3</v>
      </c>
      <c r="K764" s="130"/>
      <c r="L764" s="130"/>
      <c r="M764" s="130"/>
      <c r="N764" s="130"/>
      <c r="O764" s="130"/>
      <c r="P764" s="130">
        <v>2</v>
      </c>
      <c r="Q764" s="130"/>
      <c r="R764" s="130">
        <f t="shared" ref="R764:R770" si="115">P764</f>
        <v>2</v>
      </c>
      <c r="S764" s="133">
        <v>1</v>
      </c>
      <c r="T764" s="130"/>
      <c r="U764" s="130"/>
      <c r="V764" s="130"/>
      <c r="W764" s="130">
        <v>1</v>
      </c>
      <c r="X764" s="130"/>
      <c r="Y764" s="130"/>
      <c r="Z764" s="130"/>
      <c r="AA764" s="130"/>
      <c r="AB764" s="130">
        <v>3</v>
      </c>
      <c r="AC764" s="130"/>
      <c r="AD764" s="130"/>
      <c r="AE764" s="130"/>
      <c r="AF764" s="130"/>
      <c r="AG764" s="130"/>
      <c r="AH764" s="130"/>
      <c r="AI764" s="130"/>
      <c r="AJ764" s="130">
        <v>1</v>
      </c>
      <c r="AK764" s="130">
        <v>1</v>
      </c>
      <c r="AL764" s="130"/>
      <c r="AM764" s="130">
        <f>S764</f>
        <v>1</v>
      </c>
      <c r="AN764" s="130"/>
      <c r="AO764" s="130">
        <f>SUM(T764:V764)</f>
        <v>0</v>
      </c>
      <c r="AP764" s="130">
        <f>SUM(W764:Y764)</f>
        <v>1</v>
      </c>
      <c r="AQ764" s="130">
        <f>Z764</f>
        <v>0</v>
      </c>
      <c r="AR764" s="130"/>
      <c r="AS764" s="126"/>
      <c r="AT764" s="126"/>
      <c r="AU764" s="126">
        <f t="shared" ref="AU764:AU769" si="116">(SUM(S764:AA764))*0.93</f>
        <v>1.86</v>
      </c>
      <c r="AV764" s="126">
        <v>255.7</v>
      </c>
      <c r="AW764" s="126"/>
      <c r="AX764" s="126"/>
      <c r="AY764" s="126"/>
      <c r="AZ764" s="138"/>
      <c r="BA764" s="140"/>
      <c r="BB764" s="140"/>
      <c r="BC764" s="140"/>
      <c r="BD764" s="140"/>
      <c r="BE764" s="130">
        <v>1.92</v>
      </c>
      <c r="BF764" s="130">
        <v>1.92</v>
      </c>
      <c r="BG764" s="130">
        <v>28.8</v>
      </c>
      <c r="BH764" s="130"/>
      <c r="BI764" s="130">
        <v>37.6</v>
      </c>
      <c r="BJ764" s="130"/>
      <c r="BK764" s="131">
        <v>42.436</v>
      </c>
      <c r="BL764" s="131">
        <v>42.436</v>
      </c>
      <c r="BM764" s="130">
        <v>7.68</v>
      </c>
    </row>
    <row r="765" spans="1:65">
      <c r="A765" s="133">
        <v>762</v>
      </c>
      <c r="B765" s="133" t="s">
        <v>2689</v>
      </c>
      <c r="C765" s="134"/>
      <c r="D765" s="134"/>
      <c r="E765" s="135"/>
      <c r="F765" s="135" t="s">
        <v>2892</v>
      </c>
      <c r="G765" s="135" t="s">
        <v>2893</v>
      </c>
      <c r="H765" s="133"/>
      <c r="I765" s="130"/>
      <c r="J765" s="130"/>
      <c r="K765" s="130"/>
      <c r="L765" s="130"/>
      <c r="M765" s="130"/>
      <c r="N765" s="130"/>
      <c r="O765" s="130"/>
      <c r="P765" s="130"/>
      <c r="Q765" s="130"/>
      <c r="R765" s="130">
        <f t="shared" si="115"/>
        <v>0</v>
      </c>
      <c r="S765" s="133"/>
      <c r="T765" s="130"/>
      <c r="U765" s="130"/>
      <c r="V765" s="130"/>
      <c r="W765" s="130"/>
      <c r="X765" s="130"/>
      <c r="Y765" s="130"/>
      <c r="Z765" s="130"/>
      <c r="AA765" s="130"/>
      <c r="AB765" s="130"/>
      <c r="AC765" s="130"/>
      <c r="AD765" s="130"/>
      <c r="AE765" s="130"/>
      <c r="AF765" s="130"/>
      <c r="AG765" s="130"/>
      <c r="AH765" s="130"/>
      <c r="AI765" s="130"/>
      <c r="AJ765" s="130"/>
      <c r="AK765" s="130"/>
      <c r="AL765" s="130"/>
      <c r="AM765" s="130"/>
      <c r="AN765" s="130"/>
      <c r="AO765" s="130"/>
      <c r="AP765" s="130"/>
      <c r="AQ765" s="130"/>
      <c r="AR765" s="130"/>
      <c r="AS765" s="126"/>
      <c r="AT765" s="126"/>
      <c r="AU765" s="126">
        <f t="shared" si="116"/>
        <v>0</v>
      </c>
      <c r="AV765" s="126"/>
      <c r="AW765" s="126"/>
      <c r="AX765" s="126"/>
      <c r="AY765" s="126"/>
      <c r="AZ765" s="138"/>
      <c r="BA765" s="140"/>
      <c r="BB765" s="140"/>
      <c r="BC765" s="140"/>
      <c r="BD765" s="140"/>
      <c r="BE765" s="130"/>
      <c r="BF765" s="130"/>
      <c r="BG765" s="130"/>
      <c r="BH765" s="130"/>
      <c r="BI765" s="130"/>
      <c r="BJ765" s="130"/>
      <c r="BK765" s="131">
        <v>42.436</v>
      </c>
      <c r="BL765" s="131">
        <v>42.436</v>
      </c>
      <c r="BM765" s="130"/>
    </row>
    <row r="766" spans="1:65">
      <c r="A766" s="133">
        <v>763</v>
      </c>
      <c r="B766" s="133" t="s">
        <v>2689</v>
      </c>
      <c r="C766" s="134"/>
      <c r="D766" s="134"/>
      <c r="E766" s="135" t="s">
        <v>2894</v>
      </c>
      <c r="F766" s="135" t="s">
        <v>2895</v>
      </c>
      <c r="G766" s="135" t="s">
        <v>2896</v>
      </c>
      <c r="H766" s="133"/>
      <c r="I766" s="130"/>
      <c r="J766" s="130"/>
      <c r="K766" s="130"/>
      <c r="L766" s="130"/>
      <c r="M766" s="130"/>
      <c r="N766" s="130"/>
      <c r="O766" s="130"/>
      <c r="P766" s="130"/>
      <c r="Q766" s="130"/>
      <c r="R766" s="130">
        <f t="shared" si="115"/>
        <v>0</v>
      </c>
      <c r="S766" s="133"/>
      <c r="T766" s="130"/>
      <c r="U766" s="130"/>
      <c r="V766" s="130"/>
      <c r="W766" s="130"/>
      <c r="X766" s="130"/>
      <c r="Y766" s="130"/>
      <c r="Z766" s="130"/>
      <c r="AA766" s="130"/>
      <c r="AB766" s="130"/>
      <c r="AC766" s="130"/>
      <c r="AD766" s="130"/>
      <c r="AE766" s="130"/>
      <c r="AF766" s="130"/>
      <c r="AG766" s="130"/>
      <c r="AH766" s="130"/>
      <c r="AI766" s="130"/>
      <c r="AJ766" s="130"/>
      <c r="AK766" s="130"/>
      <c r="AL766" s="130"/>
      <c r="AM766" s="130"/>
      <c r="AN766" s="130"/>
      <c r="AO766" s="130"/>
      <c r="AP766" s="130"/>
      <c r="AQ766" s="130"/>
      <c r="AR766" s="130"/>
      <c r="AS766" s="126"/>
      <c r="AT766" s="126"/>
      <c r="AU766" s="126">
        <f t="shared" si="116"/>
        <v>0</v>
      </c>
      <c r="AV766" s="126"/>
      <c r="AW766" s="126"/>
      <c r="AX766" s="126"/>
      <c r="AY766" s="126"/>
      <c r="AZ766" s="138"/>
      <c r="BA766" s="140"/>
      <c r="BB766" s="140"/>
      <c r="BC766" s="140"/>
      <c r="BD766" s="140"/>
      <c r="BE766" s="130"/>
      <c r="BF766" s="130"/>
      <c r="BG766" s="130"/>
      <c r="BH766" s="130"/>
      <c r="BI766" s="130"/>
      <c r="BJ766" s="130"/>
      <c r="BK766" s="131">
        <v>16.9744</v>
      </c>
      <c r="BL766" s="131">
        <v>16.9744</v>
      </c>
      <c r="BM766" s="130">
        <v>3.84</v>
      </c>
    </row>
    <row r="767" spans="1:65">
      <c r="A767" s="133">
        <v>764</v>
      </c>
      <c r="B767" s="133" t="s">
        <v>2689</v>
      </c>
      <c r="C767" s="134"/>
      <c r="D767" s="134"/>
      <c r="E767" s="135"/>
      <c r="F767" s="135" t="s">
        <v>2897</v>
      </c>
      <c r="G767" s="135" t="s">
        <v>2898</v>
      </c>
      <c r="H767" s="133"/>
      <c r="I767" s="130"/>
      <c r="J767" s="130"/>
      <c r="K767" s="130"/>
      <c r="L767" s="130"/>
      <c r="M767" s="130"/>
      <c r="N767" s="130"/>
      <c r="O767" s="130"/>
      <c r="P767" s="130"/>
      <c r="Q767" s="130"/>
      <c r="R767" s="130">
        <f t="shared" si="115"/>
        <v>0</v>
      </c>
      <c r="S767" s="133"/>
      <c r="T767" s="130"/>
      <c r="U767" s="130"/>
      <c r="V767" s="130"/>
      <c r="W767" s="130"/>
      <c r="X767" s="130"/>
      <c r="Y767" s="130"/>
      <c r="Z767" s="130"/>
      <c r="AA767" s="130"/>
      <c r="AB767" s="130"/>
      <c r="AC767" s="130"/>
      <c r="AD767" s="130"/>
      <c r="AE767" s="130"/>
      <c r="AF767" s="130"/>
      <c r="AG767" s="130"/>
      <c r="AH767" s="130"/>
      <c r="AI767" s="130"/>
      <c r="AJ767" s="130"/>
      <c r="AK767" s="130"/>
      <c r="AL767" s="130"/>
      <c r="AM767" s="130"/>
      <c r="AN767" s="130"/>
      <c r="AO767" s="130"/>
      <c r="AP767" s="130"/>
      <c r="AQ767" s="130"/>
      <c r="AR767" s="130"/>
      <c r="AS767" s="126"/>
      <c r="AT767" s="126"/>
      <c r="AU767" s="126">
        <f t="shared" si="116"/>
        <v>0</v>
      </c>
      <c r="AV767" s="126"/>
      <c r="AW767" s="126"/>
      <c r="AX767" s="126"/>
      <c r="AY767" s="126"/>
      <c r="AZ767" s="138"/>
      <c r="BA767" s="140"/>
      <c r="BB767" s="140"/>
      <c r="BC767" s="140"/>
      <c r="BD767" s="140"/>
      <c r="BE767" s="130"/>
      <c r="BF767" s="130"/>
      <c r="BG767" s="130"/>
      <c r="BH767" s="130"/>
      <c r="BI767" s="130"/>
      <c r="BJ767" s="130"/>
      <c r="BK767" s="131">
        <v>16.9744</v>
      </c>
      <c r="BL767" s="131">
        <v>16.9744</v>
      </c>
      <c r="BM767" s="130"/>
    </row>
    <row r="768" spans="1:65">
      <c r="A768" s="133">
        <v>765</v>
      </c>
      <c r="B768" s="133" t="s">
        <v>2689</v>
      </c>
      <c r="C768" s="134"/>
      <c r="D768" s="134"/>
      <c r="E768" s="135" t="s">
        <v>2899</v>
      </c>
      <c r="F768" s="135" t="s">
        <v>2900</v>
      </c>
      <c r="G768" s="135" t="s">
        <v>2901</v>
      </c>
      <c r="H768" s="133"/>
      <c r="I768" s="130"/>
      <c r="J768" s="130"/>
      <c r="K768" s="130"/>
      <c r="L768" s="130"/>
      <c r="M768" s="130"/>
      <c r="N768" s="130"/>
      <c r="O768" s="130"/>
      <c r="P768" s="130"/>
      <c r="Q768" s="130"/>
      <c r="R768" s="130">
        <f t="shared" si="115"/>
        <v>0</v>
      </c>
      <c r="S768" s="133"/>
      <c r="T768" s="130"/>
      <c r="U768" s="130"/>
      <c r="V768" s="130"/>
      <c r="W768" s="130"/>
      <c r="X768" s="130"/>
      <c r="Y768" s="130"/>
      <c r="Z768" s="130"/>
      <c r="AA768" s="130"/>
      <c r="AB768" s="130"/>
      <c r="AC768" s="130"/>
      <c r="AD768" s="130"/>
      <c r="AE768" s="130"/>
      <c r="AF768" s="130"/>
      <c r="AG768" s="130"/>
      <c r="AH768" s="130"/>
      <c r="AI768" s="130"/>
      <c r="AJ768" s="130"/>
      <c r="AK768" s="130"/>
      <c r="AL768" s="130"/>
      <c r="AM768" s="130"/>
      <c r="AN768" s="130"/>
      <c r="AO768" s="130"/>
      <c r="AP768" s="130"/>
      <c r="AQ768" s="130"/>
      <c r="AR768" s="130"/>
      <c r="AS768" s="126"/>
      <c r="AT768" s="126"/>
      <c r="AU768" s="126">
        <f t="shared" si="116"/>
        <v>0</v>
      </c>
      <c r="AV768" s="126"/>
      <c r="AW768" s="126"/>
      <c r="AX768" s="126"/>
      <c r="AY768" s="126"/>
      <c r="AZ768" s="138"/>
      <c r="BA768" s="140"/>
      <c r="BB768" s="140"/>
      <c r="BC768" s="140"/>
      <c r="BD768" s="140"/>
      <c r="BE768" s="130"/>
      <c r="BF768" s="130"/>
      <c r="BG768" s="130"/>
      <c r="BH768" s="130"/>
      <c r="BI768" s="130"/>
      <c r="BJ768" s="130"/>
      <c r="BK768" s="131">
        <v>26.5225</v>
      </c>
      <c r="BL768" s="131">
        <v>26.5225</v>
      </c>
      <c r="BM768" s="130">
        <v>3.84</v>
      </c>
    </row>
    <row r="769" spans="1:65">
      <c r="A769" s="133">
        <v>766</v>
      </c>
      <c r="B769" s="133" t="s">
        <v>2689</v>
      </c>
      <c r="C769" s="134"/>
      <c r="D769" s="134"/>
      <c r="E769" s="135"/>
      <c r="F769" s="135" t="s">
        <v>2902</v>
      </c>
      <c r="G769" s="135" t="s">
        <v>2903</v>
      </c>
      <c r="H769" s="133"/>
      <c r="I769" s="130"/>
      <c r="J769" s="130"/>
      <c r="K769" s="130"/>
      <c r="L769" s="130"/>
      <c r="M769" s="130"/>
      <c r="N769" s="130"/>
      <c r="O769" s="130"/>
      <c r="P769" s="130"/>
      <c r="Q769" s="130"/>
      <c r="R769" s="130">
        <f t="shared" si="115"/>
        <v>0</v>
      </c>
      <c r="S769" s="133"/>
      <c r="T769" s="130"/>
      <c r="U769" s="130"/>
      <c r="V769" s="130"/>
      <c r="W769" s="130"/>
      <c r="X769" s="130"/>
      <c r="Y769" s="130"/>
      <c r="Z769" s="130"/>
      <c r="AA769" s="130"/>
      <c r="AB769" s="130"/>
      <c r="AC769" s="130"/>
      <c r="AD769" s="130"/>
      <c r="AE769" s="130"/>
      <c r="AF769" s="130"/>
      <c r="AG769" s="130"/>
      <c r="AH769" s="130"/>
      <c r="AI769" s="130"/>
      <c r="AJ769" s="130"/>
      <c r="AK769" s="130"/>
      <c r="AL769" s="130"/>
      <c r="AM769" s="130"/>
      <c r="AN769" s="130"/>
      <c r="AO769" s="130"/>
      <c r="AP769" s="130"/>
      <c r="AQ769" s="130"/>
      <c r="AR769" s="130"/>
      <c r="AS769" s="126"/>
      <c r="AT769" s="126"/>
      <c r="AU769" s="126">
        <f t="shared" si="116"/>
        <v>0</v>
      </c>
      <c r="AV769" s="126"/>
      <c r="AW769" s="126"/>
      <c r="AX769" s="126"/>
      <c r="AY769" s="126"/>
      <c r="AZ769" s="138"/>
      <c r="BA769" s="140"/>
      <c r="BB769" s="140"/>
      <c r="BC769" s="140"/>
      <c r="BD769" s="140"/>
      <c r="BE769" s="130"/>
      <c r="BF769" s="130"/>
      <c r="BG769" s="130"/>
      <c r="BH769" s="130"/>
      <c r="BI769" s="130"/>
      <c r="BJ769" s="130"/>
      <c r="BK769" s="131">
        <v>26.5225</v>
      </c>
      <c r="BL769" s="131">
        <v>26.5225</v>
      </c>
      <c r="BM769" s="130"/>
    </row>
    <row r="770" spans="1:65">
      <c r="A770" s="133">
        <v>767</v>
      </c>
      <c r="B770" s="133" t="s">
        <v>2689</v>
      </c>
      <c r="C770" s="134"/>
      <c r="D770" s="134"/>
      <c r="E770" s="135"/>
      <c r="F770" s="135" t="s">
        <v>2904</v>
      </c>
      <c r="G770" s="135" t="s">
        <v>2905</v>
      </c>
      <c r="H770" s="133"/>
      <c r="I770" s="130"/>
      <c r="J770" s="130"/>
      <c r="K770" s="130"/>
      <c r="L770" s="130"/>
      <c r="M770" s="130"/>
      <c r="N770" s="130"/>
      <c r="O770" s="130"/>
      <c r="P770" s="130"/>
      <c r="Q770" s="130"/>
      <c r="R770" s="130">
        <f t="shared" si="115"/>
        <v>0</v>
      </c>
      <c r="S770" s="133"/>
      <c r="T770" s="130"/>
      <c r="U770" s="130"/>
      <c r="V770" s="130"/>
      <c r="W770" s="130"/>
      <c r="X770" s="130"/>
      <c r="Y770" s="130"/>
      <c r="Z770" s="130"/>
      <c r="AA770" s="130"/>
      <c r="AB770" s="130"/>
      <c r="AC770" s="130"/>
      <c r="AD770" s="130"/>
      <c r="AE770" s="130"/>
      <c r="AF770" s="130"/>
      <c r="AG770" s="130"/>
      <c r="AH770" s="130"/>
      <c r="AI770" s="130"/>
      <c r="AJ770" s="130"/>
      <c r="AK770" s="130"/>
      <c r="AL770" s="130"/>
      <c r="AM770" s="130"/>
      <c r="AN770" s="130"/>
      <c r="AO770" s="130"/>
      <c r="AP770" s="130"/>
      <c r="AQ770" s="130"/>
      <c r="AR770" s="130"/>
      <c r="AS770" s="126"/>
      <c r="AT770" s="126"/>
      <c r="AU770" s="126">
        <f>(SUM(S77:AA77))*0.93</f>
        <v>0.93</v>
      </c>
      <c r="AV770" s="126"/>
      <c r="AW770" s="126"/>
      <c r="AX770" s="126"/>
      <c r="AY770" s="126"/>
      <c r="AZ770" s="138"/>
      <c r="BA770" s="140"/>
      <c r="BB770" s="140"/>
      <c r="BC770" s="140"/>
      <c r="BD770" s="140"/>
      <c r="BE770" s="130"/>
      <c r="BF770" s="130"/>
      <c r="BG770" s="130"/>
      <c r="BH770" s="130"/>
      <c r="BI770" s="130"/>
      <c r="BJ770" s="130"/>
      <c r="BK770" s="131">
        <v>26.5225</v>
      </c>
      <c r="BL770" s="131">
        <v>26.5225</v>
      </c>
      <c r="BM770" s="130"/>
    </row>
    <row r="771" spans="1:65">
      <c r="A771" s="155"/>
      <c r="B771" s="155"/>
      <c r="C771" s="156"/>
      <c r="D771" s="156"/>
      <c r="E771" s="157"/>
      <c r="F771" s="157"/>
      <c r="G771" s="157"/>
      <c r="H771" s="155">
        <f t="shared" ref="H771:BM771" si="117">SUM(H4:H770)</f>
        <v>767</v>
      </c>
      <c r="I771" s="155">
        <f t="shared" si="117"/>
        <v>25</v>
      </c>
      <c r="J771" s="155">
        <f t="shared" si="117"/>
        <v>347</v>
      </c>
      <c r="K771" s="155">
        <f t="shared" si="117"/>
        <v>172</v>
      </c>
      <c r="L771" s="155">
        <f t="shared" si="117"/>
        <v>31</v>
      </c>
      <c r="M771" s="155">
        <f t="shared" si="117"/>
        <v>49</v>
      </c>
      <c r="N771" s="155">
        <f t="shared" si="117"/>
        <v>1</v>
      </c>
      <c r="O771" s="155">
        <f t="shared" si="117"/>
        <v>73</v>
      </c>
      <c r="P771" s="155">
        <f t="shared" si="117"/>
        <v>66</v>
      </c>
      <c r="Q771" s="155">
        <f t="shared" si="117"/>
        <v>3</v>
      </c>
      <c r="R771" s="155">
        <f t="shared" si="117"/>
        <v>72</v>
      </c>
      <c r="S771" s="155">
        <f t="shared" si="117"/>
        <v>203</v>
      </c>
      <c r="T771" s="155">
        <f t="shared" si="117"/>
        <v>68</v>
      </c>
      <c r="U771" s="155">
        <f t="shared" si="117"/>
        <v>20</v>
      </c>
      <c r="V771" s="155">
        <f t="shared" si="117"/>
        <v>9</v>
      </c>
      <c r="W771" s="155">
        <f t="shared" si="117"/>
        <v>17</v>
      </c>
      <c r="X771" s="155">
        <f t="shared" si="117"/>
        <v>7</v>
      </c>
      <c r="Y771" s="155">
        <f t="shared" si="117"/>
        <v>0</v>
      </c>
      <c r="Z771" s="155">
        <f t="shared" si="117"/>
        <v>5</v>
      </c>
      <c r="AA771" s="155">
        <f t="shared" si="117"/>
        <v>102</v>
      </c>
      <c r="AB771" s="155">
        <f t="shared" si="117"/>
        <v>236</v>
      </c>
      <c r="AC771" s="155">
        <f t="shared" si="117"/>
        <v>0</v>
      </c>
      <c r="AD771" s="155">
        <f t="shared" si="117"/>
        <v>0</v>
      </c>
      <c r="AE771" s="155">
        <f t="shared" si="117"/>
        <v>1</v>
      </c>
      <c r="AF771" s="155">
        <f t="shared" si="117"/>
        <v>2</v>
      </c>
      <c r="AG771" s="155">
        <f t="shared" si="117"/>
        <v>6</v>
      </c>
      <c r="AH771" s="155">
        <f t="shared" si="117"/>
        <v>54</v>
      </c>
      <c r="AI771" s="155">
        <f t="shared" si="117"/>
        <v>49</v>
      </c>
      <c r="AJ771" s="155">
        <f t="shared" si="117"/>
        <v>73</v>
      </c>
      <c r="AK771" s="155">
        <f t="shared" si="117"/>
        <v>4</v>
      </c>
      <c r="AL771" s="155">
        <f t="shared" si="117"/>
        <v>0</v>
      </c>
      <c r="AM771" s="155">
        <f t="shared" si="117"/>
        <v>182</v>
      </c>
      <c r="AN771" s="155">
        <f t="shared" si="117"/>
        <v>0</v>
      </c>
      <c r="AO771" s="155">
        <f t="shared" si="117"/>
        <v>82</v>
      </c>
      <c r="AP771" s="155">
        <f t="shared" si="117"/>
        <v>18</v>
      </c>
      <c r="AQ771" s="155">
        <f t="shared" si="117"/>
        <v>4</v>
      </c>
      <c r="AR771" s="155">
        <f t="shared" si="117"/>
        <v>597</v>
      </c>
      <c r="AS771" s="158">
        <f t="shared" si="117"/>
        <v>21931.8</v>
      </c>
      <c r="AT771" s="155">
        <f t="shared" si="117"/>
        <v>0</v>
      </c>
      <c r="AU771" s="155">
        <f t="shared" si="117"/>
        <v>283.65</v>
      </c>
      <c r="AV771" s="158">
        <f t="shared" si="117"/>
        <v>24096.1</v>
      </c>
      <c r="AW771" s="158">
        <f t="shared" si="117"/>
        <v>5111.2</v>
      </c>
      <c r="AX771" s="158">
        <f t="shared" si="117"/>
        <v>1748.4</v>
      </c>
      <c r="AY771" s="158">
        <f t="shared" si="117"/>
        <v>2031</v>
      </c>
      <c r="AZ771" s="159">
        <f t="shared" si="117"/>
        <v>2452</v>
      </c>
      <c r="BA771" s="159">
        <f t="shared" si="117"/>
        <v>175</v>
      </c>
      <c r="BB771" s="159">
        <f t="shared" si="117"/>
        <v>352</v>
      </c>
      <c r="BC771" s="159">
        <f t="shared" si="117"/>
        <v>21</v>
      </c>
      <c r="BD771" s="159">
        <f t="shared" si="117"/>
        <v>21</v>
      </c>
      <c r="BE771" s="158">
        <f t="shared" si="117"/>
        <v>538.56</v>
      </c>
      <c r="BF771" s="158">
        <f t="shared" si="117"/>
        <v>24.96</v>
      </c>
      <c r="BG771" s="158">
        <f t="shared" si="117"/>
        <v>476.28</v>
      </c>
      <c r="BH771" s="158">
        <f t="shared" si="117"/>
        <v>4713.96</v>
      </c>
      <c r="BI771" s="158">
        <f t="shared" si="117"/>
        <v>10061.1</v>
      </c>
      <c r="BJ771" s="158">
        <f t="shared" si="117"/>
        <v>96</v>
      </c>
      <c r="BK771" s="158">
        <f t="shared" si="117"/>
        <v>23807.23659875</v>
      </c>
      <c r="BL771" s="160">
        <f t="shared" si="117"/>
        <v>23807.23659875</v>
      </c>
      <c r="BM771" s="158">
        <f t="shared" si="117"/>
        <v>2135.03999999999</v>
      </c>
    </row>
  </sheetData>
  <mergeCells count="695">
    <mergeCell ref="A1:G1"/>
    <mergeCell ref="H1:R1"/>
    <mergeCell ref="S1:Z1"/>
    <mergeCell ref="AA1:AG1"/>
    <mergeCell ref="AH1:AK1"/>
    <mergeCell ref="AM1:AQ1"/>
    <mergeCell ref="AS1:AT1"/>
    <mergeCell ref="AV1:AY1"/>
    <mergeCell ref="BA1:BC1"/>
    <mergeCell ref="BG1:BJ1"/>
    <mergeCell ref="BK1:BM1"/>
    <mergeCell ref="T2:V2"/>
    <mergeCell ref="W2:Y2"/>
    <mergeCell ref="AB2:AG2"/>
    <mergeCell ref="AJ2:AK2"/>
    <mergeCell ref="BG2:BH2"/>
    <mergeCell ref="A2:A3"/>
    <mergeCell ref="B2:B3"/>
    <mergeCell ref="C2:C3"/>
    <mergeCell ref="C4:C5"/>
    <mergeCell ref="C6:C20"/>
    <mergeCell ref="C21:C25"/>
    <mergeCell ref="C26:C149"/>
    <mergeCell ref="C150:C170"/>
    <mergeCell ref="C171:C182"/>
    <mergeCell ref="C183:C218"/>
    <mergeCell ref="C219:C296"/>
    <mergeCell ref="C297:C399"/>
    <mergeCell ref="C400:C421"/>
    <mergeCell ref="C422:C458"/>
    <mergeCell ref="C459:C460"/>
    <mergeCell ref="C461:C474"/>
    <mergeCell ref="C475:C515"/>
    <mergeCell ref="C516:C575"/>
    <mergeCell ref="C576:C689"/>
    <mergeCell ref="C690:C714"/>
    <mergeCell ref="C715:C733"/>
    <mergeCell ref="C734:C770"/>
    <mergeCell ref="D2:D3"/>
    <mergeCell ref="D6:D10"/>
    <mergeCell ref="D11:D15"/>
    <mergeCell ref="D16:D18"/>
    <mergeCell ref="D19:D20"/>
    <mergeCell ref="D21:D22"/>
    <mergeCell ref="D24:D25"/>
    <mergeCell ref="D26:D27"/>
    <mergeCell ref="D28:D29"/>
    <mergeCell ref="D30:D31"/>
    <mergeCell ref="D32:D34"/>
    <mergeCell ref="D35:D39"/>
    <mergeCell ref="D40:D42"/>
    <mergeCell ref="D43:D45"/>
    <mergeCell ref="D46:D48"/>
    <mergeCell ref="D49:D51"/>
    <mergeCell ref="D52:D53"/>
    <mergeCell ref="D54:D56"/>
    <mergeCell ref="D57:D62"/>
    <mergeCell ref="D63:D64"/>
    <mergeCell ref="D65:D71"/>
    <mergeCell ref="D72:D75"/>
    <mergeCell ref="D76:D77"/>
    <mergeCell ref="D78:D80"/>
    <mergeCell ref="D81:D84"/>
    <mergeCell ref="D85:D87"/>
    <mergeCell ref="D88:D94"/>
    <mergeCell ref="D95:D96"/>
    <mergeCell ref="D97:D98"/>
    <mergeCell ref="D99:D100"/>
    <mergeCell ref="D101:D103"/>
    <mergeCell ref="D104:D105"/>
    <mergeCell ref="D106:D110"/>
    <mergeCell ref="D111:D115"/>
    <mergeCell ref="D116:D117"/>
    <mergeCell ref="D118:D120"/>
    <mergeCell ref="D121:D124"/>
    <mergeCell ref="D125:D129"/>
    <mergeCell ref="D130:D131"/>
    <mergeCell ref="D132:D134"/>
    <mergeCell ref="D148:D149"/>
    <mergeCell ref="D150:D154"/>
    <mergeCell ref="D155:D157"/>
    <mergeCell ref="D159:D164"/>
    <mergeCell ref="D166:D170"/>
    <mergeCell ref="D171:D173"/>
    <mergeCell ref="D174:D176"/>
    <mergeCell ref="D178:D180"/>
    <mergeCell ref="D181:D182"/>
    <mergeCell ref="D183:D189"/>
    <mergeCell ref="D190:D195"/>
    <mergeCell ref="D196:D199"/>
    <mergeCell ref="D200:D205"/>
    <mergeCell ref="D206:D213"/>
    <mergeCell ref="D214:D218"/>
    <mergeCell ref="D219:D223"/>
    <mergeCell ref="D224:D229"/>
    <mergeCell ref="D230:D231"/>
    <mergeCell ref="D232:D236"/>
    <mergeCell ref="D237:D244"/>
    <mergeCell ref="D245:D246"/>
    <mergeCell ref="D247:D248"/>
    <mergeCell ref="D249:D251"/>
    <mergeCell ref="D252:D258"/>
    <mergeCell ref="D259:D262"/>
    <mergeCell ref="D263:D264"/>
    <mergeCell ref="D265:D269"/>
    <mergeCell ref="D270:D274"/>
    <mergeCell ref="D275:D280"/>
    <mergeCell ref="D281:D286"/>
    <mergeCell ref="D287:D292"/>
    <mergeCell ref="D293:D296"/>
    <mergeCell ref="D297:D305"/>
    <mergeCell ref="D306:D310"/>
    <mergeCell ref="D311:D315"/>
    <mergeCell ref="D316:D321"/>
    <mergeCell ref="D322:D326"/>
    <mergeCell ref="D327:D330"/>
    <mergeCell ref="D331:D333"/>
    <mergeCell ref="D334:D341"/>
    <mergeCell ref="D342:D343"/>
    <mergeCell ref="D344:D345"/>
    <mergeCell ref="D346:D348"/>
    <mergeCell ref="D349:D356"/>
    <mergeCell ref="D357:D360"/>
    <mergeCell ref="D361:D365"/>
    <mergeCell ref="D366:D367"/>
    <mergeCell ref="D368:D373"/>
    <mergeCell ref="D374:D376"/>
    <mergeCell ref="D377:D380"/>
    <mergeCell ref="D381:D383"/>
    <mergeCell ref="D384:D385"/>
    <mergeCell ref="D386:D389"/>
    <mergeCell ref="D390:D392"/>
    <mergeCell ref="D393:D399"/>
    <mergeCell ref="D400:D401"/>
    <mergeCell ref="D402:D404"/>
    <mergeCell ref="D405:D406"/>
    <mergeCell ref="D407:D412"/>
    <mergeCell ref="D416:D418"/>
    <mergeCell ref="D419:D421"/>
    <mergeCell ref="D422:D427"/>
    <mergeCell ref="D428:D431"/>
    <mergeCell ref="D432:D435"/>
    <mergeCell ref="D436:D438"/>
    <mergeCell ref="D439:D444"/>
    <mergeCell ref="D445:D450"/>
    <mergeCell ref="D451:D454"/>
    <mergeCell ref="D455:D458"/>
    <mergeCell ref="D459:D460"/>
    <mergeCell ref="D461:D463"/>
    <mergeCell ref="D464:D465"/>
    <mergeCell ref="D466:D471"/>
    <mergeCell ref="D472:D474"/>
    <mergeCell ref="D475:D479"/>
    <mergeCell ref="D480:D484"/>
    <mergeCell ref="D485:D487"/>
    <mergeCell ref="D488:D492"/>
    <mergeCell ref="D493:D495"/>
    <mergeCell ref="D496:D498"/>
    <mergeCell ref="D499:D503"/>
    <mergeCell ref="D504:D506"/>
    <mergeCell ref="D507:D510"/>
    <mergeCell ref="D511:D513"/>
    <mergeCell ref="D514:D515"/>
    <mergeCell ref="D516:D519"/>
    <mergeCell ref="D520:D524"/>
    <mergeCell ref="D525:D529"/>
    <mergeCell ref="D530:D535"/>
    <mergeCell ref="D536:D541"/>
    <mergeCell ref="D542:D544"/>
    <mergeCell ref="D545:D547"/>
    <mergeCell ref="D548:D550"/>
    <mergeCell ref="D551:D555"/>
    <mergeCell ref="D556:D561"/>
    <mergeCell ref="D562:D569"/>
    <mergeCell ref="D570:D575"/>
    <mergeCell ref="D576:D583"/>
    <mergeCell ref="D584:D587"/>
    <mergeCell ref="D588:D592"/>
    <mergeCell ref="D593:D596"/>
    <mergeCell ref="D597:D604"/>
    <mergeCell ref="D605:D609"/>
    <mergeCell ref="D610:D613"/>
    <mergeCell ref="D614:D620"/>
    <mergeCell ref="D621:D624"/>
    <mergeCell ref="D625:D631"/>
    <mergeCell ref="D632:D636"/>
    <mergeCell ref="D637:D640"/>
    <mergeCell ref="D641:D644"/>
    <mergeCell ref="D645:D647"/>
    <mergeCell ref="D648:D650"/>
    <mergeCell ref="D651:D657"/>
    <mergeCell ref="D658:D662"/>
    <mergeCell ref="D663:D669"/>
    <mergeCell ref="D670:D673"/>
    <mergeCell ref="D674:D681"/>
    <mergeCell ref="D682:D689"/>
    <mergeCell ref="D690:D695"/>
    <mergeCell ref="D696:D703"/>
    <mergeCell ref="D704:D711"/>
    <mergeCell ref="D712:D714"/>
    <mergeCell ref="D715:D718"/>
    <mergeCell ref="D719:D722"/>
    <mergeCell ref="D723:D728"/>
    <mergeCell ref="D729:D733"/>
    <mergeCell ref="D734:D739"/>
    <mergeCell ref="D740:D747"/>
    <mergeCell ref="D748:D755"/>
    <mergeCell ref="D756:D763"/>
    <mergeCell ref="D764:D770"/>
    <mergeCell ref="E2:E3"/>
    <mergeCell ref="E6:E8"/>
    <mergeCell ref="E9:E10"/>
    <mergeCell ref="E12:E13"/>
    <mergeCell ref="E14:E15"/>
    <mergeCell ref="E17:E18"/>
    <mergeCell ref="E32:E34"/>
    <mergeCell ref="E37:E39"/>
    <mergeCell ref="E61:E62"/>
    <mergeCell ref="E69:E71"/>
    <mergeCell ref="E91:E92"/>
    <mergeCell ref="E93:E94"/>
    <mergeCell ref="E109:E110"/>
    <mergeCell ref="E114:E115"/>
    <mergeCell ref="E118:E120"/>
    <mergeCell ref="E128:E129"/>
    <mergeCell ref="E132:E133"/>
    <mergeCell ref="E150:E152"/>
    <mergeCell ref="E153:E154"/>
    <mergeCell ref="E155:E157"/>
    <mergeCell ref="E159:E161"/>
    <mergeCell ref="E163:E164"/>
    <mergeCell ref="E166:E169"/>
    <mergeCell ref="E171:E173"/>
    <mergeCell ref="E174:E176"/>
    <mergeCell ref="E178:E180"/>
    <mergeCell ref="E181:E182"/>
    <mergeCell ref="E183:E184"/>
    <mergeCell ref="E185:E186"/>
    <mergeCell ref="E187:E189"/>
    <mergeCell ref="E190:E192"/>
    <mergeCell ref="E193:E194"/>
    <mergeCell ref="E198:E199"/>
    <mergeCell ref="E200:E201"/>
    <mergeCell ref="E203:E205"/>
    <mergeCell ref="E206:E207"/>
    <mergeCell ref="E208:E209"/>
    <mergeCell ref="E212:E213"/>
    <mergeCell ref="E214:E215"/>
    <mergeCell ref="E216:E218"/>
    <mergeCell ref="E221:E223"/>
    <mergeCell ref="E232:E233"/>
    <mergeCell ref="E234:E236"/>
    <mergeCell ref="E237:E238"/>
    <mergeCell ref="E239:E240"/>
    <mergeCell ref="E241:E242"/>
    <mergeCell ref="E243:E244"/>
    <mergeCell ref="E245:E246"/>
    <mergeCell ref="E247:E248"/>
    <mergeCell ref="E252:E253"/>
    <mergeCell ref="E254:E255"/>
    <mergeCell ref="E256:E258"/>
    <mergeCell ref="E259:E260"/>
    <mergeCell ref="E261:E262"/>
    <mergeCell ref="E263:E264"/>
    <mergeCell ref="E266:E267"/>
    <mergeCell ref="E271:E273"/>
    <mergeCell ref="E275:E276"/>
    <mergeCell ref="E277:E278"/>
    <mergeCell ref="E279:E280"/>
    <mergeCell ref="E282:E283"/>
    <mergeCell ref="E284:E285"/>
    <mergeCell ref="E287:E288"/>
    <mergeCell ref="E289:E290"/>
    <mergeCell ref="E291:E292"/>
    <mergeCell ref="E293:E294"/>
    <mergeCell ref="E297:E300"/>
    <mergeCell ref="E302:E305"/>
    <mergeCell ref="E306:E308"/>
    <mergeCell ref="E309:E310"/>
    <mergeCell ref="E311:E312"/>
    <mergeCell ref="E313:E315"/>
    <mergeCell ref="E316:E318"/>
    <mergeCell ref="E320:E321"/>
    <mergeCell ref="E323:E326"/>
    <mergeCell ref="E327:E329"/>
    <mergeCell ref="E331:E333"/>
    <mergeCell ref="E334:E335"/>
    <mergeCell ref="E336:E338"/>
    <mergeCell ref="E339:E341"/>
    <mergeCell ref="E342:E343"/>
    <mergeCell ref="E344:E345"/>
    <mergeCell ref="E346:E348"/>
    <mergeCell ref="E349:E350"/>
    <mergeCell ref="E351:E352"/>
    <mergeCell ref="E353:E356"/>
    <mergeCell ref="E357:E360"/>
    <mergeCell ref="E362:E365"/>
    <mergeCell ref="E366:E367"/>
    <mergeCell ref="E368:E370"/>
    <mergeCell ref="E371:E373"/>
    <mergeCell ref="E374:E376"/>
    <mergeCell ref="E377:E380"/>
    <mergeCell ref="E381:E383"/>
    <mergeCell ref="E384:E385"/>
    <mergeCell ref="E387:E389"/>
    <mergeCell ref="E390:E392"/>
    <mergeCell ref="E393:E394"/>
    <mergeCell ref="E395:E396"/>
    <mergeCell ref="E397:E399"/>
    <mergeCell ref="E400:E401"/>
    <mergeCell ref="E402:E404"/>
    <mergeCell ref="E407:E408"/>
    <mergeCell ref="E409:E410"/>
    <mergeCell ref="E413:E414"/>
    <mergeCell ref="E416:E418"/>
    <mergeCell ref="E419:E421"/>
    <mergeCell ref="E422:E424"/>
    <mergeCell ref="E425:E427"/>
    <mergeCell ref="E428:E429"/>
    <mergeCell ref="E430:E431"/>
    <mergeCell ref="E442:E444"/>
    <mergeCell ref="E445:E447"/>
    <mergeCell ref="E448:E450"/>
    <mergeCell ref="E455:E456"/>
    <mergeCell ref="E457:E458"/>
    <mergeCell ref="E461:E463"/>
    <mergeCell ref="E464:E465"/>
    <mergeCell ref="E466:E468"/>
    <mergeCell ref="E469:E471"/>
    <mergeCell ref="E472:E473"/>
    <mergeCell ref="E475:E476"/>
    <mergeCell ref="E477:E479"/>
    <mergeCell ref="E482:E483"/>
    <mergeCell ref="E485:E487"/>
    <mergeCell ref="E491:E492"/>
    <mergeCell ref="E496:E498"/>
    <mergeCell ref="E499:E500"/>
    <mergeCell ref="E501:E502"/>
    <mergeCell ref="E508:E510"/>
    <mergeCell ref="E511:E512"/>
    <mergeCell ref="E516:E517"/>
    <mergeCell ref="E518:E519"/>
    <mergeCell ref="E522:E524"/>
    <mergeCell ref="E526:E527"/>
    <mergeCell ref="E531:E533"/>
    <mergeCell ref="E539:E541"/>
    <mergeCell ref="E542:E543"/>
    <mergeCell ref="E545:E546"/>
    <mergeCell ref="E553:E555"/>
    <mergeCell ref="E556:E558"/>
    <mergeCell ref="E564:E566"/>
    <mergeCell ref="E570:E572"/>
    <mergeCell ref="E576:E578"/>
    <mergeCell ref="E580:E581"/>
    <mergeCell ref="E582:E583"/>
    <mergeCell ref="E585:E587"/>
    <mergeCell ref="E588:E589"/>
    <mergeCell ref="E590:E592"/>
    <mergeCell ref="E594:E596"/>
    <mergeCell ref="E597:E599"/>
    <mergeCell ref="E600:E601"/>
    <mergeCell ref="E602:E604"/>
    <mergeCell ref="E605:E607"/>
    <mergeCell ref="E608:E609"/>
    <mergeCell ref="E610:E611"/>
    <mergeCell ref="E612:E613"/>
    <mergeCell ref="E614:E615"/>
    <mergeCell ref="E616:E617"/>
    <mergeCell ref="E619:E620"/>
    <mergeCell ref="E622:E624"/>
    <mergeCell ref="E625:E627"/>
    <mergeCell ref="E628:E629"/>
    <mergeCell ref="E630:E631"/>
    <mergeCell ref="E632:E633"/>
    <mergeCell ref="E635:E636"/>
    <mergeCell ref="E637:E638"/>
    <mergeCell ref="E639:E640"/>
    <mergeCell ref="E643:E644"/>
    <mergeCell ref="E646:E647"/>
    <mergeCell ref="E649:E650"/>
    <mergeCell ref="E652:E653"/>
    <mergeCell ref="E654:E655"/>
    <mergeCell ref="E656:E657"/>
    <mergeCell ref="E658:E659"/>
    <mergeCell ref="E660:E662"/>
    <mergeCell ref="E663:E665"/>
    <mergeCell ref="E666:E667"/>
    <mergeCell ref="E668:E669"/>
    <mergeCell ref="E671:E673"/>
    <mergeCell ref="E674:E676"/>
    <mergeCell ref="E677:E679"/>
    <mergeCell ref="E680:E681"/>
    <mergeCell ref="E682:E684"/>
    <mergeCell ref="E685:E686"/>
    <mergeCell ref="E687:E689"/>
    <mergeCell ref="E690:E692"/>
    <mergeCell ref="E693:E695"/>
    <mergeCell ref="E696:E697"/>
    <mergeCell ref="E698:E701"/>
    <mergeCell ref="E702:E703"/>
    <mergeCell ref="E704:E705"/>
    <mergeCell ref="E706:E708"/>
    <mergeCell ref="E709:E711"/>
    <mergeCell ref="E715:E716"/>
    <mergeCell ref="E719:E721"/>
    <mergeCell ref="E724:E725"/>
    <mergeCell ref="E726:E728"/>
    <mergeCell ref="E729:E731"/>
    <mergeCell ref="E735:E737"/>
    <mergeCell ref="E741:E742"/>
    <mergeCell ref="E743:E745"/>
    <mergeCell ref="E746:E747"/>
    <mergeCell ref="E748:E750"/>
    <mergeCell ref="E754:E755"/>
    <mergeCell ref="E757:E758"/>
    <mergeCell ref="E761:E763"/>
    <mergeCell ref="E764:E765"/>
    <mergeCell ref="E766:E767"/>
    <mergeCell ref="E768:E770"/>
    <mergeCell ref="F2:F3"/>
    <mergeCell ref="G2:G3"/>
    <mergeCell ref="G582:G58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6:S8"/>
    <mergeCell ref="S12:S13"/>
    <mergeCell ref="S14:S15"/>
    <mergeCell ref="S17:S18"/>
    <mergeCell ref="S37:S39"/>
    <mergeCell ref="S93:S94"/>
    <mergeCell ref="S109:S110"/>
    <mergeCell ref="S128:S129"/>
    <mergeCell ref="S153:S154"/>
    <mergeCell ref="S422:S424"/>
    <mergeCell ref="S455:S456"/>
    <mergeCell ref="T9:T10"/>
    <mergeCell ref="T69:T71"/>
    <mergeCell ref="T91:T92"/>
    <mergeCell ref="T114:T115"/>
    <mergeCell ref="T171:T173"/>
    <mergeCell ref="T174:T176"/>
    <mergeCell ref="T178:T180"/>
    <mergeCell ref="T181:T182"/>
    <mergeCell ref="U150:U152"/>
    <mergeCell ref="V425:V427"/>
    <mergeCell ref="X93:X94"/>
    <mergeCell ref="Z32:Z34"/>
    <mergeCell ref="Z118:Z120"/>
    <mergeCell ref="AB12:AB13"/>
    <mergeCell ref="AB14:AB15"/>
    <mergeCell ref="AB37:AB39"/>
    <mergeCell ref="AB108:AB109"/>
    <mergeCell ref="AB114:AB115"/>
    <mergeCell ref="AB128:AB129"/>
    <mergeCell ref="AF21:AF22"/>
    <mergeCell ref="AF24:AF25"/>
    <mergeCell ref="AH2:AH3"/>
    <mergeCell ref="AH4:AH5"/>
    <mergeCell ref="AH26:AH27"/>
    <mergeCell ref="AH28:AH29"/>
    <mergeCell ref="AH30:AH31"/>
    <mergeCell ref="AH35:AH39"/>
    <mergeCell ref="AH40:AH42"/>
    <mergeCell ref="AH43:AH45"/>
    <mergeCell ref="AH46:AH48"/>
    <mergeCell ref="AH49:AH51"/>
    <mergeCell ref="AH52:AH53"/>
    <mergeCell ref="AH54:AH56"/>
    <mergeCell ref="AH57:AH62"/>
    <mergeCell ref="AH63:AH64"/>
    <mergeCell ref="AH65:AH71"/>
    <mergeCell ref="AH72:AH75"/>
    <mergeCell ref="AH76:AH77"/>
    <mergeCell ref="AH78:AH80"/>
    <mergeCell ref="AH81:AH84"/>
    <mergeCell ref="AH85:AH87"/>
    <mergeCell ref="AH88:AH94"/>
    <mergeCell ref="AH95:AH96"/>
    <mergeCell ref="AH97:AH98"/>
    <mergeCell ref="AH99:AH100"/>
    <mergeCell ref="AH101:AH103"/>
    <mergeCell ref="AH104:AH105"/>
    <mergeCell ref="AH106:AH110"/>
    <mergeCell ref="AH111:AH115"/>
    <mergeCell ref="AH116:AH117"/>
    <mergeCell ref="AH121:AH124"/>
    <mergeCell ref="AH125:AH129"/>
    <mergeCell ref="AH130:AH131"/>
    <mergeCell ref="AI2:AI3"/>
    <mergeCell ref="AI11:AI15"/>
    <mergeCell ref="AI16:AI18"/>
    <mergeCell ref="AI21:AI22"/>
    <mergeCell ref="AI24:AI25"/>
    <mergeCell ref="AI32:AI34"/>
    <mergeCell ref="AI118:AI120"/>
    <mergeCell ref="AI155:AI157"/>
    <mergeCell ref="AI166:AI170"/>
    <mergeCell ref="AI171:AI173"/>
    <mergeCell ref="AI174:AI176"/>
    <mergeCell ref="AI178:AI180"/>
    <mergeCell ref="AI181:AI182"/>
    <mergeCell ref="AI206:AI213"/>
    <mergeCell ref="AI402:AI404"/>
    <mergeCell ref="AI405:AI406"/>
    <mergeCell ref="AI407:AI412"/>
    <mergeCell ref="AJ6:AJ10"/>
    <mergeCell ref="AJ150:AJ154"/>
    <mergeCell ref="AJ159:AJ164"/>
    <mergeCell ref="AJ183:AJ189"/>
    <mergeCell ref="AJ190:AJ195"/>
    <mergeCell ref="AJ196:AJ199"/>
    <mergeCell ref="AJ200:AJ205"/>
    <mergeCell ref="AJ214:AJ218"/>
    <mergeCell ref="AJ422:AJ427"/>
    <mergeCell ref="AJ428:AJ431"/>
    <mergeCell ref="AJ445:AJ450"/>
    <mergeCell ref="AJ455:AJ458"/>
    <mergeCell ref="AJ466:AJ471"/>
    <mergeCell ref="AK6:AK19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  <mergeCell ref="AV2:AV3"/>
    <mergeCell ref="AW2:AW3"/>
    <mergeCell ref="AX2:AX3"/>
    <mergeCell ref="AY2:AY3"/>
    <mergeCell ref="AZ1:AZ3"/>
    <mergeCell ref="BA4:BA5"/>
    <mergeCell ref="BA6:BA10"/>
    <mergeCell ref="BA11:BA15"/>
    <mergeCell ref="BA16:BA18"/>
    <mergeCell ref="BA21:BA22"/>
    <mergeCell ref="BA24:BA25"/>
    <mergeCell ref="BA26:BA27"/>
    <mergeCell ref="BA28:BA29"/>
    <mergeCell ref="BA30:BA31"/>
    <mergeCell ref="BA32:BA34"/>
    <mergeCell ref="BA35:BA39"/>
    <mergeCell ref="BA40:BA42"/>
    <mergeCell ref="BA43:BA45"/>
    <mergeCell ref="BA46:BA48"/>
    <mergeCell ref="BA49:BA51"/>
    <mergeCell ref="BA52:BA53"/>
    <mergeCell ref="BA54:BA56"/>
    <mergeCell ref="BA57:BA62"/>
    <mergeCell ref="BA63:BA64"/>
    <mergeCell ref="BA65:BA71"/>
    <mergeCell ref="BA72:BA75"/>
    <mergeCell ref="BA76:BA77"/>
    <mergeCell ref="BA78:BA80"/>
    <mergeCell ref="BA81:BA84"/>
    <mergeCell ref="BA85:BA87"/>
    <mergeCell ref="BA88:BA94"/>
    <mergeCell ref="BA95:BA96"/>
    <mergeCell ref="BA97:BA98"/>
    <mergeCell ref="BA99:BA100"/>
    <mergeCell ref="BA101:BA103"/>
    <mergeCell ref="BA104:BA105"/>
    <mergeCell ref="BA106:BA110"/>
    <mergeCell ref="BA111:BA115"/>
    <mergeCell ref="BA116:BA117"/>
    <mergeCell ref="BA118:BA120"/>
    <mergeCell ref="BA121:BA124"/>
    <mergeCell ref="BA125:BA129"/>
    <mergeCell ref="BA130:BA131"/>
    <mergeCell ref="BA132:BA133"/>
    <mergeCell ref="BA134:BA135"/>
    <mergeCell ref="BA136:BA137"/>
    <mergeCell ref="BA138:BA139"/>
    <mergeCell ref="BA140:BA141"/>
    <mergeCell ref="BA142:BA143"/>
    <mergeCell ref="BA144:BA145"/>
    <mergeCell ref="BA146:BA147"/>
    <mergeCell ref="BA148:BA149"/>
    <mergeCell ref="BA150:BA170"/>
    <mergeCell ref="BA183:BA214"/>
    <mergeCell ref="BA400:BA401"/>
    <mergeCell ref="BA402:BA404"/>
    <mergeCell ref="BA405:BA406"/>
    <mergeCell ref="BA407:BA412"/>
    <mergeCell ref="BA413:BA414"/>
    <mergeCell ref="BA416:BA418"/>
    <mergeCell ref="BA419:BA421"/>
    <mergeCell ref="BA422:BA427"/>
    <mergeCell ref="BA428:BA431"/>
    <mergeCell ref="BA432:BA435"/>
    <mergeCell ref="BA436:BA438"/>
    <mergeCell ref="BA439:BA441"/>
    <mergeCell ref="BA445:BA450"/>
    <mergeCell ref="BA455:BA458"/>
    <mergeCell ref="BA466:BA471"/>
    <mergeCell ref="BB2:BB3"/>
    <mergeCell ref="BB4:BB5"/>
    <mergeCell ref="BB6:BB10"/>
    <mergeCell ref="BB11:BB15"/>
    <mergeCell ref="BB16:BB18"/>
    <mergeCell ref="BB21:BB22"/>
    <mergeCell ref="BB24:BB25"/>
    <mergeCell ref="BB26:BB27"/>
    <mergeCell ref="BB28:BB29"/>
    <mergeCell ref="BB30:BB31"/>
    <mergeCell ref="BB32:BB34"/>
    <mergeCell ref="BB35:BB39"/>
    <mergeCell ref="BB40:BB42"/>
    <mergeCell ref="BB43:BB45"/>
    <mergeCell ref="BB46:BB48"/>
    <mergeCell ref="BB49:BB51"/>
    <mergeCell ref="BB52:BB53"/>
    <mergeCell ref="BB54:BB56"/>
    <mergeCell ref="BB57:BB62"/>
    <mergeCell ref="BB63:BB64"/>
    <mergeCell ref="BB65:BB71"/>
    <mergeCell ref="BB72:BB75"/>
    <mergeCell ref="BB76:BB77"/>
    <mergeCell ref="BB78:BB80"/>
    <mergeCell ref="BB81:BB84"/>
    <mergeCell ref="BB85:BB87"/>
    <mergeCell ref="BB88:BB94"/>
    <mergeCell ref="BB95:BB96"/>
    <mergeCell ref="BB97:BB98"/>
    <mergeCell ref="BB99:BB100"/>
    <mergeCell ref="BB101:BB103"/>
    <mergeCell ref="BB104:BB105"/>
    <mergeCell ref="BB106:BB110"/>
    <mergeCell ref="BB111:BB115"/>
    <mergeCell ref="BB116:BB117"/>
    <mergeCell ref="BB118:BB120"/>
    <mergeCell ref="BB121:BB124"/>
    <mergeCell ref="BB125:BB129"/>
    <mergeCell ref="BB130:BB131"/>
    <mergeCell ref="BB132:BB133"/>
    <mergeCell ref="BB134:BB135"/>
    <mergeCell ref="BB136:BB137"/>
    <mergeCell ref="BB138:BB139"/>
    <mergeCell ref="BB140:BB141"/>
    <mergeCell ref="BB142:BB143"/>
    <mergeCell ref="BB144:BB145"/>
    <mergeCell ref="BB146:BB147"/>
    <mergeCell ref="BB148:BB149"/>
    <mergeCell ref="BB150:BB170"/>
    <mergeCell ref="BB171:BB173"/>
    <mergeCell ref="BB178:BB180"/>
    <mergeCell ref="BB181:BB182"/>
    <mergeCell ref="BB183:BB214"/>
    <mergeCell ref="BB400:BB401"/>
    <mergeCell ref="BB402:BB404"/>
    <mergeCell ref="BB405:BB406"/>
    <mergeCell ref="BB407:BB412"/>
    <mergeCell ref="BB413:BB414"/>
    <mergeCell ref="BB416:BB418"/>
    <mergeCell ref="BB419:BB421"/>
    <mergeCell ref="BB422:BB427"/>
    <mergeCell ref="BB428:BB431"/>
    <mergeCell ref="BB432:BB435"/>
    <mergeCell ref="BB436:BB438"/>
    <mergeCell ref="BB439:BB441"/>
    <mergeCell ref="BB445:BB450"/>
    <mergeCell ref="BB455:BB458"/>
    <mergeCell ref="BB466:BB471"/>
    <mergeCell ref="BC6:BC19"/>
    <mergeCell ref="BC26:BC130"/>
    <mergeCell ref="BC150:BC170"/>
    <mergeCell ref="BC171:BC182"/>
    <mergeCell ref="BC183:BC214"/>
    <mergeCell ref="BC400:BC419"/>
    <mergeCell ref="BC422:BC458"/>
    <mergeCell ref="BC461:BC474"/>
    <mergeCell ref="BC475:BC514"/>
    <mergeCell ref="BD6:BD19"/>
    <mergeCell ref="BD26:BD130"/>
    <mergeCell ref="BD150:BD170"/>
    <mergeCell ref="BD171:BD182"/>
    <mergeCell ref="BD183:BD214"/>
    <mergeCell ref="BD400:BD419"/>
    <mergeCell ref="BD422:BD458"/>
    <mergeCell ref="BD461:BD474"/>
    <mergeCell ref="BD475:BD514"/>
    <mergeCell ref="BE2:BE3"/>
    <mergeCell ref="BF2:BF3"/>
  </mergeCells>
  <conditionalFormatting sqref="F83">
    <cfRule type="duplicateValues" dxfId="0" priority="4"/>
  </conditionalFormatting>
  <conditionalFormatting sqref="F84">
    <cfRule type="duplicateValues" dxfId="0" priority="3"/>
  </conditionalFormatting>
  <conditionalFormatting sqref="E637">
    <cfRule type="duplicateValues" dxfId="1" priority="2"/>
  </conditionalFormatting>
  <conditionalFormatting sqref="E641:E643">
    <cfRule type="duplicateValues" dxfId="1" priority="1"/>
  </conditionalFormatting>
  <conditionalFormatting sqref="D1:D3 E1:G2">
    <cfRule type="duplicateValues" dxfId="2" priority="5"/>
  </conditionalFormatting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1048439"/>
  <sheetViews>
    <sheetView workbookViewId="0">
      <pane ySplit="4" topLeftCell="A139" activePane="bottomLeft" state="frozen"/>
      <selection/>
      <selection pane="bottomLeft" activeCell="I157" sqref="I157"/>
    </sheetView>
  </sheetViews>
  <sheetFormatPr defaultColWidth="9" defaultRowHeight="12"/>
  <cols>
    <col min="1" max="1" width="9" style="1"/>
    <col min="2" max="2" width="20.125" style="1" customWidth="1"/>
    <col min="3" max="3" width="35.125" style="1" customWidth="1"/>
    <col min="4" max="4" width="7.25" style="1" customWidth="1"/>
    <col min="5" max="5" width="19" style="1" customWidth="1"/>
    <col min="6" max="6" width="17" style="1" customWidth="1"/>
    <col min="7" max="7" width="9.125" style="1" customWidth="1"/>
    <col min="8" max="10" width="9.5" style="1" customWidth="1"/>
    <col min="11" max="11" width="10.125" style="1" customWidth="1"/>
    <col min="12" max="12" width="8.875" style="1" customWidth="1"/>
    <col min="13" max="16" width="11.125" style="1" customWidth="1"/>
    <col min="17" max="19" width="6.125" style="1" customWidth="1"/>
    <col min="20" max="22" width="4.375" style="1" customWidth="1"/>
    <col min="23" max="23" width="6.75" style="1" customWidth="1"/>
    <col min="24" max="24" width="6.5" style="1" customWidth="1"/>
    <col min="25" max="25" width="4.75" style="1" customWidth="1"/>
    <col min="26" max="26" width="7.125" style="1" customWidth="1"/>
    <col min="27" max="27" width="9.375" style="1" customWidth="1"/>
    <col min="28" max="28" width="8.25" style="1" customWidth="1"/>
    <col min="29" max="29" width="9.125" style="1" customWidth="1"/>
    <col min="30" max="35" width="6.25" style="1" customWidth="1"/>
    <col min="36" max="46" width="11.875" style="1" customWidth="1"/>
    <col min="47" max="16384" width="9" style="1"/>
  </cols>
  <sheetData>
    <row r="1" s="1" customFormat="1" ht="38.1" customHeight="1" spans="1:46">
      <c r="A1" s="2" t="s">
        <v>2906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</row>
    <row r="2" s="1" customFormat="1" spans="1:46">
      <c r="A2" s="3" t="s">
        <v>0</v>
      </c>
      <c r="B2" s="3" t="s">
        <v>661</v>
      </c>
      <c r="C2" s="3" t="s">
        <v>2907</v>
      </c>
      <c r="D2" s="3" t="s">
        <v>666</v>
      </c>
      <c r="E2" s="3" t="s">
        <v>2908</v>
      </c>
      <c r="F2" s="3" t="s">
        <v>320</v>
      </c>
      <c r="G2" s="3" t="s">
        <v>2909</v>
      </c>
      <c r="H2" s="3" t="s">
        <v>2910</v>
      </c>
      <c r="I2" s="3" t="s">
        <v>2911</v>
      </c>
      <c r="J2" s="3" t="s">
        <v>2912</v>
      </c>
      <c r="K2" s="3" t="s">
        <v>2913</v>
      </c>
      <c r="L2" s="3" t="s">
        <v>2914</v>
      </c>
      <c r="M2" s="3" t="s">
        <v>2915</v>
      </c>
      <c r="N2" s="3" t="s">
        <v>2916</v>
      </c>
      <c r="O2" s="3" t="s">
        <v>2917</v>
      </c>
      <c r="P2" s="3" t="s">
        <v>2918</v>
      </c>
      <c r="Q2" s="3" t="s">
        <v>62</v>
      </c>
      <c r="R2" s="4" t="s">
        <v>2919</v>
      </c>
      <c r="S2" s="4" t="s">
        <v>2920</v>
      </c>
      <c r="T2" s="3" t="s">
        <v>93</v>
      </c>
      <c r="U2" s="4" t="s">
        <v>2921</v>
      </c>
      <c r="V2" s="3" t="s">
        <v>2922</v>
      </c>
      <c r="W2" s="3" t="s">
        <v>2923</v>
      </c>
      <c r="X2" s="3" t="s">
        <v>2924</v>
      </c>
      <c r="Y2" s="3" t="s">
        <v>654</v>
      </c>
      <c r="Z2" s="3" t="s">
        <v>2925</v>
      </c>
      <c r="AA2" s="3" t="s">
        <v>725</v>
      </c>
      <c r="AB2" s="3" t="s">
        <v>709</v>
      </c>
      <c r="AC2" s="3" t="s">
        <v>728</v>
      </c>
      <c r="AD2" s="3" t="s">
        <v>2926</v>
      </c>
      <c r="AE2" s="5" t="s">
        <v>2927</v>
      </c>
      <c r="AF2" s="6"/>
      <c r="AG2" s="5" t="s">
        <v>2928</v>
      </c>
      <c r="AH2" s="7"/>
      <c r="AI2" s="6"/>
      <c r="AJ2" s="8" t="s">
        <v>2929</v>
      </c>
      <c r="AK2" s="9"/>
      <c r="AL2" s="9"/>
      <c r="AM2" s="9"/>
      <c r="AN2" s="9"/>
      <c r="AO2" s="9"/>
      <c r="AP2" s="9"/>
      <c r="AQ2" s="10"/>
      <c r="AR2" s="9" t="s">
        <v>2930</v>
      </c>
      <c r="AS2" s="9"/>
      <c r="AT2" s="10"/>
    </row>
    <row r="3" s="1" customFormat="1" spans="1:46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2"/>
      <c r="S3" s="12"/>
      <c r="T3" s="11"/>
      <c r="U3" s="12"/>
      <c r="V3" s="11"/>
      <c r="W3" s="11"/>
      <c r="X3" s="11"/>
      <c r="Y3" s="11"/>
      <c r="Z3" s="11"/>
      <c r="AA3" s="11"/>
      <c r="AB3" s="11"/>
      <c r="AC3" s="11"/>
      <c r="AD3" s="11"/>
      <c r="AE3" s="13"/>
      <c r="AF3" s="14"/>
      <c r="AG3" s="13"/>
      <c r="AH3" s="1"/>
      <c r="AI3" s="14"/>
      <c r="AJ3" s="15" t="s">
        <v>2931</v>
      </c>
      <c r="AK3" s="16"/>
      <c r="AL3" s="17"/>
      <c r="AM3" s="18" t="s">
        <v>2932</v>
      </c>
      <c r="AN3" s="18"/>
      <c r="AO3" s="18"/>
      <c r="AP3" s="18"/>
      <c r="AQ3" s="18"/>
      <c r="AR3" s="19" t="s">
        <v>2933</v>
      </c>
      <c r="AS3" s="3" t="s">
        <v>2934</v>
      </c>
      <c r="AT3" s="19" t="s">
        <v>2935</v>
      </c>
    </row>
    <row r="4" s="1" customFormat="1" ht="21.95" customHeight="1" spans="1:46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1"/>
      <c r="S4" s="21"/>
      <c r="T4" s="20"/>
      <c r="U4" s="21"/>
      <c r="V4" s="20"/>
      <c r="W4" s="20"/>
      <c r="X4" s="20"/>
      <c r="Y4" s="20"/>
      <c r="Z4" s="20"/>
      <c r="AA4" s="20"/>
      <c r="AB4" s="20"/>
      <c r="AC4" s="20"/>
      <c r="AD4" s="20"/>
      <c r="AE4" s="20" t="s">
        <v>2936</v>
      </c>
      <c r="AF4" s="20" t="s">
        <v>2937</v>
      </c>
      <c r="AG4" s="20" t="s">
        <v>2938</v>
      </c>
      <c r="AH4" s="20" t="s">
        <v>721</v>
      </c>
      <c r="AI4" s="20" t="s">
        <v>2939</v>
      </c>
      <c r="AJ4" s="19" t="s">
        <v>2933</v>
      </c>
      <c r="AK4" s="19" t="s">
        <v>2940</v>
      </c>
      <c r="AL4" s="19" t="s">
        <v>2934</v>
      </c>
      <c r="AM4" s="19" t="s">
        <v>2935</v>
      </c>
      <c r="AN4" s="19" t="s">
        <v>2941</v>
      </c>
      <c r="AO4" s="19" t="s">
        <v>2942</v>
      </c>
      <c r="AP4" s="19" t="s">
        <v>2943</v>
      </c>
      <c r="AQ4" s="19" t="s">
        <v>2944</v>
      </c>
      <c r="AR4" s="19"/>
      <c r="AS4" s="20"/>
      <c r="AT4" s="19"/>
    </row>
    <row r="5" s="1" customFormat="1" spans="1:46">
      <c r="A5" s="3">
        <v>1</v>
      </c>
      <c r="B5" s="3" t="s">
        <v>731</v>
      </c>
      <c r="C5" s="3" t="s">
        <v>2945</v>
      </c>
      <c r="D5" s="4">
        <v>3</v>
      </c>
      <c r="E5" s="4" t="s">
        <v>2946</v>
      </c>
      <c r="F5" s="22" t="s">
        <v>2947</v>
      </c>
      <c r="G5" s="4"/>
      <c r="H5" s="4"/>
      <c r="I5" s="4"/>
      <c r="J5" s="4"/>
      <c r="K5" s="4"/>
      <c r="L5" s="4"/>
      <c r="M5" s="4"/>
      <c r="N5" s="4"/>
      <c r="O5" s="4"/>
      <c r="P5" s="4"/>
      <c r="Q5" s="3">
        <v>3</v>
      </c>
      <c r="R5" s="3"/>
      <c r="S5" s="3"/>
      <c r="T5" s="3"/>
      <c r="U5" s="3"/>
      <c r="V5" s="3"/>
      <c r="W5" s="3">
        <v>1</v>
      </c>
      <c r="X5" s="3">
        <v>1</v>
      </c>
      <c r="Y5" s="3">
        <v>1</v>
      </c>
      <c r="Z5" s="3">
        <v>149</v>
      </c>
      <c r="AA5" s="3">
        <v>154</v>
      </c>
      <c r="AB5" s="3">
        <v>24</v>
      </c>
      <c r="AC5" s="3">
        <v>24</v>
      </c>
      <c r="AD5" s="3"/>
      <c r="AE5" s="3"/>
      <c r="AF5" s="3">
        <v>1</v>
      </c>
      <c r="AG5" s="3"/>
      <c r="AH5" s="3"/>
      <c r="AI5" s="3"/>
      <c r="AJ5" s="3"/>
      <c r="AK5" s="3"/>
      <c r="AL5" s="3"/>
      <c r="AM5" s="3"/>
      <c r="AN5" s="3"/>
      <c r="AO5" s="3"/>
      <c r="AP5" s="3">
        <v>1</v>
      </c>
      <c r="AQ5" s="3"/>
      <c r="AR5" s="3"/>
      <c r="AS5" s="3"/>
      <c r="AT5" s="3"/>
    </row>
    <row r="6" s="1" customFormat="1" spans="1:46">
      <c r="A6" s="11"/>
      <c r="B6" s="11"/>
      <c r="C6" s="11"/>
      <c r="D6" s="12"/>
      <c r="E6" s="12"/>
      <c r="F6" s="22" t="s">
        <v>2948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</row>
    <row r="7" s="1" customFormat="1" spans="1:46">
      <c r="A7" s="11"/>
      <c r="B7" s="11"/>
      <c r="C7" s="11"/>
      <c r="D7" s="21"/>
      <c r="E7" s="21"/>
      <c r="F7" s="22" t="s">
        <v>2949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</row>
    <row r="8" s="1" customFormat="1" spans="1:46">
      <c r="A8" s="3">
        <v>2</v>
      </c>
      <c r="B8" s="3" t="s">
        <v>731</v>
      </c>
      <c r="C8" s="3" t="s">
        <v>2950</v>
      </c>
      <c r="D8" s="3">
        <v>3</v>
      </c>
      <c r="E8" s="3" t="s">
        <v>2951</v>
      </c>
      <c r="F8" s="19" t="s">
        <v>2952</v>
      </c>
      <c r="G8" s="3"/>
      <c r="H8" s="3"/>
      <c r="I8" s="3"/>
      <c r="J8" s="3"/>
      <c r="K8" s="3"/>
      <c r="L8" s="3"/>
      <c r="M8" s="3"/>
      <c r="N8" s="3"/>
      <c r="O8" s="3"/>
      <c r="P8" s="3"/>
      <c r="Q8" s="3">
        <v>3</v>
      </c>
      <c r="R8" s="3"/>
      <c r="S8" s="3"/>
      <c r="T8" s="3"/>
      <c r="U8" s="3"/>
      <c r="V8" s="3"/>
      <c r="W8" s="3">
        <v>1</v>
      </c>
      <c r="X8" s="3">
        <v>1</v>
      </c>
      <c r="Y8" s="3">
        <v>1</v>
      </c>
      <c r="Z8" s="3">
        <v>43</v>
      </c>
      <c r="AA8" s="3">
        <v>48</v>
      </c>
      <c r="AB8" s="3">
        <v>24</v>
      </c>
      <c r="AC8" s="3">
        <v>24</v>
      </c>
      <c r="AD8" s="3"/>
      <c r="AE8" s="3"/>
      <c r="AF8" s="3">
        <v>1</v>
      </c>
      <c r="AG8" s="3"/>
      <c r="AH8" s="3"/>
      <c r="AI8" s="3"/>
      <c r="AJ8" s="3"/>
      <c r="AK8" s="3"/>
      <c r="AL8" s="3"/>
      <c r="AM8" s="3"/>
      <c r="AN8" s="3"/>
      <c r="AO8" s="3">
        <v>1</v>
      </c>
      <c r="AP8" s="3"/>
      <c r="AQ8" s="3"/>
      <c r="AR8" s="3"/>
      <c r="AS8" s="3"/>
      <c r="AT8" s="3"/>
    </row>
    <row r="9" s="1" customFormat="1" spans="1:46">
      <c r="A9" s="11"/>
      <c r="B9" s="11"/>
      <c r="C9" s="11"/>
      <c r="D9" s="11"/>
      <c r="E9" s="11"/>
      <c r="F9" s="19" t="s">
        <v>2953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</row>
    <row r="10" s="1" customFormat="1" ht="13.5" customHeight="1" spans="1:46">
      <c r="A10" s="11"/>
      <c r="B10" s="11"/>
      <c r="C10" s="11"/>
      <c r="D10" s="20"/>
      <c r="E10" s="20"/>
      <c r="F10" s="19" t="s">
        <v>2954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</row>
    <row r="11" s="1" customFormat="1" spans="1:46">
      <c r="A11" s="3">
        <v>3</v>
      </c>
      <c r="B11" s="3" t="s">
        <v>731</v>
      </c>
      <c r="C11" s="3" t="s">
        <v>2955</v>
      </c>
      <c r="D11" s="3">
        <v>3</v>
      </c>
      <c r="E11" s="3" t="s">
        <v>2956</v>
      </c>
      <c r="F11" s="19" t="s">
        <v>2957</v>
      </c>
      <c r="G11" s="3"/>
      <c r="H11" s="3"/>
      <c r="I11" s="3"/>
      <c r="J11" s="3"/>
      <c r="K11" s="3"/>
      <c r="L11" s="3"/>
      <c r="M11" s="3"/>
      <c r="N11" s="3"/>
      <c r="O11" s="3"/>
      <c r="P11" s="3"/>
      <c r="Q11" s="3">
        <v>3</v>
      </c>
      <c r="R11" s="3"/>
      <c r="S11" s="3"/>
      <c r="T11" s="3"/>
      <c r="U11" s="3"/>
      <c r="V11" s="3"/>
      <c r="W11" s="3">
        <v>1</v>
      </c>
      <c r="X11" s="3">
        <v>1</v>
      </c>
      <c r="Y11" s="3">
        <v>1</v>
      </c>
      <c r="Z11" s="3">
        <v>18</v>
      </c>
      <c r="AA11" s="3">
        <v>26</v>
      </c>
      <c r="AB11" s="3">
        <v>24</v>
      </c>
      <c r="AC11" s="3">
        <v>24</v>
      </c>
      <c r="AD11" s="3"/>
      <c r="AE11" s="3"/>
      <c r="AF11" s="3">
        <v>1</v>
      </c>
      <c r="AG11" s="3"/>
      <c r="AH11" s="3"/>
      <c r="AI11" s="3"/>
      <c r="AJ11" s="3"/>
      <c r="AK11" s="3"/>
      <c r="AL11" s="3"/>
      <c r="AM11" s="3"/>
      <c r="AN11" s="3"/>
      <c r="AO11" s="3">
        <v>1</v>
      </c>
      <c r="AP11" s="3"/>
      <c r="AQ11" s="3"/>
      <c r="AR11" s="3"/>
      <c r="AS11" s="3"/>
      <c r="AT11" s="3"/>
    </row>
    <row r="12" s="1" customFormat="1" spans="1:46">
      <c r="A12" s="11"/>
      <c r="B12" s="11"/>
      <c r="C12" s="11"/>
      <c r="D12" s="11"/>
      <c r="E12" s="11"/>
      <c r="F12" s="19" t="s">
        <v>2958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</row>
    <row r="13" s="1" customFormat="1" spans="1:46">
      <c r="A13" s="11"/>
      <c r="B13" s="11"/>
      <c r="C13" s="11"/>
      <c r="D13" s="20"/>
      <c r="E13" s="20"/>
      <c r="F13" s="19" t="s">
        <v>2959</v>
      </c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</row>
    <row r="14" s="1" customFormat="1" spans="1:46">
      <c r="A14" s="3">
        <v>4</v>
      </c>
      <c r="B14" s="3" t="s">
        <v>731</v>
      </c>
      <c r="C14" s="3" t="s">
        <v>2960</v>
      </c>
      <c r="D14" s="3">
        <v>3</v>
      </c>
      <c r="E14" s="3" t="s">
        <v>2961</v>
      </c>
      <c r="F14" s="22" t="s">
        <v>2962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3">
        <v>3</v>
      </c>
      <c r="R14" s="3"/>
      <c r="S14" s="3"/>
      <c r="T14" s="3"/>
      <c r="U14" s="3"/>
      <c r="V14" s="3"/>
      <c r="W14" s="3">
        <v>1</v>
      </c>
      <c r="X14" s="3">
        <v>1</v>
      </c>
      <c r="Y14" s="3">
        <v>1</v>
      </c>
      <c r="Z14" s="3">
        <v>26</v>
      </c>
      <c r="AA14" s="3">
        <v>32</v>
      </c>
      <c r="AB14" s="3">
        <v>24</v>
      </c>
      <c r="AC14" s="3">
        <v>24</v>
      </c>
      <c r="AD14" s="3"/>
      <c r="AE14" s="3"/>
      <c r="AF14" s="3">
        <v>1</v>
      </c>
      <c r="AG14" s="3"/>
      <c r="AH14" s="3"/>
      <c r="AI14" s="3"/>
      <c r="AJ14" s="3"/>
      <c r="AK14" s="3"/>
      <c r="AL14" s="3"/>
      <c r="AM14" s="3"/>
      <c r="AN14" s="3"/>
      <c r="AO14" s="3"/>
      <c r="AP14" s="3">
        <v>1</v>
      </c>
      <c r="AQ14" s="3"/>
      <c r="AR14" s="3"/>
      <c r="AS14" s="3"/>
      <c r="AT14" s="3"/>
    </row>
    <row r="15" s="1" customFormat="1" spans="1:46">
      <c r="A15" s="11"/>
      <c r="B15" s="11"/>
      <c r="C15" s="11"/>
      <c r="D15" s="11"/>
      <c r="E15" s="11"/>
      <c r="F15" s="22" t="s">
        <v>2963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</row>
    <row r="16" s="1" customFormat="1" spans="1:46">
      <c r="A16" s="11"/>
      <c r="B16" s="11"/>
      <c r="C16" s="11"/>
      <c r="D16" s="20"/>
      <c r="E16" s="20"/>
      <c r="F16" s="22" t="s">
        <v>2964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</row>
    <row r="17" s="1" customFormat="1" spans="1:46">
      <c r="A17" s="3">
        <v>5</v>
      </c>
      <c r="B17" s="3" t="s">
        <v>731</v>
      </c>
      <c r="C17" s="3" t="s">
        <v>2965</v>
      </c>
      <c r="D17" s="3">
        <v>2</v>
      </c>
      <c r="E17" s="3" t="s">
        <v>2966</v>
      </c>
      <c r="F17" s="19" t="s">
        <v>2967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>
        <v>2</v>
      </c>
      <c r="R17" s="3"/>
      <c r="S17" s="3"/>
      <c r="T17" s="3"/>
      <c r="U17" s="3"/>
      <c r="V17" s="3"/>
      <c r="W17" s="3">
        <v>1</v>
      </c>
      <c r="X17" s="3">
        <v>1</v>
      </c>
      <c r="Y17" s="3">
        <v>1</v>
      </c>
      <c r="Z17" s="3">
        <v>71</v>
      </c>
      <c r="AA17" s="3">
        <v>77</v>
      </c>
      <c r="AB17" s="3">
        <v>16</v>
      </c>
      <c r="AC17" s="3">
        <v>16</v>
      </c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>
        <v>1</v>
      </c>
      <c r="AP17" s="3"/>
      <c r="AQ17" s="3"/>
      <c r="AR17" s="3"/>
      <c r="AS17" s="3"/>
      <c r="AT17" s="3"/>
    </row>
    <row r="18" s="1" customFormat="1" spans="1:46">
      <c r="A18" s="11"/>
      <c r="B18" s="11"/>
      <c r="C18" s="11"/>
      <c r="D18" s="20"/>
      <c r="E18" s="20"/>
      <c r="F18" s="19" t="s">
        <v>2968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="1" customFormat="1" spans="1:46">
      <c r="A19" s="19">
        <v>6</v>
      </c>
      <c r="B19" s="19" t="s">
        <v>731</v>
      </c>
      <c r="C19" s="19" t="s">
        <v>2969</v>
      </c>
      <c r="D19" s="22">
        <v>1</v>
      </c>
      <c r="E19" s="22" t="s">
        <v>2970</v>
      </c>
      <c r="F19" s="19" t="s">
        <v>2971</v>
      </c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>
        <v>1</v>
      </c>
      <c r="R19" s="19"/>
      <c r="S19" s="19"/>
      <c r="T19" s="19"/>
      <c r="U19" s="19"/>
      <c r="V19" s="19"/>
      <c r="W19" s="19">
        <v>1</v>
      </c>
      <c r="X19" s="19">
        <v>1</v>
      </c>
      <c r="Y19" s="19">
        <v>1</v>
      </c>
      <c r="Z19" s="19">
        <v>306</v>
      </c>
      <c r="AA19" s="19">
        <v>313</v>
      </c>
      <c r="AB19" s="19">
        <v>8</v>
      </c>
      <c r="AC19" s="19">
        <v>8</v>
      </c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>
        <v>1</v>
      </c>
      <c r="AP19" s="19"/>
      <c r="AQ19" s="19"/>
      <c r="AR19" s="19"/>
      <c r="AS19" s="19"/>
      <c r="AT19" s="19"/>
    </row>
    <row r="20" s="1" customFormat="1" spans="1:46">
      <c r="A20" s="3">
        <v>7</v>
      </c>
      <c r="B20" s="3" t="s">
        <v>731</v>
      </c>
      <c r="C20" s="3" t="s">
        <v>2972</v>
      </c>
      <c r="D20" s="3">
        <v>2</v>
      </c>
      <c r="E20" s="3" t="s">
        <v>2973</v>
      </c>
      <c r="F20" s="19" t="s">
        <v>2974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>
        <v>2</v>
      </c>
      <c r="R20" s="3"/>
      <c r="S20" s="3"/>
      <c r="T20" s="3"/>
      <c r="U20" s="3"/>
      <c r="V20" s="3"/>
      <c r="W20" s="3">
        <v>1</v>
      </c>
      <c r="X20" s="3">
        <v>1</v>
      </c>
      <c r="Y20" s="3">
        <v>1</v>
      </c>
      <c r="Z20" s="3">
        <v>80</v>
      </c>
      <c r="AA20" s="3">
        <v>86</v>
      </c>
      <c r="AB20" s="3">
        <v>16</v>
      </c>
      <c r="AC20" s="3">
        <v>16</v>
      </c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>
        <v>1</v>
      </c>
      <c r="AP20" s="3"/>
      <c r="AQ20" s="3"/>
      <c r="AR20" s="3"/>
      <c r="AS20" s="3"/>
      <c r="AT20" s="3"/>
    </row>
    <row r="21" s="1" customFormat="1" spans="1:46">
      <c r="A21" s="11"/>
      <c r="B21" s="11"/>
      <c r="C21" s="11"/>
      <c r="D21" s="11"/>
      <c r="E21" s="20"/>
      <c r="F21" s="19" t="s">
        <v>2975</v>
      </c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</row>
    <row r="22" s="1" customFormat="1" spans="1:46">
      <c r="A22" s="3">
        <v>8</v>
      </c>
      <c r="B22" s="3" t="s">
        <v>731</v>
      </c>
      <c r="C22" s="3" t="s">
        <v>2976</v>
      </c>
      <c r="D22" s="3">
        <v>2</v>
      </c>
      <c r="E22" s="3" t="s">
        <v>2977</v>
      </c>
      <c r="F22" s="22" t="s">
        <v>2978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3">
        <v>2</v>
      </c>
      <c r="R22" s="3"/>
      <c r="S22" s="3"/>
      <c r="T22" s="3"/>
      <c r="U22" s="3"/>
      <c r="V22" s="3"/>
      <c r="W22" s="3">
        <v>1</v>
      </c>
      <c r="X22" s="3">
        <v>1</v>
      </c>
      <c r="Y22" s="3">
        <v>1</v>
      </c>
      <c r="Z22" s="3">
        <v>179.8</v>
      </c>
      <c r="AA22" s="3">
        <v>189.8</v>
      </c>
      <c r="AB22" s="3">
        <v>16</v>
      </c>
      <c r="AC22" s="3">
        <v>16</v>
      </c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>
        <v>1</v>
      </c>
      <c r="AP22" s="3"/>
      <c r="AQ22" s="3"/>
      <c r="AR22" s="3"/>
      <c r="AS22" s="3"/>
      <c r="AT22" s="3"/>
    </row>
    <row r="23" s="1" customFormat="1" spans="1:46">
      <c r="A23" s="11"/>
      <c r="B23" s="11"/>
      <c r="C23" s="11"/>
      <c r="D23" s="20"/>
      <c r="E23" s="20"/>
      <c r="F23" s="22" t="s">
        <v>2979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</row>
    <row r="24" s="1" customFormat="1" spans="1:46">
      <c r="A24" s="3">
        <v>9</v>
      </c>
      <c r="B24" s="3" t="s">
        <v>731</v>
      </c>
      <c r="C24" s="3" t="s">
        <v>2980</v>
      </c>
      <c r="D24" s="3">
        <v>2</v>
      </c>
      <c r="E24" s="23" t="s">
        <v>2981</v>
      </c>
      <c r="F24" s="22" t="s">
        <v>2982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3">
        <v>2</v>
      </c>
      <c r="R24" s="3"/>
      <c r="S24" s="3"/>
      <c r="T24" s="3"/>
      <c r="U24" s="3"/>
      <c r="V24" s="3"/>
      <c r="W24" s="3">
        <v>1</v>
      </c>
      <c r="X24" s="3">
        <v>1</v>
      </c>
      <c r="Y24" s="3">
        <v>1</v>
      </c>
      <c r="Z24" s="3"/>
      <c r="AA24" s="3">
        <v>3</v>
      </c>
      <c r="AB24" s="3">
        <v>16</v>
      </c>
      <c r="AC24" s="3">
        <v>16</v>
      </c>
      <c r="AD24" s="3">
        <v>1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>
        <v>1</v>
      </c>
      <c r="AP24" s="3"/>
      <c r="AQ24" s="3"/>
      <c r="AR24" s="3"/>
      <c r="AS24" s="3"/>
      <c r="AT24" s="3"/>
    </row>
    <row r="25" s="1" customFormat="1" spans="1:46">
      <c r="A25" s="11"/>
      <c r="B25" s="11"/>
      <c r="C25" s="11"/>
      <c r="D25" s="20"/>
      <c r="E25" s="24"/>
      <c r="F25" s="22" t="s">
        <v>2983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</row>
    <row r="26" s="1" customFormat="1" spans="1:46">
      <c r="A26" s="19">
        <v>10</v>
      </c>
      <c r="B26" s="19" t="s">
        <v>731</v>
      </c>
      <c r="C26" s="19" t="s">
        <v>2984</v>
      </c>
      <c r="D26" s="22">
        <v>1</v>
      </c>
      <c r="E26" s="22" t="s">
        <v>2985</v>
      </c>
      <c r="F26" s="22" t="s">
        <v>2986</v>
      </c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19">
        <v>1</v>
      </c>
      <c r="R26" s="19"/>
      <c r="S26" s="19"/>
      <c r="T26" s="19"/>
      <c r="U26" s="19"/>
      <c r="V26" s="19"/>
      <c r="W26" s="19">
        <v>1</v>
      </c>
      <c r="X26" s="19">
        <v>1</v>
      </c>
      <c r="Y26" s="19">
        <v>1</v>
      </c>
      <c r="Z26" s="19">
        <v>46</v>
      </c>
      <c r="AA26" s="19">
        <v>73.3</v>
      </c>
      <c r="AB26" s="19">
        <v>8</v>
      </c>
      <c r="AC26" s="19">
        <v>8</v>
      </c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>
        <v>1</v>
      </c>
      <c r="AP26" s="19"/>
      <c r="AQ26" s="19"/>
      <c r="AR26" s="19"/>
      <c r="AS26" s="19"/>
      <c r="AT26" s="19"/>
    </row>
    <row r="27" s="1" customFormat="1" spans="1:46">
      <c r="A27" s="3">
        <v>11</v>
      </c>
      <c r="B27" s="3" t="s">
        <v>731</v>
      </c>
      <c r="C27" s="3" t="s">
        <v>2987</v>
      </c>
      <c r="D27" s="3">
        <v>2</v>
      </c>
      <c r="E27" s="3" t="s">
        <v>2988</v>
      </c>
      <c r="F27" s="22" t="s">
        <v>2989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3">
        <v>2</v>
      </c>
      <c r="R27" s="3"/>
      <c r="S27" s="3"/>
      <c r="T27" s="3"/>
      <c r="U27" s="3"/>
      <c r="V27" s="3"/>
      <c r="W27" s="3">
        <v>1</v>
      </c>
      <c r="X27" s="3">
        <v>1</v>
      </c>
      <c r="Y27" s="3">
        <v>1</v>
      </c>
      <c r="Z27" s="3">
        <v>28.3</v>
      </c>
      <c r="AA27" s="3">
        <v>34.3</v>
      </c>
      <c r="AB27" s="3">
        <v>16</v>
      </c>
      <c r="AC27" s="3">
        <v>16</v>
      </c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>
        <v>1</v>
      </c>
      <c r="AP27" s="3"/>
      <c r="AQ27" s="3"/>
      <c r="AR27" s="3"/>
      <c r="AS27" s="3"/>
      <c r="AT27" s="3"/>
    </row>
    <row r="28" s="1" customFormat="1" spans="1:46">
      <c r="A28" s="11"/>
      <c r="B28" s="11"/>
      <c r="C28" s="11"/>
      <c r="D28" s="20"/>
      <c r="E28" s="20"/>
      <c r="F28" s="22" t="s">
        <v>2990</v>
      </c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</row>
    <row r="29" s="1" customFormat="1" spans="1:46">
      <c r="A29" s="3">
        <v>12</v>
      </c>
      <c r="B29" s="3" t="s">
        <v>731</v>
      </c>
      <c r="C29" s="3" t="s">
        <v>2991</v>
      </c>
      <c r="D29" s="3">
        <v>4</v>
      </c>
      <c r="E29" s="3" t="s">
        <v>2992</v>
      </c>
      <c r="F29" s="22" t="s">
        <v>2993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3">
        <v>4</v>
      </c>
      <c r="R29" s="3"/>
      <c r="S29" s="3"/>
      <c r="T29" s="3"/>
      <c r="U29" s="3"/>
      <c r="V29" s="3"/>
      <c r="W29" s="3">
        <v>1</v>
      </c>
      <c r="X29" s="3">
        <v>1</v>
      </c>
      <c r="Y29" s="3">
        <v>1</v>
      </c>
      <c r="Z29" s="3"/>
      <c r="AA29" s="3">
        <v>3</v>
      </c>
      <c r="AB29" s="3">
        <v>32</v>
      </c>
      <c r="AC29" s="3">
        <v>32</v>
      </c>
      <c r="AD29" s="3">
        <v>1</v>
      </c>
      <c r="AE29" s="3"/>
      <c r="AF29" s="3">
        <v>1</v>
      </c>
      <c r="AG29" s="3"/>
      <c r="AH29" s="3"/>
      <c r="AI29" s="3"/>
      <c r="AJ29" s="3"/>
      <c r="AK29" s="3"/>
      <c r="AL29" s="3"/>
      <c r="AM29" s="3"/>
      <c r="AN29" s="3"/>
      <c r="AO29" s="3"/>
      <c r="AP29" s="3">
        <v>1</v>
      </c>
      <c r="AQ29" s="3"/>
      <c r="AR29" s="3"/>
      <c r="AS29" s="3"/>
      <c r="AT29" s="3"/>
    </row>
    <row r="30" s="1" customFormat="1" spans="1:46">
      <c r="A30" s="11"/>
      <c r="B30" s="11"/>
      <c r="C30" s="11"/>
      <c r="D30" s="11"/>
      <c r="E30" s="11"/>
      <c r="F30" s="22" t="s">
        <v>2994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</row>
    <row r="31" s="1" customFormat="1" spans="1:46">
      <c r="A31" s="11"/>
      <c r="B31" s="11"/>
      <c r="C31" s="11"/>
      <c r="D31" s="11"/>
      <c r="E31" s="11"/>
      <c r="F31" s="22" t="s">
        <v>2995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</row>
    <row r="32" s="1" customFormat="1" spans="1:46">
      <c r="A32" s="20"/>
      <c r="B32" s="20"/>
      <c r="C32" s="20"/>
      <c r="D32" s="20"/>
      <c r="E32" s="20"/>
      <c r="F32" s="22" t="s">
        <v>2996</v>
      </c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</row>
    <row r="33" s="1" customFormat="1" spans="1:46">
      <c r="A33" s="19">
        <v>13</v>
      </c>
      <c r="B33" s="19" t="s">
        <v>731</v>
      </c>
      <c r="C33" s="19" t="s">
        <v>2997</v>
      </c>
      <c r="D33" s="22">
        <v>1</v>
      </c>
      <c r="E33" s="22" t="s">
        <v>2998</v>
      </c>
      <c r="F33" s="22" t="s">
        <v>2999</v>
      </c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19">
        <v>1</v>
      </c>
      <c r="R33" s="19"/>
      <c r="S33" s="19"/>
      <c r="T33" s="19"/>
      <c r="U33" s="19"/>
      <c r="V33" s="19"/>
      <c r="W33" s="19">
        <v>1</v>
      </c>
      <c r="X33" s="19">
        <v>1</v>
      </c>
      <c r="Y33" s="19">
        <v>1</v>
      </c>
      <c r="Z33" s="19">
        <v>210.3</v>
      </c>
      <c r="AA33" s="19">
        <v>236.3</v>
      </c>
      <c r="AB33" s="19">
        <v>8</v>
      </c>
      <c r="AC33" s="19">
        <v>8</v>
      </c>
      <c r="AD33" s="19"/>
      <c r="AE33" s="19"/>
      <c r="AF33" s="19"/>
      <c r="AG33" s="19"/>
      <c r="AH33" s="19"/>
      <c r="AI33" s="19"/>
      <c r="AJ33" s="19"/>
      <c r="AK33" s="19"/>
      <c r="AL33" s="19"/>
      <c r="AM33" s="19">
        <v>1</v>
      </c>
      <c r="AN33" s="19"/>
      <c r="AO33" s="19"/>
      <c r="AP33" s="19"/>
      <c r="AQ33" s="19"/>
      <c r="AR33" s="19"/>
      <c r="AS33" s="19"/>
      <c r="AT33" s="19"/>
    </row>
    <row r="34" s="1" customFormat="1" spans="1:46">
      <c r="A34" s="19">
        <v>14</v>
      </c>
      <c r="B34" s="19" t="s">
        <v>731</v>
      </c>
      <c r="C34" s="19" t="s">
        <v>3000</v>
      </c>
      <c r="D34" s="22">
        <v>1</v>
      </c>
      <c r="E34" s="22" t="s">
        <v>3001</v>
      </c>
      <c r="F34" s="22" t="s">
        <v>3002</v>
      </c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19">
        <v>1</v>
      </c>
      <c r="R34" s="19"/>
      <c r="S34" s="19"/>
      <c r="T34" s="19"/>
      <c r="U34" s="19"/>
      <c r="V34" s="19"/>
      <c r="W34" s="19">
        <v>1</v>
      </c>
      <c r="X34" s="19">
        <v>1</v>
      </c>
      <c r="Y34" s="19">
        <v>1</v>
      </c>
      <c r="Z34" s="19"/>
      <c r="AA34" s="19"/>
      <c r="AB34" s="19">
        <v>8</v>
      </c>
      <c r="AC34" s="19">
        <v>8</v>
      </c>
      <c r="AD34" s="19">
        <v>1</v>
      </c>
      <c r="AE34" s="19"/>
      <c r="AF34" s="19"/>
      <c r="AG34" s="19"/>
      <c r="AH34" s="19"/>
      <c r="AI34" s="19"/>
      <c r="AJ34" s="19"/>
      <c r="AK34" s="19"/>
      <c r="AL34" s="19"/>
      <c r="AM34" s="19">
        <v>1</v>
      </c>
      <c r="AN34" s="19"/>
      <c r="AO34" s="19"/>
      <c r="AP34" s="19"/>
      <c r="AQ34" s="19"/>
      <c r="AR34" s="19"/>
      <c r="AS34" s="19"/>
      <c r="AT34" s="19"/>
    </row>
    <row r="35" s="1" customFormat="1" spans="1:46">
      <c r="A35" s="19">
        <v>15</v>
      </c>
      <c r="B35" s="19" t="s">
        <v>731</v>
      </c>
      <c r="C35" s="19" t="s">
        <v>3003</v>
      </c>
      <c r="D35" s="22">
        <v>1</v>
      </c>
      <c r="E35" s="22" t="s">
        <v>3004</v>
      </c>
      <c r="F35" s="22" t="s">
        <v>3005</v>
      </c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19">
        <v>1</v>
      </c>
      <c r="R35" s="19"/>
      <c r="S35" s="19"/>
      <c r="T35" s="19"/>
      <c r="U35" s="19"/>
      <c r="V35" s="19"/>
      <c r="W35" s="19">
        <v>1</v>
      </c>
      <c r="X35" s="19">
        <v>1</v>
      </c>
      <c r="Y35" s="19">
        <v>1</v>
      </c>
      <c r="Z35" s="19">
        <v>203</v>
      </c>
      <c r="AA35" s="19">
        <v>211</v>
      </c>
      <c r="AB35" s="19">
        <v>8</v>
      </c>
      <c r="AC35" s="19">
        <v>8</v>
      </c>
      <c r="AD35" s="19"/>
      <c r="AE35" s="19"/>
      <c r="AF35" s="19"/>
      <c r="AG35" s="19"/>
      <c r="AH35" s="19"/>
      <c r="AI35" s="19"/>
      <c r="AJ35" s="19"/>
      <c r="AK35" s="19"/>
      <c r="AL35" s="19"/>
      <c r="AM35" s="19">
        <v>1</v>
      </c>
      <c r="AN35" s="19"/>
      <c r="AO35" s="19"/>
      <c r="AP35" s="19"/>
      <c r="AQ35" s="19"/>
      <c r="AR35" s="19"/>
      <c r="AS35" s="19"/>
      <c r="AT35" s="19"/>
    </row>
    <row r="36" s="1" customFormat="1" spans="1:46">
      <c r="A36" s="19">
        <v>16</v>
      </c>
      <c r="B36" s="19" t="s">
        <v>731</v>
      </c>
      <c r="C36" s="19" t="s">
        <v>3006</v>
      </c>
      <c r="D36" s="3">
        <v>2</v>
      </c>
      <c r="E36" s="25" t="s">
        <v>3007</v>
      </c>
      <c r="F36" s="26" t="s">
        <v>3008</v>
      </c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3">
        <v>2</v>
      </c>
      <c r="R36" s="3"/>
      <c r="S36" s="3"/>
      <c r="T36" s="3"/>
      <c r="U36" s="3"/>
      <c r="V36" s="3"/>
      <c r="W36" s="3">
        <v>1</v>
      </c>
      <c r="X36" s="3">
        <v>1</v>
      </c>
      <c r="Y36" s="3">
        <v>1</v>
      </c>
      <c r="Z36" s="3"/>
      <c r="AA36" s="3">
        <v>36</v>
      </c>
      <c r="AB36" s="3">
        <v>16</v>
      </c>
      <c r="AC36" s="3">
        <v>16</v>
      </c>
      <c r="AD36" s="3"/>
      <c r="AE36" s="3"/>
      <c r="AF36" s="3"/>
      <c r="AG36" s="3"/>
      <c r="AH36" s="3"/>
      <c r="AI36" s="3"/>
      <c r="AJ36" s="3"/>
      <c r="AK36" s="3"/>
      <c r="AL36" s="3"/>
      <c r="AM36" s="3">
        <v>1</v>
      </c>
      <c r="AN36" s="3"/>
      <c r="AO36" s="3"/>
      <c r="AP36" s="3"/>
      <c r="AQ36" s="3"/>
      <c r="AR36" s="3"/>
      <c r="AS36" s="3"/>
      <c r="AT36" s="3"/>
    </row>
    <row r="37" s="1" customFormat="1" spans="1:46">
      <c r="A37" s="19"/>
      <c r="B37" s="19"/>
      <c r="C37" s="19"/>
      <c r="D37" s="20"/>
      <c r="E37" s="28"/>
      <c r="F37" s="26" t="s">
        <v>3009</v>
      </c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</row>
    <row r="38" s="1" customFormat="1" spans="1:46">
      <c r="A38" s="19">
        <v>17</v>
      </c>
      <c r="B38" s="19" t="s">
        <v>731</v>
      </c>
      <c r="C38" s="19" t="s">
        <v>3010</v>
      </c>
      <c r="D38" s="11">
        <v>1</v>
      </c>
      <c r="E38" s="30"/>
      <c r="F38" s="22" t="s">
        <v>3011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1">
        <v>1</v>
      </c>
      <c r="R38" s="11"/>
      <c r="S38" s="11"/>
      <c r="T38" s="11"/>
      <c r="U38" s="11"/>
      <c r="V38" s="11"/>
      <c r="W38" s="11">
        <v>1</v>
      </c>
      <c r="X38" s="11">
        <v>1</v>
      </c>
      <c r="Y38" s="11">
        <v>1</v>
      </c>
      <c r="Z38" s="11">
        <v>46</v>
      </c>
      <c r="AA38" s="11">
        <v>52</v>
      </c>
      <c r="AB38" s="11">
        <v>2</v>
      </c>
      <c r="AC38" s="11">
        <v>2</v>
      </c>
      <c r="AD38" s="11"/>
      <c r="AE38" s="11"/>
      <c r="AF38" s="11"/>
      <c r="AG38" s="11"/>
      <c r="AH38" s="11"/>
      <c r="AI38" s="11"/>
      <c r="AJ38" s="11">
        <v>1</v>
      </c>
      <c r="AK38" s="11"/>
      <c r="AL38" s="11"/>
      <c r="AM38" s="11"/>
      <c r="AN38" s="11"/>
      <c r="AO38" s="11"/>
      <c r="AP38" s="11"/>
      <c r="AQ38" s="11"/>
      <c r="AR38" s="11"/>
      <c r="AS38" s="11"/>
      <c r="AT38" s="11"/>
    </row>
    <row r="39" s="1" customFormat="1" spans="1:46">
      <c r="A39" s="3">
        <v>18</v>
      </c>
      <c r="B39" s="3" t="s">
        <v>3012</v>
      </c>
      <c r="C39" s="3" t="s">
        <v>3013</v>
      </c>
      <c r="D39" s="3">
        <v>4</v>
      </c>
      <c r="E39" s="23" t="s">
        <v>3014</v>
      </c>
      <c r="F39" s="22" t="s">
        <v>3015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3">
        <v>4</v>
      </c>
      <c r="R39" s="3"/>
      <c r="S39" s="3"/>
      <c r="T39" s="3"/>
      <c r="U39" s="3"/>
      <c r="V39" s="3"/>
      <c r="W39" s="3">
        <v>1</v>
      </c>
      <c r="X39" s="3">
        <v>1</v>
      </c>
      <c r="Y39" s="3">
        <v>1</v>
      </c>
      <c r="Z39" s="3"/>
      <c r="AA39" s="3"/>
      <c r="AB39" s="3">
        <v>32</v>
      </c>
      <c r="AC39" s="3">
        <v>32</v>
      </c>
      <c r="AD39" s="3"/>
      <c r="AE39" s="3"/>
      <c r="AF39" s="3">
        <v>1</v>
      </c>
      <c r="AG39" s="3"/>
      <c r="AH39" s="3"/>
      <c r="AI39" s="3"/>
      <c r="AJ39" s="3"/>
      <c r="AK39" s="3"/>
      <c r="AL39" s="3"/>
      <c r="AM39" s="3"/>
      <c r="AN39" s="3"/>
      <c r="AO39" s="3"/>
      <c r="AP39" s="3">
        <v>1</v>
      </c>
      <c r="AQ39" s="3"/>
      <c r="AR39" s="3"/>
      <c r="AS39" s="3"/>
      <c r="AT39" s="3"/>
    </row>
    <row r="40" s="1" customFormat="1" spans="1:46">
      <c r="A40" s="11"/>
      <c r="B40" s="11"/>
      <c r="C40" s="11"/>
      <c r="D40" s="11"/>
      <c r="E40" s="30"/>
      <c r="F40" s="22" t="s">
        <v>3016</v>
      </c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</row>
    <row r="41" s="1" customFormat="1" spans="1:46">
      <c r="A41" s="11"/>
      <c r="B41" s="11"/>
      <c r="C41" s="11"/>
      <c r="D41" s="11"/>
      <c r="E41" s="30"/>
      <c r="F41" s="22" t="s">
        <v>3017</v>
      </c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</row>
    <row r="42" s="1" customFormat="1" spans="1:46">
      <c r="A42" s="20"/>
      <c r="B42" s="20"/>
      <c r="C42" s="20"/>
      <c r="D42" s="20"/>
      <c r="E42" s="24"/>
      <c r="F42" s="22" t="s">
        <v>3018</v>
      </c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</row>
    <row r="43" s="1" customFormat="1" spans="1:46">
      <c r="A43" s="3">
        <v>19</v>
      </c>
      <c r="B43" s="3" t="s">
        <v>3012</v>
      </c>
      <c r="C43" s="3" t="s">
        <v>3019</v>
      </c>
      <c r="D43" s="3">
        <v>3</v>
      </c>
      <c r="E43" s="3" t="s">
        <v>3020</v>
      </c>
      <c r="F43" s="22" t="s">
        <v>3021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3">
        <v>2</v>
      </c>
      <c r="R43" s="3"/>
      <c r="S43" s="3"/>
      <c r="T43" s="3">
        <v>1</v>
      </c>
      <c r="U43" s="3"/>
      <c r="V43" s="3"/>
      <c r="W43" s="3">
        <v>1</v>
      </c>
      <c r="X43" s="3">
        <v>1</v>
      </c>
      <c r="Y43" s="3">
        <v>1</v>
      </c>
      <c r="Z43" s="3"/>
      <c r="AA43" s="3">
        <v>86</v>
      </c>
      <c r="AB43" s="3">
        <v>27</v>
      </c>
      <c r="AC43" s="3">
        <v>27</v>
      </c>
      <c r="AD43" s="3"/>
      <c r="AE43" s="3"/>
      <c r="AF43" s="3">
        <v>1</v>
      </c>
      <c r="AG43" s="3"/>
      <c r="AH43" s="3"/>
      <c r="AI43" s="3"/>
      <c r="AJ43" s="3"/>
      <c r="AK43" s="3"/>
      <c r="AL43" s="3"/>
      <c r="AM43" s="3"/>
      <c r="AN43" s="3"/>
      <c r="AO43" s="3"/>
      <c r="AP43" s="3">
        <v>1</v>
      </c>
      <c r="AQ43" s="3"/>
      <c r="AR43" s="3"/>
      <c r="AS43" s="3"/>
      <c r="AT43" s="3"/>
    </row>
    <row r="44" s="1" customFormat="1" spans="1:46">
      <c r="A44" s="11"/>
      <c r="B44" s="11"/>
      <c r="C44" s="11"/>
      <c r="D44" s="11"/>
      <c r="E44" s="11"/>
      <c r="F44" s="22" t="s">
        <v>3022</v>
      </c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</row>
    <row r="45" s="1" customFormat="1" spans="1:46">
      <c r="A45" s="20"/>
      <c r="B45" s="20"/>
      <c r="C45" s="20"/>
      <c r="D45" s="20"/>
      <c r="E45" s="20"/>
      <c r="F45" s="22" t="s">
        <v>3023</v>
      </c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</row>
    <row r="46" s="1" customFormat="1" spans="1:46">
      <c r="A46" s="3">
        <v>20</v>
      </c>
      <c r="B46" s="3" t="s">
        <v>3012</v>
      </c>
      <c r="C46" s="3" t="s">
        <v>3024</v>
      </c>
      <c r="D46" s="3">
        <v>2</v>
      </c>
      <c r="E46" s="23" t="s">
        <v>3025</v>
      </c>
      <c r="F46" s="22" t="s">
        <v>3026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3">
        <v>2</v>
      </c>
      <c r="R46" s="3"/>
      <c r="S46" s="3"/>
      <c r="T46" s="3"/>
      <c r="U46" s="3"/>
      <c r="V46" s="3"/>
      <c r="W46" s="3">
        <v>1</v>
      </c>
      <c r="X46" s="3">
        <v>1</v>
      </c>
      <c r="Y46" s="3">
        <v>1</v>
      </c>
      <c r="Z46" s="3"/>
      <c r="AA46" s="3">
        <v>2</v>
      </c>
      <c r="AB46" s="3">
        <v>16</v>
      </c>
      <c r="AC46" s="3">
        <v>16</v>
      </c>
      <c r="AD46" s="3">
        <v>1</v>
      </c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>
        <v>1</v>
      </c>
      <c r="AP46" s="3"/>
      <c r="AQ46" s="3"/>
      <c r="AR46" s="3"/>
      <c r="AS46" s="3"/>
      <c r="AT46" s="3"/>
    </row>
    <row r="47" s="1" customFormat="1" spans="1:46">
      <c r="A47" s="20"/>
      <c r="B47" s="20"/>
      <c r="C47" s="20"/>
      <c r="D47" s="20"/>
      <c r="E47" s="24"/>
      <c r="F47" s="22" t="s">
        <v>3027</v>
      </c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</row>
    <row r="48" s="1" customFormat="1" spans="1:46">
      <c r="A48" s="19">
        <v>21</v>
      </c>
      <c r="B48" s="19" t="s">
        <v>3012</v>
      </c>
      <c r="C48" s="19" t="s">
        <v>3028</v>
      </c>
      <c r="D48" s="22">
        <v>1</v>
      </c>
      <c r="E48" s="22" t="s">
        <v>3029</v>
      </c>
      <c r="F48" s="22" t="s">
        <v>3030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19">
        <v>1</v>
      </c>
      <c r="R48" s="19"/>
      <c r="S48" s="19"/>
      <c r="T48" s="19"/>
      <c r="U48" s="19"/>
      <c r="V48" s="19"/>
      <c r="W48" s="19">
        <v>1</v>
      </c>
      <c r="X48" s="19">
        <v>1</v>
      </c>
      <c r="Y48" s="19">
        <v>1</v>
      </c>
      <c r="Z48" s="19"/>
      <c r="AA48" s="19">
        <v>2</v>
      </c>
      <c r="AB48" s="19">
        <v>8</v>
      </c>
      <c r="AC48" s="19">
        <v>8</v>
      </c>
      <c r="AD48" s="19">
        <v>1</v>
      </c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>
        <v>1</v>
      </c>
      <c r="AP48" s="19"/>
      <c r="AQ48" s="19"/>
      <c r="AR48" s="19"/>
      <c r="AS48" s="19"/>
      <c r="AT48" s="19"/>
    </row>
    <row r="49" s="1" customFormat="1" ht="13.5" customHeight="1" spans="1:46">
      <c r="A49" s="3">
        <v>22</v>
      </c>
      <c r="B49" s="3" t="s">
        <v>3012</v>
      </c>
      <c r="C49" s="3" t="s">
        <v>3031</v>
      </c>
      <c r="D49" s="3">
        <v>2</v>
      </c>
      <c r="E49" s="3" t="s">
        <v>3032</v>
      </c>
      <c r="F49" s="22" t="s">
        <v>3033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3">
        <v>2</v>
      </c>
      <c r="R49" s="3"/>
      <c r="S49" s="3"/>
      <c r="T49" s="3"/>
      <c r="U49" s="3"/>
      <c r="V49" s="3"/>
      <c r="W49" s="3">
        <v>1</v>
      </c>
      <c r="X49" s="3">
        <v>1</v>
      </c>
      <c r="Y49" s="3">
        <v>1</v>
      </c>
      <c r="Z49" s="3"/>
      <c r="AA49" s="3">
        <v>89.7</v>
      </c>
      <c r="AB49" s="3">
        <v>16</v>
      </c>
      <c r="AC49" s="3">
        <v>16</v>
      </c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>
        <v>1</v>
      </c>
      <c r="AP49" s="3"/>
      <c r="AQ49" s="3"/>
      <c r="AR49" s="3"/>
      <c r="AS49" s="3"/>
      <c r="AT49" s="3"/>
    </row>
    <row r="50" s="1" customFormat="1" customHeight="1" spans="1:46">
      <c r="A50" s="20"/>
      <c r="B50" s="20"/>
      <c r="C50" s="20"/>
      <c r="D50" s="20"/>
      <c r="E50" s="20"/>
      <c r="F50" s="22" t="s">
        <v>3034</v>
      </c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</row>
    <row r="51" s="1" customFormat="1" spans="1:46">
      <c r="A51" s="3">
        <v>23</v>
      </c>
      <c r="B51" s="3" t="s">
        <v>3012</v>
      </c>
      <c r="C51" s="3" t="s">
        <v>3035</v>
      </c>
      <c r="D51" s="3">
        <v>2</v>
      </c>
      <c r="E51" s="3" t="s">
        <v>3036</v>
      </c>
      <c r="F51" s="22" t="s">
        <v>3037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3">
        <v>2</v>
      </c>
      <c r="R51" s="3"/>
      <c r="S51" s="3"/>
      <c r="T51" s="3"/>
      <c r="U51" s="3"/>
      <c r="V51" s="3"/>
      <c r="W51" s="3">
        <v>1</v>
      </c>
      <c r="X51" s="3">
        <v>1</v>
      </c>
      <c r="Y51" s="3">
        <v>1</v>
      </c>
      <c r="Z51" s="3"/>
      <c r="AA51" s="3">
        <v>268</v>
      </c>
      <c r="AB51" s="3">
        <v>16</v>
      </c>
      <c r="AC51" s="3">
        <v>16</v>
      </c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>
        <v>1</v>
      </c>
      <c r="AP51" s="3"/>
      <c r="AQ51" s="3"/>
      <c r="AR51" s="3"/>
      <c r="AS51" s="3"/>
      <c r="AT51" s="3"/>
    </row>
    <row r="52" s="1" customFormat="1" spans="1:46">
      <c r="A52" s="20"/>
      <c r="B52" s="20"/>
      <c r="C52" s="20"/>
      <c r="D52" s="20"/>
      <c r="E52" s="20"/>
      <c r="F52" s="22" t="s">
        <v>3038</v>
      </c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</row>
    <row r="53" s="1" customFormat="1" spans="1:46">
      <c r="A53" s="23">
        <v>24</v>
      </c>
      <c r="B53" s="23" t="s">
        <v>3039</v>
      </c>
      <c r="C53" s="23" t="s">
        <v>3040</v>
      </c>
      <c r="D53" s="23">
        <v>2</v>
      </c>
      <c r="E53" s="23" t="s">
        <v>3041</v>
      </c>
      <c r="F53" s="31" t="s">
        <v>3042</v>
      </c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">
        <v>2</v>
      </c>
      <c r="R53" s="3"/>
      <c r="S53" s="3"/>
      <c r="T53" s="3"/>
      <c r="U53" s="3"/>
      <c r="V53" s="3"/>
      <c r="W53" s="3">
        <v>1</v>
      </c>
      <c r="X53" s="3">
        <v>1</v>
      </c>
      <c r="Y53" s="3">
        <v>1</v>
      </c>
      <c r="Z53" s="3"/>
      <c r="AA53" s="3">
        <v>37.8</v>
      </c>
      <c r="AB53" s="3">
        <v>16</v>
      </c>
      <c r="AC53" s="3">
        <v>16</v>
      </c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>
        <v>1</v>
      </c>
      <c r="AP53" s="3"/>
      <c r="AQ53" s="3"/>
      <c r="AR53" s="3"/>
      <c r="AS53" s="3"/>
      <c r="AT53" s="3"/>
    </row>
    <row r="54" s="1" customFormat="1" spans="1:46">
      <c r="A54" s="30"/>
      <c r="B54" s="30"/>
      <c r="C54" s="30"/>
      <c r="D54" s="30"/>
      <c r="E54" s="30"/>
      <c r="F54" s="31" t="s">
        <v>3043</v>
      </c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</row>
    <row r="55" s="1" customFormat="1" spans="1:46">
      <c r="A55" s="19">
        <v>25</v>
      </c>
      <c r="B55" s="19" t="s">
        <v>3039</v>
      </c>
      <c r="C55" s="19" t="s">
        <v>3044</v>
      </c>
      <c r="D55" s="22">
        <v>1</v>
      </c>
      <c r="E55" s="22" t="s">
        <v>3045</v>
      </c>
      <c r="F55" s="22" t="s">
        <v>3046</v>
      </c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19">
        <v>1</v>
      </c>
      <c r="R55" s="19"/>
      <c r="S55" s="19"/>
      <c r="T55" s="19"/>
      <c r="U55" s="19"/>
      <c r="V55" s="19"/>
      <c r="W55" s="19">
        <v>1</v>
      </c>
      <c r="X55" s="19">
        <v>1</v>
      </c>
      <c r="Y55" s="19">
        <v>1</v>
      </c>
      <c r="Z55" s="19"/>
      <c r="AA55" s="19"/>
      <c r="AB55" s="19">
        <v>8</v>
      </c>
      <c r="AC55" s="19">
        <v>8</v>
      </c>
      <c r="AD55" s="19"/>
      <c r="AE55" s="19"/>
      <c r="AF55" s="19"/>
      <c r="AG55" s="19"/>
      <c r="AH55" s="19"/>
      <c r="AI55" s="19"/>
      <c r="AJ55" s="19"/>
      <c r="AK55" s="19"/>
      <c r="AL55" s="19"/>
      <c r="AM55" s="19">
        <v>1</v>
      </c>
      <c r="AN55" s="19"/>
      <c r="AO55" s="19"/>
      <c r="AP55" s="19"/>
      <c r="AQ55" s="19"/>
      <c r="AR55" s="19"/>
      <c r="AS55" s="19"/>
      <c r="AT55" s="19"/>
    </row>
    <row r="56" s="1" customFormat="1" spans="1:46">
      <c r="A56" s="3">
        <v>26</v>
      </c>
      <c r="B56" s="3" t="s">
        <v>3039</v>
      </c>
      <c r="C56" s="3" t="s">
        <v>3047</v>
      </c>
      <c r="D56" s="3">
        <v>2</v>
      </c>
      <c r="E56" s="3" t="s">
        <v>3048</v>
      </c>
      <c r="F56" s="22" t="s">
        <v>3049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3">
        <v>2</v>
      </c>
      <c r="R56" s="3"/>
      <c r="S56" s="3"/>
      <c r="T56" s="3"/>
      <c r="U56" s="3"/>
      <c r="V56" s="3"/>
      <c r="W56" s="3">
        <v>1</v>
      </c>
      <c r="X56" s="3">
        <v>1</v>
      </c>
      <c r="Y56" s="3">
        <v>1</v>
      </c>
      <c r="Z56" s="3"/>
      <c r="AA56" s="3">
        <v>195</v>
      </c>
      <c r="AB56" s="3">
        <v>16</v>
      </c>
      <c r="AC56" s="3">
        <v>16</v>
      </c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>
        <v>1</v>
      </c>
      <c r="AO56" s="3"/>
      <c r="AP56" s="3"/>
      <c r="AQ56" s="3"/>
      <c r="AR56" s="3"/>
      <c r="AS56" s="3"/>
      <c r="AT56" s="3"/>
    </row>
    <row r="57" s="1" customFormat="1" spans="1:46">
      <c r="A57" s="11"/>
      <c r="B57" s="11"/>
      <c r="C57" s="11"/>
      <c r="D57" s="11"/>
      <c r="E57" s="11"/>
      <c r="F57" s="22" t="s">
        <v>3050</v>
      </c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</row>
    <row r="58" s="1" customFormat="1" ht="12.75" customHeight="1" spans="1:46">
      <c r="A58" s="3">
        <v>27</v>
      </c>
      <c r="B58" s="3" t="s">
        <v>3039</v>
      </c>
      <c r="C58" s="34" t="s">
        <v>3051</v>
      </c>
      <c r="D58" s="3">
        <v>1</v>
      </c>
      <c r="E58" s="3" t="s">
        <v>3052</v>
      </c>
      <c r="F58" s="22" t="s">
        <v>3053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3">
        <v>1</v>
      </c>
      <c r="R58" s="3"/>
      <c r="S58" s="3"/>
      <c r="T58" s="3"/>
      <c r="U58" s="3"/>
      <c r="V58" s="3"/>
      <c r="W58" s="3">
        <v>1</v>
      </c>
      <c r="X58" s="3">
        <v>1</v>
      </c>
      <c r="Y58" s="3">
        <v>1</v>
      </c>
      <c r="Z58" s="3"/>
      <c r="AA58" s="3">
        <v>3</v>
      </c>
      <c r="AB58" s="3">
        <v>8</v>
      </c>
      <c r="AC58" s="3">
        <v>8</v>
      </c>
      <c r="AD58" s="3"/>
      <c r="AE58" s="3"/>
      <c r="AF58" s="3">
        <v>1</v>
      </c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>
        <v>1</v>
      </c>
    </row>
    <row r="59" s="1" customFormat="1" spans="1:46">
      <c r="A59" s="19">
        <v>28</v>
      </c>
      <c r="B59" s="19" t="s">
        <v>3039</v>
      </c>
      <c r="C59" s="19" t="s">
        <v>3054</v>
      </c>
      <c r="D59" s="22">
        <v>1</v>
      </c>
      <c r="E59" s="22" t="s">
        <v>3055</v>
      </c>
      <c r="F59" s="22" t="s">
        <v>3056</v>
      </c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19">
        <v>1</v>
      </c>
      <c r="R59" s="19"/>
      <c r="S59" s="19"/>
      <c r="T59" s="19"/>
      <c r="U59" s="19"/>
      <c r="V59" s="19"/>
      <c r="W59" s="19">
        <v>1</v>
      </c>
      <c r="X59" s="19">
        <v>1</v>
      </c>
      <c r="Y59" s="19">
        <v>1</v>
      </c>
      <c r="Z59" s="19"/>
      <c r="AA59" s="19">
        <v>23</v>
      </c>
      <c r="AB59" s="19">
        <v>8</v>
      </c>
      <c r="AC59" s="19">
        <v>8</v>
      </c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>
        <v>1</v>
      </c>
      <c r="AP59" s="19"/>
      <c r="AQ59" s="19"/>
      <c r="AR59" s="19"/>
      <c r="AS59" s="19"/>
      <c r="AT59" s="19"/>
    </row>
    <row r="60" s="1" customFormat="1" spans="1:46">
      <c r="A60" s="19">
        <v>29</v>
      </c>
      <c r="B60" s="19" t="s">
        <v>3039</v>
      </c>
      <c r="C60" s="19" t="s">
        <v>3057</v>
      </c>
      <c r="D60" s="22">
        <v>1</v>
      </c>
      <c r="E60" s="22" t="s">
        <v>3058</v>
      </c>
      <c r="F60" s="22" t="s">
        <v>3059</v>
      </c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19">
        <v>1</v>
      </c>
      <c r="R60" s="19"/>
      <c r="S60" s="19"/>
      <c r="T60" s="19"/>
      <c r="U60" s="19"/>
      <c r="V60" s="19"/>
      <c r="W60" s="19">
        <v>1</v>
      </c>
      <c r="X60" s="19">
        <v>1</v>
      </c>
      <c r="Y60" s="19">
        <v>1</v>
      </c>
      <c r="Z60" s="19"/>
      <c r="AA60" s="19">
        <v>48</v>
      </c>
      <c r="AB60" s="19">
        <v>8</v>
      </c>
      <c r="AC60" s="19">
        <v>8</v>
      </c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>
        <v>1</v>
      </c>
      <c r="AP60" s="19"/>
      <c r="AQ60" s="19"/>
      <c r="AR60" s="19"/>
      <c r="AS60" s="19"/>
      <c r="AT60" s="19"/>
    </row>
    <row r="61" s="1" customFormat="1" spans="1:46">
      <c r="A61" s="19">
        <v>30</v>
      </c>
      <c r="B61" s="19" t="s">
        <v>3039</v>
      </c>
      <c r="C61" s="19" t="s">
        <v>3060</v>
      </c>
      <c r="D61" s="22">
        <v>1</v>
      </c>
      <c r="E61" s="22" t="s">
        <v>3061</v>
      </c>
      <c r="F61" s="22" t="s">
        <v>3062</v>
      </c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19">
        <v>1</v>
      </c>
      <c r="R61" s="19"/>
      <c r="S61" s="19"/>
      <c r="T61" s="19"/>
      <c r="U61" s="19"/>
      <c r="V61" s="19"/>
      <c r="W61" s="19">
        <v>1</v>
      </c>
      <c r="X61" s="19">
        <v>1</v>
      </c>
      <c r="Y61" s="19">
        <v>1</v>
      </c>
      <c r="Z61" s="19"/>
      <c r="AA61" s="19">
        <v>51</v>
      </c>
      <c r="AB61" s="19">
        <v>8</v>
      </c>
      <c r="AC61" s="19">
        <v>8</v>
      </c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>
        <v>1</v>
      </c>
      <c r="AP61" s="19"/>
      <c r="AQ61" s="19"/>
      <c r="AR61" s="19"/>
      <c r="AS61" s="19"/>
      <c r="AT61" s="19"/>
    </row>
    <row r="62" s="1" customFormat="1" spans="1:46">
      <c r="A62" s="3">
        <v>31</v>
      </c>
      <c r="B62" s="3" t="s">
        <v>3039</v>
      </c>
      <c r="C62" s="3" t="s">
        <v>3063</v>
      </c>
      <c r="D62" s="3">
        <v>2</v>
      </c>
      <c r="E62" s="3" t="s">
        <v>3064</v>
      </c>
      <c r="F62" s="22" t="s">
        <v>3065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3">
        <v>2</v>
      </c>
      <c r="R62" s="3"/>
      <c r="S62" s="3"/>
      <c r="T62" s="3"/>
      <c r="U62" s="3"/>
      <c r="V62" s="3"/>
      <c r="W62" s="3">
        <v>1</v>
      </c>
      <c r="X62" s="3">
        <v>1</v>
      </c>
      <c r="Y62" s="3">
        <v>1</v>
      </c>
      <c r="Z62" s="3">
        <v>113</v>
      </c>
      <c r="AA62" s="3">
        <v>121</v>
      </c>
      <c r="AB62" s="3">
        <v>16</v>
      </c>
      <c r="AC62" s="3">
        <v>16</v>
      </c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>
        <v>1</v>
      </c>
      <c r="AP62" s="3"/>
      <c r="AQ62" s="3"/>
      <c r="AR62" s="3"/>
      <c r="AS62" s="3"/>
      <c r="AT62" s="3"/>
    </row>
    <row r="63" s="1" customFormat="1" spans="1:46">
      <c r="A63" s="11"/>
      <c r="B63" s="11"/>
      <c r="C63" s="11"/>
      <c r="D63" s="11"/>
      <c r="E63" s="11"/>
      <c r="F63" s="22" t="s">
        <v>3066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</row>
    <row r="64" s="1" customFormat="1" spans="1:46">
      <c r="A64" s="3">
        <v>32</v>
      </c>
      <c r="B64" s="3" t="s">
        <v>3039</v>
      </c>
      <c r="C64" s="3" t="s">
        <v>3067</v>
      </c>
      <c r="D64" s="3">
        <v>4</v>
      </c>
      <c r="E64" s="3" t="s">
        <v>3068</v>
      </c>
      <c r="F64" s="22" t="s">
        <v>3069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3">
        <v>4</v>
      </c>
      <c r="R64" s="3"/>
      <c r="S64" s="3"/>
      <c r="T64" s="3"/>
      <c r="U64" s="3"/>
      <c r="V64" s="3"/>
      <c r="W64" s="3">
        <v>1</v>
      </c>
      <c r="X64" s="3">
        <v>1</v>
      </c>
      <c r="Y64" s="3">
        <v>1</v>
      </c>
      <c r="Z64" s="3"/>
      <c r="AA64" s="3">
        <v>26.5</v>
      </c>
      <c r="AB64" s="3">
        <v>32</v>
      </c>
      <c r="AC64" s="3">
        <v>32</v>
      </c>
      <c r="AD64" s="3"/>
      <c r="AE64" s="3"/>
      <c r="AF64" s="3">
        <v>1</v>
      </c>
      <c r="AG64" s="3"/>
      <c r="AH64" s="3"/>
      <c r="AI64" s="3"/>
      <c r="AJ64" s="3"/>
      <c r="AK64" s="3"/>
      <c r="AL64" s="3"/>
      <c r="AM64" s="3"/>
      <c r="AN64" s="3"/>
      <c r="AO64" s="3"/>
      <c r="AP64" s="3">
        <v>1</v>
      </c>
      <c r="AQ64" s="3"/>
      <c r="AR64" s="3"/>
      <c r="AS64" s="3"/>
      <c r="AT64" s="3"/>
    </row>
    <row r="65" s="1" customFormat="1" spans="1:46">
      <c r="A65" s="11"/>
      <c r="B65" s="11"/>
      <c r="C65" s="11"/>
      <c r="D65" s="11"/>
      <c r="E65" s="11"/>
      <c r="F65" s="22" t="s">
        <v>3070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</row>
    <row r="66" s="1" customFormat="1" spans="1:46">
      <c r="A66" s="11"/>
      <c r="B66" s="11"/>
      <c r="C66" s="11"/>
      <c r="D66" s="11"/>
      <c r="E66" s="11"/>
      <c r="F66" s="22" t="s">
        <v>3071</v>
      </c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</row>
    <row r="67" s="1" customFormat="1" spans="1:46">
      <c r="A67" s="20"/>
      <c r="B67" s="20"/>
      <c r="C67" s="20"/>
      <c r="D67" s="20"/>
      <c r="E67" s="20"/>
      <c r="F67" s="22" t="s">
        <v>3072</v>
      </c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</row>
    <row r="68" s="1" customFormat="1" spans="1:46">
      <c r="A68" s="19">
        <v>33</v>
      </c>
      <c r="B68" s="19" t="s">
        <v>3039</v>
      </c>
      <c r="C68" s="35" t="s">
        <v>3073</v>
      </c>
      <c r="D68" s="22">
        <v>1</v>
      </c>
      <c r="E68" s="31" t="s">
        <v>3074</v>
      </c>
      <c r="F68" s="31" t="s">
        <v>3075</v>
      </c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19">
        <v>1</v>
      </c>
      <c r="R68" s="19"/>
      <c r="S68" s="19"/>
      <c r="T68" s="19"/>
      <c r="U68" s="19"/>
      <c r="V68" s="19"/>
      <c r="W68" s="19">
        <v>1</v>
      </c>
      <c r="X68" s="19">
        <v>1</v>
      </c>
      <c r="Y68" s="19">
        <v>1</v>
      </c>
      <c r="Z68" s="19"/>
      <c r="AA68" s="19">
        <v>3</v>
      </c>
      <c r="AB68" s="19">
        <v>8</v>
      </c>
      <c r="AC68" s="19">
        <v>8</v>
      </c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</row>
    <row r="69" s="1" customFormat="1" spans="1:46">
      <c r="A69" s="3">
        <v>34</v>
      </c>
      <c r="B69" s="3" t="s">
        <v>3039</v>
      </c>
      <c r="C69" s="3" t="s">
        <v>3076</v>
      </c>
      <c r="D69" s="3">
        <v>2</v>
      </c>
      <c r="E69" s="3" t="s">
        <v>3077</v>
      </c>
      <c r="F69" s="22" t="s">
        <v>3078</v>
      </c>
      <c r="G69" s="4"/>
      <c r="H69" s="4"/>
      <c r="I69" s="4"/>
      <c r="J69" s="4"/>
      <c r="K69" s="4"/>
      <c r="L69" s="4"/>
      <c r="M69" s="4"/>
      <c r="N69" s="4"/>
      <c r="O69" s="4"/>
      <c r="P69" s="4"/>
      <c r="Q69" s="3">
        <v>2</v>
      </c>
      <c r="R69" s="3"/>
      <c r="S69" s="3"/>
      <c r="T69" s="3"/>
      <c r="U69" s="3"/>
      <c r="V69" s="3"/>
      <c r="W69" s="3">
        <v>1</v>
      </c>
      <c r="X69" s="3">
        <v>1</v>
      </c>
      <c r="Y69" s="3">
        <v>1</v>
      </c>
      <c r="Z69" s="3"/>
      <c r="AA69" s="3">
        <v>130.5</v>
      </c>
      <c r="AB69" s="3">
        <v>16</v>
      </c>
      <c r="AC69" s="3">
        <v>16</v>
      </c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>
        <v>1</v>
      </c>
      <c r="AP69" s="3"/>
      <c r="AQ69" s="3"/>
      <c r="AR69" s="3"/>
      <c r="AS69" s="3"/>
      <c r="AT69" s="3"/>
    </row>
    <row r="70" s="1" customFormat="1" spans="1:46">
      <c r="A70" s="11"/>
      <c r="B70" s="11"/>
      <c r="C70" s="11"/>
      <c r="D70" s="11"/>
      <c r="E70" s="11"/>
      <c r="F70" s="22" t="s">
        <v>3079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</row>
    <row r="71" s="1" customFormat="1" spans="1:46">
      <c r="A71" s="3">
        <v>35</v>
      </c>
      <c r="B71" s="3" t="s">
        <v>3039</v>
      </c>
      <c r="C71" s="3" t="s">
        <v>3080</v>
      </c>
      <c r="D71" s="3">
        <v>4</v>
      </c>
      <c r="E71" s="3" t="s">
        <v>3081</v>
      </c>
      <c r="F71" s="22" t="s">
        <v>3082</v>
      </c>
      <c r="G71" s="4"/>
      <c r="H71" s="4"/>
      <c r="I71" s="4"/>
      <c r="J71" s="4"/>
      <c r="K71" s="4"/>
      <c r="L71" s="4"/>
      <c r="M71" s="4"/>
      <c r="N71" s="4"/>
      <c r="O71" s="4"/>
      <c r="P71" s="4"/>
      <c r="Q71" s="3">
        <v>4</v>
      </c>
      <c r="R71" s="3"/>
      <c r="S71" s="3"/>
      <c r="T71" s="3"/>
      <c r="U71" s="3"/>
      <c r="V71" s="3"/>
      <c r="W71" s="3">
        <v>1</v>
      </c>
      <c r="X71" s="3">
        <v>1</v>
      </c>
      <c r="Y71" s="3">
        <v>1</v>
      </c>
      <c r="Z71" s="3"/>
      <c r="AA71" s="3">
        <v>11</v>
      </c>
      <c r="AB71" s="3">
        <v>32</v>
      </c>
      <c r="AC71" s="3">
        <v>32</v>
      </c>
      <c r="AD71" s="3"/>
      <c r="AE71" s="3"/>
      <c r="AF71" s="3">
        <v>1</v>
      </c>
      <c r="AG71" s="3"/>
      <c r="AH71" s="3"/>
      <c r="AI71" s="3"/>
      <c r="AJ71" s="3"/>
      <c r="AK71" s="3"/>
      <c r="AL71" s="3"/>
      <c r="AM71" s="3"/>
      <c r="AN71" s="3"/>
      <c r="AO71" s="3"/>
      <c r="AP71" s="3">
        <v>1</v>
      </c>
      <c r="AQ71" s="3"/>
      <c r="AR71" s="3"/>
      <c r="AS71" s="3"/>
      <c r="AT71" s="3"/>
    </row>
    <row r="72" s="1" customFormat="1" spans="1:46">
      <c r="A72" s="11"/>
      <c r="B72" s="11"/>
      <c r="C72" s="11"/>
      <c r="D72" s="11"/>
      <c r="E72" s="11"/>
      <c r="F72" s="22" t="s">
        <v>3083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</row>
    <row r="73" s="1" customFormat="1" spans="1:46">
      <c r="A73" s="11"/>
      <c r="B73" s="11"/>
      <c r="C73" s="11"/>
      <c r="D73" s="11"/>
      <c r="E73" s="11"/>
      <c r="F73" s="22" t="s">
        <v>3084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</row>
    <row r="74" s="1" customFormat="1" spans="1:46">
      <c r="A74" s="20"/>
      <c r="B74" s="20"/>
      <c r="C74" s="20"/>
      <c r="D74" s="20"/>
      <c r="E74" s="20"/>
      <c r="F74" s="31" t="s">
        <v>3085</v>
      </c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</row>
    <row r="75" s="1" customFormat="1" spans="1:46">
      <c r="A75" s="3">
        <v>36</v>
      </c>
      <c r="B75" s="3" t="s">
        <v>3039</v>
      </c>
      <c r="C75" s="3" t="s">
        <v>3086</v>
      </c>
      <c r="D75" s="3">
        <v>2</v>
      </c>
      <c r="E75" s="3" t="s">
        <v>3087</v>
      </c>
      <c r="F75" s="22" t="s">
        <v>3088</v>
      </c>
      <c r="G75" s="4"/>
      <c r="H75" s="4"/>
      <c r="I75" s="4"/>
      <c r="J75" s="4"/>
      <c r="K75" s="4"/>
      <c r="L75" s="4"/>
      <c r="M75" s="4"/>
      <c r="N75" s="4"/>
      <c r="O75" s="4"/>
      <c r="P75" s="4"/>
      <c r="Q75" s="3">
        <v>2</v>
      </c>
      <c r="R75" s="3"/>
      <c r="S75" s="3"/>
      <c r="T75" s="3"/>
      <c r="U75" s="3"/>
      <c r="V75" s="3"/>
      <c r="W75" s="3"/>
      <c r="X75" s="3">
        <v>1</v>
      </c>
      <c r="Y75" s="3">
        <v>1</v>
      </c>
      <c r="Z75" s="3">
        <v>343</v>
      </c>
      <c r="AA75" s="3">
        <v>351</v>
      </c>
      <c r="AB75" s="3">
        <v>16</v>
      </c>
      <c r="AC75" s="3">
        <v>16</v>
      </c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>
        <v>1</v>
      </c>
      <c r="AP75" s="3"/>
      <c r="AQ75" s="3"/>
      <c r="AR75" s="3"/>
      <c r="AS75" s="3"/>
      <c r="AT75" s="3"/>
    </row>
    <row r="76" s="1" customFormat="1" spans="1:46">
      <c r="A76" s="20"/>
      <c r="B76" s="20"/>
      <c r="C76" s="20"/>
      <c r="D76" s="20"/>
      <c r="E76" s="20"/>
      <c r="F76" s="22" t="s">
        <v>3089</v>
      </c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</row>
    <row r="77" s="1" customFormat="1" spans="1:46">
      <c r="A77" s="3">
        <v>37</v>
      </c>
      <c r="B77" s="3" t="s">
        <v>3090</v>
      </c>
      <c r="C77" s="3" t="s">
        <v>3091</v>
      </c>
      <c r="D77" s="3">
        <v>4</v>
      </c>
      <c r="E77" s="3" t="s">
        <v>3092</v>
      </c>
      <c r="F77" s="22" t="s">
        <v>3093</v>
      </c>
      <c r="G77" s="4"/>
      <c r="H77" s="4"/>
      <c r="I77" s="4"/>
      <c r="J77" s="4"/>
      <c r="K77" s="4"/>
      <c r="L77" s="4"/>
      <c r="M77" s="4"/>
      <c r="N77" s="4"/>
      <c r="O77" s="4"/>
      <c r="P77" s="4"/>
      <c r="Q77" s="3">
        <v>4</v>
      </c>
      <c r="R77" s="3"/>
      <c r="S77" s="3"/>
      <c r="T77" s="3"/>
      <c r="U77" s="3"/>
      <c r="V77" s="3"/>
      <c r="W77" s="3">
        <v>1</v>
      </c>
      <c r="X77" s="3">
        <v>1</v>
      </c>
      <c r="Y77" s="3">
        <v>1</v>
      </c>
      <c r="Z77" s="3">
        <v>82.6</v>
      </c>
      <c r="AA77" s="3">
        <v>90.6</v>
      </c>
      <c r="AB77" s="3">
        <v>32</v>
      </c>
      <c r="AC77" s="3">
        <v>32</v>
      </c>
      <c r="AD77" s="3"/>
      <c r="AE77" s="3"/>
      <c r="AF77" s="3">
        <v>1</v>
      </c>
      <c r="AG77" s="3"/>
      <c r="AH77" s="3"/>
      <c r="AI77" s="3"/>
      <c r="AJ77" s="3"/>
      <c r="AK77" s="3"/>
      <c r="AL77" s="3"/>
      <c r="AM77" s="3"/>
      <c r="AN77" s="3"/>
      <c r="AO77" s="3"/>
      <c r="AP77" s="3">
        <v>1</v>
      </c>
      <c r="AQ77" s="3"/>
      <c r="AR77" s="3"/>
      <c r="AS77" s="3"/>
      <c r="AT77" s="3"/>
    </row>
    <row r="78" s="1" customFormat="1" spans="1:46">
      <c r="A78" s="11"/>
      <c r="B78" s="11"/>
      <c r="C78" s="11"/>
      <c r="D78" s="11"/>
      <c r="E78" s="11"/>
      <c r="F78" s="22" t="s">
        <v>3094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</row>
    <row r="79" s="1" customFormat="1" spans="1:46">
      <c r="A79" s="11"/>
      <c r="B79" s="11"/>
      <c r="C79" s="11"/>
      <c r="D79" s="11"/>
      <c r="E79" s="11"/>
      <c r="F79" s="22" t="s">
        <v>3095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</row>
    <row r="80" s="1" customFormat="1" spans="1:46">
      <c r="A80" s="20"/>
      <c r="B80" s="20"/>
      <c r="C80" s="20"/>
      <c r="D80" s="20"/>
      <c r="E80" s="20"/>
      <c r="F80" s="22" t="s">
        <v>3096</v>
      </c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</row>
    <row r="81" s="1" customFormat="1" spans="1:46">
      <c r="A81" s="3">
        <v>38</v>
      </c>
      <c r="B81" s="3" t="s">
        <v>3090</v>
      </c>
      <c r="C81" s="3" t="s">
        <v>3097</v>
      </c>
      <c r="D81" s="3">
        <v>2</v>
      </c>
      <c r="E81" s="3" t="s">
        <v>3098</v>
      </c>
      <c r="F81" s="22" t="s">
        <v>3099</v>
      </c>
      <c r="G81" s="4"/>
      <c r="H81" s="4"/>
      <c r="I81" s="4"/>
      <c r="J81" s="4"/>
      <c r="K81" s="4"/>
      <c r="L81" s="4"/>
      <c r="M81" s="4"/>
      <c r="N81" s="4"/>
      <c r="O81" s="4"/>
      <c r="P81" s="4"/>
      <c r="Q81" s="3">
        <v>2</v>
      </c>
      <c r="R81" s="3"/>
      <c r="S81" s="3"/>
      <c r="T81" s="3"/>
      <c r="U81" s="3"/>
      <c r="V81" s="3"/>
      <c r="W81" s="3">
        <v>1</v>
      </c>
      <c r="X81" s="3">
        <v>1</v>
      </c>
      <c r="Y81" s="3">
        <v>1</v>
      </c>
      <c r="Z81" s="3"/>
      <c r="AA81" s="3">
        <v>12</v>
      </c>
      <c r="AB81" s="3">
        <v>16</v>
      </c>
      <c r="AC81" s="3">
        <v>16</v>
      </c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>
        <v>1</v>
      </c>
      <c r="AP81" s="3"/>
      <c r="AQ81" s="3"/>
      <c r="AR81" s="3"/>
      <c r="AS81" s="3"/>
      <c r="AT81" s="3"/>
    </row>
    <row r="82" s="1" customFormat="1" spans="1:46">
      <c r="A82" s="11"/>
      <c r="B82" s="11"/>
      <c r="C82" s="11"/>
      <c r="D82" s="11"/>
      <c r="E82" s="11"/>
      <c r="F82" s="22" t="s">
        <v>3100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</row>
    <row r="83" s="1" customFormat="1" spans="1:46">
      <c r="A83" s="19">
        <v>39</v>
      </c>
      <c r="B83" s="19" t="s">
        <v>3090</v>
      </c>
      <c r="C83" s="19" t="s">
        <v>3101</v>
      </c>
      <c r="D83" s="22">
        <v>1</v>
      </c>
      <c r="E83" s="19" t="s">
        <v>3102</v>
      </c>
      <c r="F83" s="22" t="s">
        <v>3103</v>
      </c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19">
        <v>1</v>
      </c>
      <c r="R83" s="19"/>
      <c r="S83" s="19"/>
      <c r="T83" s="19"/>
      <c r="U83" s="19"/>
      <c r="V83" s="19"/>
      <c r="W83" s="19">
        <v>1</v>
      </c>
      <c r="X83" s="19">
        <v>1</v>
      </c>
      <c r="Y83" s="19">
        <v>1</v>
      </c>
      <c r="Z83" s="19"/>
      <c r="AA83" s="19">
        <v>212</v>
      </c>
      <c r="AB83" s="19">
        <v>8</v>
      </c>
      <c r="AC83" s="19">
        <v>8</v>
      </c>
      <c r="AD83" s="19">
        <v>1</v>
      </c>
      <c r="AE83" s="19"/>
      <c r="AF83" s="19"/>
      <c r="AG83" s="19"/>
      <c r="AH83" s="19"/>
      <c r="AI83" s="19"/>
      <c r="AJ83" s="19"/>
      <c r="AK83" s="19"/>
      <c r="AL83" s="19"/>
      <c r="AM83" s="19">
        <v>1</v>
      </c>
      <c r="AN83" s="19"/>
      <c r="AO83" s="19"/>
      <c r="AP83" s="19"/>
      <c r="AQ83" s="19"/>
      <c r="AR83" s="19"/>
      <c r="AS83" s="19"/>
      <c r="AT83" s="19"/>
    </row>
    <row r="84" s="1" customFormat="1" spans="1:46">
      <c r="A84" s="3">
        <v>40</v>
      </c>
      <c r="B84" s="3" t="s">
        <v>3090</v>
      </c>
      <c r="C84" s="3" t="s">
        <v>3104</v>
      </c>
      <c r="D84" s="3">
        <v>3</v>
      </c>
      <c r="E84" s="3" t="s">
        <v>3105</v>
      </c>
      <c r="F84" s="22" t="s">
        <v>3106</v>
      </c>
      <c r="G84" s="4"/>
      <c r="H84" s="4"/>
      <c r="I84" s="4"/>
      <c r="J84" s="4"/>
      <c r="K84" s="4"/>
      <c r="L84" s="4"/>
      <c r="M84" s="4"/>
      <c r="N84" s="4"/>
      <c r="O84" s="4"/>
      <c r="P84" s="4"/>
      <c r="Q84" s="3">
        <v>3</v>
      </c>
      <c r="R84" s="3"/>
      <c r="S84" s="3"/>
      <c r="T84" s="3"/>
      <c r="U84" s="3"/>
      <c r="V84" s="3"/>
      <c r="W84" s="3">
        <v>1</v>
      </c>
      <c r="X84" s="3">
        <v>1</v>
      </c>
      <c r="Y84" s="3">
        <v>1</v>
      </c>
      <c r="Z84" s="3"/>
      <c r="AA84" s="3">
        <v>60.5</v>
      </c>
      <c r="AB84" s="3">
        <v>24</v>
      </c>
      <c r="AC84" s="3">
        <v>24</v>
      </c>
      <c r="AD84" s="3">
        <v>1</v>
      </c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>
        <v>1</v>
      </c>
      <c r="AQ84" s="3"/>
      <c r="AR84" s="3"/>
      <c r="AS84" s="3"/>
      <c r="AT84" s="3"/>
    </row>
    <row r="85" s="1" customFormat="1" spans="1:46">
      <c r="A85" s="11"/>
      <c r="B85" s="11"/>
      <c r="C85" s="11"/>
      <c r="D85" s="11"/>
      <c r="E85" s="11"/>
      <c r="F85" s="22" t="s">
        <v>3107</v>
      </c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</row>
    <row r="86" s="1" customFormat="1" spans="1:46">
      <c r="A86" s="20"/>
      <c r="B86" s="20"/>
      <c r="C86" s="20"/>
      <c r="D86" s="20"/>
      <c r="E86" s="20"/>
      <c r="F86" s="22" t="s">
        <v>3108</v>
      </c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</row>
    <row r="87" s="1" customFormat="1" spans="1:46">
      <c r="A87" s="3">
        <v>41</v>
      </c>
      <c r="B87" s="3" t="s">
        <v>3090</v>
      </c>
      <c r="C87" s="3" t="s">
        <v>3109</v>
      </c>
      <c r="D87" s="3">
        <v>2</v>
      </c>
      <c r="E87" s="3" t="s">
        <v>3110</v>
      </c>
      <c r="F87" s="22" t="s">
        <v>3111</v>
      </c>
      <c r="G87" s="4"/>
      <c r="H87" s="4"/>
      <c r="I87" s="4"/>
      <c r="J87" s="4"/>
      <c r="K87" s="4"/>
      <c r="L87" s="4"/>
      <c r="M87" s="4"/>
      <c r="N87" s="4"/>
      <c r="O87" s="4"/>
      <c r="P87" s="4"/>
      <c r="Q87" s="3">
        <v>2</v>
      </c>
      <c r="R87" s="3"/>
      <c r="S87" s="3"/>
      <c r="T87" s="3"/>
      <c r="U87" s="3"/>
      <c r="V87" s="3"/>
      <c r="W87" s="3">
        <v>1</v>
      </c>
      <c r="X87" s="3">
        <v>1</v>
      </c>
      <c r="Y87" s="3">
        <v>1</v>
      </c>
      <c r="Z87" s="3"/>
      <c r="AA87" s="3">
        <v>3</v>
      </c>
      <c r="AB87" s="3">
        <v>16</v>
      </c>
      <c r="AC87" s="3">
        <v>16</v>
      </c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>
        <v>1</v>
      </c>
      <c r="AP87" s="3"/>
      <c r="AQ87" s="3"/>
      <c r="AR87" s="3"/>
      <c r="AS87" s="3"/>
      <c r="AT87" s="3"/>
    </row>
    <row r="88" s="1" customFormat="1" spans="1:46">
      <c r="A88" s="20"/>
      <c r="B88" s="20"/>
      <c r="C88" s="20"/>
      <c r="D88" s="20"/>
      <c r="E88" s="20"/>
      <c r="F88" s="22" t="s">
        <v>3112</v>
      </c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</row>
    <row r="89" s="1" customFormat="1" spans="1:46">
      <c r="A89" s="3">
        <v>42</v>
      </c>
      <c r="B89" s="3" t="s">
        <v>3090</v>
      </c>
      <c r="C89" s="3" t="s">
        <v>3113</v>
      </c>
      <c r="D89" s="3">
        <v>2</v>
      </c>
      <c r="E89" s="23" t="s">
        <v>3114</v>
      </c>
      <c r="F89" s="31" t="s">
        <v>3115</v>
      </c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">
        <v>2</v>
      </c>
      <c r="R89" s="3"/>
      <c r="S89" s="3"/>
      <c r="T89" s="3"/>
      <c r="U89" s="3"/>
      <c r="V89" s="3"/>
      <c r="W89" s="3">
        <v>1</v>
      </c>
      <c r="X89" s="3">
        <v>1</v>
      </c>
      <c r="Y89" s="34">
        <v>0</v>
      </c>
      <c r="Z89" s="3"/>
      <c r="AA89" s="3">
        <v>34</v>
      </c>
      <c r="AB89" s="3">
        <v>16</v>
      </c>
      <c r="AC89" s="3">
        <v>16</v>
      </c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>
        <v>1</v>
      </c>
      <c r="AO89" s="3"/>
      <c r="AP89" s="3"/>
      <c r="AQ89" s="3"/>
      <c r="AR89" s="3"/>
      <c r="AS89" s="3"/>
      <c r="AT89" s="3"/>
    </row>
    <row r="90" s="1" customFormat="1" spans="1:46">
      <c r="A90" s="20"/>
      <c r="B90" s="20"/>
      <c r="C90" s="20"/>
      <c r="D90" s="20"/>
      <c r="E90" s="24"/>
      <c r="F90" s="31" t="s">
        <v>3116</v>
      </c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20"/>
      <c r="R90" s="20"/>
      <c r="S90" s="20"/>
      <c r="T90" s="20"/>
      <c r="U90" s="20"/>
      <c r="V90" s="20"/>
      <c r="W90" s="20"/>
      <c r="X90" s="20"/>
      <c r="Y90" s="36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</row>
    <row r="91" s="1" customFormat="1" spans="1:46">
      <c r="A91" s="3">
        <v>43</v>
      </c>
      <c r="B91" s="3" t="s">
        <v>3117</v>
      </c>
      <c r="C91" s="3" t="s">
        <v>3118</v>
      </c>
      <c r="D91" s="3">
        <v>2</v>
      </c>
      <c r="E91" s="3" t="s">
        <v>3119</v>
      </c>
      <c r="F91" s="22" t="s">
        <v>3120</v>
      </c>
      <c r="G91" s="4"/>
      <c r="H91" s="4"/>
      <c r="I91" s="4"/>
      <c r="J91" s="4"/>
      <c r="K91" s="4"/>
      <c r="L91" s="4"/>
      <c r="M91" s="4"/>
      <c r="N91" s="4"/>
      <c r="O91" s="4"/>
      <c r="P91" s="4"/>
      <c r="Q91" s="3">
        <v>2</v>
      </c>
      <c r="R91" s="3"/>
      <c r="S91" s="3"/>
      <c r="T91" s="3"/>
      <c r="U91" s="3"/>
      <c r="V91" s="3"/>
      <c r="W91" s="3">
        <v>1</v>
      </c>
      <c r="X91" s="3">
        <v>1</v>
      </c>
      <c r="Y91" s="3">
        <v>1</v>
      </c>
      <c r="Z91" s="3"/>
      <c r="AA91" s="3"/>
      <c r="AB91" s="3">
        <v>16</v>
      </c>
      <c r="AC91" s="3">
        <v>16</v>
      </c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>
        <v>1</v>
      </c>
      <c r="AO91" s="3"/>
      <c r="AP91" s="3"/>
      <c r="AQ91" s="3"/>
      <c r="AR91" s="3"/>
      <c r="AS91" s="3"/>
      <c r="AT91" s="3"/>
    </row>
    <row r="92" s="1" customFormat="1" spans="1:46">
      <c r="A92" s="11"/>
      <c r="B92" s="11"/>
      <c r="C92" s="11"/>
      <c r="D92" s="11"/>
      <c r="E92" s="11"/>
      <c r="F92" s="22" t="s">
        <v>3121</v>
      </c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</row>
    <row r="93" s="1" customFormat="1" spans="1:46">
      <c r="A93" s="3">
        <v>44</v>
      </c>
      <c r="B93" s="3" t="s">
        <v>3117</v>
      </c>
      <c r="C93" s="3" t="s">
        <v>3122</v>
      </c>
      <c r="D93" s="3">
        <v>3</v>
      </c>
      <c r="E93" s="37" t="s">
        <v>3123</v>
      </c>
      <c r="F93" s="31" t="s">
        <v>3124</v>
      </c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">
        <v>3</v>
      </c>
      <c r="R93" s="3"/>
      <c r="S93" s="3"/>
      <c r="T93" s="3"/>
      <c r="U93" s="3"/>
      <c r="V93" s="3"/>
      <c r="W93" s="3">
        <v>1</v>
      </c>
      <c r="X93" s="3">
        <v>1</v>
      </c>
      <c r="Y93" s="3">
        <v>1</v>
      </c>
      <c r="Z93" s="3"/>
      <c r="AA93" s="3">
        <v>3</v>
      </c>
      <c r="AB93" s="3">
        <v>24</v>
      </c>
      <c r="AC93" s="3">
        <v>24</v>
      </c>
      <c r="AD93" s="3">
        <v>1</v>
      </c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>
        <v>1</v>
      </c>
      <c r="AQ93" s="3"/>
      <c r="AR93" s="3"/>
      <c r="AS93" s="3"/>
      <c r="AT93" s="3"/>
    </row>
    <row r="94" s="1" customFormat="1" spans="1:46">
      <c r="A94" s="11"/>
      <c r="B94" s="11"/>
      <c r="C94" s="11"/>
      <c r="D94" s="11"/>
      <c r="E94" s="37" t="s">
        <v>3125</v>
      </c>
      <c r="F94" s="31" t="s">
        <v>3126</v>
      </c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</row>
    <row r="95" s="1" customFormat="1" spans="1:46">
      <c r="A95" s="20"/>
      <c r="B95" s="20"/>
      <c r="C95" s="20"/>
      <c r="D95" s="20"/>
      <c r="E95" s="31"/>
      <c r="F95" s="31" t="s">
        <v>3127</v>
      </c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</row>
    <row r="96" s="1" customFormat="1" spans="1:46">
      <c r="A96" s="3">
        <v>45</v>
      </c>
      <c r="B96" s="3" t="s">
        <v>3117</v>
      </c>
      <c r="C96" s="3" t="s">
        <v>3128</v>
      </c>
      <c r="D96" s="3">
        <v>3</v>
      </c>
      <c r="E96" s="3" t="s">
        <v>3129</v>
      </c>
      <c r="F96" s="22" t="s">
        <v>3130</v>
      </c>
      <c r="G96" s="4"/>
      <c r="H96" s="4"/>
      <c r="I96" s="4"/>
      <c r="J96" s="4"/>
      <c r="K96" s="4"/>
      <c r="L96" s="4"/>
      <c r="M96" s="4"/>
      <c r="N96" s="4"/>
      <c r="O96" s="4"/>
      <c r="P96" s="4"/>
      <c r="Q96" s="3">
        <v>3</v>
      </c>
      <c r="R96" s="3"/>
      <c r="S96" s="3"/>
      <c r="T96" s="3"/>
      <c r="U96" s="3"/>
      <c r="V96" s="3"/>
      <c r="W96" s="3">
        <v>1</v>
      </c>
      <c r="X96" s="3">
        <v>1</v>
      </c>
      <c r="Y96" s="3">
        <v>1</v>
      </c>
      <c r="Z96" s="3">
        <v>373</v>
      </c>
      <c r="AA96" s="3">
        <v>379</v>
      </c>
      <c r="AB96" s="3">
        <v>24</v>
      </c>
      <c r="AC96" s="3">
        <v>24</v>
      </c>
      <c r="AD96" s="3"/>
      <c r="AE96" s="3"/>
      <c r="AF96" s="3">
        <v>1</v>
      </c>
      <c r="AG96" s="3"/>
      <c r="AH96" s="3"/>
      <c r="AI96" s="3"/>
      <c r="AJ96" s="3"/>
      <c r="AK96" s="3"/>
      <c r="AL96" s="3"/>
      <c r="AM96" s="3"/>
      <c r="AN96" s="3">
        <v>1</v>
      </c>
      <c r="AO96" s="3"/>
      <c r="AP96" s="3"/>
      <c r="AQ96" s="3"/>
      <c r="AR96" s="3"/>
      <c r="AS96" s="3"/>
      <c r="AT96" s="3"/>
    </row>
    <row r="97" s="1" customFormat="1" spans="1:46">
      <c r="A97" s="11"/>
      <c r="B97" s="11"/>
      <c r="C97" s="11"/>
      <c r="D97" s="11"/>
      <c r="E97" s="11"/>
      <c r="F97" s="22" t="s">
        <v>3131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</row>
    <row r="98" s="1" customFormat="1" spans="1:46">
      <c r="A98" s="20"/>
      <c r="B98" s="20"/>
      <c r="C98" s="20"/>
      <c r="D98" s="20"/>
      <c r="E98" s="20"/>
      <c r="F98" s="22" t="s">
        <v>3132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</row>
    <row r="99" s="1" customFormat="1" spans="1:46">
      <c r="A99" s="3">
        <v>46</v>
      </c>
      <c r="B99" s="3" t="s">
        <v>3117</v>
      </c>
      <c r="C99" s="3" t="s">
        <v>3133</v>
      </c>
      <c r="D99" s="3">
        <v>3</v>
      </c>
      <c r="E99" s="3" t="s">
        <v>3134</v>
      </c>
      <c r="F99" s="22" t="s">
        <v>3135</v>
      </c>
      <c r="G99" s="4"/>
      <c r="H99" s="4"/>
      <c r="I99" s="4"/>
      <c r="J99" s="4"/>
      <c r="K99" s="4"/>
      <c r="L99" s="4"/>
      <c r="M99" s="4"/>
      <c r="N99" s="4"/>
      <c r="O99" s="4"/>
      <c r="P99" s="4"/>
      <c r="Q99" s="3">
        <v>3</v>
      </c>
      <c r="R99" s="3"/>
      <c r="S99" s="3"/>
      <c r="T99" s="3"/>
      <c r="U99" s="3"/>
      <c r="V99" s="3"/>
      <c r="W99" s="3">
        <v>1</v>
      </c>
      <c r="X99" s="3">
        <v>1</v>
      </c>
      <c r="Y99" s="3">
        <v>1</v>
      </c>
      <c r="Z99" s="3">
        <v>218</v>
      </c>
      <c r="AA99" s="3">
        <v>224</v>
      </c>
      <c r="AB99" s="3">
        <v>24</v>
      </c>
      <c r="AC99" s="3">
        <v>24</v>
      </c>
      <c r="AD99" s="3"/>
      <c r="AE99" s="3"/>
      <c r="AF99" s="3">
        <v>1</v>
      </c>
      <c r="AG99" s="3"/>
      <c r="AH99" s="3"/>
      <c r="AI99" s="3"/>
      <c r="AJ99" s="3"/>
      <c r="AK99" s="3"/>
      <c r="AL99" s="3"/>
      <c r="AM99" s="3"/>
      <c r="AN99" s="3">
        <v>1</v>
      </c>
      <c r="AO99" s="3"/>
      <c r="AP99" s="3"/>
      <c r="AQ99" s="3"/>
      <c r="AR99" s="3"/>
      <c r="AS99" s="3"/>
      <c r="AT99" s="3"/>
    </row>
    <row r="100" s="1" customFormat="1" spans="1:46">
      <c r="A100" s="11"/>
      <c r="B100" s="11"/>
      <c r="C100" s="11"/>
      <c r="D100" s="11"/>
      <c r="E100" s="11"/>
      <c r="F100" s="22" t="s">
        <v>3136</v>
      </c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</row>
    <row r="101" s="1" customFormat="1" spans="1:46">
      <c r="A101" s="20"/>
      <c r="B101" s="20"/>
      <c r="C101" s="20"/>
      <c r="D101" s="20"/>
      <c r="E101" s="20"/>
      <c r="F101" s="22" t="s">
        <v>3137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</row>
    <row r="102" s="1" customFormat="1" spans="1:46">
      <c r="A102" s="3">
        <v>47</v>
      </c>
      <c r="B102" s="3" t="s">
        <v>3117</v>
      </c>
      <c r="C102" s="3" t="s">
        <v>3138</v>
      </c>
      <c r="D102" s="3">
        <v>2</v>
      </c>
      <c r="E102" s="3" t="s">
        <v>3139</v>
      </c>
      <c r="F102" s="22" t="s">
        <v>3140</v>
      </c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3">
        <v>2</v>
      </c>
      <c r="R102" s="3"/>
      <c r="S102" s="3"/>
      <c r="T102" s="3"/>
      <c r="U102" s="3"/>
      <c r="V102" s="3"/>
      <c r="W102" s="3">
        <v>1</v>
      </c>
      <c r="X102" s="3">
        <v>1</v>
      </c>
      <c r="Y102" s="3">
        <v>1</v>
      </c>
      <c r="Z102" s="3">
        <v>197</v>
      </c>
      <c r="AA102" s="3">
        <v>203</v>
      </c>
      <c r="AB102" s="3">
        <v>16</v>
      </c>
      <c r="AC102" s="3">
        <v>16</v>
      </c>
      <c r="AD102" s="3"/>
      <c r="AE102" s="3"/>
      <c r="AF102" s="3">
        <v>1</v>
      </c>
      <c r="AG102" s="3"/>
      <c r="AH102" s="3"/>
      <c r="AI102" s="3"/>
      <c r="AJ102" s="3"/>
      <c r="AK102" s="3"/>
      <c r="AL102" s="3"/>
      <c r="AM102" s="3">
        <v>1</v>
      </c>
      <c r="AN102" s="3"/>
      <c r="AO102" s="3"/>
      <c r="AP102" s="3"/>
      <c r="AQ102" s="3"/>
      <c r="AR102" s="3"/>
      <c r="AS102" s="3"/>
      <c r="AT102" s="3"/>
    </row>
    <row r="103" s="1" customFormat="1" spans="1:46">
      <c r="A103" s="20"/>
      <c r="B103" s="20"/>
      <c r="C103" s="20"/>
      <c r="D103" s="20"/>
      <c r="E103" s="20"/>
      <c r="F103" s="31" t="s">
        <v>3141</v>
      </c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</row>
    <row r="104" s="1" customFormat="1" spans="1:46">
      <c r="A104" s="3">
        <v>48</v>
      </c>
      <c r="B104" s="3" t="s">
        <v>3117</v>
      </c>
      <c r="C104" s="3" t="s">
        <v>3142</v>
      </c>
      <c r="D104" s="3">
        <v>3</v>
      </c>
      <c r="E104" s="3" t="s">
        <v>3143</v>
      </c>
      <c r="F104" s="22" t="s">
        <v>3144</v>
      </c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3">
        <v>3</v>
      </c>
      <c r="R104" s="3"/>
      <c r="S104" s="3"/>
      <c r="T104" s="3"/>
      <c r="U104" s="3"/>
      <c r="V104" s="3"/>
      <c r="W104" s="3">
        <v>1</v>
      </c>
      <c r="X104" s="3">
        <v>1</v>
      </c>
      <c r="Y104" s="3">
        <v>1</v>
      </c>
      <c r="Z104" s="3">
        <v>276</v>
      </c>
      <c r="AA104" s="3">
        <v>285</v>
      </c>
      <c r="AB104" s="3">
        <v>24</v>
      </c>
      <c r="AC104" s="3">
        <v>24</v>
      </c>
      <c r="AD104" s="3"/>
      <c r="AE104" s="3"/>
      <c r="AF104" s="3">
        <v>1</v>
      </c>
      <c r="AG104" s="3"/>
      <c r="AH104" s="3"/>
      <c r="AI104" s="3"/>
      <c r="AJ104" s="3"/>
      <c r="AK104" s="3"/>
      <c r="AL104" s="3"/>
      <c r="AM104" s="3"/>
      <c r="AN104" s="3"/>
      <c r="AO104" s="3">
        <v>1</v>
      </c>
      <c r="AP104" s="3"/>
      <c r="AQ104" s="3"/>
      <c r="AR104" s="3"/>
      <c r="AS104" s="3"/>
      <c r="AT104" s="3"/>
    </row>
    <row r="105" s="1" customFormat="1" spans="1:46">
      <c r="A105" s="11"/>
      <c r="B105" s="11"/>
      <c r="C105" s="11"/>
      <c r="D105" s="11"/>
      <c r="E105" s="11"/>
      <c r="F105" s="22" t="s">
        <v>3145</v>
      </c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</row>
    <row r="106" s="1" customFormat="1" spans="1:46">
      <c r="A106" s="20"/>
      <c r="B106" s="20"/>
      <c r="C106" s="20"/>
      <c r="D106" s="20"/>
      <c r="E106" s="20"/>
      <c r="F106" s="22" t="s">
        <v>3146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</row>
    <row r="107" s="1" customFormat="1" spans="1:46">
      <c r="A107" s="3">
        <v>49</v>
      </c>
      <c r="B107" s="3" t="s">
        <v>3117</v>
      </c>
      <c r="C107" s="3" t="s">
        <v>3147</v>
      </c>
      <c r="D107" s="3">
        <v>2</v>
      </c>
      <c r="E107" s="3" t="s">
        <v>3148</v>
      </c>
      <c r="F107" s="22" t="s">
        <v>3149</v>
      </c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3">
        <v>1</v>
      </c>
      <c r="R107" s="3"/>
      <c r="S107" s="3"/>
      <c r="T107" s="3">
        <v>1</v>
      </c>
      <c r="U107" s="3"/>
      <c r="V107" s="3"/>
      <c r="W107" s="3">
        <v>1</v>
      </c>
      <c r="X107" s="3">
        <v>1</v>
      </c>
      <c r="Y107" s="3">
        <v>1</v>
      </c>
      <c r="Z107" s="3">
        <v>149</v>
      </c>
      <c r="AA107" s="3">
        <v>155</v>
      </c>
      <c r="AB107" s="3">
        <v>16</v>
      </c>
      <c r="AC107" s="3">
        <v>16</v>
      </c>
      <c r="AD107" s="3"/>
      <c r="AE107" s="3"/>
      <c r="AF107" s="3"/>
      <c r="AG107" s="3"/>
      <c r="AH107" s="3"/>
      <c r="AI107" s="3"/>
      <c r="AJ107" s="3"/>
      <c r="AK107" s="3"/>
      <c r="AL107" s="3"/>
      <c r="AM107" s="3">
        <v>1</v>
      </c>
      <c r="AN107" s="3"/>
      <c r="AO107" s="3"/>
      <c r="AP107" s="3"/>
      <c r="AQ107" s="3"/>
      <c r="AR107" s="3"/>
      <c r="AS107" s="3"/>
      <c r="AT107" s="3"/>
    </row>
    <row r="108" s="1" customFormat="1" spans="1:46">
      <c r="A108" s="20"/>
      <c r="B108" s="20"/>
      <c r="C108" s="20"/>
      <c r="D108" s="20"/>
      <c r="E108" s="20"/>
      <c r="F108" s="31" t="s">
        <v>3150</v>
      </c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</row>
    <row r="109" s="1" customFormat="1" spans="1:46">
      <c r="A109" s="3">
        <v>50</v>
      </c>
      <c r="B109" s="3" t="s">
        <v>3117</v>
      </c>
      <c r="C109" s="3" t="s">
        <v>3151</v>
      </c>
      <c r="D109" s="3">
        <v>3</v>
      </c>
      <c r="E109" s="3" t="s">
        <v>3152</v>
      </c>
      <c r="F109" s="22" t="s">
        <v>3153</v>
      </c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3">
        <v>3</v>
      </c>
      <c r="R109" s="3"/>
      <c r="S109" s="3"/>
      <c r="T109" s="3"/>
      <c r="U109" s="3"/>
      <c r="V109" s="3"/>
      <c r="W109" s="3">
        <v>1</v>
      </c>
      <c r="X109" s="3">
        <v>1</v>
      </c>
      <c r="Y109" s="3">
        <v>1</v>
      </c>
      <c r="Z109" s="3">
        <v>34</v>
      </c>
      <c r="AA109" s="3">
        <v>39</v>
      </c>
      <c r="AB109" s="3">
        <v>24</v>
      </c>
      <c r="AC109" s="3">
        <v>24</v>
      </c>
      <c r="AD109" s="3"/>
      <c r="AE109" s="3"/>
      <c r="AF109" s="3">
        <v>1</v>
      </c>
      <c r="AG109" s="3"/>
      <c r="AH109" s="3"/>
      <c r="AI109" s="3"/>
      <c r="AJ109" s="3"/>
      <c r="AK109" s="3"/>
      <c r="AL109" s="3"/>
      <c r="AM109" s="3"/>
      <c r="AN109" s="3"/>
      <c r="AO109" s="3"/>
      <c r="AP109" s="3">
        <v>1</v>
      </c>
      <c r="AQ109" s="3"/>
      <c r="AR109" s="3"/>
      <c r="AS109" s="3"/>
      <c r="AT109" s="3"/>
    </row>
    <row r="110" s="1" customFormat="1" spans="1:46">
      <c r="A110" s="11"/>
      <c r="B110" s="11"/>
      <c r="C110" s="11"/>
      <c r="D110" s="11"/>
      <c r="E110" s="11"/>
      <c r="F110" s="22" t="s">
        <v>3154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</row>
    <row r="111" s="1" customFormat="1" spans="1:46">
      <c r="A111" s="20"/>
      <c r="B111" s="20"/>
      <c r="C111" s="20"/>
      <c r="D111" s="20"/>
      <c r="E111" s="20"/>
      <c r="F111" s="31" t="s">
        <v>3155</v>
      </c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</row>
    <row r="112" s="1" customFormat="1" spans="1:46">
      <c r="A112" s="3">
        <v>51</v>
      </c>
      <c r="B112" s="3" t="s">
        <v>3117</v>
      </c>
      <c r="C112" s="3" t="s">
        <v>3156</v>
      </c>
      <c r="D112" s="3">
        <v>2</v>
      </c>
      <c r="E112" s="3" t="s">
        <v>3157</v>
      </c>
      <c r="F112" s="31" t="s">
        <v>3158</v>
      </c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">
        <v>1</v>
      </c>
      <c r="R112" s="3"/>
      <c r="S112" s="3"/>
      <c r="T112" s="3">
        <v>1</v>
      </c>
      <c r="U112" s="3"/>
      <c r="V112" s="3"/>
      <c r="W112" s="3">
        <v>1</v>
      </c>
      <c r="X112" s="3">
        <v>1</v>
      </c>
      <c r="Y112" s="3">
        <v>1</v>
      </c>
      <c r="Z112" s="3">
        <v>131</v>
      </c>
      <c r="AA112" s="3">
        <v>137</v>
      </c>
      <c r="AB112" s="3">
        <v>16</v>
      </c>
      <c r="AC112" s="3">
        <v>16</v>
      </c>
      <c r="AD112" s="3"/>
      <c r="AE112" s="3"/>
      <c r="AF112" s="3"/>
      <c r="AG112" s="3"/>
      <c r="AH112" s="3"/>
      <c r="AI112" s="3"/>
      <c r="AJ112" s="3"/>
      <c r="AK112" s="3"/>
      <c r="AL112" s="3"/>
      <c r="AM112" s="3">
        <v>1</v>
      </c>
      <c r="AN112" s="3"/>
      <c r="AO112" s="3"/>
      <c r="AP112" s="3"/>
      <c r="AQ112" s="3"/>
      <c r="AR112" s="3"/>
      <c r="AS112" s="3"/>
      <c r="AT112" s="3"/>
    </row>
    <row r="113" s="1" customFormat="1" spans="1:46">
      <c r="A113" s="20"/>
      <c r="B113" s="20"/>
      <c r="C113" s="20"/>
      <c r="D113" s="20"/>
      <c r="E113" s="20"/>
      <c r="F113" s="31" t="s">
        <v>3159</v>
      </c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</row>
    <row r="114" s="1" customFormat="1" spans="1:46">
      <c r="A114" s="3">
        <v>52</v>
      </c>
      <c r="B114" s="3" t="s">
        <v>3117</v>
      </c>
      <c r="C114" s="3" t="s">
        <v>3160</v>
      </c>
      <c r="D114" s="3">
        <v>2</v>
      </c>
      <c r="E114" s="3"/>
      <c r="F114" s="22" t="s">
        <v>3161</v>
      </c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3">
        <v>2</v>
      </c>
      <c r="R114" s="3"/>
      <c r="S114" s="3"/>
      <c r="T114" s="3"/>
      <c r="U114" s="3"/>
      <c r="V114" s="3"/>
      <c r="W114" s="3">
        <v>1</v>
      </c>
      <c r="X114" s="3">
        <v>1</v>
      </c>
      <c r="Y114" s="3">
        <v>1</v>
      </c>
      <c r="Z114" s="3">
        <v>45</v>
      </c>
      <c r="AA114" s="3">
        <v>51</v>
      </c>
      <c r="AB114" s="3">
        <v>16</v>
      </c>
      <c r="AC114" s="3">
        <v>16</v>
      </c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>
        <v>1</v>
      </c>
      <c r="AO114" s="3"/>
      <c r="AP114" s="3"/>
      <c r="AQ114" s="3"/>
      <c r="AR114" s="3"/>
      <c r="AS114" s="3"/>
      <c r="AT114" s="3"/>
    </row>
    <row r="115" s="1" customFormat="1" spans="1:46">
      <c r="A115" s="20"/>
      <c r="B115" s="20"/>
      <c r="C115" s="20"/>
      <c r="D115" s="20"/>
      <c r="E115" s="20"/>
      <c r="F115" s="22" t="s">
        <v>3162</v>
      </c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</row>
    <row r="116" s="1" customFormat="1" spans="1:46">
      <c r="A116" s="3">
        <v>53</v>
      </c>
      <c r="B116" s="3" t="s">
        <v>3117</v>
      </c>
      <c r="C116" s="3" t="s">
        <v>3163</v>
      </c>
      <c r="D116" s="3">
        <v>4</v>
      </c>
      <c r="E116" s="3" t="s">
        <v>3164</v>
      </c>
      <c r="F116" s="22" t="s">
        <v>3165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3">
        <v>4</v>
      </c>
      <c r="R116" s="3"/>
      <c r="S116" s="3"/>
      <c r="T116" s="3"/>
      <c r="U116" s="3"/>
      <c r="V116" s="3"/>
      <c r="W116" s="3">
        <v>1</v>
      </c>
      <c r="X116" s="3">
        <v>1</v>
      </c>
      <c r="Y116" s="3">
        <v>1</v>
      </c>
      <c r="Z116" s="3"/>
      <c r="AA116" s="3">
        <v>3</v>
      </c>
      <c r="AB116" s="3">
        <v>32</v>
      </c>
      <c r="AC116" s="3">
        <v>32</v>
      </c>
      <c r="AD116" s="3">
        <v>1</v>
      </c>
      <c r="AE116" s="3"/>
      <c r="AF116" s="3">
        <v>1</v>
      </c>
      <c r="AG116" s="3"/>
      <c r="AH116" s="3"/>
      <c r="AI116" s="3"/>
      <c r="AJ116" s="3"/>
      <c r="AK116" s="3"/>
      <c r="AL116" s="3"/>
      <c r="AM116" s="3"/>
      <c r="AN116" s="3"/>
      <c r="AO116" s="3"/>
      <c r="AP116" s="3">
        <v>1</v>
      </c>
      <c r="AQ116" s="3"/>
      <c r="AR116" s="3"/>
      <c r="AS116" s="3"/>
      <c r="AT116" s="3"/>
    </row>
    <row r="117" s="1" customFormat="1" spans="1:46">
      <c r="A117" s="11"/>
      <c r="B117" s="11"/>
      <c r="C117" s="11"/>
      <c r="D117" s="11"/>
      <c r="E117" s="11"/>
      <c r="F117" s="22" t="s">
        <v>3166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</row>
    <row r="118" s="1" customFormat="1" spans="1:46">
      <c r="A118" s="11"/>
      <c r="B118" s="11"/>
      <c r="C118" s="11"/>
      <c r="D118" s="11"/>
      <c r="E118" s="11"/>
      <c r="F118" s="22" t="s">
        <v>3167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</row>
    <row r="119" s="1" customFormat="1" spans="1:46">
      <c r="A119" s="20"/>
      <c r="B119" s="20"/>
      <c r="C119" s="20"/>
      <c r="D119" s="20"/>
      <c r="E119" s="20"/>
      <c r="F119" s="22" t="s">
        <v>3168</v>
      </c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</row>
    <row r="120" s="1" customFormat="1" spans="1:46">
      <c r="A120" s="3">
        <v>54</v>
      </c>
      <c r="B120" s="3" t="s">
        <v>3117</v>
      </c>
      <c r="C120" s="3" t="s">
        <v>3169</v>
      </c>
      <c r="D120" s="3">
        <v>3</v>
      </c>
      <c r="E120" s="3" t="s">
        <v>3170</v>
      </c>
      <c r="F120" s="22" t="s">
        <v>3171</v>
      </c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3">
        <v>3</v>
      </c>
      <c r="R120" s="3"/>
      <c r="S120" s="3"/>
      <c r="T120" s="3"/>
      <c r="U120" s="3"/>
      <c r="V120" s="3"/>
      <c r="W120" s="3">
        <v>1</v>
      </c>
      <c r="X120" s="3">
        <v>1</v>
      </c>
      <c r="Y120" s="3">
        <v>1</v>
      </c>
      <c r="Z120" s="3"/>
      <c r="AA120" s="3">
        <v>27.4</v>
      </c>
      <c r="AB120" s="3">
        <v>24</v>
      </c>
      <c r="AC120" s="3">
        <v>24</v>
      </c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>
        <v>1</v>
      </c>
      <c r="AP120" s="3"/>
      <c r="AQ120" s="3"/>
      <c r="AR120" s="3"/>
      <c r="AS120" s="3"/>
      <c r="AT120" s="3"/>
    </row>
    <row r="121" s="1" customFormat="1" spans="1:46">
      <c r="A121" s="11"/>
      <c r="B121" s="11"/>
      <c r="C121" s="11"/>
      <c r="D121" s="11"/>
      <c r="E121" s="11"/>
      <c r="F121" s="22" t="s">
        <v>3172</v>
      </c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</row>
    <row r="122" s="1" customFormat="1" spans="1:46">
      <c r="A122" s="20"/>
      <c r="B122" s="20"/>
      <c r="C122" s="20"/>
      <c r="D122" s="20"/>
      <c r="E122" s="20"/>
      <c r="F122" s="22" t="s">
        <v>3173</v>
      </c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</row>
    <row r="123" s="1" customFormat="1" spans="1:46">
      <c r="A123" s="3">
        <v>55</v>
      </c>
      <c r="B123" s="3" t="s">
        <v>3117</v>
      </c>
      <c r="C123" s="3" t="s">
        <v>3174</v>
      </c>
      <c r="D123" s="3">
        <v>2</v>
      </c>
      <c r="E123" s="3" t="s">
        <v>3175</v>
      </c>
      <c r="F123" s="31" t="s">
        <v>3176</v>
      </c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">
        <v>2</v>
      </c>
      <c r="R123" s="3"/>
      <c r="S123" s="3"/>
      <c r="T123" s="3"/>
      <c r="U123" s="3"/>
      <c r="V123" s="3"/>
      <c r="W123" s="3">
        <v>1</v>
      </c>
      <c r="X123" s="3">
        <v>1</v>
      </c>
      <c r="Y123" s="3">
        <v>1</v>
      </c>
      <c r="Z123" s="3"/>
      <c r="AA123" s="3">
        <v>94.1</v>
      </c>
      <c r="AB123" s="3">
        <v>16</v>
      </c>
      <c r="AC123" s="3">
        <v>16</v>
      </c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>
        <v>1</v>
      </c>
      <c r="AP123" s="3"/>
      <c r="AQ123" s="3"/>
      <c r="AR123" s="3"/>
      <c r="AS123" s="3"/>
      <c r="AT123" s="3"/>
    </row>
    <row r="124" s="1" customFormat="1" spans="1:46">
      <c r="A124" s="20"/>
      <c r="B124" s="20"/>
      <c r="C124" s="20"/>
      <c r="D124" s="20"/>
      <c r="E124" s="20"/>
      <c r="F124" s="22" t="s">
        <v>3177</v>
      </c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</row>
    <row r="125" s="1" customFormat="1" spans="1:46">
      <c r="A125" s="3">
        <v>56</v>
      </c>
      <c r="B125" s="3" t="s">
        <v>3117</v>
      </c>
      <c r="C125" s="3" t="s">
        <v>3178</v>
      </c>
      <c r="D125" s="3">
        <v>2</v>
      </c>
      <c r="E125" s="3" t="s">
        <v>3179</v>
      </c>
      <c r="F125" s="22" t="s">
        <v>3180</v>
      </c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3">
        <v>2</v>
      </c>
      <c r="R125" s="3"/>
      <c r="S125" s="3"/>
      <c r="T125" s="3"/>
      <c r="U125" s="3"/>
      <c r="V125" s="3"/>
      <c r="W125" s="3">
        <v>1</v>
      </c>
      <c r="X125" s="3">
        <v>1</v>
      </c>
      <c r="Y125" s="3">
        <v>1</v>
      </c>
      <c r="Z125" s="3"/>
      <c r="AA125" s="3">
        <v>19.5</v>
      </c>
      <c r="AB125" s="3">
        <v>16</v>
      </c>
      <c r="AC125" s="3">
        <v>16</v>
      </c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>
        <v>1</v>
      </c>
      <c r="AP125" s="3"/>
      <c r="AQ125" s="3"/>
      <c r="AR125" s="3"/>
      <c r="AS125" s="3"/>
      <c r="AT125" s="3"/>
    </row>
    <row r="126" s="1" customFormat="1" spans="1:46">
      <c r="A126" s="20"/>
      <c r="B126" s="20"/>
      <c r="C126" s="20"/>
      <c r="D126" s="20"/>
      <c r="E126" s="20"/>
      <c r="F126" s="22" t="s">
        <v>3181</v>
      </c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</row>
    <row r="127" s="1" customFormat="1" spans="1:46">
      <c r="A127" s="19">
        <v>57</v>
      </c>
      <c r="B127" s="19" t="s">
        <v>3182</v>
      </c>
      <c r="C127" s="35" t="s">
        <v>3183</v>
      </c>
      <c r="D127" s="22">
        <v>1</v>
      </c>
      <c r="E127" s="22" t="s">
        <v>3184</v>
      </c>
      <c r="F127" s="22" t="s">
        <v>3185</v>
      </c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19">
        <v>1</v>
      </c>
      <c r="R127" s="19"/>
      <c r="S127" s="19"/>
      <c r="T127" s="19"/>
      <c r="U127" s="19"/>
      <c r="V127" s="19"/>
      <c r="W127" s="19">
        <v>1</v>
      </c>
      <c r="X127" s="19">
        <v>1</v>
      </c>
      <c r="Y127" s="19">
        <v>1</v>
      </c>
      <c r="Z127" s="19"/>
      <c r="AA127" s="19">
        <v>3</v>
      </c>
      <c r="AB127" s="19">
        <v>8</v>
      </c>
      <c r="AC127" s="19">
        <v>8</v>
      </c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</row>
    <row r="128" s="1" customFormat="1" spans="1:46">
      <c r="A128" s="3">
        <v>58</v>
      </c>
      <c r="B128" s="3" t="s">
        <v>3182</v>
      </c>
      <c r="C128" s="3" t="s">
        <v>3186</v>
      </c>
      <c r="D128" s="3">
        <v>2</v>
      </c>
      <c r="E128" s="3"/>
      <c r="F128" s="22" t="s">
        <v>3187</v>
      </c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3">
        <v>2</v>
      </c>
      <c r="R128" s="3"/>
      <c r="S128" s="3"/>
      <c r="T128" s="3"/>
      <c r="U128" s="3"/>
      <c r="V128" s="3"/>
      <c r="W128" s="3">
        <v>1</v>
      </c>
      <c r="X128" s="3">
        <v>1</v>
      </c>
      <c r="Y128" s="3">
        <v>1</v>
      </c>
      <c r="Z128" s="3">
        <v>101</v>
      </c>
      <c r="AA128" s="3">
        <v>109</v>
      </c>
      <c r="AB128" s="3">
        <v>16</v>
      </c>
      <c r="AC128" s="3">
        <v>16</v>
      </c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>
        <v>1</v>
      </c>
      <c r="AP128" s="3"/>
      <c r="AQ128" s="3"/>
      <c r="AR128" s="3"/>
      <c r="AS128" s="3"/>
      <c r="AT128" s="3"/>
    </row>
    <row r="129" s="1" customFormat="1" spans="1:46">
      <c r="A129" s="20"/>
      <c r="B129" s="20"/>
      <c r="C129" s="20"/>
      <c r="D129" s="20"/>
      <c r="E129" s="20"/>
      <c r="F129" s="22" t="s">
        <v>3188</v>
      </c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</row>
    <row r="130" s="1" customFormat="1" spans="1:46">
      <c r="A130" s="19">
        <v>59</v>
      </c>
      <c r="B130" s="19" t="s">
        <v>3182</v>
      </c>
      <c r="C130" s="19" t="s">
        <v>3189</v>
      </c>
      <c r="D130" s="22">
        <v>1</v>
      </c>
      <c r="E130" s="22" t="s">
        <v>3190</v>
      </c>
      <c r="F130" s="22" t="s">
        <v>3191</v>
      </c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19"/>
      <c r="R130" s="19"/>
      <c r="S130" s="19"/>
      <c r="T130" s="19">
        <v>1</v>
      </c>
      <c r="U130" s="19"/>
      <c r="V130" s="19"/>
      <c r="W130" s="19">
        <v>1</v>
      </c>
      <c r="X130" s="19">
        <v>1</v>
      </c>
      <c r="Y130" s="35">
        <v>0</v>
      </c>
      <c r="Z130" s="19">
        <v>99.7</v>
      </c>
      <c r="AA130" s="19">
        <v>109.7</v>
      </c>
      <c r="AB130" s="19">
        <v>8</v>
      </c>
      <c r="AC130" s="19">
        <v>8</v>
      </c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>
        <v>1</v>
      </c>
      <c r="AP130" s="19"/>
      <c r="AQ130" s="19"/>
      <c r="AR130" s="19"/>
      <c r="AS130" s="19"/>
      <c r="AT130" s="19"/>
    </row>
    <row r="131" s="1" customFormat="1" spans="1:46">
      <c r="A131" s="19">
        <v>60</v>
      </c>
      <c r="B131" s="19" t="s">
        <v>3182</v>
      </c>
      <c r="C131" s="19" t="s">
        <v>3192</v>
      </c>
      <c r="D131" s="22">
        <v>1</v>
      </c>
      <c r="E131" s="22" t="s">
        <v>3193</v>
      </c>
      <c r="F131" s="22" t="s">
        <v>3194</v>
      </c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19"/>
      <c r="R131" s="19"/>
      <c r="S131" s="19"/>
      <c r="T131" s="19">
        <v>1</v>
      </c>
      <c r="U131" s="19"/>
      <c r="V131" s="19"/>
      <c r="W131" s="19">
        <v>1</v>
      </c>
      <c r="X131" s="19">
        <v>1</v>
      </c>
      <c r="Y131" s="19">
        <v>1</v>
      </c>
      <c r="Z131" s="19">
        <v>69.1</v>
      </c>
      <c r="AA131" s="19">
        <v>90.1</v>
      </c>
      <c r="AB131" s="19">
        <v>8</v>
      </c>
      <c r="AC131" s="19">
        <v>8</v>
      </c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>
        <v>1</v>
      </c>
      <c r="AP131" s="19"/>
      <c r="AQ131" s="19"/>
      <c r="AR131" s="19"/>
      <c r="AS131" s="19"/>
      <c r="AT131" s="19"/>
    </row>
    <row r="132" s="1" customFormat="1" spans="1:46">
      <c r="A132" s="19">
        <v>61</v>
      </c>
      <c r="B132" s="19" t="s">
        <v>3182</v>
      </c>
      <c r="C132" s="19" t="s">
        <v>3195</v>
      </c>
      <c r="D132" s="22">
        <v>1</v>
      </c>
      <c r="E132" s="22" t="s">
        <v>3196</v>
      </c>
      <c r="F132" s="22" t="s">
        <v>3197</v>
      </c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19"/>
      <c r="R132" s="19"/>
      <c r="S132" s="19"/>
      <c r="T132" s="19">
        <v>1</v>
      </c>
      <c r="U132" s="19"/>
      <c r="V132" s="19"/>
      <c r="W132" s="19">
        <v>1</v>
      </c>
      <c r="X132" s="19">
        <v>1</v>
      </c>
      <c r="Y132" s="19">
        <v>1</v>
      </c>
      <c r="Z132" s="19"/>
      <c r="AA132" s="19">
        <v>2</v>
      </c>
      <c r="AB132" s="19">
        <v>8</v>
      </c>
      <c r="AC132" s="19">
        <v>8</v>
      </c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>
        <v>1</v>
      </c>
      <c r="AP132" s="19"/>
      <c r="AQ132" s="19"/>
      <c r="AR132" s="19"/>
      <c r="AS132" s="19"/>
      <c r="AT132" s="19"/>
    </row>
    <row r="133" s="1" customFormat="1" spans="1:46">
      <c r="A133" s="19">
        <v>62</v>
      </c>
      <c r="B133" s="19" t="s">
        <v>3182</v>
      </c>
      <c r="C133" s="19" t="s">
        <v>3198</v>
      </c>
      <c r="D133" s="22">
        <v>1</v>
      </c>
      <c r="E133" s="22" t="s">
        <v>3199</v>
      </c>
      <c r="F133" s="22" t="s">
        <v>3200</v>
      </c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19"/>
      <c r="R133" s="19"/>
      <c r="S133" s="19"/>
      <c r="T133" s="19">
        <v>1</v>
      </c>
      <c r="U133" s="19"/>
      <c r="V133" s="19"/>
      <c r="W133" s="19">
        <v>1</v>
      </c>
      <c r="X133" s="19">
        <v>1</v>
      </c>
      <c r="Y133" s="35">
        <v>0</v>
      </c>
      <c r="Z133" s="19">
        <v>50.6</v>
      </c>
      <c r="AA133" s="19">
        <v>60.6</v>
      </c>
      <c r="AB133" s="19">
        <v>8</v>
      </c>
      <c r="AC133" s="19">
        <v>8</v>
      </c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>
        <v>1</v>
      </c>
      <c r="AP133" s="19"/>
      <c r="AQ133" s="19"/>
      <c r="AR133" s="19"/>
      <c r="AS133" s="19"/>
      <c r="AT133" s="19"/>
    </row>
    <row r="134" s="1" customFormat="1" spans="1:46">
      <c r="A134" s="19">
        <v>63</v>
      </c>
      <c r="B134" s="19" t="s">
        <v>3182</v>
      </c>
      <c r="C134" s="19" t="s">
        <v>3201</v>
      </c>
      <c r="D134" s="22">
        <v>1</v>
      </c>
      <c r="E134" s="22"/>
      <c r="F134" s="22" t="s">
        <v>3202</v>
      </c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19"/>
      <c r="R134" s="19"/>
      <c r="S134" s="19"/>
      <c r="T134" s="19">
        <v>1</v>
      </c>
      <c r="U134" s="19"/>
      <c r="V134" s="19"/>
      <c r="W134" s="19">
        <v>1</v>
      </c>
      <c r="X134" s="19">
        <v>1</v>
      </c>
      <c r="Y134" s="35">
        <v>0</v>
      </c>
      <c r="Z134" s="19"/>
      <c r="AA134" s="19">
        <v>38.4</v>
      </c>
      <c r="AB134" s="19">
        <v>8</v>
      </c>
      <c r="AC134" s="19">
        <v>8</v>
      </c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>
        <v>1</v>
      </c>
      <c r="AP134" s="19"/>
      <c r="AQ134" s="19"/>
      <c r="AR134" s="19"/>
      <c r="AS134" s="19"/>
      <c r="AT134" s="19"/>
    </row>
    <row r="135" s="1" customFormat="1" spans="1:46">
      <c r="A135" s="19">
        <v>64</v>
      </c>
      <c r="B135" s="19" t="s">
        <v>3182</v>
      </c>
      <c r="C135" s="19" t="s">
        <v>3203</v>
      </c>
      <c r="D135" s="22">
        <v>1</v>
      </c>
      <c r="E135" s="22"/>
      <c r="F135" s="22" t="s">
        <v>3204</v>
      </c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19"/>
      <c r="R135" s="19"/>
      <c r="S135" s="19"/>
      <c r="T135" s="19">
        <v>1</v>
      </c>
      <c r="U135" s="19"/>
      <c r="V135" s="19"/>
      <c r="W135" s="19">
        <v>1</v>
      </c>
      <c r="X135" s="19">
        <v>1</v>
      </c>
      <c r="Y135" s="35">
        <v>0</v>
      </c>
      <c r="Z135" s="19">
        <v>68.4</v>
      </c>
      <c r="AA135" s="19">
        <v>78.4</v>
      </c>
      <c r="AB135" s="19">
        <v>8</v>
      </c>
      <c r="AC135" s="19">
        <v>8</v>
      </c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>
        <v>1</v>
      </c>
      <c r="AP135" s="19"/>
      <c r="AQ135" s="19"/>
      <c r="AR135" s="19"/>
      <c r="AS135" s="19"/>
      <c r="AT135" s="19"/>
    </row>
    <row r="136" s="1" customFormat="1" spans="1:46">
      <c r="A136" s="3">
        <v>65</v>
      </c>
      <c r="B136" s="3" t="s">
        <v>3182</v>
      </c>
      <c r="C136" s="3" t="s">
        <v>3205</v>
      </c>
      <c r="D136" s="3">
        <v>2</v>
      </c>
      <c r="E136" s="3" t="s">
        <v>3206</v>
      </c>
      <c r="F136" s="22" t="s">
        <v>3207</v>
      </c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3">
        <v>1</v>
      </c>
      <c r="R136" s="3"/>
      <c r="S136" s="3"/>
      <c r="T136" s="3">
        <v>1</v>
      </c>
      <c r="U136" s="3"/>
      <c r="V136" s="3"/>
      <c r="W136" s="3">
        <v>1</v>
      </c>
      <c r="X136" s="3">
        <v>1</v>
      </c>
      <c r="Y136" s="34">
        <v>0</v>
      </c>
      <c r="Z136" s="3"/>
      <c r="AA136" s="3">
        <v>35</v>
      </c>
      <c r="AB136" s="3">
        <v>8</v>
      </c>
      <c r="AC136" s="3">
        <v>8</v>
      </c>
      <c r="AD136" s="3"/>
      <c r="AE136" s="3"/>
      <c r="AF136" s="3">
        <v>1</v>
      </c>
      <c r="AG136" s="3"/>
      <c r="AH136" s="3"/>
      <c r="AI136" s="3"/>
      <c r="AJ136" s="3"/>
      <c r="AK136" s="3"/>
      <c r="AL136" s="3"/>
      <c r="AM136" s="3"/>
      <c r="AN136" s="3">
        <v>1</v>
      </c>
      <c r="AO136" s="3"/>
      <c r="AP136" s="3"/>
      <c r="AQ136" s="3"/>
      <c r="AR136" s="3"/>
      <c r="AS136" s="3"/>
      <c r="AT136" s="3"/>
    </row>
    <row r="137" s="1" customFormat="1" spans="1:46">
      <c r="A137" s="20"/>
      <c r="B137" s="20"/>
      <c r="C137" s="20"/>
      <c r="D137" s="20"/>
      <c r="E137" s="20"/>
      <c r="F137" s="22" t="s">
        <v>3208</v>
      </c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1"/>
      <c r="R137" s="11"/>
      <c r="S137" s="11"/>
      <c r="T137" s="11"/>
      <c r="U137" s="11"/>
      <c r="V137" s="11"/>
      <c r="W137" s="11"/>
      <c r="X137" s="11"/>
      <c r="Y137" s="39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</row>
    <row r="138" s="1" customFormat="1" spans="1:46">
      <c r="A138" s="3">
        <v>66</v>
      </c>
      <c r="B138" s="3" t="s">
        <v>3209</v>
      </c>
      <c r="C138" s="3" t="s">
        <v>3210</v>
      </c>
      <c r="D138" s="3">
        <v>4</v>
      </c>
      <c r="E138" s="3" t="s">
        <v>3211</v>
      </c>
      <c r="F138" s="22" t="s">
        <v>3212</v>
      </c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3">
        <v>4</v>
      </c>
      <c r="R138" s="3"/>
      <c r="S138" s="3"/>
      <c r="T138" s="3"/>
      <c r="U138" s="3"/>
      <c r="V138" s="3"/>
      <c r="W138" s="3">
        <v>1</v>
      </c>
      <c r="X138" s="3">
        <v>1</v>
      </c>
      <c r="Y138" s="3">
        <v>1</v>
      </c>
      <c r="Z138" s="3">
        <v>14.5</v>
      </c>
      <c r="AA138" s="3">
        <v>32</v>
      </c>
      <c r="AB138" s="3">
        <v>32</v>
      </c>
      <c r="AC138" s="3">
        <v>32</v>
      </c>
      <c r="AD138" s="3"/>
      <c r="AE138" s="3"/>
      <c r="AF138" s="3">
        <v>1</v>
      </c>
      <c r="AG138" s="3"/>
      <c r="AH138" s="3"/>
      <c r="AI138" s="3"/>
      <c r="AJ138" s="3"/>
      <c r="AK138" s="3"/>
      <c r="AL138" s="3"/>
      <c r="AM138" s="3"/>
      <c r="AN138" s="3">
        <v>1</v>
      </c>
      <c r="AO138" s="3"/>
      <c r="AP138" s="3"/>
      <c r="AQ138" s="3"/>
      <c r="AR138" s="3"/>
      <c r="AS138" s="3"/>
      <c r="AT138" s="3"/>
    </row>
    <row r="139" s="1" customFormat="1" spans="1:46">
      <c r="A139" s="11"/>
      <c r="B139" s="11"/>
      <c r="C139" s="11"/>
      <c r="D139" s="11"/>
      <c r="E139" s="11"/>
      <c r="F139" s="22" t="s">
        <v>3213</v>
      </c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</row>
    <row r="140" s="1" customFormat="1" spans="1:46">
      <c r="A140" s="11"/>
      <c r="B140" s="11"/>
      <c r="C140" s="11"/>
      <c r="D140" s="11"/>
      <c r="E140" s="11"/>
      <c r="F140" s="22" t="s">
        <v>3214</v>
      </c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</row>
    <row r="141" s="1" customFormat="1" spans="1:46">
      <c r="A141" s="20"/>
      <c r="B141" s="20"/>
      <c r="C141" s="20"/>
      <c r="D141" s="20"/>
      <c r="E141" s="20"/>
      <c r="F141" s="22" t="s">
        <v>3215</v>
      </c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</row>
    <row r="142" s="1" customFormat="1" spans="1:46">
      <c r="A142" s="19">
        <v>67</v>
      </c>
      <c r="B142" s="19" t="s">
        <v>3209</v>
      </c>
      <c r="C142" s="19" t="s">
        <v>3216</v>
      </c>
      <c r="D142" s="22">
        <v>1</v>
      </c>
      <c r="E142" s="22" t="s">
        <v>3217</v>
      </c>
      <c r="F142" s="22" t="s">
        <v>3218</v>
      </c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19">
        <v>1</v>
      </c>
      <c r="R142" s="19"/>
      <c r="S142" s="19"/>
      <c r="T142" s="19"/>
      <c r="U142" s="19"/>
      <c r="V142" s="19"/>
      <c r="W142" s="19">
        <v>1</v>
      </c>
      <c r="X142" s="19">
        <v>1</v>
      </c>
      <c r="Y142" s="19">
        <v>1</v>
      </c>
      <c r="Z142" s="19">
        <v>33.7</v>
      </c>
      <c r="AA142" s="19">
        <v>8</v>
      </c>
      <c r="AB142" s="19">
        <v>8</v>
      </c>
      <c r="AC142" s="19">
        <v>8</v>
      </c>
      <c r="AD142" s="19"/>
      <c r="AE142" s="19"/>
      <c r="AF142" s="19"/>
      <c r="AG142" s="19"/>
      <c r="AH142" s="19"/>
      <c r="AI142" s="19"/>
      <c r="AJ142" s="19"/>
      <c r="AK142" s="19"/>
      <c r="AL142" s="19"/>
      <c r="AM142" s="19">
        <v>1</v>
      </c>
      <c r="AN142" s="19"/>
      <c r="AO142" s="19"/>
      <c r="AP142" s="19"/>
      <c r="AQ142" s="19"/>
      <c r="AR142" s="19"/>
      <c r="AS142" s="19"/>
      <c r="AT142" s="19"/>
    </row>
    <row r="143" s="1" customFormat="1" spans="1:46">
      <c r="A143" s="19">
        <v>68</v>
      </c>
      <c r="B143" s="19" t="s">
        <v>3209</v>
      </c>
      <c r="C143" s="35" t="s">
        <v>3219</v>
      </c>
      <c r="D143" s="22">
        <v>1</v>
      </c>
      <c r="E143" s="22" t="s">
        <v>3220</v>
      </c>
      <c r="F143" s="22" t="s">
        <v>3221</v>
      </c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19">
        <v>1</v>
      </c>
      <c r="R143" s="19"/>
      <c r="S143" s="19"/>
      <c r="T143" s="19"/>
      <c r="U143" s="19"/>
      <c r="V143" s="19"/>
      <c r="W143" s="19">
        <v>1</v>
      </c>
      <c r="X143" s="19">
        <v>1</v>
      </c>
      <c r="Y143" s="19">
        <v>1</v>
      </c>
      <c r="Z143" s="19">
        <v>3</v>
      </c>
      <c r="AA143" s="19">
        <v>8</v>
      </c>
      <c r="AB143" s="19">
        <v>8</v>
      </c>
      <c r="AC143" s="19">
        <v>8</v>
      </c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</row>
    <row r="144" s="1" customFormat="1" spans="1:46">
      <c r="A144" s="3">
        <v>69</v>
      </c>
      <c r="B144" s="3" t="s">
        <v>3209</v>
      </c>
      <c r="C144" s="3" t="s">
        <v>3222</v>
      </c>
      <c r="D144" s="3">
        <v>2</v>
      </c>
      <c r="E144" s="3" t="s">
        <v>3223</v>
      </c>
      <c r="F144" s="22" t="s">
        <v>3224</v>
      </c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3">
        <v>2</v>
      </c>
      <c r="R144" s="3"/>
      <c r="S144" s="3"/>
      <c r="T144" s="3"/>
      <c r="U144" s="3"/>
      <c r="V144" s="3"/>
      <c r="W144" s="3">
        <v>1</v>
      </c>
      <c r="X144" s="3">
        <v>1</v>
      </c>
      <c r="Y144" s="3">
        <v>1</v>
      </c>
      <c r="Z144" s="3"/>
      <c r="AA144" s="3">
        <v>75.5</v>
      </c>
      <c r="AB144" s="3">
        <v>16</v>
      </c>
      <c r="AC144" s="3">
        <v>16</v>
      </c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>
        <v>1</v>
      </c>
      <c r="AP144" s="3"/>
      <c r="AQ144" s="3"/>
      <c r="AR144" s="3"/>
      <c r="AS144" s="3"/>
      <c r="AT144" s="3"/>
    </row>
    <row r="145" s="1" customFormat="1" spans="1:46">
      <c r="A145" s="20"/>
      <c r="B145" s="20"/>
      <c r="C145" s="20"/>
      <c r="D145" s="20"/>
      <c r="E145" s="20"/>
      <c r="F145" s="22" t="s">
        <v>3225</v>
      </c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</row>
    <row r="146" s="1" customFormat="1" spans="1:46">
      <c r="A146" s="3">
        <v>70</v>
      </c>
      <c r="B146" s="3" t="s">
        <v>3209</v>
      </c>
      <c r="C146" s="3" t="s">
        <v>3226</v>
      </c>
      <c r="D146" s="3">
        <v>2</v>
      </c>
      <c r="E146" s="3" t="s">
        <v>3227</v>
      </c>
      <c r="F146" s="22" t="s">
        <v>3228</v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3">
        <v>2</v>
      </c>
      <c r="R146" s="3"/>
      <c r="S146" s="3"/>
      <c r="T146" s="3"/>
      <c r="U146" s="3"/>
      <c r="V146" s="3"/>
      <c r="W146" s="3">
        <v>1</v>
      </c>
      <c r="X146" s="3">
        <v>1</v>
      </c>
      <c r="Y146" s="3">
        <v>1</v>
      </c>
      <c r="Z146" s="3"/>
      <c r="AA146" s="3">
        <v>28</v>
      </c>
      <c r="AB146" s="3">
        <v>16</v>
      </c>
      <c r="AC146" s="3">
        <v>16</v>
      </c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>
        <v>1</v>
      </c>
      <c r="AP146" s="3"/>
      <c r="AQ146" s="3"/>
      <c r="AR146" s="3"/>
      <c r="AS146" s="3"/>
      <c r="AT146" s="3"/>
    </row>
    <row r="147" s="1" customFormat="1" spans="1:46">
      <c r="A147" s="20"/>
      <c r="B147" s="20"/>
      <c r="C147" s="20"/>
      <c r="D147" s="20"/>
      <c r="E147" s="20"/>
      <c r="F147" s="22" t="s">
        <v>3229</v>
      </c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</row>
    <row r="148" s="1" customFormat="1" spans="1:46">
      <c r="A148" s="3">
        <v>71</v>
      </c>
      <c r="B148" s="3" t="s">
        <v>3209</v>
      </c>
      <c r="C148" s="3" t="s">
        <v>3230</v>
      </c>
      <c r="D148" s="3">
        <v>3</v>
      </c>
      <c r="E148" s="23" t="s">
        <v>3231</v>
      </c>
      <c r="F148" s="31" t="s">
        <v>3232</v>
      </c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">
        <v>3</v>
      </c>
      <c r="R148" s="3"/>
      <c r="S148" s="3"/>
      <c r="T148" s="3"/>
      <c r="U148" s="3"/>
      <c r="V148" s="3"/>
      <c r="W148" s="3">
        <v>1</v>
      </c>
      <c r="X148" s="3">
        <v>1</v>
      </c>
      <c r="Y148" s="3">
        <v>1</v>
      </c>
      <c r="Z148" s="3"/>
      <c r="AA148" s="3">
        <v>130.8</v>
      </c>
      <c r="AB148" s="3">
        <v>24</v>
      </c>
      <c r="AC148" s="3">
        <v>24</v>
      </c>
      <c r="AD148" s="3"/>
      <c r="AE148" s="3"/>
      <c r="AF148" s="3">
        <v>1</v>
      </c>
      <c r="AG148" s="3"/>
      <c r="AH148" s="3"/>
      <c r="AI148" s="3"/>
      <c r="AJ148" s="3"/>
      <c r="AK148" s="3"/>
      <c r="AL148" s="3"/>
      <c r="AM148" s="3"/>
      <c r="AN148" s="3"/>
      <c r="AO148" s="3"/>
      <c r="AP148" s="3">
        <v>1</v>
      </c>
      <c r="AQ148" s="3"/>
      <c r="AR148" s="3"/>
      <c r="AS148" s="3"/>
      <c r="AT148" s="3"/>
    </row>
    <row r="149" s="1" customFormat="1" spans="1:46">
      <c r="A149" s="11"/>
      <c r="B149" s="11"/>
      <c r="C149" s="11"/>
      <c r="D149" s="11"/>
      <c r="E149" s="30"/>
      <c r="F149" s="31" t="s">
        <v>3233</v>
      </c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</row>
    <row r="150" s="1" customFormat="1" spans="1:46">
      <c r="A150" s="20"/>
      <c r="B150" s="20"/>
      <c r="C150" s="20"/>
      <c r="D150" s="20"/>
      <c r="E150" s="24"/>
      <c r="F150" s="31" t="s">
        <v>3234</v>
      </c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</row>
    <row r="151" s="1" customFormat="1" spans="1:46">
      <c r="A151" s="3">
        <v>72</v>
      </c>
      <c r="B151" s="3" t="s">
        <v>3209</v>
      </c>
      <c r="C151" s="3" t="s">
        <v>3235</v>
      </c>
      <c r="D151" s="3">
        <v>2</v>
      </c>
      <c r="E151" s="3" t="s">
        <v>3236</v>
      </c>
      <c r="F151" s="22" t="s">
        <v>3237</v>
      </c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3">
        <v>2</v>
      </c>
      <c r="R151" s="3"/>
      <c r="S151" s="3"/>
      <c r="T151" s="3"/>
      <c r="U151" s="3"/>
      <c r="V151" s="3"/>
      <c r="W151" s="3">
        <v>1</v>
      </c>
      <c r="X151" s="3">
        <v>1</v>
      </c>
      <c r="Y151" s="3">
        <v>1</v>
      </c>
      <c r="Z151" s="3"/>
      <c r="AA151" s="3">
        <v>48.2</v>
      </c>
      <c r="AB151" s="3">
        <v>16</v>
      </c>
      <c r="AC151" s="3">
        <v>16</v>
      </c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>
        <v>1</v>
      </c>
      <c r="AP151" s="3"/>
      <c r="AQ151" s="3"/>
      <c r="AR151" s="3"/>
      <c r="AS151" s="3"/>
      <c r="AT151" s="3"/>
    </row>
    <row r="152" s="1" customFormat="1" spans="1:46">
      <c r="A152" s="20"/>
      <c r="B152" s="20"/>
      <c r="C152" s="20"/>
      <c r="D152" s="20"/>
      <c r="E152" s="20"/>
      <c r="F152" s="22" t="s">
        <v>3238</v>
      </c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</row>
    <row r="153" s="1" customFormat="1" spans="1:46">
      <c r="A153" s="3">
        <v>73</v>
      </c>
      <c r="B153" s="3" t="s">
        <v>3209</v>
      </c>
      <c r="C153" s="3" t="s">
        <v>3239</v>
      </c>
      <c r="D153" s="3">
        <v>2</v>
      </c>
      <c r="E153" s="23" t="s">
        <v>3240</v>
      </c>
      <c r="F153" s="31" t="s">
        <v>3241</v>
      </c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">
        <v>2</v>
      </c>
      <c r="R153" s="3"/>
      <c r="S153" s="3"/>
      <c r="T153" s="3"/>
      <c r="U153" s="3"/>
      <c r="V153" s="3"/>
      <c r="W153" s="3">
        <v>1</v>
      </c>
      <c r="X153" s="3">
        <v>1</v>
      </c>
      <c r="Y153" s="3">
        <v>1</v>
      </c>
      <c r="Z153" s="3"/>
      <c r="AA153" s="3">
        <v>89.8</v>
      </c>
      <c r="AB153" s="3">
        <v>16</v>
      </c>
      <c r="AC153" s="3">
        <v>16</v>
      </c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>
        <v>1</v>
      </c>
      <c r="AP153" s="3"/>
      <c r="AQ153" s="3"/>
      <c r="AR153" s="3"/>
      <c r="AS153" s="3"/>
      <c r="AT153" s="3"/>
    </row>
    <row r="154" s="1" customFormat="1" spans="1:46">
      <c r="A154" s="20"/>
      <c r="B154" s="20"/>
      <c r="C154" s="20"/>
      <c r="D154" s="20"/>
      <c r="E154" s="24"/>
      <c r="F154" s="31" t="s">
        <v>3242</v>
      </c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</row>
    <row r="155" s="1" customFormat="1" spans="1:46">
      <c r="A155" s="19">
        <v>74</v>
      </c>
      <c r="B155" s="19" t="s">
        <v>3209</v>
      </c>
      <c r="C155" s="35" t="s">
        <v>3243</v>
      </c>
      <c r="D155" s="22">
        <v>1</v>
      </c>
      <c r="E155" s="31" t="s">
        <v>3244</v>
      </c>
      <c r="F155" s="31" t="s">
        <v>3245</v>
      </c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19">
        <v>1</v>
      </c>
      <c r="R155" s="19"/>
      <c r="S155" s="19"/>
      <c r="T155" s="19"/>
      <c r="U155" s="19"/>
      <c r="V155" s="19"/>
      <c r="W155" s="19">
        <v>1</v>
      </c>
      <c r="X155" s="19">
        <v>1</v>
      </c>
      <c r="Y155" s="19">
        <v>1</v>
      </c>
      <c r="Z155" s="19"/>
      <c r="AA155" s="19">
        <v>32.1</v>
      </c>
      <c r="AB155" s="19">
        <v>8</v>
      </c>
      <c r="AC155" s="19">
        <v>8</v>
      </c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</row>
    <row r="156" s="1" customFormat="1" spans="1:46">
      <c r="A156" s="3">
        <v>75</v>
      </c>
      <c r="B156" s="3" t="s">
        <v>3209</v>
      </c>
      <c r="C156" s="3" t="s">
        <v>3246</v>
      </c>
      <c r="D156" s="3">
        <v>2</v>
      </c>
      <c r="E156" s="3" t="s">
        <v>3247</v>
      </c>
      <c r="F156" s="22" t="s">
        <v>3248</v>
      </c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3">
        <v>2</v>
      </c>
      <c r="R156" s="3"/>
      <c r="S156" s="3"/>
      <c r="T156" s="3"/>
      <c r="U156" s="3"/>
      <c r="V156" s="3"/>
      <c r="W156" s="3">
        <v>1</v>
      </c>
      <c r="X156" s="3">
        <v>1</v>
      </c>
      <c r="Y156" s="3"/>
      <c r="Z156" s="3"/>
      <c r="AA156" s="3">
        <v>44</v>
      </c>
      <c r="AB156" s="3">
        <v>16</v>
      </c>
      <c r="AC156" s="3">
        <v>16</v>
      </c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>
        <v>1</v>
      </c>
      <c r="AP156" s="3"/>
      <c r="AQ156" s="3"/>
      <c r="AR156" s="3"/>
      <c r="AS156" s="3"/>
      <c r="AT156" s="3"/>
    </row>
    <row r="157" s="1" customFormat="1" spans="1:46">
      <c r="A157" s="20"/>
      <c r="B157" s="20"/>
      <c r="C157" s="20"/>
      <c r="D157" s="20"/>
      <c r="E157" s="20"/>
      <c r="F157" s="22" t="s">
        <v>3249</v>
      </c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</row>
    <row r="158" s="1" customFormat="1" ht="13.5" customHeight="1" spans="1:46">
      <c r="A158" s="3">
        <v>76</v>
      </c>
      <c r="B158" s="3" t="s">
        <v>3209</v>
      </c>
      <c r="C158" s="3" t="s">
        <v>3250</v>
      </c>
      <c r="D158" s="3">
        <v>2</v>
      </c>
      <c r="E158" s="3" t="s">
        <v>3251</v>
      </c>
      <c r="F158" s="22" t="s">
        <v>3252</v>
      </c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3">
        <v>2</v>
      </c>
      <c r="R158" s="3"/>
      <c r="S158" s="3"/>
      <c r="T158" s="3"/>
      <c r="U158" s="3"/>
      <c r="V158" s="3"/>
      <c r="W158" s="3">
        <v>1</v>
      </c>
      <c r="X158" s="3">
        <v>1</v>
      </c>
      <c r="Y158" s="3"/>
      <c r="Z158" s="3"/>
      <c r="AA158" s="3">
        <v>64.5</v>
      </c>
      <c r="AB158" s="3">
        <v>16</v>
      </c>
      <c r="AC158" s="3">
        <v>16</v>
      </c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>
        <v>1</v>
      </c>
      <c r="AP158" s="3"/>
      <c r="AQ158" s="3"/>
      <c r="AR158" s="3"/>
      <c r="AS158" s="3"/>
      <c r="AT158" s="3"/>
    </row>
    <row r="159" s="1" customFormat="1" customHeight="1" spans="1:46">
      <c r="A159" s="20"/>
      <c r="B159" s="20"/>
      <c r="C159" s="20"/>
      <c r="D159" s="20"/>
      <c r="E159" s="20"/>
      <c r="F159" s="22" t="s">
        <v>3253</v>
      </c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</row>
    <row r="160" s="1" customFormat="1" spans="1:46">
      <c r="A160" s="3">
        <v>77</v>
      </c>
      <c r="B160" s="3" t="s">
        <v>3209</v>
      </c>
      <c r="C160" s="3" t="s">
        <v>3254</v>
      </c>
      <c r="D160" s="3">
        <v>2</v>
      </c>
      <c r="E160" s="3" t="s">
        <v>3255</v>
      </c>
      <c r="F160" s="22" t="s">
        <v>3256</v>
      </c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3">
        <v>2</v>
      </c>
      <c r="R160" s="3"/>
      <c r="S160" s="3"/>
      <c r="T160" s="3"/>
      <c r="U160" s="3"/>
      <c r="V160" s="3"/>
      <c r="W160" s="3">
        <v>1</v>
      </c>
      <c r="X160" s="3">
        <v>1</v>
      </c>
      <c r="Y160" s="3"/>
      <c r="Z160" s="3"/>
      <c r="AA160" s="3">
        <v>43.9</v>
      </c>
      <c r="AB160" s="3">
        <v>16</v>
      </c>
      <c r="AC160" s="3">
        <v>16</v>
      </c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>
        <v>1</v>
      </c>
      <c r="AP160" s="3"/>
      <c r="AQ160" s="3"/>
      <c r="AR160" s="3"/>
      <c r="AS160" s="3"/>
      <c r="AT160" s="3"/>
    </row>
    <row r="161" s="1" customFormat="1" spans="1:46">
      <c r="A161" s="20"/>
      <c r="B161" s="20"/>
      <c r="C161" s="20"/>
      <c r="D161" s="20"/>
      <c r="E161" s="20"/>
      <c r="F161" s="22" t="s">
        <v>3257</v>
      </c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</row>
    <row r="162" s="1" customFormat="1" spans="1:46">
      <c r="A162" s="3">
        <v>78</v>
      </c>
      <c r="B162" s="3" t="s">
        <v>3209</v>
      </c>
      <c r="C162" s="3" t="s">
        <v>3258</v>
      </c>
      <c r="D162" s="3">
        <v>2</v>
      </c>
      <c r="E162" s="3" t="s">
        <v>3259</v>
      </c>
      <c r="F162" s="22" t="s">
        <v>3260</v>
      </c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3">
        <v>2</v>
      </c>
      <c r="R162" s="3"/>
      <c r="S162" s="3"/>
      <c r="T162" s="3"/>
      <c r="U162" s="3"/>
      <c r="V162" s="3"/>
      <c r="W162" s="3">
        <v>1</v>
      </c>
      <c r="X162" s="3">
        <v>1</v>
      </c>
      <c r="Y162" s="3">
        <v>1</v>
      </c>
      <c r="Z162" s="3"/>
      <c r="AA162" s="3">
        <v>20.9</v>
      </c>
      <c r="AB162" s="3">
        <v>16</v>
      </c>
      <c r="AC162" s="3">
        <v>16</v>
      </c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>
        <v>1</v>
      </c>
      <c r="AP162" s="3"/>
      <c r="AQ162" s="3"/>
      <c r="AR162" s="3"/>
      <c r="AS162" s="3"/>
      <c r="AT162" s="3"/>
    </row>
    <row r="163" s="1" customFormat="1" spans="1:46">
      <c r="A163" s="20"/>
      <c r="B163" s="20"/>
      <c r="C163" s="20"/>
      <c r="D163" s="20"/>
      <c r="E163" s="20"/>
      <c r="F163" s="22" t="s">
        <v>3261</v>
      </c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</row>
    <row r="164" s="1" customFormat="1" spans="1:46">
      <c r="A164" s="3">
        <v>79</v>
      </c>
      <c r="B164" s="3" t="s">
        <v>3209</v>
      </c>
      <c r="C164" s="3" t="s">
        <v>3262</v>
      </c>
      <c r="D164" s="3">
        <v>2</v>
      </c>
      <c r="E164" s="3" t="s">
        <v>3263</v>
      </c>
      <c r="F164" s="22" t="s">
        <v>3264</v>
      </c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3">
        <v>2</v>
      </c>
      <c r="R164" s="3"/>
      <c r="S164" s="3"/>
      <c r="T164" s="3"/>
      <c r="U164" s="3"/>
      <c r="V164" s="3"/>
      <c r="W164" s="3">
        <v>1</v>
      </c>
      <c r="X164" s="3">
        <v>1</v>
      </c>
      <c r="Y164" s="3">
        <v>1</v>
      </c>
      <c r="Z164" s="3"/>
      <c r="AA164" s="3">
        <v>143</v>
      </c>
      <c r="AB164" s="3">
        <v>16</v>
      </c>
      <c r="AC164" s="3">
        <v>16</v>
      </c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>
        <v>1</v>
      </c>
      <c r="AP164" s="3"/>
      <c r="AQ164" s="3"/>
      <c r="AR164" s="3"/>
      <c r="AS164" s="3"/>
      <c r="AT164" s="3"/>
    </row>
    <row r="165" s="1" customFormat="1" spans="1:46">
      <c r="A165" s="20"/>
      <c r="B165" s="20"/>
      <c r="C165" s="20"/>
      <c r="D165" s="20"/>
      <c r="E165" s="20"/>
      <c r="F165" s="22" t="s">
        <v>3265</v>
      </c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</row>
    <row r="166" s="1" customFormat="1" spans="1:46">
      <c r="A166" s="3">
        <v>80</v>
      </c>
      <c r="B166" s="3" t="s">
        <v>3209</v>
      </c>
      <c r="C166" s="3" t="s">
        <v>3266</v>
      </c>
      <c r="D166" s="3">
        <v>2</v>
      </c>
      <c r="E166" s="3" t="s">
        <v>3267</v>
      </c>
      <c r="F166" s="22" t="s">
        <v>3268</v>
      </c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3">
        <v>2</v>
      </c>
      <c r="R166" s="3"/>
      <c r="S166" s="3"/>
      <c r="T166" s="3"/>
      <c r="U166" s="3"/>
      <c r="V166" s="3"/>
      <c r="W166" s="3">
        <v>1</v>
      </c>
      <c r="X166" s="3">
        <v>1</v>
      </c>
      <c r="Y166" s="3">
        <v>1</v>
      </c>
      <c r="Z166" s="3"/>
      <c r="AA166" s="3">
        <v>20.3</v>
      </c>
      <c r="AB166" s="3">
        <v>16</v>
      </c>
      <c r="AC166" s="3">
        <v>16</v>
      </c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>
        <v>1</v>
      </c>
      <c r="AP166" s="3"/>
      <c r="AQ166" s="3"/>
      <c r="AR166" s="3"/>
      <c r="AS166" s="3"/>
      <c r="AT166" s="3"/>
    </row>
    <row r="167" s="1" customFormat="1" spans="1:46">
      <c r="A167" s="20"/>
      <c r="B167" s="20"/>
      <c r="C167" s="20"/>
      <c r="D167" s="20"/>
      <c r="E167" s="20"/>
      <c r="F167" s="22" t="s">
        <v>3269</v>
      </c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</row>
    <row r="168" s="1" customFormat="1" spans="1:46">
      <c r="A168" s="3">
        <v>81</v>
      </c>
      <c r="B168" s="3" t="s">
        <v>3270</v>
      </c>
      <c r="C168" s="3" t="s">
        <v>3271</v>
      </c>
      <c r="D168" s="3">
        <v>3</v>
      </c>
      <c r="E168" s="3" t="s">
        <v>3272</v>
      </c>
      <c r="F168" s="22" t="s">
        <v>3273</v>
      </c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3">
        <v>3</v>
      </c>
      <c r="R168" s="3"/>
      <c r="S168" s="3"/>
      <c r="T168" s="3"/>
      <c r="U168" s="3"/>
      <c r="V168" s="3"/>
      <c r="W168" s="3">
        <v>1</v>
      </c>
      <c r="X168" s="3">
        <v>1</v>
      </c>
      <c r="Y168" s="3">
        <v>1</v>
      </c>
      <c r="Z168" s="3"/>
      <c r="AA168" s="3">
        <v>80</v>
      </c>
      <c r="AB168" s="3">
        <v>24</v>
      </c>
      <c r="AC168" s="3">
        <v>24</v>
      </c>
      <c r="AD168" s="3"/>
      <c r="AE168" s="3"/>
      <c r="AF168" s="3">
        <v>1</v>
      </c>
      <c r="AG168" s="3"/>
      <c r="AH168" s="3"/>
      <c r="AI168" s="3"/>
      <c r="AJ168" s="3"/>
      <c r="AK168" s="3"/>
      <c r="AL168" s="3"/>
      <c r="AM168" s="3"/>
      <c r="AN168" s="3"/>
      <c r="AO168" s="3"/>
      <c r="AP168" s="3">
        <v>1</v>
      </c>
      <c r="AQ168" s="3"/>
      <c r="AR168" s="3"/>
      <c r="AS168" s="3"/>
      <c r="AT168" s="3"/>
    </row>
    <row r="169" s="1" customFormat="1" spans="1:46">
      <c r="A169" s="11"/>
      <c r="B169" s="11"/>
      <c r="C169" s="11"/>
      <c r="D169" s="11"/>
      <c r="E169" s="11"/>
      <c r="F169" s="22" t="s">
        <v>3274</v>
      </c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</row>
    <row r="170" s="1" customFormat="1" spans="1:46">
      <c r="A170" s="20"/>
      <c r="B170" s="20"/>
      <c r="C170" s="20"/>
      <c r="D170" s="20"/>
      <c r="E170" s="20"/>
      <c r="F170" s="22" t="s">
        <v>3275</v>
      </c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</row>
    <row r="171" s="1" customFormat="1" spans="1:46">
      <c r="A171" s="3">
        <v>82</v>
      </c>
      <c r="B171" s="3" t="s">
        <v>3270</v>
      </c>
      <c r="C171" s="3" t="s">
        <v>3276</v>
      </c>
      <c r="D171" s="3">
        <v>3</v>
      </c>
      <c r="E171" s="3" t="s">
        <v>3277</v>
      </c>
      <c r="F171" s="22" t="s">
        <v>3278</v>
      </c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3">
        <v>3</v>
      </c>
      <c r="R171" s="3"/>
      <c r="S171" s="3"/>
      <c r="T171" s="3"/>
      <c r="U171" s="3"/>
      <c r="V171" s="3"/>
      <c r="W171" s="3">
        <v>1</v>
      </c>
      <c r="X171" s="3">
        <v>1</v>
      </c>
      <c r="Y171" s="3">
        <v>1</v>
      </c>
      <c r="Z171" s="3"/>
      <c r="AA171" s="3">
        <v>34.2</v>
      </c>
      <c r="AB171" s="3">
        <v>24</v>
      </c>
      <c r="AC171" s="3">
        <v>24</v>
      </c>
      <c r="AD171" s="3"/>
      <c r="AE171" s="3"/>
      <c r="AF171" s="3">
        <v>1</v>
      </c>
      <c r="AG171" s="3"/>
      <c r="AH171" s="3"/>
      <c r="AI171" s="3"/>
      <c r="AJ171" s="3"/>
      <c r="AK171" s="3"/>
      <c r="AL171" s="3"/>
      <c r="AM171" s="3"/>
      <c r="AN171" s="3"/>
      <c r="AO171" s="3"/>
      <c r="AP171" s="3">
        <v>1</v>
      </c>
      <c r="AQ171" s="3"/>
      <c r="AR171" s="3"/>
      <c r="AS171" s="3"/>
      <c r="AT171" s="3"/>
    </row>
    <row r="172" s="1" customFormat="1" spans="1:46">
      <c r="A172" s="11"/>
      <c r="B172" s="11"/>
      <c r="C172" s="11"/>
      <c r="D172" s="11"/>
      <c r="E172" s="11"/>
      <c r="F172" s="22" t="s">
        <v>3279</v>
      </c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</row>
    <row r="173" s="1" customFormat="1" spans="1:46">
      <c r="A173" s="20"/>
      <c r="B173" s="20"/>
      <c r="C173" s="20"/>
      <c r="D173" s="20"/>
      <c r="E173" s="20"/>
      <c r="F173" s="22" t="s">
        <v>3280</v>
      </c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</row>
    <row r="174" s="1" customFormat="1" spans="1:46">
      <c r="A174" s="3">
        <v>83</v>
      </c>
      <c r="B174" s="3" t="s">
        <v>3270</v>
      </c>
      <c r="C174" s="3" t="s">
        <v>3281</v>
      </c>
      <c r="D174" s="3">
        <v>4</v>
      </c>
      <c r="E174" s="3" t="s">
        <v>3282</v>
      </c>
      <c r="F174" s="22" t="s">
        <v>3283</v>
      </c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3">
        <v>4</v>
      </c>
      <c r="R174" s="3"/>
      <c r="S174" s="3"/>
      <c r="T174" s="3"/>
      <c r="U174" s="3"/>
      <c r="V174" s="3"/>
      <c r="W174" s="3">
        <v>1</v>
      </c>
      <c r="X174" s="3">
        <v>1</v>
      </c>
      <c r="Y174" s="3">
        <v>1</v>
      </c>
      <c r="Z174" s="3"/>
      <c r="AA174" s="3">
        <v>59.2</v>
      </c>
      <c r="AB174" s="3">
        <v>32</v>
      </c>
      <c r="AC174" s="3">
        <v>32</v>
      </c>
      <c r="AD174" s="3"/>
      <c r="AE174" s="3"/>
      <c r="AF174" s="3">
        <v>1</v>
      </c>
      <c r="AG174" s="3"/>
      <c r="AH174" s="3"/>
      <c r="AI174" s="3"/>
      <c r="AJ174" s="3"/>
      <c r="AK174" s="3"/>
      <c r="AL174" s="3"/>
      <c r="AM174" s="3"/>
      <c r="AN174" s="3"/>
      <c r="AO174" s="3"/>
      <c r="AP174" s="3">
        <v>1</v>
      </c>
      <c r="AQ174" s="3"/>
      <c r="AR174" s="3"/>
      <c r="AS174" s="3"/>
      <c r="AT174" s="3"/>
    </row>
    <row r="175" s="1" customFormat="1" spans="1:46">
      <c r="A175" s="11"/>
      <c r="B175" s="11"/>
      <c r="C175" s="11"/>
      <c r="D175" s="11"/>
      <c r="E175" s="11"/>
      <c r="F175" s="22" t="s">
        <v>3284</v>
      </c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</row>
    <row r="176" s="1" customFormat="1" spans="1:46">
      <c r="A176" s="11"/>
      <c r="B176" s="11"/>
      <c r="C176" s="11"/>
      <c r="D176" s="11"/>
      <c r="E176" s="11"/>
      <c r="F176" s="22" t="s">
        <v>3285</v>
      </c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</row>
    <row r="177" s="1" customFormat="1" spans="1:46">
      <c r="A177" s="20"/>
      <c r="B177" s="20"/>
      <c r="C177" s="20"/>
      <c r="D177" s="20"/>
      <c r="E177" s="20"/>
      <c r="F177" s="22" t="s">
        <v>3286</v>
      </c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</row>
    <row r="178" s="1" customFormat="1" spans="1:46">
      <c r="A178" s="19">
        <v>84</v>
      </c>
      <c r="B178" s="19" t="s">
        <v>3270</v>
      </c>
      <c r="C178" s="19" t="s">
        <v>3287</v>
      </c>
      <c r="D178" s="22">
        <v>1</v>
      </c>
      <c r="E178" s="19" t="s">
        <v>3288</v>
      </c>
      <c r="F178" s="22" t="s">
        <v>3289</v>
      </c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19">
        <v>1</v>
      </c>
      <c r="R178" s="19"/>
      <c r="S178" s="19"/>
      <c r="T178" s="19"/>
      <c r="U178" s="19"/>
      <c r="V178" s="19"/>
      <c r="W178" s="19">
        <v>1</v>
      </c>
      <c r="X178" s="19">
        <v>1</v>
      </c>
      <c r="Y178" s="19">
        <v>1</v>
      </c>
      <c r="Z178" s="19"/>
      <c r="AA178" s="19">
        <v>46.5</v>
      </c>
      <c r="AB178" s="19">
        <v>8</v>
      </c>
      <c r="AC178" s="19">
        <v>8</v>
      </c>
      <c r="AD178" s="19"/>
      <c r="AE178" s="19"/>
      <c r="AF178" s="19"/>
      <c r="AG178" s="19"/>
      <c r="AH178" s="19"/>
      <c r="AI178" s="19"/>
      <c r="AJ178" s="19"/>
      <c r="AK178" s="19"/>
      <c r="AL178" s="19"/>
      <c r="AM178" s="19">
        <v>1</v>
      </c>
      <c r="AN178" s="19"/>
      <c r="AO178" s="19"/>
      <c r="AP178" s="19"/>
      <c r="AQ178" s="19"/>
      <c r="AR178" s="19"/>
      <c r="AS178" s="19"/>
      <c r="AT178" s="19"/>
    </row>
    <row r="179" s="1" customFormat="1" spans="1:46">
      <c r="A179" s="3">
        <v>85</v>
      </c>
      <c r="B179" s="3" t="s">
        <v>3270</v>
      </c>
      <c r="C179" s="3" t="s">
        <v>3290</v>
      </c>
      <c r="D179" s="3">
        <v>2</v>
      </c>
      <c r="E179" s="3" t="s">
        <v>3291</v>
      </c>
      <c r="F179" s="22" t="s">
        <v>3292</v>
      </c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3">
        <v>2</v>
      </c>
      <c r="R179" s="3"/>
      <c r="S179" s="3"/>
      <c r="T179" s="3"/>
      <c r="U179" s="3"/>
      <c r="V179" s="3"/>
      <c r="W179" s="3">
        <v>1</v>
      </c>
      <c r="X179" s="3">
        <v>1</v>
      </c>
      <c r="Y179" s="3">
        <v>1</v>
      </c>
      <c r="Z179" s="3"/>
      <c r="AA179" s="3">
        <v>119.3</v>
      </c>
      <c r="AB179" s="3">
        <v>16</v>
      </c>
      <c r="AC179" s="3">
        <v>16</v>
      </c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>
        <v>1</v>
      </c>
      <c r="AP179" s="3"/>
      <c r="AQ179" s="3"/>
      <c r="AR179" s="3"/>
      <c r="AS179" s="3"/>
      <c r="AT179" s="3"/>
    </row>
    <row r="180" s="1" customFormat="1" spans="1:46">
      <c r="A180" s="20"/>
      <c r="B180" s="20"/>
      <c r="C180" s="20"/>
      <c r="D180" s="20"/>
      <c r="E180" s="20"/>
      <c r="F180" s="22" t="s">
        <v>3293</v>
      </c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</row>
    <row r="181" s="1" customFormat="1" spans="1:46">
      <c r="A181" s="3">
        <v>86</v>
      </c>
      <c r="B181" s="3" t="s">
        <v>3270</v>
      </c>
      <c r="C181" s="3" t="s">
        <v>3294</v>
      </c>
      <c r="D181" s="3">
        <v>2</v>
      </c>
      <c r="E181" s="3" t="s">
        <v>3295</v>
      </c>
      <c r="F181" s="22" t="s">
        <v>3296</v>
      </c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3">
        <v>2</v>
      </c>
      <c r="R181" s="3"/>
      <c r="S181" s="3"/>
      <c r="T181" s="3"/>
      <c r="U181" s="3"/>
      <c r="V181" s="3"/>
      <c r="W181" s="3">
        <v>1</v>
      </c>
      <c r="X181" s="3">
        <v>1</v>
      </c>
      <c r="Y181" s="3">
        <v>1</v>
      </c>
      <c r="Z181" s="3"/>
      <c r="AA181" s="3">
        <v>34.6</v>
      </c>
      <c r="AB181" s="3">
        <v>16</v>
      </c>
      <c r="AC181" s="3">
        <v>16</v>
      </c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>
        <v>1</v>
      </c>
      <c r="AP181" s="3"/>
      <c r="AQ181" s="3"/>
      <c r="AR181" s="3"/>
      <c r="AS181" s="3"/>
      <c r="AT181" s="3"/>
    </row>
    <row r="182" s="1" customFormat="1" spans="1:46">
      <c r="A182" s="20"/>
      <c r="B182" s="20"/>
      <c r="C182" s="20"/>
      <c r="D182" s="20"/>
      <c r="E182" s="20"/>
      <c r="F182" s="22" t="s">
        <v>3297</v>
      </c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</row>
    <row r="183" s="1" customFormat="1" spans="1:46">
      <c r="A183" s="3">
        <v>87</v>
      </c>
      <c r="B183" s="3" t="s">
        <v>3270</v>
      </c>
      <c r="C183" s="3" t="s">
        <v>3298</v>
      </c>
      <c r="D183" s="3">
        <v>2</v>
      </c>
      <c r="E183" s="3" t="s">
        <v>3299</v>
      </c>
      <c r="F183" s="22" t="s">
        <v>3300</v>
      </c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3">
        <v>2</v>
      </c>
      <c r="R183" s="3"/>
      <c r="S183" s="3"/>
      <c r="T183" s="3"/>
      <c r="U183" s="3"/>
      <c r="V183" s="3"/>
      <c r="W183" s="3">
        <v>1</v>
      </c>
      <c r="X183" s="3">
        <v>1</v>
      </c>
      <c r="Y183" s="3">
        <v>1</v>
      </c>
      <c r="Z183" s="3"/>
      <c r="AA183" s="3">
        <v>29.5</v>
      </c>
      <c r="AB183" s="3">
        <v>16</v>
      </c>
      <c r="AC183" s="3">
        <v>16</v>
      </c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>
        <v>1</v>
      </c>
      <c r="AP183" s="3"/>
      <c r="AQ183" s="3"/>
      <c r="AR183" s="3"/>
      <c r="AS183" s="3"/>
      <c r="AT183" s="3"/>
    </row>
    <row r="184" s="1" customFormat="1" spans="1:46">
      <c r="A184" s="20"/>
      <c r="B184" s="20"/>
      <c r="C184" s="20"/>
      <c r="D184" s="20"/>
      <c r="E184" s="20"/>
      <c r="F184" s="22" t="s">
        <v>3301</v>
      </c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</row>
    <row r="185" s="1" customFormat="1" spans="1:46">
      <c r="A185" s="3">
        <v>88</v>
      </c>
      <c r="B185" s="3" t="s">
        <v>3270</v>
      </c>
      <c r="C185" s="3" t="s">
        <v>3302</v>
      </c>
      <c r="D185" s="3">
        <v>2</v>
      </c>
      <c r="E185" s="3" t="s">
        <v>3303</v>
      </c>
      <c r="F185" s="22" t="s">
        <v>3304</v>
      </c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3">
        <v>2</v>
      </c>
      <c r="R185" s="3"/>
      <c r="S185" s="3"/>
      <c r="T185" s="3"/>
      <c r="U185" s="3"/>
      <c r="V185" s="3"/>
      <c r="W185" s="3">
        <v>1</v>
      </c>
      <c r="X185" s="3">
        <v>1</v>
      </c>
      <c r="Y185" s="3">
        <v>1</v>
      </c>
      <c r="Z185" s="3"/>
      <c r="AA185" s="3">
        <v>34.5</v>
      </c>
      <c r="AB185" s="3">
        <v>16</v>
      </c>
      <c r="AC185" s="3">
        <v>16</v>
      </c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>
        <v>1</v>
      </c>
      <c r="AP185" s="3"/>
      <c r="AQ185" s="3"/>
      <c r="AR185" s="3"/>
      <c r="AS185" s="3"/>
      <c r="AT185" s="3"/>
    </row>
    <row r="186" s="1" customFormat="1" spans="1:46">
      <c r="A186" s="20"/>
      <c r="B186" s="20"/>
      <c r="C186" s="20"/>
      <c r="D186" s="20"/>
      <c r="E186" s="20"/>
      <c r="F186" s="22" t="s">
        <v>3305</v>
      </c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</row>
    <row r="187" s="1" customFormat="1" spans="1:46">
      <c r="A187" s="3">
        <v>89</v>
      </c>
      <c r="B187" s="3" t="s">
        <v>3270</v>
      </c>
      <c r="C187" s="3" t="s">
        <v>3306</v>
      </c>
      <c r="D187" s="3">
        <v>2</v>
      </c>
      <c r="E187" s="3" t="s">
        <v>3307</v>
      </c>
      <c r="F187" s="22" t="s">
        <v>3308</v>
      </c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3">
        <v>2</v>
      </c>
      <c r="R187" s="3"/>
      <c r="S187" s="3"/>
      <c r="T187" s="3"/>
      <c r="U187" s="3"/>
      <c r="V187" s="3"/>
      <c r="W187" s="3">
        <v>1</v>
      </c>
      <c r="X187" s="3">
        <v>1</v>
      </c>
      <c r="Y187" s="3">
        <v>1</v>
      </c>
      <c r="Z187" s="3"/>
      <c r="AA187" s="3">
        <v>41</v>
      </c>
      <c r="AB187" s="3">
        <v>16</v>
      </c>
      <c r="AC187" s="3">
        <v>16</v>
      </c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>
        <v>1</v>
      </c>
      <c r="AP187" s="3"/>
      <c r="AQ187" s="3"/>
      <c r="AR187" s="3"/>
      <c r="AS187" s="3"/>
      <c r="AT187" s="3"/>
    </row>
    <row r="188" s="1" customFormat="1" spans="1:46">
      <c r="A188" s="20"/>
      <c r="B188" s="20"/>
      <c r="C188" s="20"/>
      <c r="D188" s="20"/>
      <c r="E188" s="20"/>
      <c r="F188" s="22" t="s">
        <v>3309</v>
      </c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</row>
    <row r="189" s="1" customFormat="1" spans="1:46">
      <c r="A189" s="3">
        <v>90</v>
      </c>
      <c r="B189" s="3" t="s">
        <v>3270</v>
      </c>
      <c r="C189" s="3" t="s">
        <v>3310</v>
      </c>
      <c r="D189" s="3">
        <v>2</v>
      </c>
      <c r="E189" s="25" t="s">
        <v>3311</v>
      </c>
      <c r="F189" s="26" t="s">
        <v>3312</v>
      </c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3">
        <v>2</v>
      </c>
      <c r="R189" s="3"/>
      <c r="S189" s="3"/>
      <c r="T189" s="3"/>
      <c r="U189" s="3"/>
      <c r="V189" s="3"/>
      <c r="W189" s="3">
        <v>1</v>
      </c>
      <c r="X189" s="3">
        <v>1</v>
      </c>
      <c r="Y189" s="3">
        <v>1</v>
      </c>
      <c r="Z189" s="3"/>
      <c r="AA189" s="3">
        <v>32</v>
      </c>
      <c r="AB189" s="3">
        <v>16</v>
      </c>
      <c r="AC189" s="3">
        <v>16</v>
      </c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>
        <v>1</v>
      </c>
      <c r="AP189" s="3"/>
      <c r="AQ189" s="3"/>
      <c r="AR189" s="3"/>
      <c r="AS189" s="3"/>
      <c r="AT189" s="3"/>
    </row>
    <row r="190" s="1" customFormat="1" spans="1:46">
      <c r="A190" s="20"/>
      <c r="B190" s="20"/>
      <c r="C190" s="20"/>
      <c r="D190" s="20"/>
      <c r="E190" s="28"/>
      <c r="F190" s="26" t="s">
        <v>3313</v>
      </c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</row>
    <row r="191" s="1" customFormat="1" spans="1:46">
      <c r="A191" s="3">
        <v>91</v>
      </c>
      <c r="B191" s="3" t="s">
        <v>3270</v>
      </c>
      <c r="C191" s="3" t="s">
        <v>3314</v>
      </c>
      <c r="D191" s="3">
        <v>2</v>
      </c>
      <c r="E191" s="23" t="s">
        <v>3315</v>
      </c>
      <c r="F191" s="31" t="s">
        <v>3316</v>
      </c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">
        <v>2</v>
      </c>
      <c r="R191" s="3"/>
      <c r="S191" s="3"/>
      <c r="T191" s="3"/>
      <c r="U191" s="3"/>
      <c r="V191" s="3"/>
      <c r="W191" s="3">
        <v>1</v>
      </c>
      <c r="X191" s="3">
        <v>1</v>
      </c>
      <c r="Y191" s="3">
        <v>1</v>
      </c>
      <c r="Z191" s="3"/>
      <c r="AA191" s="3">
        <v>310</v>
      </c>
      <c r="AB191" s="3">
        <v>16</v>
      </c>
      <c r="AC191" s="3">
        <v>16</v>
      </c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>
        <v>1</v>
      </c>
      <c r="AP191" s="3"/>
      <c r="AQ191" s="3"/>
      <c r="AR191" s="3"/>
      <c r="AS191" s="3"/>
      <c r="AT191" s="3"/>
    </row>
    <row r="192" s="1" customFormat="1" spans="1:46">
      <c r="A192" s="20"/>
      <c r="B192" s="20"/>
      <c r="C192" s="20"/>
      <c r="D192" s="20"/>
      <c r="E192" s="24"/>
      <c r="F192" s="31" t="s">
        <v>3317</v>
      </c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</row>
    <row r="193" s="1" customFormat="1" spans="1:46">
      <c r="A193" s="3">
        <v>91</v>
      </c>
      <c r="B193" s="3" t="s">
        <v>3270</v>
      </c>
      <c r="C193" s="3" t="s">
        <v>3318</v>
      </c>
      <c r="D193" s="3">
        <v>2</v>
      </c>
      <c r="E193" s="23" t="s">
        <v>3319</v>
      </c>
      <c r="F193" s="31" t="s">
        <v>3320</v>
      </c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">
        <v>2</v>
      </c>
      <c r="R193" s="3"/>
      <c r="S193" s="3"/>
      <c r="T193" s="3"/>
      <c r="U193" s="3"/>
      <c r="V193" s="3"/>
      <c r="W193" s="3">
        <v>1</v>
      </c>
      <c r="X193" s="3">
        <v>1</v>
      </c>
      <c r="Y193" s="34">
        <v>0</v>
      </c>
      <c r="Z193" s="3"/>
      <c r="AA193" s="3">
        <v>3</v>
      </c>
      <c r="AB193" s="3">
        <v>16</v>
      </c>
      <c r="AC193" s="3">
        <v>16</v>
      </c>
      <c r="AD193" s="3">
        <v>1</v>
      </c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>
        <v>1</v>
      </c>
      <c r="AP193" s="3"/>
      <c r="AQ193" s="3"/>
      <c r="AR193" s="3"/>
      <c r="AS193" s="3"/>
      <c r="AT193" s="3"/>
    </row>
    <row r="194" s="1" customFormat="1" spans="1:46">
      <c r="A194" s="20"/>
      <c r="B194" s="20"/>
      <c r="C194" s="20"/>
      <c r="D194" s="20"/>
      <c r="E194" s="24"/>
      <c r="F194" s="31" t="s">
        <v>3321</v>
      </c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20"/>
      <c r="R194" s="20"/>
      <c r="S194" s="20"/>
      <c r="T194" s="20"/>
      <c r="U194" s="20"/>
      <c r="V194" s="20"/>
      <c r="W194" s="20"/>
      <c r="X194" s="20"/>
      <c r="Y194" s="36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</row>
    <row r="195" s="1" customFormat="1" spans="1:46">
      <c r="A195" s="3">
        <v>92</v>
      </c>
      <c r="B195" s="3" t="s">
        <v>3270</v>
      </c>
      <c r="C195" s="3" t="s">
        <v>3322</v>
      </c>
      <c r="D195" s="3">
        <v>2</v>
      </c>
      <c r="E195" s="3" t="s">
        <v>3323</v>
      </c>
      <c r="F195" s="22" t="s">
        <v>3324</v>
      </c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3">
        <v>2</v>
      </c>
      <c r="R195" s="3"/>
      <c r="S195" s="3"/>
      <c r="T195" s="3"/>
      <c r="U195" s="3"/>
      <c r="V195" s="3"/>
      <c r="W195" s="3">
        <v>1</v>
      </c>
      <c r="X195" s="3">
        <v>1</v>
      </c>
      <c r="Y195" s="3">
        <v>1</v>
      </c>
      <c r="Z195" s="3"/>
      <c r="AA195" s="3">
        <v>3</v>
      </c>
      <c r="AB195" s="3">
        <v>16</v>
      </c>
      <c r="AC195" s="3">
        <v>16</v>
      </c>
      <c r="AD195" s="3">
        <v>1</v>
      </c>
      <c r="AE195" s="3"/>
      <c r="AF195" s="3"/>
      <c r="AG195" s="3"/>
      <c r="AH195" s="3"/>
      <c r="AI195" s="3"/>
      <c r="AJ195" s="3"/>
      <c r="AK195" s="3"/>
      <c r="AL195" s="3"/>
      <c r="AM195" s="3"/>
      <c r="AN195" s="3">
        <v>1</v>
      </c>
      <c r="AO195" s="3"/>
      <c r="AP195" s="3"/>
      <c r="AQ195" s="3"/>
      <c r="AR195" s="3"/>
      <c r="AS195" s="3"/>
      <c r="AT195" s="3"/>
    </row>
    <row r="196" s="1" customFormat="1" spans="1:46">
      <c r="A196" s="20"/>
      <c r="B196" s="20"/>
      <c r="C196" s="20"/>
      <c r="D196" s="20"/>
      <c r="E196" s="20"/>
      <c r="F196" s="22" t="s">
        <v>3325</v>
      </c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</row>
    <row r="197" s="1" customFormat="1" spans="1:46">
      <c r="A197" s="3">
        <v>93</v>
      </c>
      <c r="B197" s="3" t="s">
        <v>3270</v>
      </c>
      <c r="C197" s="3" t="s">
        <v>3326</v>
      </c>
      <c r="D197" s="3">
        <v>2</v>
      </c>
      <c r="E197" s="3" t="s">
        <v>3327</v>
      </c>
      <c r="F197" s="22" t="s">
        <v>3328</v>
      </c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3">
        <v>2</v>
      </c>
      <c r="R197" s="3"/>
      <c r="S197" s="3"/>
      <c r="T197" s="3"/>
      <c r="U197" s="3"/>
      <c r="V197" s="3"/>
      <c r="W197" s="3">
        <v>1</v>
      </c>
      <c r="X197" s="3">
        <v>1</v>
      </c>
      <c r="Y197" s="3">
        <v>1</v>
      </c>
      <c r="Z197" s="3"/>
      <c r="AA197" s="3">
        <v>27</v>
      </c>
      <c r="AB197" s="3">
        <v>16</v>
      </c>
      <c r="AC197" s="3">
        <v>16</v>
      </c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>
        <v>1</v>
      </c>
      <c r="AP197" s="3"/>
      <c r="AQ197" s="3"/>
      <c r="AR197" s="3"/>
      <c r="AS197" s="3"/>
      <c r="AT197" s="3"/>
    </row>
    <row r="198" s="1" customFormat="1" spans="1:46">
      <c r="A198" s="20"/>
      <c r="B198" s="20"/>
      <c r="C198" s="20"/>
      <c r="D198" s="20"/>
      <c r="E198" s="20"/>
      <c r="F198" s="22" t="s">
        <v>3329</v>
      </c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</row>
    <row r="199" s="1" customFormat="1" spans="1:46">
      <c r="A199" s="3">
        <v>94</v>
      </c>
      <c r="B199" s="3" t="s">
        <v>3330</v>
      </c>
      <c r="C199" s="3" t="s">
        <v>3331</v>
      </c>
      <c r="D199" s="3">
        <v>4</v>
      </c>
      <c r="E199" s="3" t="s">
        <v>3332</v>
      </c>
      <c r="F199" s="22" t="s">
        <v>3333</v>
      </c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3">
        <v>4</v>
      </c>
      <c r="R199" s="3"/>
      <c r="S199" s="3"/>
      <c r="T199" s="3"/>
      <c r="U199" s="3"/>
      <c r="V199" s="3"/>
      <c r="W199" s="3">
        <v>1</v>
      </c>
      <c r="X199" s="3">
        <v>1</v>
      </c>
      <c r="Y199" s="3">
        <v>1</v>
      </c>
      <c r="Z199" s="3"/>
      <c r="AA199" s="3">
        <v>19.4</v>
      </c>
      <c r="AB199" s="3">
        <v>32</v>
      </c>
      <c r="AC199" s="3">
        <v>32</v>
      </c>
      <c r="AD199" s="3"/>
      <c r="AE199" s="3"/>
      <c r="AF199" s="3">
        <v>1</v>
      </c>
      <c r="AG199" s="3"/>
      <c r="AH199" s="3"/>
      <c r="AI199" s="3"/>
      <c r="AJ199" s="3"/>
      <c r="AK199" s="3"/>
      <c r="AL199" s="3"/>
      <c r="AM199" s="3"/>
      <c r="AN199" s="3"/>
      <c r="AO199" s="3"/>
      <c r="AP199" s="3">
        <v>1</v>
      </c>
      <c r="AQ199" s="3"/>
      <c r="AR199" s="3"/>
      <c r="AS199" s="3"/>
      <c r="AT199" s="3"/>
    </row>
    <row r="200" s="1" customFormat="1" spans="1:46">
      <c r="A200" s="11"/>
      <c r="B200" s="11"/>
      <c r="C200" s="11"/>
      <c r="D200" s="11"/>
      <c r="E200" s="11"/>
      <c r="F200" s="22" t="s">
        <v>3334</v>
      </c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</row>
    <row r="201" s="1" customFormat="1" spans="1:46">
      <c r="A201" s="11"/>
      <c r="B201" s="11"/>
      <c r="C201" s="11"/>
      <c r="D201" s="11"/>
      <c r="E201" s="11"/>
      <c r="F201" s="22" t="s">
        <v>3335</v>
      </c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</row>
    <row r="202" s="1" customFormat="1" spans="1:46">
      <c r="A202" s="20"/>
      <c r="B202" s="20"/>
      <c r="C202" s="20"/>
      <c r="D202" s="20"/>
      <c r="E202" s="20"/>
      <c r="F202" s="19" t="s">
        <v>3336</v>
      </c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</row>
    <row r="203" s="1" customFormat="1" spans="1:46">
      <c r="A203" s="3">
        <v>95</v>
      </c>
      <c r="B203" s="3" t="s">
        <v>3330</v>
      </c>
      <c r="C203" s="3" t="s">
        <v>3337</v>
      </c>
      <c r="D203" s="3">
        <v>4</v>
      </c>
      <c r="E203" s="3" t="s">
        <v>3338</v>
      </c>
      <c r="F203" s="19" t="s">
        <v>3339</v>
      </c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>
        <v>4</v>
      </c>
      <c r="R203" s="3"/>
      <c r="S203" s="3"/>
      <c r="T203" s="3"/>
      <c r="U203" s="3"/>
      <c r="V203" s="3"/>
      <c r="W203" s="3">
        <v>1</v>
      </c>
      <c r="X203" s="3">
        <v>1</v>
      </c>
      <c r="Y203" s="3">
        <v>1</v>
      </c>
      <c r="Z203" s="3"/>
      <c r="AA203" s="3">
        <v>59.2</v>
      </c>
      <c r="AB203" s="3">
        <v>32</v>
      </c>
      <c r="AC203" s="3">
        <v>32</v>
      </c>
      <c r="AD203" s="3"/>
      <c r="AE203" s="3"/>
      <c r="AF203" s="3">
        <v>1</v>
      </c>
      <c r="AG203" s="3"/>
      <c r="AH203" s="3"/>
      <c r="AI203" s="3"/>
      <c r="AJ203" s="3"/>
      <c r="AK203" s="3"/>
      <c r="AL203" s="3"/>
      <c r="AM203" s="3"/>
      <c r="AN203" s="3"/>
      <c r="AO203" s="3"/>
      <c r="AP203" s="3">
        <v>1</v>
      </c>
      <c r="AQ203" s="3"/>
      <c r="AR203" s="3"/>
      <c r="AS203" s="3"/>
      <c r="AT203" s="3"/>
    </row>
    <row r="204" s="1" customFormat="1" spans="1:46">
      <c r="A204" s="11"/>
      <c r="B204" s="11"/>
      <c r="C204" s="11"/>
      <c r="D204" s="11"/>
      <c r="E204" s="11"/>
      <c r="F204" s="19" t="s">
        <v>3340</v>
      </c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</row>
    <row r="205" s="1" customFormat="1" spans="1:46">
      <c r="A205" s="11"/>
      <c r="B205" s="11"/>
      <c r="C205" s="11"/>
      <c r="D205" s="11"/>
      <c r="E205" s="11"/>
      <c r="F205" s="19" t="s">
        <v>3341</v>
      </c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</row>
    <row r="206" s="1" customFormat="1" spans="1:46">
      <c r="A206" s="20"/>
      <c r="B206" s="20"/>
      <c r="C206" s="20"/>
      <c r="D206" s="20"/>
      <c r="E206" s="20"/>
      <c r="F206" s="19" t="s">
        <v>3342</v>
      </c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</row>
    <row r="207" s="1" customFormat="1" spans="1:46">
      <c r="A207" s="3">
        <v>96</v>
      </c>
      <c r="B207" s="3" t="s">
        <v>3330</v>
      </c>
      <c r="C207" s="3" t="s">
        <v>3343</v>
      </c>
      <c r="D207" s="3">
        <v>2</v>
      </c>
      <c r="E207" s="3" t="s">
        <v>3344</v>
      </c>
      <c r="F207" s="19" t="s">
        <v>3345</v>
      </c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>
        <v>2</v>
      </c>
      <c r="R207" s="3"/>
      <c r="S207" s="3"/>
      <c r="T207" s="3"/>
      <c r="U207" s="3"/>
      <c r="V207" s="3"/>
      <c r="W207" s="3">
        <v>1</v>
      </c>
      <c r="X207" s="3">
        <v>1</v>
      </c>
      <c r="Y207" s="3">
        <v>1</v>
      </c>
      <c r="Z207" s="3"/>
      <c r="AA207" s="3">
        <v>20.5</v>
      </c>
      <c r="AB207" s="3">
        <v>16</v>
      </c>
      <c r="AC207" s="3">
        <v>16</v>
      </c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>
        <v>1</v>
      </c>
      <c r="AP207" s="3"/>
      <c r="AQ207" s="3"/>
      <c r="AR207" s="3"/>
      <c r="AS207" s="3"/>
      <c r="AT207" s="3"/>
    </row>
    <row r="208" s="1" customFormat="1" spans="1:46">
      <c r="A208" s="20"/>
      <c r="B208" s="20"/>
      <c r="C208" s="20"/>
      <c r="D208" s="20"/>
      <c r="E208" s="20"/>
      <c r="F208" s="19" t="s">
        <v>3346</v>
      </c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</row>
    <row r="209" s="1" customFormat="1" spans="1:46">
      <c r="A209" s="19">
        <v>97</v>
      </c>
      <c r="B209" s="19" t="s">
        <v>3330</v>
      </c>
      <c r="C209" s="19" t="s">
        <v>3347</v>
      </c>
      <c r="D209" s="22">
        <v>1</v>
      </c>
      <c r="E209" s="19" t="s">
        <v>3348</v>
      </c>
      <c r="F209" s="19" t="s">
        <v>3349</v>
      </c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>
        <v>1</v>
      </c>
      <c r="R209" s="19"/>
      <c r="S209" s="19"/>
      <c r="T209" s="19">
        <v>1</v>
      </c>
      <c r="U209" s="19"/>
      <c r="V209" s="19"/>
      <c r="W209" s="19">
        <v>1</v>
      </c>
      <c r="X209" s="19">
        <v>1</v>
      </c>
      <c r="Y209" s="19">
        <v>1</v>
      </c>
      <c r="Z209" s="19">
        <v>5</v>
      </c>
      <c r="AA209" s="19">
        <v>14</v>
      </c>
      <c r="AB209" s="19">
        <v>8</v>
      </c>
      <c r="AC209" s="19">
        <v>8</v>
      </c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>
        <v>1</v>
      </c>
      <c r="AP209" s="19"/>
      <c r="AQ209" s="19"/>
      <c r="AR209" s="19"/>
      <c r="AS209" s="19"/>
      <c r="AT209" s="19"/>
    </row>
    <row r="210" s="1" customFormat="1" spans="1:46">
      <c r="A210" s="3">
        <v>98</v>
      </c>
      <c r="B210" s="3" t="s">
        <v>3330</v>
      </c>
      <c r="C210" s="3" t="s">
        <v>3350</v>
      </c>
      <c r="D210" s="3">
        <v>2</v>
      </c>
      <c r="E210" s="3" t="s">
        <v>3351</v>
      </c>
      <c r="F210" s="19" t="s">
        <v>3352</v>
      </c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>
        <v>2</v>
      </c>
      <c r="R210" s="3"/>
      <c r="S210" s="3"/>
      <c r="T210" s="3"/>
      <c r="U210" s="3"/>
      <c r="V210" s="3"/>
      <c r="W210" s="3">
        <v>1</v>
      </c>
      <c r="X210" s="3">
        <v>1</v>
      </c>
      <c r="Y210" s="3">
        <v>1</v>
      </c>
      <c r="Z210" s="3"/>
      <c r="AA210" s="3">
        <v>142</v>
      </c>
      <c r="AB210" s="3">
        <v>16</v>
      </c>
      <c r="AC210" s="3">
        <v>16</v>
      </c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>
        <v>1</v>
      </c>
      <c r="AP210" s="3"/>
      <c r="AQ210" s="3"/>
      <c r="AR210" s="3"/>
      <c r="AS210" s="3"/>
      <c r="AT210" s="3"/>
    </row>
    <row r="211" s="1" customFormat="1" spans="1:46">
      <c r="A211" s="20"/>
      <c r="B211" s="20"/>
      <c r="C211" s="20"/>
      <c r="D211" s="20"/>
      <c r="E211" s="20"/>
      <c r="F211" s="19" t="s">
        <v>3353</v>
      </c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</row>
    <row r="212" s="1" customFormat="1" spans="1:46">
      <c r="A212" s="3">
        <v>99</v>
      </c>
      <c r="B212" s="3" t="s">
        <v>3330</v>
      </c>
      <c r="C212" s="3" t="s">
        <v>3354</v>
      </c>
      <c r="D212" s="3">
        <v>4</v>
      </c>
      <c r="E212" s="3" t="s">
        <v>3355</v>
      </c>
      <c r="F212" s="19" t="s">
        <v>3356</v>
      </c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>
        <v>4</v>
      </c>
      <c r="R212" s="3"/>
      <c r="S212" s="3"/>
      <c r="T212" s="3"/>
      <c r="U212" s="3"/>
      <c r="V212" s="3"/>
      <c r="W212" s="3">
        <v>1</v>
      </c>
      <c r="X212" s="3">
        <v>1</v>
      </c>
      <c r="Y212" s="3">
        <v>1</v>
      </c>
      <c r="Z212" s="3"/>
      <c r="AA212" s="3">
        <v>86.2</v>
      </c>
      <c r="AB212" s="3">
        <v>98.6</v>
      </c>
      <c r="AC212" s="3">
        <v>98.6</v>
      </c>
      <c r="AD212" s="3"/>
      <c r="AE212" s="3"/>
      <c r="AF212" s="3">
        <v>1</v>
      </c>
      <c r="AG212" s="3"/>
      <c r="AH212" s="3"/>
      <c r="AI212" s="3"/>
      <c r="AJ212" s="3"/>
      <c r="AK212" s="3"/>
      <c r="AL212" s="3"/>
      <c r="AM212" s="3"/>
      <c r="AN212" s="3"/>
      <c r="AO212" s="3"/>
      <c r="AP212" s="3">
        <v>1</v>
      </c>
      <c r="AQ212" s="3"/>
      <c r="AR212" s="3"/>
      <c r="AS212" s="3"/>
      <c r="AT212" s="3"/>
    </row>
    <row r="213" s="1" customFormat="1" spans="1:46">
      <c r="A213" s="11"/>
      <c r="B213" s="11"/>
      <c r="C213" s="11"/>
      <c r="D213" s="11"/>
      <c r="E213" s="11"/>
      <c r="F213" s="19" t="s">
        <v>3357</v>
      </c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</row>
    <row r="214" s="1" customFormat="1" spans="1:46">
      <c r="A214" s="11"/>
      <c r="B214" s="11"/>
      <c r="C214" s="11"/>
      <c r="D214" s="11"/>
      <c r="E214" s="11"/>
      <c r="F214" s="19" t="s">
        <v>3358</v>
      </c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</row>
    <row r="215" s="1" customFormat="1" spans="1:46">
      <c r="A215" s="20"/>
      <c r="B215" s="20"/>
      <c r="C215" s="20"/>
      <c r="D215" s="20"/>
      <c r="E215" s="20"/>
      <c r="F215" s="19" t="s">
        <v>3359</v>
      </c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</row>
    <row r="216" s="1" customFormat="1" spans="1:46">
      <c r="A216" s="3">
        <v>100</v>
      </c>
      <c r="B216" s="3" t="s">
        <v>3330</v>
      </c>
      <c r="C216" s="3" t="s">
        <v>3360</v>
      </c>
      <c r="D216" s="3">
        <v>3</v>
      </c>
      <c r="E216" s="3" t="s">
        <v>3361</v>
      </c>
      <c r="F216" s="19" t="s">
        <v>3362</v>
      </c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>
        <v>3</v>
      </c>
      <c r="R216" s="3"/>
      <c r="S216" s="3"/>
      <c r="T216" s="3"/>
      <c r="U216" s="3"/>
      <c r="V216" s="3"/>
      <c r="W216" s="3">
        <v>1</v>
      </c>
      <c r="X216" s="3">
        <v>1</v>
      </c>
      <c r="Y216" s="3">
        <v>1</v>
      </c>
      <c r="Z216" s="3"/>
      <c r="AA216" s="3">
        <v>76.5</v>
      </c>
      <c r="AB216" s="3">
        <v>24</v>
      </c>
      <c r="AC216" s="3">
        <v>24</v>
      </c>
      <c r="AD216" s="3"/>
      <c r="AE216" s="3"/>
      <c r="AF216" s="3">
        <v>1</v>
      </c>
      <c r="AG216" s="3"/>
      <c r="AH216" s="3"/>
      <c r="AI216" s="3"/>
      <c r="AJ216" s="3"/>
      <c r="AK216" s="3"/>
      <c r="AL216" s="3"/>
      <c r="AM216" s="3"/>
      <c r="AN216" s="3"/>
      <c r="AO216" s="3"/>
      <c r="AP216" s="3">
        <v>1</v>
      </c>
      <c r="AQ216" s="3"/>
      <c r="AR216" s="3"/>
      <c r="AS216" s="3"/>
      <c r="AT216" s="3"/>
    </row>
    <row r="217" s="1" customFormat="1" spans="1:46">
      <c r="A217" s="11"/>
      <c r="B217" s="11"/>
      <c r="C217" s="11"/>
      <c r="D217" s="11"/>
      <c r="E217" s="11"/>
      <c r="F217" s="19" t="s">
        <v>3363</v>
      </c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</row>
    <row r="218" s="1" customFormat="1" spans="1:46">
      <c r="A218" s="20"/>
      <c r="B218" s="20"/>
      <c r="C218" s="20"/>
      <c r="D218" s="20"/>
      <c r="E218" s="20"/>
      <c r="F218" s="19" t="s">
        <v>3364</v>
      </c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</row>
    <row r="219" s="1" customFormat="1" spans="1:46">
      <c r="A219" s="3">
        <v>101</v>
      </c>
      <c r="B219" s="3" t="s">
        <v>3330</v>
      </c>
      <c r="C219" s="3" t="s">
        <v>3365</v>
      </c>
      <c r="D219" s="3">
        <v>3</v>
      </c>
      <c r="E219" s="3" t="s">
        <v>3366</v>
      </c>
      <c r="F219" s="19" t="s">
        <v>3367</v>
      </c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>
        <v>3</v>
      </c>
      <c r="R219" s="3"/>
      <c r="S219" s="3"/>
      <c r="T219" s="3"/>
      <c r="U219" s="3"/>
      <c r="V219" s="3"/>
      <c r="W219" s="3">
        <v>1</v>
      </c>
      <c r="X219" s="3">
        <v>1</v>
      </c>
      <c r="Y219" s="3">
        <v>1</v>
      </c>
      <c r="Z219" s="3"/>
      <c r="AA219" s="3">
        <v>57</v>
      </c>
      <c r="AB219" s="3">
        <v>24</v>
      </c>
      <c r="AC219" s="3">
        <v>24</v>
      </c>
      <c r="AD219" s="3"/>
      <c r="AE219" s="3"/>
      <c r="AF219" s="3">
        <v>1</v>
      </c>
      <c r="AG219" s="3"/>
      <c r="AH219" s="3"/>
      <c r="AI219" s="3"/>
      <c r="AJ219" s="3"/>
      <c r="AK219" s="3"/>
      <c r="AL219" s="3"/>
      <c r="AM219" s="3"/>
      <c r="AN219" s="3"/>
      <c r="AO219" s="3"/>
      <c r="AP219" s="3">
        <v>1</v>
      </c>
      <c r="AQ219" s="3"/>
      <c r="AR219" s="3"/>
      <c r="AS219" s="3"/>
      <c r="AT219" s="3"/>
    </row>
    <row r="220" s="1" customFormat="1" spans="1:46">
      <c r="A220" s="11"/>
      <c r="B220" s="11"/>
      <c r="C220" s="11"/>
      <c r="D220" s="11"/>
      <c r="E220" s="11"/>
      <c r="F220" s="19" t="s">
        <v>3368</v>
      </c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</row>
    <row r="221" s="1" customFormat="1" spans="1:46">
      <c r="A221" s="20"/>
      <c r="B221" s="20"/>
      <c r="C221" s="20"/>
      <c r="D221" s="20"/>
      <c r="E221" s="20"/>
      <c r="F221" s="19" t="s">
        <v>3369</v>
      </c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</row>
    <row r="222" s="1" customFormat="1" spans="1:46">
      <c r="A222" s="3">
        <v>102</v>
      </c>
      <c r="B222" s="3" t="s">
        <v>3330</v>
      </c>
      <c r="C222" s="3" t="s">
        <v>3370</v>
      </c>
      <c r="D222" s="3">
        <v>2</v>
      </c>
      <c r="E222" s="23" t="s">
        <v>3371</v>
      </c>
      <c r="F222" s="37" t="s">
        <v>3372</v>
      </c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3">
        <v>2</v>
      </c>
      <c r="R222" s="3"/>
      <c r="S222" s="3"/>
      <c r="T222" s="3"/>
      <c r="U222" s="3"/>
      <c r="V222" s="3"/>
      <c r="W222" s="3">
        <v>1</v>
      </c>
      <c r="X222" s="3">
        <v>1</v>
      </c>
      <c r="Y222" s="3">
        <v>1</v>
      </c>
      <c r="Z222" s="3"/>
      <c r="AA222" s="3">
        <v>121</v>
      </c>
      <c r="AB222" s="3">
        <v>16</v>
      </c>
      <c r="AC222" s="3">
        <v>16</v>
      </c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>
        <v>1</v>
      </c>
      <c r="AP222" s="3"/>
      <c r="AQ222" s="3"/>
      <c r="AR222" s="3"/>
      <c r="AS222" s="3"/>
      <c r="AT222" s="3"/>
    </row>
    <row r="223" s="1" customFormat="1" spans="1:46">
      <c r="A223" s="20"/>
      <c r="B223" s="20"/>
      <c r="C223" s="20"/>
      <c r="D223" s="20"/>
      <c r="E223" s="24"/>
      <c r="F223" s="37" t="s">
        <v>3373</v>
      </c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</row>
    <row r="224" s="1" customFormat="1" spans="1:46">
      <c r="A224" s="3">
        <v>103</v>
      </c>
      <c r="B224" s="3" t="s">
        <v>3330</v>
      </c>
      <c r="C224" s="3" t="s">
        <v>3374</v>
      </c>
      <c r="D224" s="3">
        <v>2</v>
      </c>
      <c r="E224" s="3" t="s">
        <v>3375</v>
      </c>
      <c r="F224" s="19" t="s">
        <v>3376</v>
      </c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23">
        <v>2</v>
      </c>
      <c r="R224" s="23"/>
      <c r="S224" s="23"/>
      <c r="T224" s="23"/>
      <c r="U224" s="23"/>
      <c r="V224" s="23"/>
      <c r="W224" s="23">
        <v>1</v>
      </c>
      <c r="X224" s="23">
        <v>1</v>
      </c>
      <c r="Y224" s="23">
        <v>1</v>
      </c>
      <c r="Z224" s="23"/>
      <c r="AA224" s="23">
        <v>152</v>
      </c>
      <c r="AB224" s="23">
        <v>16</v>
      </c>
      <c r="AC224" s="23">
        <v>16</v>
      </c>
      <c r="AD224" s="23"/>
      <c r="AE224" s="23"/>
      <c r="AF224" s="23"/>
      <c r="AG224" s="23"/>
      <c r="AH224" s="23"/>
      <c r="AI224" s="23"/>
      <c r="AJ224" s="3"/>
      <c r="AK224" s="3"/>
      <c r="AL224" s="3"/>
      <c r="AM224" s="3"/>
      <c r="AN224" s="3"/>
      <c r="AO224" s="3">
        <v>1</v>
      </c>
      <c r="AP224" s="3"/>
      <c r="AQ224" s="3"/>
      <c r="AR224" s="3"/>
      <c r="AS224" s="3"/>
      <c r="AT224" s="3"/>
    </row>
    <row r="225" s="1" customFormat="1" spans="1:46">
      <c r="A225" s="11"/>
      <c r="B225" s="11"/>
      <c r="C225" s="11"/>
      <c r="D225" s="11"/>
      <c r="E225" s="11"/>
      <c r="F225" s="19" t="s">
        <v>3377</v>
      </c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</row>
    <row r="226" s="1" customFormat="1" spans="1:46">
      <c r="A226" s="3">
        <v>104</v>
      </c>
      <c r="B226" s="3" t="s">
        <v>3330</v>
      </c>
      <c r="C226" s="3" t="s">
        <v>3378</v>
      </c>
      <c r="D226" s="3">
        <v>3</v>
      </c>
      <c r="E226" s="3" t="s">
        <v>3379</v>
      </c>
      <c r="F226" s="19" t="s">
        <v>3380</v>
      </c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23">
        <v>2</v>
      </c>
      <c r="R226" s="23"/>
      <c r="S226" s="23"/>
      <c r="T226" s="23">
        <v>1</v>
      </c>
      <c r="U226" s="23"/>
      <c r="V226" s="23"/>
      <c r="W226" s="23">
        <v>1</v>
      </c>
      <c r="X226" s="23">
        <v>1</v>
      </c>
      <c r="Y226" s="23">
        <v>1</v>
      </c>
      <c r="Z226" s="23"/>
      <c r="AA226" s="23">
        <v>38</v>
      </c>
      <c r="AB226" s="23">
        <v>16</v>
      </c>
      <c r="AC226" s="23">
        <v>16</v>
      </c>
      <c r="AD226" s="23"/>
      <c r="AE226" s="23"/>
      <c r="AF226" s="23">
        <v>1</v>
      </c>
      <c r="AG226" s="23"/>
      <c r="AH226" s="23"/>
      <c r="AI226" s="23"/>
      <c r="AJ226" s="3"/>
      <c r="AK226" s="3"/>
      <c r="AL226" s="3"/>
      <c r="AM226" s="3"/>
      <c r="AN226" s="3"/>
      <c r="AO226" s="3"/>
      <c r="AP226" s="3">
        <v>1</v>
      </c>
      <c r="AQ226" s="3"/>
      <c r="AR226" s="3"/>
      <c r="AS226" s="3"/>
      <c r="AT226" s="3"/>
    </row>
    <row r="227" s="1" customFormat="1" spans="1:46">
      <c r="A227" s="11"/>
      <c r="B227" s="11"/>
      <c r="C227" s="11"/>
      <c r="D227" s="11"/>
      <c r="E227" s="11"/>
      <c r="F227" s="19" t="s">
        <v>3381</v>
      </c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</row>
    <row r="228" s="1" customFormat="1" spans="1:46">
      <c r="A228" s="20"/>
      <c r="B228" s="20"/>
      <c r="C228" s="20"/>
      <c r="D228" s="20"/>
      <c r="E228" s="20"/>
      <c r="F228" s="19" t="s">
        <v>3382</v>
      </c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</row>
    <row r="229" s="1" customFormat="1" spans="1:46">
      <c r="A229" s="20">
        <v>105</v>
      </c>
      <c r="B229" s="20" t="s">
        <v>3330</v>
      </c>
      <c r="C229" s="36" t="s">
        <v>3383</v>
      </c>
      <c r="D229" s="20">
        <v>1</v>
      </c>
      <c r="E229" s="20" t="s">
        <v>3379</v>
      </c>
      <c r="F229" s="19" t="s">
        <v>3384</v>
      </c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4"/>
      <c r="R229" s="24"/>
      <c r="S229" s="24"/>
      <c r="T229" s="24">
        <v>1</v>
      </c>
      <c r="U229" s="24"/>
      <c r="V229" s="24"/>
      <c r="W229" s="24">
        <v>1</v>
      </c>
      <c r="X229" s="24">
        <v>1</v>
      </c>
      <c r="Y229" s="24">
        <v>1</v>
      </c>
      <c r="Z229" s="24"/>
      <c r="AA229" s="24">
        <v>185</v>
      </c>
      <c r="AB229" s="24">
        <v>8</v>
      </c>
      <c r="AC229" s="24">
        <v>8</v>
      </c>
      <c r="AD229" s="24"/>
      <c r="AE229" s="24"/>
      <c r="AF229" s="24"/>
      <c r="AG229" s="24"/>
      <c r="AH229" s="24"/>
      <c r="AI229" s="24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</row>
    <row r="230" s="1" customFormat="1" spans="1:46">
      <c r="A230" s="19">
        <v>106</v>
      </c>
      <c r="B230" s="19" t="s">
        <v>3385</v>
      </c>
      <c r="C230" s="35" t="s">
        <v>3386</v>
      </c>
      <c r="D230" s="22">
        <v>1</v>
      </c>
      <c r="E230" s="19" t="s">
        <v>3387</v>
      </c>
      <c r="F230" s="22" t="s">
        <v>3388</v>
      </c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37">
        <v>1</v>
      </c>
      <c r="R230" s="37"/>
      <c r="S230" s="37"/>
      <c r="T230" s="37"/>
      <c r="U230" s="37"/>
      <c r="V230" s="37"/>
      <c r="W230" s="37">
        <v>1</v>
      </c>
      <c r="X230" s="37">
        <v>1</v>
      </c>
      <c r="Y230" s="37"/>
      <c r="Z230" s="37"/>
      <c r="AA230" s="37">
        <v>3</v>
      </c>
      <c r="AB230" s="37">
        <v>8</v>
      </c>
      <c r="AC230" s="37">
        <v>8</v>
      </c>
      <c r="AD230" s="37"/>
      <c r="AE230" s="37"/>
      <c r="AF230" s="37"/>
      <c r="AG230" s="37"/>
      <c r="AH230" s="37"/>
      <c r="AI230" s="37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</row>
    <row r="231" s="1" customFormat="1" spans="1:46">
      <c r="A231" s="20">
        <v>107</v>
      </c>
      <c r="B231" s="19" t="s">
        <v>3385</v>
      </c>
      <c r="C231" s="35" t="s">
        <v>3389</v>
      </c>
      <c r="D231" s="22">
        <v>1</v>
      </c>
      <c r="E231" s="19" t="s">
        <v>3390</v>
      </c>
      <c r="F231" s="22" t="s">
        <v>3391</v>
      </c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37">
        <v>1</v>
      </c>
      <c r="R231" s="37"/>
      <c r="S231" s="37"/>
      <c r="T231" s="37"/>
      <c r="U231" s="37"/>
      <c r="V231" s="37"/>
      <c r="W231" s="37">
        <v>1</v>
      </c>
      <c r="X231" s="37">
        <v>1</v>
      </c>
      <c r="Y231" s="37"/>
      <c r="Z231" s="37"/>
      <c r="AA231" s="37">
        <v>3</v>
      </c>
      <c r="AB231" s="37">
        <v>8</v>
      </c>
      <c r="AC231" s="37">
        <v>8</v>
      </c>
      <c r="AD231" s="37"/>
      <c r="AE231" s="37"/>
      <c r="AF231" s="37"/>
      <c r="AG231" s="37"/>
      <c r="AH231" s="37"/>
      <c r="AI231" s="37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</row>
    <row r="232" s="1" customFormat="1" spans="1:46">
      <c r="A232" s="3">
        <v>108</v>
      </c>
      <c r="B232" s="3" t="s">
        <v>3385</v>
      </c>
      <c r="C232" s="3" t="s">
        <v>3392</v>
      </c>
      <c r="D232" s="3">
        <v>3</v>
      </c>
      <c r="E232" s="3" t="s">
        <v>3393</v>
      </c>
      <c r="F232" s="22" t="s">
        <v>3394</v>
      </c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23">
        <v>3</v>
      </c>
      <c r="R232" s="23"/>
      <c r="S232" s="23"/>
      <c r="T232" s="23"/>
      <c r="U232" s="23"/>
      <c r="V232" s="23"/>
      <c r="W232" s="23">
        <v>1</v>
      </c>
      <c r="X232" s="23">
        <v>1</v>
      </c>
      <c r="Y232" s="23">
        <v>1</v>
      </c>
      <c r="Z232" s="23"/>
      <c r="AA232" s="23">
        <v>178</v>
      </c>
      <c r="AB232" s="23">
        <v>24</v>
      </c>
      <c r="AC232" s="23">
        <v>24</v>
      </c>
      <c r="AD232" s="23"/>
      <c r="AE232" s="23"/>
      <c r="AF232" s="23">
        <v>1</v>
      </c>
      <c r="AG232" s="23"/>
      <c r="AH232" s="23"/>
      <c r="AI232" s="23"/>
      <c r="AJ232" s="3"/>
      <c r="AK232" s="3"/>
      <c r="AL232" s="3"/>
      <c r="AM232" s="3"/>
      <c r="AN232" s="3"/>
      <c r="AO232" s="3"/>
      <c r="AP232" s="3">
        <v>1</v>
      </c>
      <c r="AQ232" s="3"/>
      <c r="AR232" s="3"/>
      <c r="AS232" s="3"/>
      <c r="AT232" s="3"/>
    </row>
    <row r="233" s="1" customFormat="1" spans="1:46">
      <c r="A233" s="11"/>
      <c r="B233" s="11"/>
      <c r="C233" s="11"/>
      <c r="D233" s="11"/>
      <c r="E233" s="11"/>
      <c r="F233" s="22" t="s">
        <v>3395</v>
      </c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</row>
    <row r="234" s="1" customFormat="1" spans="1:46">
      <c r="A234" s="20"/>
      <c r="B234" s="20"/>
      <c r="C234" s="20"/>
      <c r="D234" s="20"/>
      <c r="E234" s="20"/>
      <c r="F234" s="22" t="s">
        <v>3396</v>
      </c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</row>
    <row r="235" s="1" customFormat="1" spans="1:46">
      <c r="A235" s="19">
        <v>109</v>
      </c>
      <c r="B235" s="19" t="s">
        <v>3385</v>
      </c>
      <c r="C235" s="19" t="s">
        <v>3397</v>
      </c>
      <c r="D235" s="22">
        <v>1</v>
      </c>
      <c r="E235" s="37" t="s">
        <v>3398</v>
      </c>
      <c r="F235" s="31" t="s">
        <v>3399</v>
      </c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7"/>
      <c r="R235" s="37"/>
      <c r="S235" s="37"/>
      <c r="T235" s="37">
        <v>1</v>
      </c>
      <c r="U235" s="37"/>
      <c r="V235" s="37"/>
      <c r="W235" s="37">
        <v>1</v>
      </c>
      <c r="X235" s="37">
        <v>1</v>
      </c>
      <c r="Y235" s="37">
        <v>1</v>
      </c>
      <c r="Z235" s="37">
        <v>110</v>
      </c>
      <c r="AA235" s="37">
        <v>119</v>
      </c>
      <c r="AB235" s="37">
        <v>8</v>
      </c>
      <c r="AC235" s="37">
        <v>8</v>
      </c>
      <c r="AD235" s="37"/>
      <c r="AE235" s="37"/>
      <c r="AF235" s="37"/>
      <c r="AG235" s="37"/>
      <c r="AH235" s="37"/>
      <c r="AI235" s="37"/>
      <c r="AJ235" s="19"/>
      <c r="AK235" s="19"/>
      <c r="AL235" s="19"/>
      <c r="AM235" s="19">
        <v>1</v>
      </c>
      <c r="AN235" s="19"/>
      <c r="AO235" s="19"/>
      <c r="AP235" s="19"/>
      <c r="AQ235" s="19"/>
      <c r="AR235" s="19"/>
      <c r="AS235" s="19"/>
      <c r="AT235" s="19"/>
    </row>
    <row r="236" s="1" customFormat="1" spans="1:46">
      <c r="A236" s="3">
        <v>110</v>
      </c>
      <c r="B236" s="3" t="s">
        <v>3385</v>
      </c>
      <c r="C236" s="34" t="s">
        <v>3400</v>
      </c>
      <c r="D236" s="3">
        <v>2</v>
      </c>
      <c r="E236" s="3" t="s">
        <v>3401</v>
      </c>
      <c r="F236" s="22" t="s">
        <v>3402</v>
      </c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23">
        <v>2</v>
      </c>
      <c r="R236" s="23"/>
      <c r="S236" s="23"/>
      <c r="T236" s="23"/>
      <c r="U236" s="23"/>
      <c r="V236" s="23"/>
      <c r="W236" s="23">
        <v>1</v>
      </c>
      <c r="X236" s="23">
        <v>1</v>
      </c>
      <c r="Y236" s="34">
        <v>0</v>
      </c>
      <c r="Z236" s="23"/>
      <c r="AA236" s="23">
        <v>3</v>
      </c>
      <c r="AB236" s="23">
        <v>16</v>
      </c>
      <c r="AC236" s="23">
        <v>16</v>
      </c>
      <c r="AD236" s="23"/>
      <c r="AE236" s="23"/>
      <c r="AF236" s="23"/>
      <c r="AG236" s="23"/>
      <c r="AH236" s="23"/>
      <c r="AI236" s="2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</row>
    <row r="237" s="1" customFormat="1" spans="1:46">
      <c r="A237" s="20"/>
      <c r="B237" s="20"/>
      <c r="C237" s="36"/>
      <c r="D237" s="20"/>
      <c r="E237" s="20"/>
      <c r="F237" s="22" t="s">
        <v>3403</v>
      </c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4"/>
      <c r="R237" s="24"/>
      <c r="S237" s="24"/>
      <c r="T237" s="24"/>
      <c r="U237" s="24"/>
      <c r="V237" s="24"/>
      <c r="W237" s="24"/>
      <c r="X237" s="24"/>
      <c r="Y237" s="36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</row>
    <row r="238" s="1" customFormat="1" spans="1:46">
      <c r="A238" s="3">
        <v>111</v>
      </c>
      <c r="B238" s="3" t="s">
        <v>3385</v>
      </c>
      <c r="C238" s="3" t="s">
        <v>3404</v>
      </c>
      <c r="D238" s="3">
        <v>3</v>
      </c>
      <c r="E238" s="3" t="s">
        <v>3405</v>
      </c>
      <c r="F238" s="22" t="s">
        <v>3406</v>
      </c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23">
        <v>3</v>
      </c>
      <c r="R238" s="23"/>
      <c r="S238" s="23"/>
      <c r="T238" s="23"/>
      <c r="U238" s="23"/>
      <c r="V238" s="23"/>
      <c r="W238" s="23">
        <v>1</v>
      </c>
      <c r="X238" s="23">
        <v>1</v>
      </c>
      <c r="Y238" s="23">
        <v>1</v>
      </c>
      <c r="Z238" s="23"/>
      <c r="AA238" s="23">
        <v>21</v>
      </c>
      <c r="AB238" s="23">
        <v>24</v>
      </c>
      <c r="AC238" s="23">
        <v>24</v>
      </c>
      <c r="AD238" s="23"/>
      <c r="AE238" s="23"/>
      <c r="AF238" s="23">
        <v>1</v>
      </c>
      <c r="AG238" s="23"/>
      <c r="AH238" s="23"/>
      <c r="AI238" s="23"/>
      <c r="AJ238" s="3"/>
      <c r="AK238" s="3"/>
      <c r="AL238" s="3"/>
      <c r="AM238" s="3"/>
      <c r="AN238" s="3"/>
      <c r="AO238" s="3"/>
      <c r="AP238" s="3">
        <v>1</v>
      </c>
      <c r="AQ238" s="3"/>
      <c r="AR238" s="3"/>
      <c r="AS238" s="3"/>
      <c r="AT238" s="3"/>
    </row>
    <row r="239" s="1" customFormat="1" spans="1:46">
      <c r="A239" s="11"/>
      <c r="B239" s="11"/>
      <c r="C239" s="11"/>
      <c r="D239" s="11"/>
      <c r="E239" s="11"/>
      <c r="F239" s="22" t="s">
        <v>3407</v>
      </c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</row>
    <row r="240" s="1" customFormat="1" spans="1:46">
      <c r="A240" s="20"/>
      <c r="B240" s="20"/>
      <c r="C240" s="20"/>
      <c r="D240" s="20"/>
      <c r="E240" s="20"/>
      <c r="F240" s="22" t="s">
        <v>3408</v>
      </c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</row>
    <row r="241" s="1" customFormat="1" spans="1:46">
      <c r="A241" s="3">
        <v>112</v>
      </c>
      <c r="B241" s="3" t="s">
        <v>3385</v>
      </c>
      <c r="C241" s="34" t="s">
        <v>3409</v>
      </c>
      <c r="D241" s="3">
        <v>3</v>
      </c>
      <c r="E241" s="3" t="s">
        <v>3410</v>
      </c>
      <c r="F241" s="22" t="s">
        <v>3411</v>
      </c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23">
        <v>3</v>
      </c>
      <c r="R241" s="23"/>
      <c r="S241" s="23"/>
      <c r="T241" s="23"/>
      <c r="U241" s="23"/>
      <c r="V241" s="23"/>
      <c r="W241" s="23">
        <v>1</v>
      </c>
      <c r="X241" s="23">
        <v>1</v>
      </c>
      <c r="Y241" s="23">
        <v>1</v>
      </c>
      <c r="Z241" s="23"/>
      <c r="AA241" s="23">
        <v>3</v>
      </c>
      <c r="AB241" s="23">
        <v>24</v>
      </c>
      <c r="AC241" s="23">
        <v>24</v>
      </c>
      <c r="AD241" s="23"/>
      <c r="AE241" s="23"/>
      <c r="AF241" s="23"/>
      <c r="AG241" s="23"/>
      <c r="AH241" s="23"/>
      <c r="AI241" s="2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</row>
    <row r="242" s="1" customFormat="1" spans="1:46">
      <c r="A242" s="11"/>
      <c r="B242" s="11"/>
      <c r="C242" s="39"/>
      <c r="D242" s="11"/>
      <c r="E242" s="11"/>
      <c r="F242" s="22" t="s">
        <v>3412</v>
      </c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</row>
    <row r="243" s="1" customFormat="1" spans="1:46">
      <c r="A243" s="20"/>
      <c r="B243" s="20"/>
      <c r="C243" s="36"/>
      <c r="D243" s="20"/>
      <c r="E243" s="20"/>
      <c r="F243" s="22" t="s">
        <v>3413</v>
      </c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</row>
    <row r="244" s="1" customFormat="1" spans="1:46">
      <c r="A244" s="3">
        <v>113</v>
      </c>
      <c r="B244" s="3" t="s">
        <v>3385</v>
      </c>
      <c r="C244" s="3" t="s">
        <v>3414</v>
      </c>
      <c r="D244" s="3">
        <v>3</v>
      </c>
      <c r="E244" s="3" t="s">
        <v>3415</v>
      </c>
      <c r="F244" s="22" t="s">
        <v>3416</v>
      </c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23">
        <v>3</v>
      </c>
      <c r="R244" s="23"/>
      <c r="S244" s="23"/>
      <c r="T244" s="23"/>
      <c r="U244" s="23"/>
      <c r="V244" s="23"/>
      <c r="W244" s="23">
        <v>1</v>
      </c>
      <c r="X244" s="23">
        <v>1</v>
      </c>
      <c r="Y244" s="23">
        <v>1</v>
      </c>
      <c r="Z244" s="23"/>
      <c r="AA244" s="23">
        <v>32.2</v>
      </c>
      <c r="AB244" s="23">
        <v>24</v>
      </c>
      <c r="AC244" s="23">
        <v>24</v>
      </c>
      <c r="AD244" s="23"/>
      <c r="AE244" s="23"/>
      <c r="AF244" s="23">
        <v>1</v>
      </c>
      <c r="AG244" s="23"/>
      <c r="AH244" s="23"/>
      <c r="AI244" s="23"/>
      <c r="AJ244" s="3"/>
      <c r="AK244" s="3"/>
      <c r="AL244" s="3"/>
      <c r="AM244" s="3"/>
      <c r="AN244" s="3"/>
      <c r="AO244" s="3"/>
      <c r="AP244" s="3">
        <v>1</v>
      </c>
      <c r="AQ244" s="3"/>
      <c r="AR244" s="3"/>
      <c r="AS244" s="3"/>
      <c r="AT244" s="3"/>
    </row>
    <row r="245" s="1" customFormat="1" spans="1:46">
      <c r="A245" s="11"/>
      <c r="B245" s="11"/>
      <c r="C245" s="11"/>
      <c r="D245" s="11"/>
      <c r="E245" s="11"/>
      <c r="F245" s="22" t="s">
        <v>3417</v>
      </c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</row>
    <row r="246" s="1" customFormat="1" spans="1:46">
      <c r="A246" s="20"/>
      <c r="B246" s="20"/>
      <c r="C246" s="20"/>
      <c r="D246" s="20"/>
      <c r="E246" s="20"/>
      <c r="F246" s="22" t="s">
        <v>3418</v>
      </c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</row>
    <row r="247" s="1" customFormat="1" spans="1:46">
      <c r="A247" s="3">
        <v>114</v>
      </c>
      <c r="B247" s="3" t="s">
        <v>3385</v>
      </c>
      <c r="C247" s="3" t="s">
        <v>3419</v>
      </c>
      <c r="D247" s="3">
        <v>2</v>
      </c>
      <c r="E247" s="3" t="s">
        <v>3420</v>
      </c>
      <c r="F247" s="22" t="s">
        <v>3421</v>
      </c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23">
        <v>2</v>
      </c>
      <c r="R247" s="23"/>
      <c r="S247" s="23"/>
      <c r="T247" s="23"/>
      <c r="U247" s="23"/>
      <c r="V247" s="23"/>
      <c r="W247" s="23">
        <v>1</v>
      </c>
      <c r="X247" s="23">
        <v>1</v>
      </c>
      <c r="Y247" s="23">
        <v>1</v>
      </c>
      <c r="Z247" s="23"/>
      <c r="AA247" s="23">
        <v>171</v>
      </c>
      <c r="AB247" s="23">
        <v>16</v>
      </c>
      <c r="AC247" s="23">
        <v>16</v>
      </c>
      <c r="AD247" s="23"/>
      <c r="AE247" s="23"/>
      <c r="AF247" s="23"/>
      <c r="AG247" s="23"/>
      <c r="AH247" s="23"/>
      <c r="AI247" s="23"/>
      <c r="AJ247" s="3"/>
      <c r="AK247" s="3"/>
      <c r="AL247" s="3"/>
      <c r="AM247" s="3"/>
      <c r="AN247" s="3"/>
      <c r="AO247" s="3">
        <v>1</v>
      </c>
      <c r="AP247" s="3"/>
      <c r="AQ247" s="3"/>
      <c r="AR247" s="3"/>
      <c r="AS247" s="3"/>
      <c r="AT247" s="3"/>
    </row>
    <row r="248" s="1" customFormat="1" spans="1:46">
      <c r="A248" s="20"/>
      <c r="B248" s="20"/>
      <c r="C248" s="20"/>
      <c r="D248" s="20"/>
      <c r="E248" s="20"/>
      <c r="F248" s="22" t="s">
        <v>3422</v>
      </c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</row>
    <row r="249" s="1" customFormat="1" spans="1:46">
      <c r="A249" s="19">
        <v>115</v>
      </c>
      <c r="B249" s="19" t="s">
        <v>3385</v>
      </c>
      <c r="C249" s="35" t="s">
        <v>3423</v>
      </c>
      <c r="D249" s="22">
        <v>1</v>
      </c>
      <c r="E249" s="19" t="s">
        <v>3424</v>
      </c>
      <c r="F249" s="22" t="s">
        <v>3425</v>
      </c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37">
        <v>1</v>
      </c>
      <c r="R249" s="37"/>
      <c r="S249" s="37"/>
      <c r="T249" s="37"/>
      <c r="U249" s="37"/>
      <c r="V249" s="37"/>
      <c r="W249" s="37">
        <v>1</v>
      </c>
      <c r="X249" s="37">
        <v>1</v>
      </c>
      <c r="Y249" s="37">
        <v>1</v>
      </c>
      <c r="Z249" s="37"/>
      <c r="AA249" s="37">
        <v>3</v>
      </c>
      <c r="AB249" s="37">
        <v>8</v>
      </c>
      <c r="AC249" s="37">
        <v>8</v>
      </c>
      <c r="AD249" s="37"/>
      <c r="AE249" s="37"/>
      <c r="AF249" s="37"/>
      <c r="AG249" s="37"/>
      <c r="AH249" s="37"/>
      <c r="AI249" s="37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</row>
    <row r="250" s="1" customFormat="1" spans="1:46">
      <c r="A250" s="3">
        <v>116</v>
      </c>
      <c r="B250" s="3" t="s">
        <v>3385</v>
      </c>
      <c r="C250" s="3" t="s">
        <v>3426</v>
      </c>
      <c r="D250" s="3">
        <v>2</v>
      </c>
      <c r="E250" s="3" t="s">
        <v>3427</v>
      </c>
      <c r="F250" s="22" t="s">
        <v>3428</v>
      </c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23">
        <v>2</v>
      </c>
      <c r="R250" s="23"/>
      <c r="S250" s="23"/>
      <c r="T250" s="23"/>
      <c r="U250" s="23"/>
      <c r="V250" s="23"/>
      <c r="W250" s="23">
        <v>1</v>
      </c>
      <c r="X250" s="23">
        <v>1</v>
      </c>
      <c r="Y250" s="34">
        <v>0</v>
      </c>
      <c r="Z250" s="23"/>
      <c r="AA250" s="23">
        <v>23.5</v>
      </c>
      <c r="AB250" s="23">
        <v>16</v>
      </c>
      <c r="AC250" s="23">
        <v>16</v>
      </c>
      <c r="AD250" s="23"/>
      <c r="AE250" s="23"/>
      <c r="AF250" s="23"/>
      <c r="AG250" s="23"/>
      <c r="AH250" s="23"/>
      <c r="AI250" s="23"/>
      <c r="AJ250" s="3"/>
      <c r="AK250" s="3"/>
      <c r="AL250" s="3"/>
      <c r="AM250" s="3"/>
      <c r="AN250" s="3"/>
      <c r="AO250" s="3">
        <v>1</v>
      </c>
      <c r="AP250" s="3"/>
      <c r="AQ250" s="3"/>
      <c r="AR250" s="3"/>
      <c r="AS250" s="3"/>
      <c r="AT250" s="3"/>
    </row>
    <row r="251" s="1" customFormat="1" spans="1:46">
      <c r="A251" s="20"/>
      <c r="B251" s="20"/>
      <c r="C251" s="20"/>
      <c r="D251" s="20"/>
      <c r="E251" s="20"/>
      <c r="F251" s="22" t="s">
        <v>3429</v>
      </c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4"/>
      <c r="R251" s="24"/>
      <c r="S251" s="24"/>
      <c r="T251" s="24"/>
      <c r="U251" s="24"/>
      <c r="V251" s="24"/>
      <c r="W251" s="24"/>
      <c r="X251" s="24"/>
      <c r="Y251" s="36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</row>
    <row r="252" s="1" customFormat="1" spans="1:46">
      <c r="A252" s="19">
        <v>117</v>
      </c>
      <c r="B252" s="19" t="s">
        <v>3385</v>
      </c>
      <c r="C252" s="35" t="s">
        <v>3430</v>
      </c>
      <c r="D252" s="22">
        <v>1</v>
      </c>
      <c r="E252" s="19" t="s">
        <v>3431</v>
      </c>
      <c r="F252" s="22" t="s">
        <v>3432</v>
      </c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37">
        <v>1</v>
      </c>
      <c r="R252" s="37"/>
      <c r="S252" s="37"/>
      <c r="T252" s="37"/>
      <c r="U252" s="37"/>
      <c r="V252" s="37"/>
      <c r="W252" s="37">
        <v>1</v>
      </c>
      <c r="X252" s="37">
        <v>1</v>
      </c>
      <c r="Y252" s="37">
        <v>1</v>
      </c>
      <c r="Z252" s="37"/>
      <c r="AA252" s="37">
        <v>3</v>
      </c>
      <c r="AB252" s="37">
        <v>8</v>
      </c>
      <c r="AC252" s="37">
        <v>8</v>
      </c>
      <c r="AD252" s="37"/>
      <c r="AE252" s="37"/>
      <c r="AF252" s="37"/>
      <c r="AG252" s="37"/>
      <c r="AH252" s="37"/>
      <c r="AI252" s="37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</row>
    <row r="253" s="1" customFormat="1" spans="1:46">
      <c r="A253" s="3">
        <v>119</v>
      </c>
      <c r="B253" s="3" t="s">
        <v>3385</v>
      </c>
      <c r="C253" s="3" t="s">
        <v>3433</v>
      </c>
      <c r="D253" s="3">
        <v>2</v>
      </c>
      <c r="E253" s="3" t="s">
        <v>3434</v>
      </c>
      <c r="F253" s="22" t="s">
        <v>3435</v>
      </c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23">
        <v>2</v>
      </c>
      <c r="R253" s="23"/>
      <c r="S253" s="23"/>
      <c r="T253" s="23"/>
      <c r="U253" s="23"/>
      <c r="V253" s="23"/>
      <c r="W253" s="23">
        <v>1</v>
      </c>
      <c r="X253" s="23">
        <v>1</v>
      </c>
      <c r="Y253" s="23">
        <v>1</v>
      </c>
      <c r="Z253" s="23"/>
      <c r="AA253" s="23">
        <v>21.2</v>
      </c>
      <c r="AB253" s="23">
        <v>16</v>
      </c>
      <c r="AC253" s="23">
        <v>16</v>
      </c>
      <c r="AD253" s="23"/>
      <c r="AE253" s="23"/>
      <c r="AF253" s="23"/>
      <c r="AG253" s="23"/>
      <c r="AH253" s="23"/>
      <c r="AI253" s="23"/>
      <c r="AJ253" s="3"/>
      <c r="AK253" s="3"/>
      <c r="AL253" s="3"/>
      <c r="AM253" s="3"/>
      <c r="AN253" s="3"/>
      <c r="AO253" s="3">
        <v>1</v>
      </c>
      <c r="AP253" s="3"/>
      <c r="AQ253" s="3"/>
      <c r="AR253" s="3"/>
      <c r="AS253" s="3"/>
      <c r="AT253" s="3"/>
    </row>
    <row r="254" s="1" customFormat="1" spans="1:46">
      <c r="A254" s="20"/>
      <c r="B254" s="20"/>
      <c r="C254" s="20"/>
      <c r="D254" s="20"/>
      <c r="E254" s="20"/>
      <c r="F254" s="22" t="s">
        <v>3436</v>
      </c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</row>
    <row r="255" s="1" customFormat="1" spans="1:46">
      <c r="A255" s="3">
        <v>120</v>
      </c>
      <c r="B255" s="3" t="s">
        <v>3385</v>
      </c>
      <c r="C255" s="3" t="s">
        <v>3437</v>
      </c>
      <c r="D255" s="3">
        <v>2</v>
      </c>
      <c r="E255" s="3" t="s">
        <v>3438</v>
      </c>
      <c r="F255" s="22" t="s">
        <v>3439</v>
      </c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23">
        <v>2</v>
      </c>
      <c r="R255" s="23"/>
      <c r="S255" s="23"/>
      <c r="T255" s="23"/>
      <c r="U255" s="23"/>
      <c r="V255" s="23"/>
      <c r="W255" s="23">
        <v>1</v>
      </c>
      <c r="X255" s="23">
        <v>1</v>
      </c>
      <c r="Y255" s="23">
        <v>1</v>
      </c>
      <c r="Z255" s="23"/>
      <c r="AA255" s="23">
        <v>171</v>
      </c>
      <c r="AB255" s="23">
        <v>16</v>
      </c>
      <c r="AC255" s="23">
        <v>16</v>
      </c>
      <c r="AD255" s="23"/>
      <c r="AE255" s="23"/>
      <c r="AF255" s="23"/>
      <c r="AG255" s="23"/>
      <c r="AH255" s="23"/>
      <c r="AI255" s="23"/>
      <c r="AJ255" s="3"/>
      <c r="AK255" s="3"/>
      <c r="AL255" s="3"/>
      <c r="AM255" s="3"/>
      <c r="AN255" s="3"/>
      <c r="AO255" s="3">
        <v>1</v>
      </c>
      <c r="AP255" s="3"/>
      <c r="AQ255" s="3"/>
      <c r="AR255" s="3"/>
      <c r="AS255" s="3"/>
      <c r="AT255" s="3"/>
    </row>
    <row r="256" s="1" customFormat="1" spans="1:46">
      <c r="A256" s="20"/>
      <c r="B256" s="20"/>
      <c r="C256" s="20"/>
      <c r="D256" s="20"/>
      <c r="E256" s="20"/>
      <c r="F256" s="22" t="s">
        <v>3440</v>
      </c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</row>
    <row r="257" s="1" customFormat="1" spans="1:46">
      <c r="A257" s="3">
        <v>121</v>
      </c>
      <c r="B257" s="3" t="s">
        <v>3441</v>
      </c>
      <c r="C257" s="34" t="s">
        <v>3442</v>
      </c>
      <c r="D257" s="3">
        <v>3</v>
      </c>
      <c r="E257" s="3" t="s">
        <v>3443</v>
      </c>
      <c r="F257" s="22" t="s">
        <v>3444</v>
      </c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23">
        <v>3</v>
      </c>
      <c r="R257" s="23"/>
      <c r="S257" s="23"/>
      <c r="T257" s="23"/>
      <c r="U257" s="23"/>
      <c r="V257" s="23"/>
      <c r="W257" s="23">
        <v>1</v>
      </c>
      <c r="X257" s="23">
        <v>1</v>
      </c>
      <c r="Y257" s="23">
        <v>1</v>
      </c>
      <c r="Z257" s="23"/>
      <c r="AA257" s="23">
        <v>3</v>
      </c>
      <c r="AB257" s="23">
        <v>24</v>
      </c>
      <c r="AC257" s="23">
        <v>24</v>
      </c>
      <c r="AD257" s="23"/>
      <c r="AE257" s="23"/>
      <c r="AF257" s="23"/>
      <c r="AG257" s="23"/>
      <c r="AH257" s="23"/>
      <c r="AI257" s="2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</row>
    <row r="258" s="1" customFormat="1" spans="1:46">
      <c r="A258" s="11"/>
      <c r="B258" s="11"/>
      <c r="C258" s="39"/>
      <c r="D258" s="11"/>
      <c r="E258" s="11"/>
      <c r="F258" s="22" t="s">
        <v>3445</v>
      </c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</row>
    <row r="259" s="1" customFormat="1" spans="1:46">
      <c r="A259" s="20"/>
      <c r="B259" s="20"/>
      <c r="C259" s="36"/>
      <c r="D259" s="20"/>
      <c r="E259" s="20"/>
      <c r="F259" s="22" t="s">
        <v>3446</v>
      </c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</row>
    <row r="260" s="1" customFormat="1" spans="1:46">
      <c r="A260" s="3">
        <v>122</v>
      </c>
      <c r="B260" s="3" t="s">
        <v>3441</v>
      </c>
      <c r="C260" s="3" t="s">
        <v>3447</v>
      </c>
      <c r="D260" s="4">
        <v>2</v>
      </c>
      <c r="E260" s="3" t="s">
        <v>3448</v>
      </c>
      <c r="F260" s="22" t="s">
        <v>3449</v>
      </c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23">
        <v>2</v>
      </c>
      <c r="R260" s="23"/>
      <c r="S260" s="23"/>
      <c r="T260" s="23"/>
      <c r="U260" s="23"/>
      <c r="V260" s="23"/>
      <c r="W260" s="23">
        <v>1</v>
      </c>
      <c r="X260" s="23">
        <v>1</v>
      </c>
      <c r="Y260" s="23">
        <v>1</v>
      </c>
      <c r="Z260" s="23"/>
      <c r="AA260" s="23">
        <v>65</v>
      </c>
      <c r="AB260" s="23">
        <v>16</v>
      </c>
      <c r="AC260" s="23">
        <v>16</v>
      </c>
      <c r="AD260" s="23"/>
      <c r="AE260" s="23"/>
      <c r="AF260" s="23">
        <v>1</v>
      </c>
      <c r="AG260" s="23"/>
      <c r="AH260" s="23"/>
      <c r="AI260" s="23"/>
      <c r="AJ260" s="3"/>
      <c r="AK260" s="3"/>
      <c r="AL260" s="3"/>
      <c r="AM260" s="3"/>
      <c r="AN260" s="3"/>
      <c r="AO260" s="3"/>
      <c r="AP260" s="3"/>
      <c r="AQ260" s="3">
        <v>1</v>
      </c>
      <c r="AR260" s="3"/>
      <c r="AS260" s="3"/>
      <c r="AT260" s="3"/>
    </row>
    <row r="261" s="1" customFormat="1" spans="1:46">
      <c r="A261" s="20"/>
      <c r="B261" s="20"/>
      <c r="C261" s="20"/>
      <c r="D261" s="21"/>
      <c r="E261" s="20"/>
      <c r="F261" s="22" t="s">
        <v>3450</v>
      </c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</row>
    <row r="262" s="1" customFormat="1" spans="1:46">
      <c r="A262" s="3">
        <v>123</v>
      </c>
      <c r="B262" s="3" t="s">
        <v>3441</v>
      </c>
      <c r="C262" s="3" t="s">
        <v>3451</v>
      </c>
      <c r="D262" s="3">
        <v>2</v>
      </c>
      <c r="E262" s="3" t="s">
        <v>3452</v>
      </c>
      <c r="F262" s="22" t="s">
        <v>3453</v>
      </c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23">
        <v>2</v>
      </c>
      <c r="R262" s="23"/>
      <c r="S262" s="23"/>
      <c r="T262" s="23"/>
      <c r="U262" s="23"/>
      <c r="V262" s="23"/>
      <c r="W262" s="23">
        <v>1</v>
      </c>
      <c r="X262" s="23">
        <v>1</v>
      </c>
      <c r="Y262" s="23">
        <v>1</v>
      </c>
      <c r="Z262" s="23"/>
      <c r="AA262" s="23">
        <v>52</v>
      </c>
      <c r="AB262" s="23">
        <v>16</v>
      </c>
      <c r="AC262" s="23">
        <v>16</v>
      </c>
      <c r="AD262" s="23"/>
      <c r="AE262" s="23"/>
      <c r="AF262" s="23"/>
      <c r="AG262" s="23"/>
      <c r="AH262" s="23"/>
      <c r="AI262" s="2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</row>
    <row r="263" s="1" customFormat="1" spans="1:46">
      <c r="A263" s="20"/>
      <c r="B263" s="20"/>
      <c r="C263" s="20"/>
      <c r="D263" s="20"/>
      <c r="E263" s="20"/>
      <c r="F263" s="22" t="s">
        <v>3454</v>
      </c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</row>
    <row r="264" s="1" customFormat="1" spans="1:46">
      <c r="A264" s="3">
        <v>124</v>
      </c>
      <c r="B264" s="3" t="s">
        <v>3441</v>
      </c>
      <c r="C264" s="3" t="s">
        <v>3455</v>
      </c>
      <c r="D264" s="3">
        <v>2</v>
      </c>
      <c r="E264" s="3" t="s">
        <v>3456</v>
      </c>
      <c r="F264" s="22" t="s">
        <v>3457</v>
      </c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23">
        <v>2</v>
      </c>
      <c r="R264" s="23"/>
      <c r="S264" s="23"/>
      <c r="T264" s="23"/>
      <c r="U264" s="23"/>
      <c r="V264" s="23"/>
      <c r="W264" s="23">
        <v>1</v>
      </c>
      <c r="X264" s="23">
        <v>1</v>
      </c>
      <c r="Y264" s="23">
        <v>1</v>
      </c>
      <c r="Z264" s="23"/>
      <c r="AA264" s="23">
        <v>41.5</v>
      </c>
      <c r="AB264" s="23">
        <v>16</v>
      </c>
      <c r="AC264" s="23">
        <v>16</v>
      </c>
      <c r="AD264" s="23"/>
      <c r="AE264" s="23"/>
      <c r="AF264" s="23"/>
      <c r="AG264" s="23"/>
      <c r="AH264" s="23"/>
      <c r="AI264" s="23"/>
      <c r="AJ264" s="3"/>
      <c r="AK264" s="3"/>
      <c r="AL264" s="3"/>
      <c r="AM264" s="3"/>
      <c r="AN264" s="3"/>
      <c r="AO264" s="3">
        <v>1</v>
      </c>
      <c r="AP264" s="3"/>
      <c r="AQ264" s="3"/>
      <c r="AR264" s="3"/>
      <c r="AS264" s="3"/>
      <c r="AT264" s="3"/>
    </row>
    <row r="265" s="1" customFormat="1" spans="1:46">
      <c r="A265" s="20"/>
      <c r="B265" s="20"/>
      <c r="C265" s="20"/>
      <c r="D265" s="20"/>
      <c r="E265" s="20"/>
      <c r="F265" s="22" t="s">
        <v>3458</v>
      </c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</row>
    <row r="266" s="1" customFormat="1" spans="1:46">
      <c r="A266" s="3">
        <v>125</v>
      </c>
      <c r="B266" s="3" t="s">
        <v>3441</v>
      </c>
      <c r="C266" s="3" t="s">
        <v>3459</v>
      </c>
      <c r="D266" s="3">
        <v>3</v>
      </c>
      <c r="E266" s="3" t="s">
        <v>3460</v>
      </c>
      <c r="F266" s="22" t="s">
        <v>3461</v>
      </c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23">
        <v>3</v>
      </c>
      <c r="R266" s="23"/>
      <c r="S266" s="23"/>
      <c r="T266" s="23"/>
      <c r="U266" s="23"/>
      <c r="V266" s="23"/>
      <c r="W266" s="23">
        <v>1</v>
      </c>
      <c r="X266" s="23">
        <v>1</v>
      </c>
      <c r="Y266" s="23">
        <v>1</v>
      </c>
      <c r="Z266" s="23"/>
      <c r="AA266" s="23">
        <v>59.1</v>
      </c>
      <c r="AB266" s="23">
        <v>24</v>
      </c>
      <c r="AC266" s="23">
        <v>24</v>
      </c>
      <c r="AD266" s="23"/>
      <c r="AE266" s="23"/>
      <c r="AF266" s="23">
        <v>1</v>
      </c>
      <c r="AG266" s="23"/>
      <c r="AH266" s="23"/>
      <c r="AI266" s="23"/>
      <c r="AJ266" s="3"/>
      <c r="AK266" s="3"/>
      <c r="AL266" s="3"/>
      <c r="AM266" s="3"/>
      <c r="AN266" s="3"/>
      <c r="AO266" s="3"/>
      <c r="AP266" s="3">
        <v>1</v>
      </c>
      <c r="AQ266" s="3"/>
      <c r="AR266" s="3"/>
      <c r="AS266" s="3"/>
      <c r="AT266" s="3"/>
    </row>
    <row r="267" s="1" customFormat="1" spans="1:46">
      <c r="A267" s="11"/>
      <c r="B267" s="11"/>
      <c r="C267" s="11"/>
      <c r="D267" s="11"/>
      <c r="E267" s="11"/>
      <c r="F267" s="22" t="s">
        <v>3462</v>
      </c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</row>
    <row r="268" s="1" customFormat="1" spans="1:46">
      <c r="A268" s="20"/>
      <c r="B268" s="20"/>
      <c r="C268" s="20"/>
      <c r="D268" s="20"/>
      <c r="E268" s="20"/>
      <c r="F268" s="22" t="s">
        <v>3463</v>
      </c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</row>
    <row r="269" s="1" customFormat="1" ht="12.75" customHeight="1" spans="1:46">
      <c r="A269" s="3">
        <v>126</v>
      </c>
      <c r="B269" s="3" t="s">
        <v>3441</v>
      </c>
      <c r="C269" s="3" t="s">
        <v>3464</v>
      </c>
      <c r="D269" s="3">
        <v>2</v>
      </c>
      <c r="E269" s="3" t="s">
        <v>3465</v>
      </c>
      <c r="F269" s="22" t="s">
        <v>3466</v>
      </c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23">
        <v>2</v>
      </c>
      <c r="R269" s="23"/>
      <c r="S269" s="23"/>
      <c r="T269" s="23"/>
      <c r="U269" s="23"/>
      <c r="V269" s="23"/>
      <c r="W269" s="23">
        <v>1</v>
      </c>
      <c r="X269" s="23">
        <v>1</v>
      </c>
      <c r="Y269" s="23">
        <v>1</v>
      </c>
      <c r="Z269" s="23"/>
      <c r="AA269" s="23">
        <v>28.6</v>
      </c>
      <c r="AB269" s="23">
        <v>16</v>
      </c>
      <c r="AC269" s="23">
        <v>16</v>
      </c>
      <c r="AD269" s="23"/>
      <c r="AE269" s="23"/>
      <c r="AF269" s="23"/>
      <c r="AG269" s="23"/>
      <c r="AH269" s="23"/>
      <c r="AI269" s="23"/>
      <c r="AJ269" s="3"/>
      <c r="AK269" s="3"/>
      <c r="AL269" s="3"/>
      <c r="AM269" s="3"/>
      <c r="AN269" s="3"/>
      <c r="AO269" s="3">
        <v>1</v>
      </c>
      <c r="AP269" s="3"/>
      <c r="AQ269" s="3"/>
      <c r="AR269" s="3"/>
      <c r="AS269" s="3"/>
      <c r="AT269" s="3"/>
    </row>
    <row r="270" s="1" customFormat="1" ht="12.75" customHeight="1" spans="1:46">
      <c r="A270" s="20"/>
      <c r="B270" s="20"/>
      <c r="C270" s="20"/>
      <c r="D270" s="20"/>
      <c r="E270" s="20"/>
      <c r="F270" s="22" t="s">
        <v>3467</v>
      </c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</row>
    <row r="271" s="1" customFormat="1" spans="1:46">
      <c r="A271" s="3">
        <v>127</v>
      </c>
      <c r="B271" s="3" t="s">
        <v>3441</v>
      </c>
      <c r="C271" s="34" t="s">
        <v>3468</v>
      </c>
      <c r="D271" s="3">
        <v>2</v>
      </c>
      <c r="E271" s="3" t="s">
        <v>3469</v>
      </c>
      <c r="F271" s="22" t="s">
        <v>3470</v>
      </c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23">
        <v>2</v>
      </c>
      <c r="R271" s="23"/>
      <c r="S271" s="23"/>
      <c r="T271" s="23"/>
      <c r="U271" s="23"/>
      <c r="V271" s="23"/>
      <c r="W271" s="23">
        <v>1</v>
      </c>
      <c r="X271" s="23">
        <v>1</v>
      </c>
      <c r="Y271" s="23"/>
      <c r="Z271" s="23"/>
      <c r="AA271" s="23">
        <v>3</v>
      </c>
      <c r="AB271" s="23">
        <v>16</v>
      </c>
      <c r="AC271" s="23">
        <v>16</v>
      </c>
      <c r="AD271" s="23"/>
      <c r="AE271" s="23"/>
      <c r="AF271" s="23"/>
      <c r="AG271" s="23"/>
      <c r="AH271" s="23"/>
      <c r="AI271" s="2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</row>
    <row r="272" s="1" customFormat="1" spans="1:46">
      <c r="A272" s="20"/>
      <c r="B272" s="20"/>
      <c r="C272" s="36"/>
      <c r="D272" s="20"/>
      <c r="E272" s="20"/>
      <c r="F272" s="22" t="s">
        <v>3471</v>
      </c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</row>
    <row r="273" s="1" customFormat="1" spans="1:46">
      <c r="A273" s="19">
        <v>128</v>
      </c>
      <c r="B273" s="19" t="s">
        <v>3441</v>
      </c>
      <c r="C273" s="19" t="s">
        <v>3472</v>
      </c>
      <c r="D273" s="22">
        <v>1</v>
      </c>
      <c r="E273" s="37" t="s">
        <v>3473</v>
      </c>
      <c r="F273" s="31" t="s">
        <v>3474</v>
      </c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7">
        <v>1</v>
      </c>
      <c r="R273" s="37"/>
      <c r="S273" s="37"/>
      <c r="T273" s="37"/>
      <c r="U273" s="37"/>
      <c r="V273" s="37"/>
      <c r="W273" s="37">
        <v>1</v>
      </c>
      <c r="X273" s="37">
        <v>1</v>
      </c>
      <c r="Y273" s="37">
        <v>1</v>
      </c>
      <c r="Z273" s="37"/>
      <c r="AA273" s="37">
        <v>41.5</v>
      </c>
      <c r="AB273" s="37">
        <v>8</v>
      </c>
      <c r="AC273" s="37">
        <v>8</v>
      </c>
      <c r="AD273" s="37"/>
      <c r="AE273" s="37"/>
      <c r="AF273" s="37"/>
      <c r="AG273" s="37"/>
      <c r="AH273" s="37"/>
      <c r="AI273" s="37"/>
      <c r="AJ273" s="19"/>
      <c r="AK273" s="19"/>
      <c r="AL273" s="19"/>
      <c r="AM273" s="19">
        <v>1</v>
      </c>
      <c r="AN273" s="19"/>
      <c r="AO273" s="19"/>
      <c r="AP273" s="19"/>
      <c r="AQ273" s="19"/>
      <c r="AR273" s="19"/>
      <c r="AS273" s="19"/>
      <c r="AT273" s="19"/>
    </row>
    <row r="274" s="1" customFormat="1" spans="1:46">
      <c r="A274" s="3">
        <v>129</v>
      </c>
      <c r="B274" s="3" t="s">
        <v>3441</v>
      </c>
      <c r="C274" s="3" t="s">
        <v>3475</v>
      </c>
      <c r="D274" s="3">
        <v>2</v>
      </c>
      <c r="E274" s="3" t="s">
        <v>3476</v>
      </c>
      <c r="F274" s="22" t="s">
        <v>3477</v>
      </c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23">
        <v>2</v>
      </c>
      <c r="R274" s="23"/>
      <c r="S274" s="23"/>
      <c r="T274" s="23"/>
      <c r="U274" s="23"/>
      <c r="V274" s="23"/>
      <c r="W274" s="23">
        <v>1</v>
      </c>
      <c r="X274" s="23">
        <v>1</v>
      </c>
      <c r="Y274" s="23">
        <v>1</v>
      </c>
      <c r="Z274" s="23"/>
      <c r="AA274" s="23">
        <v>36.1</v>
      </c>
      <c r="AB274" s="23">
        <v>16</v>
      </c>
      <c r="AC274" s="23">
        <v>16</v>
      </c>
      <c r="AD274" s="23"/>
      <c r="AE274" s="23"/>
      <c r="AF274" s="23"/>
      <c r="AG274" s="23"/>
      <c r="AH274" s="23"/>
      <c r="AI274" s="23"/>
      <c r="AJ274" s="3"/>
      <c r="AK274" s="3"/>
      <c r="AL274" s="3"/>
      <c r="AM274" s="3"/>
      <c r="AN274" s="3"/>
      <c r="AO274" s="3">
        <v>1</v>
      </c>
      <c r="AP274" s="3"/>
      <c r="AQ274" s="3"/>
      <c r="AR274" s="3"/>
      <c r="AS274" s="3"/>
      <c r="AT274" s="3"/>
    </row>
    <row r="275" s="1" customFormat="1" spans="1:46">
      <c r="A275" s="20"/>
      <c r="B275" s="20"/>
      <c r="C275" s="20"/>
      <c r="D275" s="20"/>
      <c r="E275" s="20"/>
      <c r="F275" s="22" t="s">
        <v>3478</v>
      </c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</row>
    <row r="276" s="1" customFormat="1" spans="1:46">
      <c r="A276" s="3">
        <v>130</v>
      </c>
      <c r="B276" s="3" t="s">
        <v>3441</v>
      </c>
      <c r="C276" s="3" t="s">
        <v>3479</v>
      </c>
      <c r="D276" s="3">
        <v>2</v>
      </c>
      <c r="E276" s="3" t="s">
        <v>3480</v>
      </c>
      <c r="F276" s="22" t="s">
        <v>3481</v>
      </c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23">
        <v>2</v>
      </c>
      <c r="R276" s="23"/>
      <c r="S276" s="23"/>
      <c r="T276" s="23"/>
      <c r="U276" s="23"/>
      <c r="V276" s="23"/>
      <c r="W276" s="23">
        <v>1</v>
      </c>
      <c r="X276" s="23">
        <v>1</v>
      </c>
      <c r="Y276" s="23">
        <v>1</v>
      </c>
      <c r="Z276" s="23"/>
      <c r="AA276" s="23">
        <v>27.8</v>
      </c>
      <c r="AB276" s="23">
        <v>16</v>
      </c>
      <c r="AC276" s="23">
        <v>16</v>
      </c>
      <c r="AD276" s="23"/>
      <c r="AE276" s="23"/>
      <c r="AF276" s="23"/>
      <c r="AG276" s="23"/>
      <c r="AH276" s="23"/>
      <c r="AI276" s="23"/>
      <c r="AJ276" s="3"/>
      <c r="AK276" s="3"/>
      <c r="AL276" s="3"/>
      <c r="AM276" s="3"/>
      <c r="AN276" s="3"/>
      <c r="AO276" s="3">
        <v>1</v>
      </c>
      <c r="AP276" s="3"/>
      <c r="AQ276" s="3"/>
      <c r="AR276" s="3"/>
      <c r="AS276" s="3"/>
      <c r="AT276" s="3"/>
    </row>
    <row r="277" s="1" customFormat="1" spans="1:46">
      <c r="A277" s="20"/>
      <c r="B277" s="20"/>
      <c r="C277" s="20"/>
      <c r="D277" s="20"/>
      <c r="E277" s="20"/>
      <c r="F277" s="31" t="s">
        <v>3482</v>
      </c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</row>
    <row r="278" s="1" customFormat="1" spans="1:46">
      <c r="A278" s="3">
        <v>131</v>
      </c>
      <c r="B278" s="3" t="s">
        <v>3441</v>
      </c>
      <c r="C278" s="3" t="s">
        <v>3483</v>
      </c>
      <c r="D278" s="3">
        <v>2</v>
      </c>
      <c r="E278" s="3" t="s">
        <v>3484</v>
      </c>
      <c r="F278" s="22" t="s">
        <v>3485</v>
      </c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23">
        <v>2</v>
      </c>
      <c r="R278" s="23"/>
      <c r="S278" s="23"/>
      <c r="T278" s="23"/>
      <c r="U278" s="23"/>
      <c r="V278" s="23"/>
      <c r="W278" s="23">
        <v>1</v>
      </c>
      <c r="X278" s="23">
        <v>1</v>
      </c>
      <c r="Y278" s="23">
        <v>1</v>
      </c>
      <c r="Z278" s="23"/>
      <c r="AA278" s="23">
        <v>25.8</v>
      </c>
      <c r="AB278" s="23">
        <v>16</v>
      </c>
      <c r="AC278" s="23">
        <v>16</v>
      </c>
      <c r="AD278" s="23"/>
      <c r="AE278" s="23"/>
      <c r="AF278" s="23"/>
      <c r="AG278" s="23"/>
      <c r="AH278" s="23"/>
      <c r="AI278" s="23"/>
      <c r="AJ278" s="3"/>
      <c r="AK278" s="3"/>
      <c r="AL278" s="3"/>
      <c r="AM278" s="3"/>
      <c r="AN278" s="3"/>
      <c r="AO278" s="3">
        <v>1</v>
      </c>
      <c r="AP278" s="3"/>
      <c r="AQ278" s="3"/>
      <c r="AR278" s="3"/>
      <c r="AS278" s="3"/>
      <c r="AT278" s="3"/>
    </row>
    <row r="279" s="1" customFormat="1" spans="1:46">
      <c r="A279" s="20"/>
      <c r="B279" s="20"/>
      <c r="C279" s="20"/>
      <c r="D279" s="20"/>
      <c r="E279" s="20"/>
      <c r="F279" s="22" t="s">
        <v>3486</v>
      </c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</row>
    <row r="280" s="1" customFormat="1" spans="1:46">
      <c r="A280" s="3">
        <v>132</v>
      </c>
      <c r="B280" s="3" t="s">
        <v>3441</v>
      </c>
      <c r="C280" s="3" t="s">
        <v>3487</v>
      </c>
      <c r="D280" s="3">
        <v>2</v>
      </c>
      <c r="E280" s="3" t="s">
        <v>3488</v>
      </c>
      <c r="F280" s="22" t="s">
        <v>3489</v>
      </c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23">
        <v>2</v>
      </c>
      <c r="R280" s="23"/>
      <c r="S280" s="23"/>
      <c r="T280" s="23"/>
      <c r="U280" s="23"/>
      <c r="V280" s="23"/>
      <c r="W280" s="23">
        <v>1</v>
      </c>
      <c r="X280" s="23">
        <v>1</v>
      </c>
      <c r="Y280" s="23">
        <v>1</v>
      </c>
      <c r="Z280" s="23"/>
      <c r="AA280" s="23">
        <v>19.7</v>
      </c>
      <c r="AB280" s="23">
        <v>16</v>
      </c>
      <c r="AC280" s="23">
        <v>16</v>
      </c>
      <c r="AD280" s="23"/>
      <c r="AE280" s="23"/>
      <c r="AF280" s="23"/>
      <c r="AG280" s="23"/>
      <c r="AH280" s="23"/>
      <c r="AI280" s="23"/>
      <c r="AJ280" s="3"/>
      <c r="AK280" s="3"/>
      <c r="AL280" s="3"/>
      <c r="AM280" s="3"/>
      <c r="AN280" s="3"/>
      <c r="AO280" s="3">
        <v>1</v>
      </c>
      <c r="AP280" s="3"/>
      <c r="AQ280" s="3"/>
      <c r="AR280" s="3"/>
      <c r="AS280" s="3"/>
      <c r="AT280" s="3"/>
    </row>
    <row r="281" s="1" customFormat="1" spans="1:46">
      <c r="A281" s="20"/>
      <c r="B281" s="20"/>
      <c r="C281" s="20"/>
      <c r="D281" s="20"/>
      <c r="E281" s="20"/>
      <c r="F281" s="22" t="s">
        <v>3490</v>
      </c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</row>
    <row r="282" s="1" customFormat="1" spans="1:46">
      <c r="A282" s="3">
        <v>133</v>
      </c>
      <c r="B282" s="3" t="s">
        <v>3441</v>
      </c>
      <c r="C282" s="3" t="s">
        <v>3491</v>
      </c>
      <c r="D282" s="3">
        <v>2</v>
      </c>
      <c r="E282" s="3" t="s">
        <v>3492</v>
      </c>
      <c r="F282" s="22" t="s">
        <v>3493</v>
      </c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23">
        <v>2</v>
      </c>
      <c r="R282" s="23"/>
      <c r="S282" s="23"/>
      <c r="T282" s="23"/>
      <c r="U282" s="23"/>
      <c r="V282" s="23"/>
      <c r="W282" s="23">
        <v>1</v>
      </c>
      <c r="X282" s="23">
        <v>1</v>
      </c>
      <c r="Y282" s="23">
        <v>1</v>
      </c>
      <c r="Z282" s="23"/>
      <c r="AA282" s="23">
        <v>39.3</v>
      </c>
      <c r="AB282" s="23">
        <v>16</v>
      </c>
      <c r="AC282" s="23">
        <v>16</v>
      </c>
      <c r="AD282" s="23"/>
      <c r="AE282" s="23"/>
      <c r="AF282" s="23"/>
      <c r="AG282" s="23"/>
      <c r="AH282" s="23"/>
      <c r="AI282" s="23"/>
      <c r="AJ282" s="3"/>
      <c r="AK282" s="3"/>
      <c r="AL282" s="3"/>
      <c r="AM282" s="3"/>
      <c r="AN282" s="3"/>
      <c r="AO282" s="3">
        <v>1</v>
      </c>
      <c r="AP282" s="3"/>
      <c r="AQ282" s="3"/>
      <c r="AR282" s="3"/>
      <c r="AS282" s="3"/>
      <c r="AT282" s="3"/>
    </row>
    <row r="283" s="1" customFormat="1" spans="1:46">
      <c r="A283" s="20"/>
      <c r="B283" s="20"/>
      <c r="C283" s="20"/>
      <c r="D283" s="20"/>
      <c r="E283" s="20"/>
      <c r="F283" s="22" t="s">
        <v>3494</v>
      </c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</row>
    <row r="284" s="1" customFormat="1" spans="1:46">
      <c r="A284" s="3">
        <v>134</v>
      </c>
      <c r="B284" s="3" t="s">
        <v>3441</v>
      </c>
      <c r="C284" s="3" t="s">
        <v>3495</v>
      </c>
      <c r="D284" s="3">
        <v>2</v>
      </c>
      <c r="E284" s="3" t="s">
        <v>3496</v>
      </c>
      <c r="F284" s="22" t="s">
        <v>3497</v>
      </c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23">
        <v>2</v>
      </c>
      <c r="R284" s="23"/>
      <c r="S284" s="23"/>
      <c r="T284" s="23"/>
      <c r="U284" s="23"/>
      <c r="V284" s="23"/>
      <c r="W284" s="23">
        <v>1</v>
      </c>
      <c r="X284" s="23">
        <v>1</v>
      </c>
      <c r="Y284" s="23">
        <v>1</v>
      </c>
      <c r="Z284" s="23"/>
      <c r="AA284" s="23">
        <v>22.9</v>
      </c>
      <c r="AB284" s="23">
        <v>16</v>
      </c>
      <c r="AC284" s="23">
        <v>16</v>
      </c>
      <c r="AD284" s="23"/>
      <c r="AE284" s="23"/>
      <c r="AF284" s="23"/>
      <c r="AG284" s="23"/>
      <c r="AH284" s="23"/>
      <c r="AI284" s="23"/>
      <c r="AJ284" s="3"/>
      <c r="AK284" s="3"/>
      <c r="AL284" s="3"/>
      <c r="AM284" s="3"/>
      <c r="AN284" s="3"/>
      <c r="AO284" s="3">
        <v>1</v>
      </c>
      <c r="AP284" s="3"/>
      <c r="AQ284" s="3"/>
      <c r="AR284" s="3"/>
      <c r="AS284" s="3"/>
      <c r="AT284" s="3"/>
    </row>
    <row r="285" s="1" customFormat="1" spans="1:46">
      <c r="A285" s="20"/>
      <c r="B285" s="20"/>
      <c r="C285" s="20"/>
      <c r="D285" s="20"/>
      <c r="E285" s="20"/>
      <c r="F285" s="22" t="s">
        <v>3498</v>
      </c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</row>
    <row r="286" s="1" customFormat="1" spans="1:46">
      <c r="A286" s="3">
        <v>135</v>
      </c>
      <c r="B286" s="3" t="s">
        <v>3441</v>
      </c>
      <c r="C286" s="3" t="s">
        <v>3499</v>
      </c>
      <c r="D286" s="3">
        <v>2</v>
      </c>
      <c r="E286" s="3" t="s">
        <v>3500</v>
      </c>
      <c r="F286" s="22" t="s">
        <v>3501</v>
      </c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23">
        <v>2</v>
      </c>
      <c r="R286" s="23"/>
      <c r="S286" s="23"/>
      <c r="T286" s="23"/>
      <c r="U286" s="23"/>
      <c r="V286" s="23"/>
      <c r="W286" s="23">
        <v>1</v>
      </c>
      <c r="X286" s="23">
        <v>1</v>
      </c>
      <c r="Y286" s="23">
        <v>1</v>
      </c>
      <c r="Z286" s="23"/>
      <c r="AA286" s="23">
        <v>27</v>
      </c>
      <c r="AB286" s="23">
        <v>16</v>
      </c>
      <c r="AC286" s="23">
        <v>16</v>
      </c>
      <c r="AD286" s="23"/>
      <c r="AE286" s="23"/>
      <c r="AF286" s="23"/>
      <c r="AG286" s="23"/>
      <c r="AH286" s="23"/>
      <c r="AI286" s="23"/>
      <c r="AJ286" s="3"/>
      <c r="AK286" s="3"/>
      <c r="AL286" s="3"/>
      <c r="AM286" s="3"/>
      <c r="AN286" s="3"/>
      <c r="AO286" s="3">
        <v>1</v>
      </c>
      <c r="AP286" s="3"/>
      <c r="AQ286" s="3"/>
      <c r="AR286" s="3"/>
      <c r="AS286" s="3"/>
      <c r="AT286" s="3"/>
    </row>
    <row r="287" s="1" customFormat="1" spans="1:46">
      <c r="A287" s="20"/>
      <c r="B287" s="20"/>
      <c r="C287" s="20"/>
      <c r="D287" s="20"/>
      <c r="E287" s="20"/>
      <c r="F287" s="22" t="s">
        <v>3502</v>
      </c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</row>
    <row r="288" s="1" customFormat="1" spans="1:46">
      <c r="A288" s="3">
        <v>136</v>
      </c>
      <c r="B288" s="3" t="s">
        <v>3441</v>
      </c>
      <c r="C288" s="3" t="s">
        <v>3503</v>
      </c>
      <c r="D288" s="3">
        <v>2</v>
      </c>
      <c r="E288" s="3" t="s">
        <v>3504</v>
      </c>
      <c r="F288" s="22" t="s">
        <v>3505</v>
      </c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23">
        <v>2</v>
      </c>
      <c r="R288" s="23"/>
      <c r="S288" s="23"/>
      <c r="T288" s="23"/>
      <c r="U288" s="23"/>
      <c r="V288" s="23"/>
      <c r="W288" s="23">
        <v>1</v>
      </c>
      <c r="X288" s="23">
        <v>1</v>
      </c>
      <c r="Y288" s="23">
        <v>1</v>
      </c>
      <c r="Z288" s="23"/>
      <c r="AA288" s="23">
        <v>20.1</v>
      </c>
      <c r="AB288" s="23">
        <v>16</v>
      </c>
      <c r="AC288" s="23">
        <v>16</v>
      </c>
      <c r="AD288" s="23"/>
      <c r="AE288" s="23"/>
      <c r="AF288" s="23"/>
      <c r="AG288" s="23"/>
      <c r="AH288" s="23"/>
      <c r="AI288" s="23"/>
      <c r="AJ288" s="3"/>
      <c r="AK288" s="3"/>
      <c r="AL288" s="3"/>
      <c r="AM288" s="3"/>
      <c r="AN288" s="3"/>
      <c r="AO288" s="3">
        <v>1</v>
      </c>
      <c r="AP288" s="3"/>
      <c r="AQ288" s="3"/>
      <c r="AR288" s="3"/>
      <c r="AS288" s="3"/>
      <c r="AT288" s="3"/>
    </row>
    <row r="289" s="1" customFormat="1" spans="1:46">
      <c r="A289" s="20"/>
      <c r="B289" s="20"/>
      <c r="C289" s="20"/>
      <c r="D289" s="20"/>
      <c r="E289" s="20"/>
      <c r="F289" s="22" t="s">
        <v>3506</v>
      </c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</row>
    <row r="290" s="1" customFormat="1" spans="1:46">
      <c r="A290" s="3">
        <v>137</v>
      </c>
      <c r="B290" s="3" t="s">
        <v>3441</v>
      </c>
      <c r="C290" s="3" t="s">
        <v>3507</v>
      </c>
      <c r="D290" s="3">
        <v>2</v>
      </c>
      <c r="E290" s="3" t="s">
        <v>3508</v>
      </c>
      <c r="F290" s="22" t="s">
        <v>3509</v>
      </c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23">
        <v>2</v>
      </c>
      <c r="R290" s="23"/>
      <c r="S290" s="23"/>
      <c r="T290" s="23"/>
      <c r="U290" s="23"/>
      <c r="V290" s="23"/>
      <c r="W290" s="23">
        <v>1</v>
      </c>
      <c r="X290" s="23">
        <v>1</v>
      </c>
      <c r="Y290" s="23">
        <v>1</v>
      </c>
      <c r="Z290" s="23"/>
      <c r="AA290" s="23">
        <v>17.2</v>
      </c>
      <c r="AB290" s="23">
        <v>16</v>
      </c>
      <c r="AC290" s="23">
        <v>16</v>
      </c>
      <c r="AD290" s="23"/>
      <c r="AE290" s="23"/>
      <c r="AF290" s="23"/>
      <c r="AG290" s="23"/>
      <c r="AH290" s="23"/>
      <c r="AI290" s="23"/>
      <c r="AJ290" s="3"/>
      <c r="AK290" s="3"/>
      <c r="AL290" s="3"/>
      <c r="AM290" s="3"/>
      <c r="AN290" s="3"/>
      <c r="AO290" s="3">
        <v>1</v>
      </c>
      <c r="AP290" s="3"/>
      <c r="AQ290" s="3"/>
      <c r="AR290" s="3"/>
      <c r="AS290" s="3"/>
      <c r="AT290" s="3"/>
    </row>
    <row r="291" s="1" customFormat="1" spans="1:46">
      <c r="A291" s="20"/>
      <c r="B291" s="20"/>
      <c r="C291" s="20"/>
      <c r="D291" s="20"/>
      <c r="E291" s="20"/>
      <c r="F291" s="22" t="s">
        <v>3510</v>
      </c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</row>
    <row r="292" s="1" customFormat="1" spans="1:46">
      <c r="A292" s="3">
        <v>138</v>
      </c>
      <c r="B292" s="3" t="s">
        <v>3441</v>
      </c>
      <c r="C292" s="3" t="s">
        <v>3511</v>
      </c>
      <c r="D292" s="3">
        <v>2</v>
      </c>
      <c r="E292" s="3" t="s">
        <v>3512</v>
      </c>
      <c r="F292" s="22" t="s">
        <v>3513</v>
      </c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23">
        <v>1</v>
      </c>
      <c r="R292" s="23"/>
      <c r="S292" s="23"/>
      <c r="T292" s="23">
        <v>1</v>
      </c>
      <c r="U292" s="23"/>
      <c r="V292" s="23"/>
      <c r="W292" s="23">
        <v>1</v>
      </c>
      <c r="X292" s="23">
        <v>1</v>
      </c>
      <c r="Y292" s="23">
        <v>1</v>
      </c>
      <c r="Z292" s="23">
        <v>186</v>
      </c>
      <c r="AA292" s="23">
        <v>192</v>
      </c>
      <c r="AB292" s="23">
        <v>192</v>
      </c>
      <c r="AC292" s="23">
        <v>16</v>
      </c>
      <c r="AD292" s="23"/>
      <c r="AE292" s="23"/>
      <c r="AF292" s="23"/>
      <c r="AG292" s="23"/>
      <c r="AH292" s="23"/>
      <c r="AI292" s="23"/>
      <c r="AJ292" s="3"/>
      <c r="AK292" s="3"/>
      <c r="AL292" s="3"/>
      <c r="AM292" s="3"/>
      <c r="AN292" s="3"/>
      <c r="AO292" s="3">
        <v>1</v>
      </c>
      <c r="AP292" s="3"/>
      <c r="AQ292" s="3"/>
      <c r="AR292" s="3"/>
      <c r="AS292" s="3"/>
      <c r="AT292" s="3"/>
    </row>
    <row r="293" s="1" customFormat="1" spans="1:46">
      <c r="A293" s="20"/>
      <c r="B293" s="20"/>
      <c r="C293" s="20"/>
      <c r="D293" s="20"/>
      <c r="E293" s="20"/>
      <c r="F293" s="22" t="s">
        <v>3514</v>
      </c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</row>
    <row r="294" s="1" customFormat="1" spans="1:46">
      <c r="A294" s="19">
        <v>139</v>
      </c>
      <c r="B294" s="19" t="s">
        <v>3515</v>
      </c>
      <c r="C294" s="35" t="s">
        <v>3516</v>
      </c>
      <c r="D294" s="22">
        <v>1</v>
      </c>
      <c r="E294" s="19" t="s">
        <v>3517</v>
      </c>
      <c r="F294" s="22" t="s">
        <v>3518</v>
      </c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37">
        <v>1</v>
      </c>
      <c r="R294" s="37"/>
      <c r="S294" s="37"/>
      <c r="T294" s="37"/>
      <c r="U294" s="37"/>
      <c r="V294" s="37"/>
      <c r="W294" s="37">
        <v>1</v>
      </c>
      <c r="X294" s="37">
        <v>1</v>
      </c>
      <c r="Y294" s="37">
        <v>1</v>
      </c>
      <c r="Z294" s="37"/>
      <c r="AA294" s="37">
        <v>3</v>
      </c>
      <c r="AB294" s="37">
        <v>8</v>
      </c>
      <c r="AC294" s="37">
        <v>8</v>
      </c>
      <c r="AD294" s="37"/>
      <c r="AE294" s="37"/>
      <c r="AF294" s="37"/>
      <c r="AG294" s="37"/>
      <c r="AH294" s="37"/>
      <c r="AI294" s="37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</row>
    <row r="295" s="1" customFormat="1" spans="1:46">
      <c r="A295" s="3">
        <v>140</v>
      </c>
      <c r="B295" s="3" t="s">
        <v>3515</v>
      </c>
      <c r="C295" s="34" t="s">
        <v>3519</v>
      </c>
      <c r="D295" s="3">
        <v>2</v>
      </c>
      <c r="E295" s="3" t="s">
        <v>3520</v>
      </c>
      <c r="F295" s="22" t="s">
        <v>3521</v>
      </c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23">
        <v>2</v>
      </c>
      <c r="R295" s="23"/>
      <c r="S295" s="23"/>
      <c r="T295" s="23"/>
      <c r="U295" s="23"/>
      <c r="V295" s="23"/>
      <c r="W295" s="23">
        <v>1</v>
      </c>
      <c r="X295" s="23">
        <v>1</v>
      </c>
      <c r="Y295" s="23">
        <v>1</v>
      </c>
      <c r="Z295" s="23"/>
      <c r="AA295" s="23">
        <v>3</v>
      </c>
      <c r="AB295" s="23">
        <v>16</v>
      </c>
      <c r="AC295" s="23">
        <v>16</v>
      </c>
      <c r="AD295" s="23"/>
      <c r="AE295" s="23"/>
      <c r="AF295" s="23"/>
      <c r="AG295" s="23"/>
      <c r="AH295" s="23"/>
      <c r="AI295" s="2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</row>
    <row r="296" s="1" customFormat="1" spans="1:46">
      <c r="A296" s="20"/>
      <c r="B296" s="20"/>
      <c r="C296" s="36"/>
      <c r="D296" s="20"/>
      <c r="E296" s="20"/>
      <c r="F296" s="22" t="s">
        <v>3522</v>
      </c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</row>
    <row r="297" s="1" customFormat="1" spans="1:46">
      <c r="A297" s="3">
        <v>141</v>
      </c>
      <c r="B297" s="3" t="s">
        <v>3515</v>
      </c>
      <c r="C297" s="3" t="s">
        <v>3523</v>
      </c>
      <c r="D297" s="3">
        <v>2</v>
      </c>
      <c r="E297" s="3" t="s">
        <v>3524</v>
      </c>
      <c r="F297" s="22" t="s">
        <v>3525</v>
      </c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23">
        <v>2</v>
      </c>
      <c r="R297" s="23"/>
      <c r="S297" s="23"/>
      <c r="T297" s="23"/>
      <c r="U297" s="23"/>
      <c r="V297" s="23"/>
      <c r="W297" s="23">
        <v>1</v>
      </c>
      <c r="X297" s="23">
        <v>1</v>
      </c>
      <c r="Y297" s="23">
        <v>1</v>
      </c>
      <c r="Z297" s="23"/>
      <c r="AA297" s="23">
        <v>3</v>
      </c>
      <c r="AB297" s="23">
        <v>16</v>
      </c>
      <c r="AC297" s="23">
        <v>16</v>
      </c>
      <c r="AD297" s="23"/>
      <c r="AE297" s="23"/>
      <c r="AF297" s="23"/>
      <c r="AG297" s="23"/>
      <c r="AH297" s="23"/>
      <c r="AI297" s="23"/>
      <c r="AJ297" s="3"/>
      <c r="AK297" s="3"/>
      <c r="AL297" s="3"/>
      <c r="AM297" s="3"/>
      <c r="AN297" s="3"/>
      <c r="AO297" s="3">
        <v>1</v>
      </c>
      <c r="AP297" s="3"/>
      <c r="AQ297" s="3"/>
      <c r="AR297" s="3"/>
      <c r="AS297" s="3"/>
      <c r="AT297" s="3"/>
    </row>
    <row r="298" s="1" customFormat="1" spans="1:46">
      <c r="A298" s="20"/>
      <c r="B298" s="20"/>
      <c r="C298" s="20"/>
      <c r="D298" s="20"/>
      <c r="E298" s="20"/>
      <c r="F298" s="22" t="s">
        <v>3526</v>
      </c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</row>
    <row r="299" s="1" customFormat="1" spans="1:46">
      <c r="A299" s="3">
        <v>142</v>
      </c>
      <c r="B299" s="3" t="s">
        <v>3515</v>
      </c>
      <c r="C299" s="3" t="s">
        <v>3527</v>
      </c>
      <c r="D299" s="3">
        <v>3</v>
      </c>
      <c r="E299" s="3" t="s">
        <v>3528</v>
      </c>
      <c r="F299" s="22" t="s">
        <v>3529</v>
      </c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23">
        <v>3</v>
      </c>
      <c r="R299" s="23"/>
      <c r="S299" s="23"/>
      <c r="T299" s="23"/>
      <c r="U299" s="23"/>
      <c r="V299" s="23"/>
      <c r="W299" s="23">
        <v>1</v>
      </c>
      <c r="X299" s="23">
        <v>1</v>
      </c>
      <c r="Y299" s="23">
        <v>1</v>
      </c>
      <c r="Z299" s="23"/>
      <c r="AA299" s="23">
        <v>49.3</v>
      </c>
      <c r="AB299" s="23">
        <v>24</v>
      </c>
      <c r="AC299" s="23">
        <v>24</v>
      </c>
      <c r="AD299" s="23"/>
      <c r="AE299" s="23"/>
      <c r="AF299" s="23">
        <v>1</v>
      </c>
      <c r="AG299" s="23"/>
      <c r="AH299" s="23"/>
      <c r="AI299" s="23"/>
      <c r="AJ299" s="3"/>
      <c r="AK299" s="3"/>
      <c r="AL299" s="3"/>
      <c r="AM299" s="3"/>
      <c r="AN299" s="3"/>
      <c r="AO299" s="3"/>
      <c r="AP299" s="3">
        <v>1</v>
      </c>
      <c r="AQ299" s="3"/>
      <c r="AR299" s="3"/>
      <c r="AS299" s="3"/>
      <c r="AT299" s="3"/>
    </row>
    <row r="300" s="1" customFormat="1" spans="1:46">
      <c r="A300" s="11"/>
      <c r="B300" s="11"/>
      <c r="C300" s="11"/>
      <c r="D300" s="11"/>
      <c r="E300" s="11"/>
      <c r="F300" s="22" t="s">
        <v>3530</v>
      </c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</row>
    <row r="301" s="1" customFormat="1" spans="1:46">
      <c r="A301" s="20"/>
      <c r="B301" s="20"/>
      <c r="C301" s="20"/>
      <c r="D301" s="20"/>
      <c r="E301" s="20"/>
      <c r="F301" s="22" t="s">
        <v>3531</v>
      </c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</row>
    <row r="302" s="1" customFormat="1" spans="1:46">
      <c r="A302" s="3">
        <v>143</v>
      </c>
      <c r="B302" s="3" t="s">
        <v>3515</v>
      </c>
      <c r="C302" s="3" t="s">
        <v>3532</v>
      </c>
      <c r="D302" s="3">
        <v>4</v>
      </c>
      <c r="E302" s="3" t="s">
        <v>3533</v>
      </c>
      <c r="F302" s="22" t="s">
        <v>3534</v>
      </c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23">
        <v>4</v>
      </c>
      <c r="R302" s="23"/>
      <c r="S302" s="23"/>
      <c r="T302" s="23"/>
      <c r="U302" s="23"/>
      <c r="V302" s="23"/>
      <c r="W302" s="23">
        <v>1</v>
      </c>
      <c r="X302" s="23">
        <v>1</v>
      </c>
      <c r="Y302" s="23">
        <v>1</v>
      </c>
      <c r="Z302" s="23"/>
      <c r="AA302" s="23">
        <v>47.9</v>
      </c>
      <c r="AB302" s="23">
        <v>32</v>
      </c>
      <c r="AC302" s="23">
        <v>32</v>
      </c>
      <c r="AD302" s="23"/>
      <c r="AE302" s="23"/>
      <c r="AF302" s="23">
        <v>1</v>
      </c>
      <c r="AG302" s="23"/>
      <c r="AH302" s="23"/>
      <c r="AI302" s="23"/>
      <c r="AJ302" s="3"/>
      <c r="AK302" s="3"/>
      <c r="AL302" s="3"/>
      <c r="AM302" s="3"/>
      <c r="AN302" s="3"/>
      <c r="AO302" s="3"/>
      <c r="AP302" s="3">
        <v>1</v>
      </c>
      <c r="AQ302" s="3"/>
      <c r="AR302" s="3"/>
      <c r="AS302" s="3"/>
      <c r="AT302" s="3"/>
    </row>
    <row r="303" s="1" customFormat="1" spans="1:46">
      <c r="A303" s="11"/>
      <c r="B303" s="11"/>
      <c r="C303" s="11"/>
      <c r="D303" s="11"/>
      <c r="E303" s="11"/>
      <c r="F303" s="22" t="s">
        <v>3535</v>
      </c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</row>
    <row r="304" s="1" customFormat="1" spans="1:46">
      <c r="A304" s="11"/>
      <c r="B304" s="11"/>
      <c r="C304" s="11"/>
      <c r="D304" s="11"/>
      <c r="E304" s="11"/>
      <c r="F304" s="22" t="s">
        <v>3536</v>
      </c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</row>
    <row r="305" s="1" customFormat="1" spans="1:46">
      <c r="A305" s="20"/>
      <c r="B305" s="20"/>
      <c r="C305" s="20"/>
      <c r="D305" s="20"/>
      <c r="E305" s="20"/>
      <c r="F305" s="22" t="s">
        <v>3537</v>
      </c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</row>
    <row r="306" s="1" customFormat="1" spans="1:46">
      <c r="A306" s="3">
        <v>144</v>
      </c>
      <c r="B306" s="3" t="s">
        <v>3515</v>
      </c>
      <c r="C306" s="3" t="s">
        <v>3538</v>
      </c>
      <c r="D306" s="3">
        <v>3</v>
      </c>
      <c r="E306" s="3" t="s">
        <v>3539</v>
      </c>
      <c r="F306" s="22" t="s">
        <v>3540</v>
      </c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23">
        <v>3</v>
      </c>
      <c r="R306" s="23"/>
      <c r="S306" s="23"/>
      <c r="T306" s="23"/>
      <c r="U306" s="23"/>
      <c r="V306" s="23"/>
      <c r="W306" s="23">
        <v>1</v>
      </c>
      <c r="X306" s="23">
        <v>1</v>
      </c>
      <c r="Y306" s="23">
        <v>1</v>
      </c>
      <c r="Z306" s="23"/>
      <c r="AA306" s="23">
        <v>45.2</v>
      </c>
      <c r="AB306" s="23">
        <v>24</v>
      </c>
      <c r="AC306" s="23">
        <v>24</v>
      </c>
      <c r="AD306" s="23"/>
      <c r="AE306" s="23"/>
      <c r="AF306" s="23">
        <v>1</v>
      </c>
      <c r="AG306" s="23"/>
      <c r="AH306" s="23"/>
      <c r="AI306" s="23"/>
      <c r="AJ306" s="3"/>
      <c r="AK306" s="3"/>
      <c r="AL306" s="3"/>
      <c r="AM306" s="3"/>
      <c r="AN306" s="3"/>
      <c r="AO306" s="3"/>
      <c r="AP306" s="3">
        <v>1</v>
      </c>
      <c r="AQ306" s="3"/>
      <c r="AR306" s="3"/>
      <c r="AS306" s="3"/>
      <c r="AT306" s="3"/>
    </row>
    <row r="307" s="1" customFormat="1" spans="1:46">
      <c r="A307" s="11"/>
      <c r="B307" s="11"/>
      <c r="C307" s="11"/>
      <c r="D307" s="11"/>
      <c r="E307" s="11"/>
      <c r="F307" s="22" t="s">
        <v>3541</v>
      </c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</row>
    <row r="308" s="1" customFormat="1" spans="1:46">
      <c r="A308" s="20"/>
      <c r="B308" s="20"/>
      <c r="C308" s="20"/>
      <c r="D308" s="20"/>
      <c r="E308" s="20"/>
      <c r="F308" s="22" t="s">
        <v>3542</v>
      </c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</row>
    <row r="309" s="1" customFormat="1" spans="1:46">
      <c r="A309" s="3">
        <v>145</v>
      </c>
      <c r="B309" s="3" t="s">
        <v>3543</v>
      </c>
      <c r="C309" s="3" t="s">
        <v>3544</v>
      </c>
      <c r="D309" s="3">
        <v>2</v>
      </c>
      <c r="E309" s="3" t="s">
        <v>3545</v>
      </c>
      <c r="F309" s="22" t="s">
        <v>3546</v>
      </c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23">
        <v>2</v>
      </c>
      <c r="R309" s="23"/>
      <c r="S309" s="23"/>
      <c r="T309" s="23"/>
      <c r="U309" s="23"/>
      <c r="V309" s="23"/>
      <c r="W309" s="23">
        <v>1</v>
      </c>
      <c r="X309" s="23">
        <v>1</v>
      </c>
      <c r="Y309" s="23">
        <v>1</v>
      </c>
      <c r="Z309" s="23"/>
      <c r="AA309" s="23">
        <v>36.8</v>
      </c>
      <c r="AB309" s="23">
        <v>16</v>
      </c>
      <c r="AC309" s="23">
        <v>16</v>
      </c>
      <c r="AD309" s="23"/>
      <c r="AE309" s="23"/>
      <c r="AF309" s="23"/>
      <c r="AG309" s="23"/>
      <c r="AH309" s="23"/>
      <c r="AI309" s="23"/>
      <c r="AJ309" s="3"/>
      <c r="AK309" s="3"/>
      <c r="AL309" s="3"/>
      <c r="AM309" s="3"/>
      <c r="AN309" s="3"/>
      <c r="AO309" s="3">
        <v>1</v>
      </c>
      <c r="AP309" s="3"/>
      <c r="AQ309" s="3"/>
      <c r="AR309" s="3"/>
      <c r="AS309" s="3"/>
      <c r="AT309" s="3"/>
    </row>
    <row r="310" s="1" customFormat="1" spans="1:46">
      <c r="A310" s="20"/>
      <c r="B310" s="20"/>
      <c r="C310" s="20"/>
      <c r="D310" s="20"/>
      <c r="E310" s="20"/>
      <c r="F310" s="22" t="s">
        <v>3547</v>
      </c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</row>
    <row r="311" s="1" customFormat="1" spans="1:46">
      <c r="A311" s="3">
        <v>146</v>
      </c>
      <c r="B311" s="3" t="s">
        <v>3543</v>
      </c>
      <c r="C311" s="3" t="s">
        <v>3548</v>
      </c>
      <c r="D311" s="3">
        <v>2</v>
      </c>
      <c r="E311" s="3" t="s">
        <v>3549</v>
      </c>
      <c r="F311" s="22" t="s">
        <v>3550</v>
      </c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23">
        <v>2</v>
      </c>
      <c r="R311" s="23"/>
      <c r="S311" s="23"/>
      <c r="T311" s="23"/>
      <c r="U311" s="23"/>
      <c r="V311" s="23"/>
      <c r="W311" s="23">
        <v>1</v>
      </c>
      <c r="X311" s="23">
        <v>1</v>
      </c>
      <c r="Y311" s="23">
        <v>1</v>
      </c>
      <c r="Z311" s="23">
        <v>31.5</v>
      </c>
      <c r="AA311" s="23">
        <v>37.5</v>
      </c>
      <c r="AB311" s="23">
        <v>16</v>
      </c>
      <c r="AC311" s="23">
        <v>16</v>
      </c>
      <c r="AD311" s="23"/>
      <c r="AE311" s="23"/>
      <c r="AF311" s="23"/>
      <c r="AG311" s="23"/>
      <c r="AH311" s="23"/>
      <c r="AI311" s="23"/>
      <c r="AJ311" s="3"/>
      <c r="AK311" s="3"/>
      <c r="AL311" s="3"/>
      <c r="AM311" s="3"/>
      <c r="AN311" s="3"/>
      <c r="AO311" s="3">
        <v>1</v>
      </c>
      <c r="AP311" s="3"/>
      <c r="AQ311" s="3"/>
      <c r="AR311" s="3"/>
      <c r="AS311" s="3"/>
      <c r="AT311" s="3"/>
    </row>
    <row r="312" s="1" customFormat="1" spans="1:46">
      <c r="A312" s="20"/>
      <c r="B312" s="20"/>
      <c r="C312" s="20"/>
      <c r="D312" s="20"/>
      <c r="E312" s="20"/>
      <c r="F312" s="22" t="s">
        <v>3551</v>
      </c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</row>
    <row r="313" s="1" customFormat="1" spans="1:46">
      <c r="A313" s="3">
        <v>147</v>
      </c>
      <c r="B313" s="3" t="s">
        <v>3543</v>
      </c>
      <c r="C313" s="3" t="s">
        <v>3552</v>
      </c>
      <c r="D313" s="3">
        <v>2</v>
      </c>
      <c r="E313" s="3" t="s">
        <v>3553</v>
      </c>
      <c r="F313" s="22" t="s">
        <v>3554</v>
      </c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23">
        <v>2</v>
      </c>
      <c r="R313" s="23"/>
      <c r="S313" s="23"/>
      <c r="T313" s="23"/>
      <c r="U313" s="23"/>
      <c r="V313" s="23"/>
      <c r="W313" s="23">
        <v>1</v>
      </c>
      <c r="X313" s="23">
        <v>1</v>
      </c>
      <c r="Y313" s="23">
        <v>1</v>
      </c>
      <c r="Z313" s="23">
        <v>19.5</v>
      </c>
      <c r="AA313" s="23">
        <v>27.5</v>
      </c>
      <c r="AB313" s="23">
        <v>16</v>
      </c>
      <c r="AC313" s="23">
        <v>16</v>
      </c>
      <c r="AD313" s="23"/>
      <c r="AE313" s="23"/>
      <c r="AF313" s="23"/>
      <c r="AG313" s="23"/>
      <c r="AH313" s="23"/>
      <c r="AI313" s="23"/>
      <c r="AJ313" s="3"/>
      <c r="AK313" s="3"/>
      <c r="AL313" s="3"/>
      <c r="AM313" s="3"/>
      <c r="AN313" s="3"/>
      <c r="AO313" s="3">
        <v>1</v>
      </c>
      <c r="AP313" s="3"/>
      <c r="AQ313" s="3"/>
      <c r="AR313" s="3"/>
      <c r="AS313" s="3"/>
      <c r="AT313" s="3"/>
    </row>
    <row r="314" s="1" customFormat="1" spans="1:46">
      <c r="A314" s="20"/>
      <c r="B314" s="20"/>
      <c r="C314" s="20"/>
      <c r="D314" s="20"/>
      <c r="E314" s="20"/>
      <c r="F314" s="22" t="s">
        <v>3555</v>
      </c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</row>
    <row r="315" s="1" customFormat="1" spans="1:46">
      <c r="A315" s="3">
        <v>148</v>
      </c>
      <c r="B315" s="3" t="s">
        <v>3543</v>
      </c>
      <c r="C315" s="3" t="s">
        <v>3556</v>
      </c>
      <c r="D315" s="3">
        <v>2</v>
      </c>
      <c r="E315" s="3" t="s">
        <v>3557</v>
      </c>
      <c r="F315" s="22" t="s">
        <v>3558</v>
      </c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23">
        <v>2</v>
      </c>
      <c r="R315" s="23"/>
      <c r="S315" s="23"/>
      <c r="T315" s="23"/>
      <c r="U315" s="23"/>
      <c r="V315" s="23"/>
      <c r="W315" s="23">
        <v>1</v>
      </c>
      <c r="X315" s="23">
        <v>1</v>
      </c>
      <c r="Y315" s="23">
        <v>1</v>
      </c>
      <c r="Z315" s="23"/>
      <c r="AA315" s="23">
        <v>17.9</v>
      </c>
      <c r="AB315" s="23">
        <v>16</v>
      </c>
      <c r="AC315" s="23">
        <v>16</v>
      </c>
      <c r="AD315" s="23"/>
      <c r="AE315" s="23"/>
      <c r="AF315" s="23"/>
      <c r="AG315" s="23"/>
      <c r="AH315" s="23"/>
      <c r="AI315" s="23"/>
      <c r="AJ315" s="3"/>
      <c r="AK315" s="3"/>
      <c r="AL315" s="3"/>
      <c r="AM315" s="3"/>
      <c r="AN315" s="3"/>
      <c r="AO315" s="3">
        <v>1</v>
      </c>
      <c r="AP315" s="3"/>
      <c r="AQ315" s="3"/>
      <c r="AR315" s="3"/>
      <c r="AS315" s="3"/>
      <c r="AT315" s="3"/>
    </row>
    <row r="316" s="1" customFormat="1" spans="1:46">
      <c r="A316" s="20"/>
      <c r="B316" s="20"/>
      <c r="C316" s="20"/>
      <c r="D316" s="20"/>
      <c r="E316" s="20"/>
      <c r="F316" s="22" t="s">
        <v>3559</v>
      </c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</row>
    <row r="317" s="1" customFormat="1" spans="1:46">
      <c r="A317" s="3">
        <v>149</v>
      </c>
      <c r="B317" s="3" t="s">
        <v>3543</v>
      </c>
      <c r="C317" s="3" t="s">
        <v>3560</v>
      </c>
      <c r="D317" s="3">
        <v>4</v>
      </c>
      <c r="E317" s="23" t="s">
        <v>3561</v>
      </c>
      <c r="F317" s="31" t="s">
        <v>3562</v>
      </c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23">
        <v>4</v>
      </c>
      <c r="R317" s="23"/>
      <c r="S317" s="23"/>
      <c r="T317" s="23"/>
      <c r="U317" s="23"/>
      <c r="V317" s="23"/>
      <c r="W317" s="23">
        <v>1</v>
      </c>
      <c r="X317" s="23">
        <v>1</v>
      </c>
      <c r="Y317" s="23">
        <v>0</v>
      </c>
      <c r="Z317" s="23"/>
      <c r="AA317" s="23"/>
      <c r="AB317" s="23">
        <v>32</v>
      </c>
      <c r="AC317" s="23">
        <v>32</v>
      </c>
      <c r="AD317" s="23">
        <v>1</v>
      </c>
      <c r="AE317" s="23"/>
      <c r="AF317" s="23">
        <v>1</v>
      </c>
      <c r="AG317" s="23"/>
      <c r="AH317" s="23"/>
      <c r="AI317" s="23"/>
      <c r="AJ317" s="3"/>
      <c r="AK317" s="3"/>
      <c r="AL317" s="3"/>
      <c r="AM317" s="3"/>
      <c r="AN317" s="3"/>
      <c r="AO317" s="3"/>
      <c r="AP317" s="3">
        <v>1</v>
      </c>
      <c r="AQ317" s="3"/>
      <c r="AR317" s="3"/>
      <c r="AS317" s="3"/>
      <c r="AT317" s="3"/>
    </row>
    <row r="318" s="1" customFormat="1" spans="1:46">
      <c r="A318" s="11"/>
      <c r="B318" s="11"/>
      <c r="C318" s="11"/>
      <c r="D318" s="11"/>
      <c r="E318" s="30"/>
      <c r="F318" s="31" t="s">
        <v>3563</v>
      </c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</row>
    <row r="319" s="1" customFormat="1" spans="1:46">
      <c r="A319" s="11"/>
      <c r="B319" s="11"/>
      <c r="C319" s="11"/>
      <c r="D319" s="11"/>
      <c r="E319" s="30"/>
      <c r="F319" s="31" t="s">
        <v>3564</v>
      </c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</row>
    <row r="320" s="1" customFormat="1" spans="1:46">
      <c r="A320" s="20"/>
      <c r="B320" s="20"/>
      <c r="C320" s="20"/>
      <c r="D320" s="20"/>
      <c r="E320" s="24"/>
      <c r="F320" s="31" t="s">
        <v>3565</v>
      </c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</row>
    <row r="321" s="1" customFormat="1" spans="1:46">
      <c r="A321" s="3">
        <v>147</v>
      </c>
      <c r="B321" s="3" t="s">
        <v>3543</v>
      </c>
      <c r="C321" s="3" t="s">
        <v>3566</v>
      </c>
      <c r="D321" s="3">
        <v>4</v>
      </c>
      <c r="E321" s="3" t="s">
        <v>3567</v>
      </c>
      <c r="F321" s="22" t="s">
        <v>3568</v>
      </c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23">
        <v>4</v>
      </c>
      <c r="R321" s="23"/>
      <c r="S321" s="23"/>
      <c r="T321" s="23"/>
      <c r="U321" s="23"/>
      <c r="V321" s="23"/>
      <c r="W321" s="23">
        <v>1</v>
      </c>
      <c r="X321" s="23">
        <v>1</v>
      </c>
      <c r="Y321" s="23">
        <v>1</v>
      </c>
      <c r="Z321" s="23"/>
      <c r="AA321" s="23">
        <v>11</v>
      </c>
      <c r="AB321" s="23">
        <v>32</v>
      </c>
      <c r="AC321" s="23">
        <v>32</v>
      </c>
      <c r="AD321" s="23"/>
      <c r="AE321" s="23"/>
      <c r="AF321" s="23">
        <v>1</v>
      </c>
      <c r="AG321" s="23"/>
      <c r="AH321" s="23"/>
      <c r="AI321" s="23"/>
      <c r="AJ321" s="3"/>
      <c r="AK321" s="3"/>
      <c r="AL321" s="3"/>
      <c r="AM321" s="3"/>
      <c r="AN321" s="3"/>
      <c r="AO321" s="3"/>
      <c r="AP321" s="3">
        <v>1</v>
      </c>
      <c r="AQ321" s="3"/>
      <c r="AR321" s="3"/>
      <c r="AS321" s="3"/>
      <c r="AT321" s="3"/>
    </row>
    <row r="322" s="1" customFormat="1" spans="1:46">
      <c r="A322" s="11"/>
      <c r="B322" s="11"/>
      <c r="C322" s="11"/>
      <c r="D322" s="11"/>
      <c r="E322" s="11"/>
      <c r="F322" s="22" t="s">
        <v>3569</v>
      </c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</row>
    <row r="323" s="1" customFormat="1" spans="1:46">
      <c r="A323" s="11"/>
      <c r="B323" s="11"/>
      <c r="C323" s="11"/>
      <c r="D323" s="11"/>
      <c r="E323" s="11"/>
      <c r="F323" s="22" t="s">
        <v>3570</v>
      </c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</row>
    <row r="324" s="1" customFormat="1" spans="1:46">
      <c r="A324" s="20"/>
      <c r="B324" s="20"/>
      <c r="C324" s="20"/>
      <c r="D324" s="20"/>
      <c r="E324" s="20"/>
      <c r="F324" s="22" t="s">
        <v>3571</v>
      </c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</row>
    <row r="325" s="1" customFormat="1" spans="1:46">
      <c r="A325" s="3">
        <v>148</v>
      </c>
      <c r="B325" s="3" t="s">
        <v>3543</v>
      </c>
      <c r="C325" s="3" t="s">
        <v>3572</v>
      </c>
      <c r="D325" s="3">
        <v>1</v>
      </c>
      <c r="E325" s="3" t="s">
        <v>3573</v>
      </c>
      <c r="F325" s="22" t="s">
        <v>3574</v>
      </c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23"/>
      <c r="R325" s="23"/>
      <c r="S325" s="23"/>
      <c r="T325" s="23">
        <v>1</v>
      </c>
      <c r="U325" s="23"/>
      <c r="V325" s="23"/>
      <c r="W325" s="23">
        <v>1</v>
      </c>
      <c r="X325" s="23">
        <v>1</v>
      </c>
      <c r="Y325" s="23">
        <v>1</v>
      </c>
      <c r="Z325" s="23"/>
      <c r="AA325" s="23">
        <v>69</v>
      </c>
      <c r="AB325" s="23"/>
      <c r="AC325" s="23"/>
      <c r="AD325" s="23"/>
      <c r="AE325" s="23"/>
      <c r="AF325" s="23"/>
      <c r="AG325" s="23"/>
      <c r="AH325" s="23"/>
      <c r="AI325" s="23"/>
      <c r="AJ325" s="3"/>
      <c r="AK325" s="3"/>
      <c r="AL325" s="3"/>
      <c r="AM325" s="3">
        <v>1</v>
      </c>
      <c r="AN325" s="3"/>
      <c r="AO325" s="3"/>
      <c r="AP325" s="3"/>
      <c r="AQ325" s="3"/>
      <c r="AR325" s="3"/>
      <c r="AS325" s="3"/>
      <c r="AT325" s="3"/>
    </row>
    <row r="326" s="1" customFormat="1" spans="1:46">
      <c r="A326" s="3">
        <v>149</v>
      </c>
      <c r="B326" s="3" t="s">
        <v>3543</v>
      </c>
      <c r="C326" s="3" t="s">
        <v>3575</v>
      </c>
      <c r="D326" s="3">
        <v>2</v>
      </c>
      <c r="E326" s="3" t="s">
        <v>3576</v>
      </c>
      <c r="F326" s="22" t="s">
        <v>3577</v>
      </c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23">
        <v>1</v>
      </c>
      <c r="R326" s="23"/>
      <c r="S326" s="23"/>
      <c r="T326" s="23">
        <v>1</v>
      </c>
      <c r="U326" s="23"/>
      <c r="V326" s="23"/>
      <c r="W326" s="23">
        <v>1</v>
      </c>
      <c r="X326" s="23">
        <v>1</v>
      </c>
      <c r="Y326" s="23">
        <v>1</v>
      </c>
      <c r="Z326" s="23">
        <v>219</v>
      </c>
      <c r="AA326" s="23">
        <v>221</v>
      </c>
      <c r="AB326" s="23">
        <v>16</v>
      </c>
      <c r="AC326" s="23">
        <v>16</v>
      </c>
      <c r="AD326" s="23"/>
      <c r="AE326" s="23"/>
      <c r="AF326" s="23"/>
      <c r="AG326" s="23"/>
      <c r="AH326" s="23"/>
      <c r="AI326" s="23"/>
      <c r="AJ326" s="3"/>
      <c r="AK326" s="3"/>
      <c r="AL326" s="3"/>
      <c r="AM326" s="3">
        <v>1</v>
      </c>
      <c r="AN326" s="3"/>
      <c r="AO326" s="3"/>
      <c r="AP326" s="3"/>
      <c r="AQ326" s="3"/>
      <c r="AR326" s="3"/>
      <c r="AS326" s="3"/>
      <c r="AT326" s="3"/>
    </row>
    <row r="327" s="1" customFormat="1" spans="1:46">
      <c r="A327" s="20"/>
      <c r="B327" s="20"/>
      <c r="C327" s="20"/>
      <c r="D327" s="20"/>
      <c r="E327" s="20"/>
      <c r="F327" s="22" t="s">
        <v>3578</v>
      </c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</row>
    <row r="328" s="1" customFormat="1" spans="1:46">
      <c r="A328" s="20">
        <v>150</v>
      </c>
      <c r="B328" s="20" t="s">
        <v>3543</v>
      </c>
      <c r="C328" s="20" t="s">
        <v>3579</v>
      </c>
      <c r="D328" s="20">
        <v>1</v>
      </c>
      <c r="E328" s="20" t="s">
        <v>3580</v>
      </c>
      <c r="F328" s="22" t="s">
        <v>3581</v>
      </c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4">
        <v>1</v>
      </c>
      <c r="R328" s="24"/>
      <c r="S328" s="24"/>
      <c r="T328" s="24"/>
      <c r="U328" s="24"/>
      <c r="V328" s="24"/>
      <c r="W328" s="24">
        <v>1</v>
      </c>
      <c r="X328" s="24">
        <v>1</v>
      </c>
      <c r="Y328" s="24">
        <v>1</v>
      </c>
      <c r="Z328" s="24"/>
      <c r="AA328" s="24">
        <v>69</v>
      </c>
      <c r="AB328" s="24">
        <v>8</v>
      </c>
      <c r="AC328" s="24">
        <v>8</v>
      </c>
      <c r="AD328" s="24"/>
      <c r="AE328" s="24"/>
      <c r="AF328" s="24"/>
      <c r="AG328" s="24"/>
      <c r="AH328" s="24"/>
      <c r="AI328" s="24"/>
      <c r="AJ328" s="20"/>
      <c r="AK328" s="20"/>
      <c r="AL328" s="20"/>
      <c r="AM328" s="20">
        <v>1</v>
      </c>
      <c r="AN328" s="20"/>
      <c r="AO328" s="20"/>
      <c r="AP328" s="20"/>
      <c r="AQ328" s="20"/>
      <c r="AR328" s="20"/>
      <c r="AS328" s="20"/>
      <c r="AT328" s="20"/>
    </row>
    <row r="329" s="1" customFormat="1" ht="13.5" customHeight="1" spans="1:46">
      <c r="A329" s="19">
        <v>151</v>
      </c>
      <c r="B329" s="19" t="s">
        <v>3582</v>
      </c>
      <c r="C329" s="35" t="s">
        <v>3583</v>
      </c>
      <c r="D329" s="22">
        <v>1</v>
      </c>
      <c r="E329" s="19" t="s">
        <v>3584</v>
      </c>
      <c r="F329" s="22" t="s">
        <v>3585</v>
      </c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37">
        <v>1</v>
      </c>
      <c r="R329" s="37"/>
      <c r="S329" s="37"/>
      <c r="T329" s="37"/>
      <c r="U329" s="37"/>
      <c r="V329" s="37"/>
      <c r="W329" s="37">
        <v>1</v>
      </c>
      <c r="X329" s="37">
        <v>1</v>
      </c>
      <c r="Y329" s="35">
        <v>0</v>
      </c>
      <c r="Z329" s="37"/>
      <c r="AA329" s="37">
        <v>3</v>
      </c>
      <c r="AB329" s="37">
        <v>8</v>
      </c>
      <c r="AC329" s="37">
        <v>8</v>
      </c>
      <c r="AD329" s="37"/>
      <c r="AE329" s="37"/>
      <c r="AF329" s="37"/>
      <c r="AG329" s="37"/>
      <c r="AH329" s="37"/>
      <c r="AI329" s="37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</row>
    <row r="330" s="1" customFormat="1" spans="1:46">
      <c r="A330" s="3">
        <v>152</v>
      </c>
      <c r="B330" s="3" t="s">
        <v>3582</v>
      </c>
      <c r="C330" s="34" t="s">
        <v>3586</v>
      </c>
      <c r="D330" s="3">
        <v>3</v>
      </c>
      <c r="E330" s="3" t="s">
        <v>3587</v>
      </c>
      <c r="F330" s="22" t="s">
        <v>3588</v>
      </c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23">
        <v>3</v>
      </c>
      <c r="R330" s="23"/>
      <c r="S330" s="23"/>
      <c r="T330" s="23"/>
      <c r="U330" s="23"/>
      <c r="V330" s="23"/>
      <c r="W330" s="23">
        <v>1</v>
      </c>
      <c r="X330" s="23">
        <v>1</v>
      </c>
      <c r="Y330" s="23"/>
      <c r="Z330" s="23"/>
      <c r="AA330" s="23">
        <v>3</v>
      </c>
      <c r="AB330" s="23">
        <v>24</v>
      </c>
      <c r="AC330" s="23">
        <v>24</v>
      </c>
      <c r="AD330" s="23"/>
      <c r="AE330" s="23"/>
      <c r="AF330" s="23"/>
      <c r="AG330" s="23"/>
      <c r="AH330" s="23"/>
      <c r="AI330" s="2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</row>
    <row r="331" s="1" customFormat="1" spans="1:46">
      <c r="A331" s="11"/>
      <c r="B331" s="11"/>
      <c r="C331" s="39"/>
      <c r="D331" s="11"/>
      <c r="E331" s="11"/>
      <c r="F331" s="22" t="s">
        <v>3589</v>
      </c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</row>
    <row r="332" s="1" customFormat="1" spans="1:46">
      <c r="A332" s="20"/>
      <c r="B332" s="20"/>
      <c r="C332" s="36"/>
      <c r="D332" s="20"/>
      <c r="E332" s="20"/>
      <c r="F332" s="22" t="s">
        <v>3590</v>
      </c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</row>
    <row r="333" s="1" customFormat="1" spans="1:46">
      <c r="A333" s="3">
        <v>153</v>
      </c>
      <c r="B333" s="3" t="s">
        <v>3582</v>
      </c>
      <c r="C333" s="3" t="s">
        <v>3591</v>
      </c>
      <c r="D333" s="3">
        <v>2</v>
      </c>
      <c r="E333" s="3" t="s">
        <v>3592</v>
      </c>
      <c r="F333" s="22" t="s">
        <v>3593</v>
      </c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23">
        <v>2</v>
      </c>
      <c r="R333" s="23"/>
      <c r="S333" s="23"/>
      <c r="T333" s="23"/>
      <c r="U333" s="23"/>
      <c r="V333" s="23"/>
      <c r="W333" s="23">
        <v>1</v>
      </c>
      <c r="X333" s="23">
        <v>1</v>
      </c>
      <c r="Y333" s="23">
        <v>1</v>
      </c>
      <c r="Z333" s="23"/>
      <c r="AA333" s="23">
        <v>108.7</v>
      </c>
      <c r="AB333" s="23">
        <v>16</v>
      </c>
      <c r="AC333" s="23">
        <v>16</v>
      </c>
      <c r="AD333" s="23"/>
      <c r="AE333" s="23"/>
      <c r="AF333" s="23"/>
      <c r="AG333" s="23"/>
      <c r="AH333" s="23"/>
      <c r="AI333" s="23"/>
      <c r="AJ333" s="3"/>
      <c r="AK333" s="3"/>
      <c r="AL333" s="3"/>
      <c r="AM333" s="3"/>
      <c r="AN333" s="3"/>
      <c r="AO333" s="3">
        <v>1</v>
      </c>
      <c r="AP333" s="3"/>
      <c r="AQ333" s="3"/>
      <c r="AR333" s="3"/>
      <c r="AS333" s="3"/>
      <c r="AT333" s="3"/>
    </row>
    <row r="334" s="1" customFormat="1" spans="1:46">
      <c r="A334" s="20"/>
      <c r="B334" s="20"/>
      <c r="C334" s="20"/>
      <c r="D334" s="20"/>
      <c r="E334" s="20"/>
      <c r="F334" s="22" t="s">
        <v>3594</v>
      </c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</row>
    <row r="335" s="1" customFormat="1" spans="1:46">
      <c r="A335" s="19">
        <v>154</v>
      </c>
      <c r="B335" s="19" t="s">
        <v>3582</v>
      </c>
      <c r="C335" s="35" t="s">
        <v>3595</v>
      </c>
      <c r="D335" s="22">
        <v>1</v>
      </c>
      <c r="E335" s="19" t="s">
        <v>3596</v>
      </c>
      <c r="F335" s="22" t="s">
        <v>3597</v>
      </c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37">
        <v>1</v>
      </c>
      <c r="R335" s="37"/>
      <c r="S335" s="37"/>
      <c r="T335" s="37"/>
      <c r="U335" s="37"/>
      <c r="V335" s="37"/>
      <c r="W335" s="37">
        <v>1</v>
      </c>
      <c r="X335" s="37">
        <v>1</v>
      </c>
      <c r="Y335" s="35">
        <v>0</v>
      </c>
      <c r="Z335" s="37"/>
      <c r="AA335" s="37">
        <v>3</v>
      </c>
      <c r="AB335" s="37">
        <v>8</v>
      </c>
      <c r="AC335" s="37">
        <v>8</v>
      </c>
      <c r="AD335" s="37"/>
      <c r="AE335" s="37"/>
      <c r="AF335" s="37"/>
      <c r="AG335" s="37"/>
      <c r="AH335" s="37"/>
      <c r="AI335" s="37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</row>
    <row r="336" s="1" customFormat="1" spans="1:46">
      <c r="A336" s="19">
        <v>155</v>
      </c>
      <c r="B336" s="19" t="s">
        <v>3582</v>
      </c>
      <c r="C336" s="35" t="s">
        <v>3598</v>
      </c>
      <c r="D336" s="22">
        <v>1</v>
      </c>
      <c r="E336" s="19" t="s">
        <v>3599</v>
      </c>
      <c r="F336" s="22" t="s">
        <v>3600</v>
      </c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37">
        <v>1</v>
      </c>
      <c r="R336" s="37"/>
      <c r="S336" s="37"/>
      <c r="T336" s="37"/>
      <c r="U336" s="37"/>
      <c r="V336" s="37"/>
      <c r="W336" s="37">
        <v>1</v>
      </c>
      <c r="X336" s="37">
        <v>1</v>
      </c>
      <c r="Y336" s="35">
        <v>0</v>
      </c>
      <c r="Z336" s="37"/>
      <c r="AA336" s="37">
        <v>3</v>
      </c>
      <c r="AB336" s="37">
        <v>8</v>
      </c>
      <c r="AC336" s="37">
        <v>8</v>
      </c>
      <c r="AD336" s="37"/>
      <c r="AE336" s="37"/>
      <c r="AF336" s="37"/>
      <c r="AG336" s="37"/>
      <c r="AH336" s="37"/>
      <c r="AI336" s="37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</row>
    <row r="337" s="1" customFormat="1" spans="1:46">
      <c r="A337" s="3">
        <v>156</v>
      </c>
      <c r="B337" s="3" t="s">
        <v>3582</v>
      </c>
      <c r="C337" s="3" t="s">
        <v>3601</v>
      </c>
      <c r="D337" s="3">
        <v>2</v>
      </c>
      <c r="E337" s="3" t="s">
        <v>3602</v>
      </c>
      <c r="F337" s="22" t="s">
        <v>3603</v>
      </c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23">
        <v>2</v>
      </c>
      <c r="R337" s="23"/>
      <c r="S337" s="23"/>
      <c r="T337" s="23"/>
      <c r="U337" s="23"/>
      <c r="V337" s="23"/>
      <c r="W337" s="23">
        <v>1</v>
      </c>
      <c r="X337" s="23">
        <v>1</v>
      </c>
      <c r="Y337" s="23">
        <v>1</v>
      </c>
      <c r="Z337" s="23"/>
      <c r="AA337" s="23">
        <v>87.8</v>
      </c>
      <c r="AB337" s="23">
        <v>16</v>
      </c>
      <c r="AC337" s="23">
        <v>16</v>
      </c>
      <c r="AD337" s="23"/>
      <c r="AE337" s="23"/>
      <c r="AF337" s="23"/>
      <c r="AG337" s="23"/>
      <c r="AH337" s="23"/>
      <c r="AI337" s="23"/>
      <c r="AJ337" s="3"/>
      <c r="AK337" s="3"/>
      <c r="AL337" s="3"/>
      <c r="AM337" s="3"/>
      <c r="AN337" s="3"/>
      <c r="AO337" s="3">
        <v>1</v>
      </c>
      <c r="AP337" s="3"/>
      <c r="AQ337" s="3"/>
      <c r="AR337" s="3"/>
      <c r="AS337" s="3"/>
      <c r="AT337" s="3"/>
    </row>
    <row r="338" s="1" customFormat="1" spans="1:46">
      <c r="A338" s="20"/>
      <c r="B338" s="20"/>
      <c r="C338" s="20"/>
      <c r="D338" s="20"/>
      <c r="E338" s="20"/>
      <c r="F338" s="22" t="s">
        <v>3604</v>
      </c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</row>
    <row r="339" s="1" customFormat="1" spans="1:46">
      <c r="A339" s="3">
        <v>157</v>
      </c>
      <c r="B339" s="3" t="s">
        <v>3582</v>
      </c>
      <c r="C339" s="3" t="s">
        <v>3605</v>
      </c>
      <c r="D339" s="3">
        <v>3</v>
      </c>
      <c r="E339" s="3" t="s">
        <v>3606</v>
      </c>
      <c r="F339" s="22" t="s">
        <v>3607</v>
      </c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23">
        <v>3</v>
      </c>
      <c r="R339" s="23"/>
      <c r="S339" s="23"/>
      <c r="T339" s="23"/>
      <c r="U339" s="23"/>
      <c r="V339" s="23"/>
      <c r="W339" s="23">
        <v>1</v>
      </c>
      <c r="X339" s="23">
        <v>1</v>
      </c>
      <c r="Y339" s="23">
        <v>1</v>
      </c>
      <c r="Z339" s="23"/>
      <c r="AA339" s="23">
        <v>21.8</v>
      </c>
      <c r="AB339" s="23">
        <v>24</v>
      </c>
      <c r="AC339" s="23">
        <v>24</v>
      </c>
      <c r="AD339" s="23"/>
      <c r="AE339" s="23"/>
      <c r="AF339" s="23">
        <v>1</v>
      </c>
      <c r="AG339" s="23"/>
      <c r="AH339" s="23"/>
      <c r="AI339" s="23"/>
      <c r="AJ339" s="3"/>
      <c r="AK339" s="3"/>
      <c r="AL339" s="3"/>
      <c r="AM339" s="3"/>
      <c r="AN339" s="3"/>
      <c r="AO339" s="3"/>
      <c r="AP339" s="3">
        <v>1</v>
      </c>
      <c r="AQ339" s="3"/>
      <c r="AR339" s="3"/>
      <c r="AS339" s="3"/>
      <c r="AT339" s="3"/>
    </row>
    <row r="340" s="1" customFormat="1" spans="1:46">
      <c r="A340" s="11"/>
      <c r="B340" s="11"/>
      <c r="C340" s="11"/>
      <c r="D340" s="11"/>
      <c r="E340" s="11"/>
      <c r="F340" s="22" t="s">
        <v>3608</v>
      </c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</row>
    <row r="341" s="1" customFormat="1" spans="1:46">
      <c r="A341" s="20"/>
      <c r="B341" s="20"/>
      <c r="C341" s="20"/>
      <c r="D341" s="20"/>
      <c r="E341" s="20"/>
      <c r="F341" s="22" t="s">
        <v>3609</v>
      </c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</row>
    <row r="342" s="1" customFormat="1" spans="1:46">
      <c r="A342" s="3">
        <v>158</v>
      </c>
      <c r="B342" s="3" t="s">
        <v>3582</v>
      </c>
      <c r="C342" s="3" t="s">
        <v>3610</v>
      </c>
      <c r="D342" s="3">
        <v>3</v>
      </c>
      <c r="E342" s="3" t="s">
        <v>3611</v>
      </c>
      <c r="F342" s="22" t="s">
        <v>3612</v>
      </c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23">
        <v>3</v>
      </c>
      <c r="R342" s="23"/>
      <c r="S342" s="23"/>
      <c r="T342" s="23"/>
      <c r="U342" s="23"/>
      <c r="V342" s="23"/>
      <c r="W342" s="23">
        <v>1</v>
      </c>
      <c r="X342" s="23">
        <v>1</v>
      </c>
      <c r="Y342" s="23">
        <v>1</v>
      </c>
      <c r="Z342" s="23"/>
      <c r="AA342" s="23">
        <v>18.4</v>
      </c>
      <c r="AB342" s="23">
        <v>24</v>
      </c>
      <c r="AC342" s="23">
        <v>24</v>
      </c>
      <c r="AD342" s="23"/>
      <c r="AE342" s="23"/>
      <c r="AF342" s="23">
        <v>1</v>
      </c>
      <c r="AG342" s="23"/>
      <c r="AH342" s="23"/>
      <c r="AI342" s="23"/>
      <c r="AJ342" s="3"/>
      <c r="AK342" s="3"/>
      <c r="AL342" s="3"/>
      <c r="AM342" s="3"/>
      <c r="AN342" s="3"/>
      <c r="AO342" s="3"/>
      <c r="AP342" s="3">
        <v>1</v>
      </c>
      <c r="AQ342" s="3"/>
      <c r="AR342" s="3"/>
      <c r="AS342" s="3"/>
      <c r="AT342" s="3"/>
    </row>
    <row r="343" s="1" customFormat="1" spans="1:46">
      <c r="A343" s="11"/>
      <c r="B343" s="11"/>
      <c r="C343" s="11"/>
      <c r="D343" s="11"/>
      <c r="E343" s="11"/>
      <c r="F343" s="22" t="s">
        <v>3613</v>
      </c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</row>
    <row r="344" s="1" customFormat="1" spans="1:46">
      <c r="A344" s="20"/>
      <c r="B344" s="20"/>
      <c r="C344" s="20"/>
      <c r="D344" s="20"/>
      <c r="E344" s="20"/>
      <c r="F344" s="22" t="s">
        <v>3614</v>
      </c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</row>
    <row r="345" s="1" customFormat="1" spans="1:46">
      <c r="A345" s="3">
        <v>159</v>
      </c>
      <c r="B345" s="3" t="s">
        <v>3582</v>
      </c>
      <c r="C345" s="3" t="s">
        <v>3615</v>
      </c>
      <c r="D345" s="3">
        <v>2</v>
      </c>
      <c r="E345" s="3" t="s">
        <v>3616</v>
      </c>
      <c r="F345" s="22" t="s">
        <v>3617</v>
      </c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23">
        <v>2</v>
      </c>
      <c r="R345" s="23"/>
      <c r="S345" s="23"/>
      <c r="T345" s="23"/>
      <c r="U345" s="23"/>
      <c r="V345" s="23"/>
      <c r="W345" s="23">
        <v>1</v>
      </c>
      <c r="X345" s="23">
        <v>1</v>
      </c>
      <c r="Y345" s="23">
        <v>1</v>
      </c>
      <c r="Z345" s="23"/>
      <c r="AA345" s="23">
        <v>36.8</v>
      </c>
      <c r="AB345" s="23">
        <v>16</v>
      </c>
      <c r="AC345" s="23">
        <v>16</v>
      </c>
      <c r="AD345" s="23"/>
      <c r="AE345" s="23"/>
      <c r="AF345" s="23"/>
      <c r="AG345" s="23"/>
      <c r="AH345" s="23"/>
      <c r="AI345" s="23"/>
      <c r="AJ345" s="3"/>
      <c r="AK345" s="3"/>
      <c r="AL345" s="3"/>
      <c r="AM345" s="3"/>
      <c r="AN345" s="3"/>
      <c r="AO345" s="3">
        <v>1</v>
      </c>
      <c r="AP345" s="3"/>
      <c r="AQ345" s="3"/>
      <c r="AR345" s="3"/>
      <c r="AS345" s="3"/>
      <c r="AT345" s="3"/>
    </row>
    <row r="346" s="1" customFormat="1" spans="1:46">
      <c r="A346" s="20"/>
      <c r="B346" s="20"/>
      <c r="C346" s="20"/>
      <c r="D346" s="20"/>
      <c r="E346" s="20"/>
      <c r="F346" s="31" t="s">
        <v>3618</v>
      </c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</row>
    <row r="347" s="1" customFormat="1" spans="1:46">
      <c r="A347" s="3">
        <v>160</v>
      </c>
      <c r="B347" s="3" t="s">
        <v>3582</v>
      </c>
      <c r="C347" s="3" t="s">
        <v>3619</v>
      </c>
      <c r="D347" s="3">
        <v>2</v>
      </c>
      <c r="E347" s="3" t="s">
        <v>3620</v>
      </c>
      <c r="F347" s="22" t="s">
        <v>3621</v>
      </c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23">
        <v>2</v>
      </c>
      <c r="R347" s="23"/>
      <c r="S347" s="23"/>
      <c r="T347" s="23"/>
      <c r="U347" s="23"/>
      <c r="V347" s="23"/>
      <c r="W347" s="23">
        <v>1</v>
      </c>
      <c r="X347" s="23">
        <v>1</v>
      </c>
      <c r="Y347" s="23">
        <v>1</v>
      </c>
      <c r="Z347" s="23"/>
      <c r="AA347" s="23">
        <v>17.1</v>
      </c>
      <c r="AB347" s="23">
        <v>16</v>
      </c>
      <c r="AC347" s="23">
        <v>16</v>
      </c>
      <c r="AD347" s="23"/>
      <c r="AE347" s="23"/>
      <c r="AF347" s="23"/>
      <c r="AG347" s="23"/>
      <c r="AH347" s="23"/>
      <c r="AI347" s="23"/>
      <c r="AJ347" s="3"/>
      <c r="AK347" s="3"/>
      <c r="AL347" s="3"/>
      <c r="AM347" s="3"/>
      <c r="AN347" s="3"/>
      <c r="AO347" s="3">
        <v>1</v>
      </c>
      <c r="AP347" s="3"/>
      <c r="AQ347" s="3"/>
      <c r="AR347" s="3"/>
      <c r="AS347" s="3"/>
      <c r="AT347" s="3"/>
    </row>
    <row r="348" s="1" customFormat="1" spans="1:46">
      <c r="A348" s="20"/>
      <c r="B348" s="20"/>
      <c r="C348" s="20"/>
      <c r="D348" s="20"/>
      <c r="E348" s="20"/>
      <c r="F348" s="22" t="s">
        <v>3622</v>
      </c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</row>
    <row r="349" s="1" customFormat="1" spans="1:46">
      <c r="A349" s="3">
        <v>161</v>
      </c>
      <c r="B349" s="3" t="s">
        <v>3582</v>
      </c>
      <c r="C349" s="3" t="s">
        <v>3623</v>
      </c>
      <c r="D349" s="3">
        <v>3</v>
      </c>
      <c r="E349" s="3" t="s">
        <v>3624</v>
      </c>
      <c r="F349" s="22" t="s">
        <v>3625</v>
      </c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23">
        <v>3</v>
      </c>
      <c r="R349" s="23"/>
      <c r="S349" s="23"/>
      <c r="T349" s="23"/>
      <c r="U349" s="23"/>
      <c r="V349" s="23"/>
      <c r="W349" s="23">
        <v>1</v>
      </c>
      <c r="X349" s="23">
        <v>1</v>
      </c>
      <c r="Y349" s="23">
        <v>1</v>
      </c>
      <c r="Z349" s="23"/>
      <c r="AA349" s="23">
        <v>18.2</v>
      </c>
      <c r="AB349" s="23">
        <v>24</v>
      </c>
      <c r="AC349" s="23">
        <v>24</v>
      </c>
      <c r="AD349" s="23"/>
      <c r="AE349" s="23"/>
      <c r="AF349" s="23">
        <v>1</v>
      </c>
      <c r="AG349" s="23"/>
      <c r="AH349" s="23"/>
      <c r="AI349" s="23"/>
      <c r="AJ349" s="3"/>
      <c r="AK349" s="3"/>
      <c r="AL349" s="3"/>
      <c r="AM349" s="3"/>
      <c r="AN349" s="3"/>
      <c r="AO349" s="3"/>
      <c r="AP349" s="3">
        <v>1</v>
      </c>
      <c r="AQ349" s="3"/>
      <c r="AR349" s="3"/>
      <c r="AS349" s="3"/>
      <c r="AT349" s="3"/>
    </row>
    <row r="350" s="1" customFormat="1" spans="1:46">
      <c r="A350" s="11"/>
      <c r="B350" s="11"/>
      <c r="C350" s="11"/>
      <c r="D350" s="11"/>
      <c r="E350" s="11"/>
      <c r="F350" s="22" t="s">
        <v>3626</v>
      </c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</row>
    <row r="351" s="1" customFormat="1" spans="1:46">
      <c r="A351" s="20"/>
      <c r="B351" s="20"/>
      <c r="C351" s="20"/>
      <c r="D351" s="20"/>
      <c r="E351" s="20"/>
      <c r="F351" s="22" t="s">
        <v>3627</v>
      </c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</row>
    <row r="352" s="1" customFormat="1" spans="1:46">
      <c r="A352" s="3">
        <v>162</v>
      </c>
      <c r="B352" s="3" t="s">
        <v>3582</v>
      </c>
      <c r="C352" s="3" t="s">
        <v>3628</v>
      </c>
      <c r="D352" s="3">
        <v>2</v>
      </c>
      <c r="E352" s="3" t="s">
        <v>3629</v>
      </c>
      <c r="F352" s="22" t="s">
        <v>3630</v>
      </c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23">
        <v>2</v>
      </c>
      <c r="R352" s="23"/>
      <c r="S352" s="23"/>
      <c r="T352" s="23"/>
      <c r="U352" s="23"/>
      <c r="V352" s="23"/>
      <c r="W352" s="23">
        <v>1</v>
      </c>
      <c r="X352" s="23">
        <v>1</v>
      </c>
      <c r="Y352" s="23">
        <v>1</v>
      </c>
      <c r="Z352" s="23"/>
      <c r="AA352" s="23">
        <v>20.8</v>
      </c>
      <c r="AB352" s="23">
        <v>16</v>
      </c>
      <c r="AC352" s="23">
        <v>16</v>
      </c>
      <c r="AD352" s="23"/>
      <c r="AE352" s="23"/>
      <c r="AF352" s="23"/>
      <c r="AG352" s="23"/>
      <c r="AH352" s="23"/>
      <c r="AI352" s="23"/>
      <c r="AJ352" s="3"/>
      <c r="AK352" s="3"/>
      <c r="AL352" s="3"/>
      <c r="AM352" s="3"/>
      <c r="AN352" s="3"/>
      <c r="AO352" s="3">
        <v>1</v>
      </c>
      <c r="AP352" s="3"/>
      <c r="AQ352" s="3"/>
      <c r="AR352" s="3"/>
      <c r="AS352" s="3"/>
      <c r="AT352" s="3"/>
    </row>
    <row r="353" s="1" customFormat="1" spans="1:46">
      <c r="A353" s="20"/>
      <c r="B353" s="20"/>
      <c r="C353" s="20"/>
      <c r="D353" s="20"/>
      <c r="E353" s="20"/>
      <c r="F353" s="22" t="s">
        <v>3631</v>
      </c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</row>
    <row r="354" s="1" customFormat="1" spans="1:46">
      <c r="A354" s="3">
        <v>163</v>
      </c>
      <c r="B354" s="3" t="s">
        <v>3582</v>
      </c>
      <c r="C354" s="3" t="s">
        <v>3632</v>
      </c>
      <c r="D354" s="3">
        <v>3</v>
      </c>
      <c r="E354" s="23" t="s">
        <v>3633</v>
      </c>
      <c r="F354" s="31" t="s">
        <v>3634</v>
      </c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23">
        <v>3</v>
      </c>
      <c r="R354" s="23"/>
      <c r="S354" s="23"/>
      <c r="T354" s="23"/>
      <c r="U354" s="23"/>
      <c r="V354" s="23"/>
      <c r="W354" s="23">
        <v>1</v>
      </c>
      <c r="X354" s="23">
        <v>1</v>
      </c>
      <c r="Y354" s="34">
        <v>0</v>
      </c>
      <c r="Z354" s="23"/>
      <c r="AA354" s="23">
        <v>20.8</v>
      </c>
      <c r="AB354" s="23">
        <v>24</v>
      </c>
      <c r="AC354" s="23">
        <v>24</v>
      </c>
      <c r="AD354" s="23"/>
      <c r="AE354" s="23"/>
      <c r="AF354" s="23">
        <v>1</v>
      </c>
      <c r="AG354" s="23"/>
      <c r="AH354" s="23"/>
      <c r="AI354" s="23"/>
      <c r="AJ354" s="3"/>
      <c r="AK354" s="3"/>
      <c r="AL354" s="3"/>
      <c r="AM354" s="3"/>
      <c r="AN354" s="3"/>
      <c r="AO354" s="3"/>
      <c r="AP354" s="3">
        <v>1</v>
      </c>
      <c r="AQ354" s="3"/>
      <c r="AR354" s="3"/>
      <c r="AS354" s="3"/>
      <c r="AT354" s="3"/>
    </row>
    <row r="355" s="1" customFormat="1" spans="1:46">
      <c r="A355" s="11"/>
      <c r="B355" s="11"/>
      <c r="C355" s="11"/>
      <c r="D355" s="11"/>
      <c r="E355" s="30"/>
      <c r="F355" s="31" t="s">
        <v>3635</v>
      </c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0"/>
      <c r="R355" s="30"/>
      <c r="S355" s="30"/>
      <c r="T355" s="30"/>
      <c r="U355" s="30"/>
      <c r="V355" s="30"/>
      <c r="W355" s="30"/>
      <c r="X355" s="30"/>
      <c r="Y355" s="39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</row>
    <row r="356" s="1" customFormat="1" spans="1:46">
      <c r="A356" s="20"/>
      <c r="B356" s="20"/>
      <c r="C356" s="20"/>
      <c r="D356" s="20"/>
      <c r="E356" s="24"/>
      <c r="F356" s="31" t="s">
        <v>3636</v>
      </c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24"/>
      <c r="R356" s="24"/>
      <c r="S356" s="24"/>
      <c r="T356" s="24"/>
      <c r="U356" s="24"/>
      <c r="V356" s="24"/>
      <c r="W356" s="24"/>
      <c r="X356" s="24"/>
      <c r="Y356" s="36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</row>
    <row r="357" s="1" customFormat="1" spans="1:46">
      <c r="A357" s="3">
        <v>164</v>
      </c>
      <c r="B357" s="3" t="s">
        <v>3582</v>
      </c>
      <c r="C357" s="3" t="s">
        <v>3637</v>
      </c>
      <c r="D357" s="3">
        <v>2</v>
      </c>
      <c r="E357" s="3" t="s">
        <v>3638</v>
      </c>
      <c r="F357" s="22" t="s">
        <v>3639</v>
      </c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23">
        <v>2</v>
      </c>
      <c r="R357" s="23"/>
      <c r="S357" s="23"/>
      <c r="T357" s="23"/>
      <c r="U357" s="23"/>
      <c r="V357" s="23"/>
      <c r="W357" s="23">
        <v>1</v>
      </c>
      <c r="X357" s="23">
        <v>1</v>
      </c>
      <c r="Y357" s="23">
        <v>1</v>
      </c>
      <c r="Z357" s="23"/>
      <c r="AA357" s="23">
        <v>21.5</v>
      </c>
      <c r="AB357" s="23">
        <v>24</v>
      </c>
      <c r="AC357" s="23">
        <v>24</v>
      </c>
      <c r="AD357" s="23"/>
      <c r="AE357" s="23"/>
      <c r="AF357" s="23"/>
      <c r="AG357" s="23"/>
      <c r="AH357" s="23"/>
      <c r="AI357" s="23"/>
      <c r="AJ357" s="3"/>
      <c r="AK357" s="3"/>
      <c r="AL357" s="3"/>
      <c r="AM357" s="3"/>
      <c r="AN357" s="3"/>
      <c r="AO357" s="3">
        <v>1</v>
      </c>
      <c r="AP357" s="3"/>
      <c r="AQ357" s="3"/>
      <c r="AR357" s="3"/>
      <c r="AS357" s="3"/>
      <c r="AT357" s="3"/>
    </row>
    <row r="358" s="1" customFormat="1" spans="1:46">
      <c r="A358" s="11"/>
      <c r="B358" s="11"/>
      <c r="C358" s="11"/>
      <c r="D358" s="11"/>
      <c r="E358" s="11"/>
      <c r="F358" s="22" t="s">
        <v>3640</v>
      </c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</row>
    <row r="359" s="1" customFormat="1" spans="1:46">
      <c r="A359" s="3">
        <v>165</v>
      </c>
      <c r="B359" s="3" t="s">
        <v>3641</v>
      </c>
      <c r="C359" s="3" t="s">
        <v>3642</v>
      </c>
      <c r="D359" s="3">
        <v>2</v>
      </c>
      <c r="E359" s="3" t="s">
        <v>3643</v>
      </c>
      <c r="F359" s="22" t="s">
        <v>3644</v>
      </c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23">
        <v>2</v>
      </c>
      <c r="R359" s="23"/>
      <c r="S359" s="23"/>
      <c r="T359" s="23"/>
      <c r="U359" s="23"/>
      <c r="V359" s="23"/>
      <c r="W359" s="23">
        <v>1</v>
      </c>
      <c r="X359" s="23">
        <v>1</v>
      </c>
      <c r="Y359" s="23">
        <v>1</v>
      </c>
      <c r="Z359" s="23"/>
      <c r="AA359" s="23">
        <v>52.6</v>
      </c>
      <c r="AB359" s="23">
        <v>16</v>
      </c>
      <c r="AC359" s="23">
        <v>16</v>
      </c>
      <c r="AD359" s="23"/>
      <c r="AE359" s="23"/>
      <c r="AF359" s="23"/>
      <c r="AG359" s="23"/>
      <c r="AH359" s="23"/>
      <c r="AI359" s="23"/>
      <c r="AJ359" s="3"/>
      <c r="AK359" s="3"/>
      <c r="AL359" s="3"/>
      <c r="AM359" s="3"/>
      <c r="AN359" s="3"/>
      <c r="AO359" s="3">
        <v>1</v>
      </c>
      <c r="AP359" s="3"/>
      <c r="AQ359" s="3"/>
      <c r="AR359" s="3"/>
      <c r="AS359" s="3"/>
      <c r="AT359" s="3"/>
    </row>
    <row r="360" s="1" customFormat="1" spans="1:46">
      <c r="A360" s="20"/>
      <c r="B360" s="20"/>
      <c r="C360" s="20"/>
      <c r="D360" s="20"/>
      <c r="E360" s="20"/>
      <c r="F360" s="22" t="s">
        <v>3645</v>
      </c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</row>
    <row r="361" s="1" customFormat="1" spans="1:46">
      <c r="A361" s="3">
        <v>166</v>
      </c>
      <c r="B361" s="3" t="s">
        <v>3641</v>
      </c>
      <c r="C361" s="3" t="s">
        <v>3646</v>
      </c>
      <c r="D361" s="3">
        <v>2</v>
      </c>
      <c r="E361" s="3" t="s">
        <v>3647</v>
      </c>
      <c r="F361" s="22" t="s">
        <v>3648</v>
      </c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23">
        <v>2</v>
      </c>
      <c r="R361" s="23"/>
      <c r="S361" s="23"/>
      <c r="T361" s="23"/>
      <c r="U361" s="23"/>
      <c r="V361" s="23"/>
      <c r="W361" s="23">
        <v>1</v>
      </c>
      <c r="X361" s="23">
        <v>1</v>
      </c>
      <c r="Y361" s="23">
        <v>1</v>
      </c>
      <c r="Z361" s="23"/>
      <c r="AA361" s="23">
        <v>27.8</v>
      </c>
      <c r="AB361" s="23">
        <v>16</v>
      </c>
      <c r="AC361" s="23">
        <v>16</v>
      </c>
      <c r="AD361" s="23"/>
      <c r="AE361" s="23"/>
      <c r="AF361" s="23"/>
      <c r="AG361" s="23"/>
      <c r="AH361" s="23"/>
      <c r="AI361" s="23"/>
      <c r="AJ361" s="3"/>
      <c r="AK361" s="3"/>
      <c r="AL361" s="3"/>
      <c r="AM361" s="3"/>
      <c r="AN361" s="3"/>
      <c r="AO361" s="3">
        <v>1</v>
      </c>
      <c r="AP361" s="3"/>
      <c r="AQ361" s="3"/>
      <c r="AR361" s="3"/>
      <c r="AS361" s="3"/>
      <c r="AT361" s="3"/>
    </row>
    <row r="362" s="1" customFormat="1" spans="1:46">
      <c r="A362" s="20"/>
      <c r="B362" s="20"/>
      <c r="C362" s="20"/>
      <c r="D362" s="20"/>
      <c r="E362" s="20"/>
      <c r="F362" s="22" t="s">
        <v>3649</v>
      </c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</row>
    <row r="363" s="1" customFormat="1" spans="1:46">
      <c r="A363" s="19">
        <v>167</v>
      </c>
      <c r="B363" s="19" t="s">
        <v>3641</v>
      </c>
      <c r="C363" s="19" t="s">
        <v>3650</v>
      </c>
      <c r="D363" s="22">
        <v>1</v>
      </c>
      <c r="E363" s="19" t="s">
        <v>3651</v>
      </c>
      <c r="F363" s="22" t="s">
        <v>3652</v>
      </c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37">
        <v>1</v>
      </c>
      <c r="R363" s="37"/>
      <c r="S363" s="37"/>
      <c r="T363" s="37"/>
      <c r="U363" s="37"/>
      <c r="V363" s="37"/>
      <c r="W363" s="37">
        <v>1</v>
      </c>
      <c r="X363" s="37"/>
      <c r="Y363" s="35">
        <v>0</v>
      </c>
      <c r="Z363" s="37"/>
      <c r="AA363" s="37">
        <v>3</v>
      </c>
      <c r="AB363" s="37">
        <v>8</v>
      </c>
      <c r="AC363" s="37">
        <v>8</v>
      </c>
      <c r="AD363" s="37"/>
      <c r="AE363" s="37"/>
      <c r="AF363" s="37"/>
      <c r="AG363" s="37"/>
      <c r="AH363" s="37"/>
      <c r="AI363" s="37"/>
      <c r="AJ363" s="19"/>
      <c r="AK363" s="19"/>
      <c r="AL363" s="19"/>
      <c r="AM363" s="19">
        <v>1</v>
      </c>
      <c r="AN363" s="19"/>
      <c r="AO363" s="19"/>
      <c r="AP363" s="19"/>
      <c r="AQ363" s="19"/>
      <c r="AR363" s="19"/>
      <c r="AS363" s="19"/>
      <c r="AT363" s="19"/>
    </row>
    <row r="364" s="1" customFormat="1" spans="1:46">
      <c r="A364" s="3">
        <v>168</v>
      </c>
      <c r="B364" s="3" t="s">
        <v>3641</v>
      </c>
      <c r="C364" s="3" t="s">
        <v>3653</v>
      </c>
      <c r="D364" s="3">
        <v>2</v>
      </c>
      <c r="E364" s="3" t="s">
        <v>3654</v>
      </c>
      <c r="F364" s="22" t="s">
        <v>3655</v>
      </c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23">
        <v>2</v>
      </c>
      <c r="R364" s="23"/>
      <c r="S364" s="23"/>
      <c r="T364" s="23"/>
      <c r="U364" s="23"/>
      <c r="V364" s="23"/>
      <c r="W364" s="23">
        <v>1</v>
      </c>
      <c r="X364" s="23">
        <v>1</v>
      </c>
      <c r="Y364" s="23">
        <v>1</v>
      </c>
      <c r="Z364" s="23"/>
      <c r="AA364" s="23">
        <v>45.4</v>
      </c>
      <c r="AB364" s="23">
        <v>16</v>
      </c>
      <c r="AC364" s="23">
        <v>16</v>
      </c>
      <c r="AD364" s="23"/>
      <c r="AE364" s="23"/>
      <c r="AF364" s="23"/>
      <c r="AG364" s="23"/>
      <c r="AH364" s="23"/>
      <c r="AI364" s="23"/>
      <c r="AJ364" s="3"/>
      <c r="AK364" s="3"/>
      <c r="AL364" s="3"/>
      <c r="AM364" s="3"/>
      <c r="AN364" s="3"/>
      <c r="AO364" s="3">
        <v>1</v>
      </c>
      <c r="AP364" s="3"/>
      <c r="AQ364" s="3"/>
      <c r="AR364" s="3"/>
      <c r="AS364" s="3"/>
      <c r="AT364" s="3"/>
    </row>
    <row r="365" s="1" customFormat="1" spans="1:46">
      <c r="A365" s="20"/>
      <c r="B365" s="20"/>
      <c r="C365" s="20"/>
      <c r="D365" s="20"/>
      <c r="E365" s="20"/>
      <c r="F365" s="22" t="s">
        <v>3656</v>
      </c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</row>
    <row r="366" s="1" customFormat="1" spans="1:46">
      <c r="A366" s="3">
        <v>169</v>
      </c>
      <c r="B366" s="3" t="s">
        <v>3641</v>
      </c>
      <c r="C366" s="3" t="s">
        <v>3657</v>
      </c>
      <c r="D366" s="3">
        <v>2</v>
      </c>
      <c r="E366" s="3" t="s">
        <v>3658</v>
      </c>
      <c r="F366" s="22" t="s">
        <v>3659</v>
      </c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23">
        <v>2</v>
      </c>
      <c r="R366" s="23"/>
      <c r="S366" s="23"/>
      <c r="T366" s="23"/>
      <c r="U366" s="23"/>
      <c r="V366" s="23"/>
      <c r="W366" s="23">
        <v>1</v>
      </c>
      <c r="X366" s="23">
        <v>1</v>
      </c>
      <c r="Y366" s="23">
        <v>1</v>
      </c>
      <c r="Z366" s="23"/>
      <c r="AA366" s="23">
        <v>74.9</v>
      </c>
      <c r="AB366" s="23">
        <v>16</v>
      </c>
      <c r="AC366" s="23">
        <v>16</v>
      </c>
      <c r="AD366" s="23"/>
      <c r="AE366" s="23"/>
      <c r="AF366" s="23"/>
      <c r="AG366" s="23"/>
      <c r="AH366" s="23"/>
      <c r="AI366" s="23"/>
      <c r="AJ366" s="3"/>
      <c r="AK366" s="3"/>
      <c r="AL366" s="3"/>
      <c r="AM366" s="3"/>
      <c r="AN366" s="3"/>
      <c r="AO366" s="3">
        <v>1</v>
      </c>
      <c r="AP366" s="3"/>
      <c r="AQ366" s="3"/>
      <c r="AR366" s="3"/>
      <c r="AS366" s="3"/>
      <c r="AT366" s="3"/>
    </row>
    <row r="367" s="1" customFormat="1" spans="1:46">
      <c r="A367" s="20"/>
      <c r="B367" s="20"/>
      <c r="C367" s="20"/>
      <c r="D367" s="20"/>
      <c r="E367" s="20"/>
      <c r="F367" s="22" t="s">
        <v>3660</v>
      </c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</row>
    <row r="368" s="1" customFormat="1" spans="1:46">
      <c r="A368" s="3">
        <v>170</v>
      </c>
      <c r="B368" s="3" t="s">
        <v>3641</v>
      </c>
      <c r="C368" s="3" t="s">
        <v>3661</v>
      </c>
      <c r="D368" s="3">
        <v>2</v>
      </c>
      <c r="E368" s="3" t="s">
        <v>3662</v>
      </c>
      <c r="F368" s="22" t="s">
        <v>3663</v>
      </c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23">
        <v>2</v>
      </c>
      <c r="R368" s="23"/>
      <c r="S368" s="23"/>
      <c r="T368" s="23"/>
      <c r="U368" s="23"/>
      <c r="V368" s="23"/>
      <c r="W368" s="23">
        <v>1</v>
      </c>
      <c r="X368" s="23">
        <v>1</v>
      </c>
      <c r="Y368" s="23">
        <v>1</v>
      </c>
      <c r="Z368" s="23"/>
      <c r="AA368" s="23">
        <v>76.5</v>
      </c>
      <c r="AB368" s="23">
        <v>16</v>
      </c>
      <c r="AC368" s="23">
        <v>16</v>
      </c>
      <c r="AD368" s="23"/>
      <c r="AE368" s="23"/>
      <c r="AF368" s="23"/>
      <c r="AG368" s="23"/>
      <c r="AH368" s="23"/>
      <c r="AI368" s="23"/>
      <c r="AJ368" s="3"/>
      <c r="AK368" s="3"/>
      <c r="AL368" s="3"/>
      <c r="AM368" s="3"/>
      <c r="AN368" s="3"/>
      <c r="AO368" s="3">
        <v>1</v>
      </c>
      <c r="AP368" s="3"/>
      <c r="AQ368" s="3"/>
      <c r="AR368" s="3"/>
      <c r="AS368" s="3"/>
      <c r="AT368" s="3"/>
    </row>
    <row r="369" s="1" customFormat="1" spans="1:46">
      <c r="A369" s="20"/>
      <c r="B369" s="20"/>
      <c r="C369" s="20"/>
      <c r="D369" s="20"/>
      <c r="E369" s="20"/>
      <c r="F369" s="22" t="s">
        <v>3664</v>
      </c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</row>
    <row r="370" s="1" customFormat="1" spans="1:46">
      <c r="A370" s="19">
        <v>171</v>
      </c>
      <c r="B370" s="19" t="s">
        <v>3641</v>
      </c>
      <c r="C370" s="35" t="s">
        <v>3665</v>
      </c>
      <c r="D370" s="22">
        <v>1</v>
      </c>
      <c r="E370" s="19" t="s">
        <v>3666</v>
      </c>
      <c r="F370" s="22" t="s">
        <v>3667</v>
      </c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37">
        <v>1</v>
      </c>
      <c r="R370" s="37"/>
      <c r="S370" s="37"/>
      <c r="T370" s="37"/>
      <c r="U370" s="37"/>
      <c r="V370" s="37"/>
      <c r="W370" s="37">
        <v>1</v>
      </c>
      <c r="X370" s="37">
        <v>1</v>
      </c>
      <c r="Y370" s="37"/>
      <c r="Z370" s="37"/>
      <c r="AA370" s="37">
        <v>3</v>
      </c>
      <c r="AB370" s="37">
        <v>8</v>
      </c>
      <c r="AC370" s="37">
        <v>8</v>
      </c>
      <c r="AD370" s="37"/>
      <c r="AE370" s="37"/>
      <c r="AF370" s="37"/>
      <c r="AG370" s="37"/>
      <c r="AH370" s="37"/>
      <c r="AI370" s="37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</row>
    <row r="371" s="1" customFormat="1" spans="1:46">
      <c r="A371" s="19">
        <v>172</v>
      </c>
      <c r="B371" s="19" t="s">
        <v>3641</v>
      </c>
      <c r="C371" s="35" t="s">
        <v>3668</v>
      </c>
      <c r="D371" s="22">
        <v>1</v>
      </c>
      <c r="E371" s="19" t="s">
        <v>3669</v>
      </c>
      <c r="F371" s="22" t="s">
        <v>3670</v>
      </c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37">
        <v>1</v>
      </c>
      <c r="R371" s="37"/>
      <c r="S371" s="37"/>
      <c r="T371" s="37"/>
      <c r="U371" s="37"/>
      <c r="V371" s="37"/>
      <c r="W371" s="37">
        <v>1</v>
      </c>
      <c r="X371" s="37">
        <v>1</v>
      </c>
      <c r="Y371" s="37"/>
      <c r="Z371" s="37"/>
      <c r="AA371" s="37">
        <v>3</v>
      </c>
      <c r="AB371" s="37">
        <v>8</v>
      </c>
      <c r="AC371" s="37">
        <v>8</v>
      </c>
      <c r="AD371" s="37"/>
      <c r="AE371" s="37"/>
      <c r="AF371" s="37"/>
      <c r="AG371" s="37"/>
      <c r="AH371" s="37"/>
      <c r="AI371" s="37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</row>
    <row r="372" s="1" customFormat="1" spans="1:46">
      <c r="A372" s="19">
        <v>173</v>
      </c>
      <c r="B372" s="19" t="s">
        <v>3641</v>
      </c>
      <c r="C372" s="35" t="s">
        <v>3671</v>
      </c>
      <c r="D372" s="22">
        <v>1</v>
      </c>
      <c r="E372" s="19" t="s">
        <v>3672</v>
      </c>
      <c r="F372" s="22" t="s">
        <v>3673</v>
      </c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37">
        <v>1</v>
      </c>
      <c r="R372" s="37"/>
      <c r="S372" s="37"/>
      <c r="T372" s="37"/>
      <c r="U372" s="37"/>
      <c r="V372" s="37"/>
      <c r="W372" s="37">
        <v>1</v>
      </c>
      <c r="X372" s="37">
        <v>1</v>
      </c>
      <c r="Y372" s="37"/>
      <c r="Z372" s="37"/>
      <c r="AA372" s="37">
        <v>3</v>
      </c>
      <c r="AB372" s="37">
        <v>8</v>
      </c>
      <c r="AC372" s="37">
        <v>8</v>
      </c>
      <c r="AD372" s="37"/>
      <c r="AE372" s="37"/>
      <c r="AF372" s="37"/>
      <c r="AG372" s="37"/>
      <c r="AH372" s="37"/>
      <c r="AI372" s="37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</row>
    <row r="373" s="1" customFormat="1" spans="1:46">
      <c r="A373" s="19">
        <v>174</v>
      </c>
      <c r="B373" s="19" t="s">
        <v>3641</v>
      </c>
      <c r="C373" s="35" t="s">
        <v>3674</v>
      </c>
      <c r="D373" s="22">
        <v>1</v>
      </c>
      <c r="E373" s="19" t="s">
        <v>3675</v>
      </c>
      <c r="F373" s="22" t="s">
        <v>3676</v>
      </c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37">
        <v>1</v>
      </c>
      <c r="R373" s="37"/>
      <c r="S373" s="37"/>
      <c r="T373" s="37"/>
      <c r="U373" s="37"/>
      <c r="V373" s="37"/>
      <c r="W373" s="37">
        <v>1</v>
      </c>
      <c r="X373" s="37">
        <v>1</v>
      </c>
      <c r="Y373" s="37"/>
      <c r="Z373" s="37"/>
      <c r="AA373" s="37">
        <v>3</v>
      </c>
      <c r="AB373" s="37">
        <v>8</v>
      </c>
      <c r="AC373" s="37">
        <v>8</v>
      </c>
      <c r="AD373" s="37"/>
      <c r="AE373" s="37"/>
      <c r="AF373" s="37"/>
      <c r="AG373" s="37"/>
      <c r="AH373" s="37"/>
      <c r="AI373" s="37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</row>
    <row r="374" s="1" customFormat="1" spans="1:46">
      <c r="A374" s="19">
        <v>175</v>
      </c>
      <c r="B374" s="19" t="s">
        <v>3641</v>
      </c>
      <c r="C374" s="19" t="s">
        <v>3677</v>
      </c>
      <c r="D374" s="22">
        <v>1</v>
      </c>
      <c r="E374" s="19" t="s">
        <v>3678</v>
      </c>
      <c r="F374" s="22" t="s">
        <v>3679</v>
      </c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37">
        <v>1</v>
      </c>
      <c r="R374" s="37"/>
      <c r="S374" s="37"/>
      <c r="T374" s="37"/>
      <c r="U374" s="37"/>
      <c r="V374" s="37"/>
      <c r="W374" s="37">
        <v>1</v>
      </c>
      <c r="X374" s="37">
        <v>1</v>
      </c>
      <c r="Y374" s="37"/>
      <c r="Z374" s="37"/>
      <c r="AA374" s="37">
        <v>51.2</v>
      </c>
      <c r="AB374" s="37">
        <v>8</v>
      </c>
      <c r="AC374" s="37">
        <v>8</v>
      </c>
      <c r="AD374" s="37"/>
      <c r="AE374" s="37"/>
      <c r="AF374" s="37"/>
      <c r="AG374" s="37"/>
      <c r="AH374" s="37"/>
      <c r="AI374" s="37"/>
      <c r="AJ374" s="19"/>
      <c r="AK374" s="19"/>
      <c r="AL374" s="19"/>
      <c r="AM374" s="19">
        <v>1</v>
      </c>
      <c r="AN374" s="19"/>
      <c r="AO374" s="19"/>
      <c r="AP374" s="19"/>
      <c r="AQ374" s="19"/>
      <c r="AR374" s="19"/>
      <c r="AS374" s="19"/>
      <c r="AT374" s="19"/>
    </row>
    <row r="375" s="1" customFormat="1" spans="1:46">
      <c r="A375" s="3">
        <v>176</v>
      </c>
      <c r="B375" s="3" t="s">
        <v>3641</v>
      </c>
      <c r="C375" s="3" t="s">
        <v>3680</v>
      </c>
      <c r="D375" s="3">
        <v>2</v>
      </c>
      <c r="E375" s="23" t="s">
        <v>3681</v>
      </c>
      <c r="F375" s="31" t="s">
        <v>3682</v>
      </c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23">
        <v>2</v>
      </c>
      <c r="R375" s="23"/>
      <c r="S375" s="23"/>
      <c r="T375" s="23"/>
      <c r="U375" s="23"/>
      <c r="V375" s="23"/>
      <c r="W375" s="23">
        <v>1</v>
      </c>
      <c r="X375" s="23">
        <v>1</v>
      </c>
      <c r="Y375" s="23">
        <v>1</v>
      </c>
      <c r="Z375" s="23"/>
      <c r="AA375" s="23">
        <v>26.4</v>
      </c>
      <c r="AB375" s="23">
        <v>16</v>
      </c>
      <c r="AC375" s="23">
        <v>16</v>
      </c>
      <c r="AD375" s="23"/>
      <c r="AE375" s="23"/>
      <c r="AF375" s="23"/>
      <c r="AG375" s="23"/>
      <c r="AH375" s="23"/>
      <c r="AI375" s="23"/>
      <c r="AJ375" s="3"/>
      <c r="AK375" s="3"/>
      <c r="AL375" s="3"/>
      <c r="AM375" s="3"/>
      <c r="AN375" s="3">
        <v>1</v>
      </c>
      <c r="AO375" s="3"/>
      <c r="AP375" s="3"/>
      <c r="AQ375" s="3"/>
      <c r="AR375" s="3"/>
      <c r="AS375" s="3"/>
      <c r="AT375" s="3"/>
    </row>
    <row r="376" s="1" customFormat="1" spans="1:46">
      <c r="A376" s="20"/>
      <c r="B376" s="20"/>
      <c r="C376" s="20"/>
      <c r="D376" s="20"/>
      <c r="E376" s="24"/>
      <c r="F376" s="31" t="s">
        <v>3683</v>
      </c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</row>
    <row r="377" s="1" customFormat="1" spans="1:46">
      <c r="A377" s="3">
        <v>177</v>
      </c>
      <c r="B377" s="3" t="s">
        <v>3641</v>
      </c>
      <c r="C377" s="3" t="s">
        <v>3684</v>
      </c>
      <c r="D377" s="3">
        <v>2</v>
      </c>
      <c r="E377" s="3" t="s">
        <v>3685</v>
      </c>
      <c r="F377" s="22" t="s">
        <v>3686</v>
      </c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23">
        <v>2</v>
      </c>
      <c r="R377" s="23"/>
      <c r="S377" s="23"/>
      <c r="T377" s="23"/>
      <c r="U377" s="23"/>
      <c r="V377" s="23"/>
      <c r="W377" s="23">
        <v>1</v>
      </c>
      <c r="X377" s="23">
        <v>1</v>
      </c>
      <c r="Y377" s="23">
        <v>1</v>
      </c>
      <c r="Z377" s="23"/>
      <c r="AA377" s="23">
        <v>76.1</v>
      </c>
      <c r="AB377" s="23">
        <v>16</v>
      </c>
      <c r="AC377" s="23">
        <v>16</v>
      </c>
      <c r="AD377" s="23"/>
      <c r="AE377" s="23"/>
      <c r="AF377" s="23"/>
      <c r="AG377" s="23"/>
      <c r="AH377" s="23"/>
      <c r="AI377" s="23"/>
      <c r="AJ377" s="3"/>
      <c r="AK377" s="3"/>
      <c r="AL377" s="3"/>
      <c r="AM377" s="3"/>
      <c r="AN377" s="3">
        <v>1</v>
      </c>
      <c r="AO377" s="3"/>
      <c r="AP377" s="3"/>
      <c r="AQ377" s="3"/>
      <c r="AR377" s="3"/>
      <c r="AS377" s="3"/>
      <c r="AT377" s="3"/>
    </row>
    <row r="378" s="1" customFormat="1" spans="1:46">
      <c r="A378" s="20"/>
      <c r="B378" s="20"/>
      <c r="C378" s="20"/>
      <c r="D378" s="20"/>
      <c r="E378" s="20"/>
      <c r="F378" s="22" t="s">
        <v>3687</v>
      </c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</row>
    <row r="379" s="1" customFormat="1" spans="1:46">
      <c r="A379" s="3">
        <v>178</v>
      </c>
      <c r="B379" s="3" t="s">
        <v>3641</v>
      </c>
      <c r="C379" s="3" t="s">
        <v>3688</v>
      </c>
      <c r="D379" s="3">
        <v>2</v>
      </c>
      <c r="E379" s="3" t="s">
        <v>3689</v>
      </c>
      <c r="F379" s="22" t="s">
        <v>3690</v>
      </c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23">
        <v>2</v>
      </c>
      <c r="R379" s="23"/>
      <c r="S379" s="23"/>
      <c r="T379" s="23"/>
      <c r="U379" s="23"/>
      <c r="V379" s="23"/>
      <c r="W379" s="23">
        <v>1</v>
      </c>
      <c r="X379" s="23">
        <v>1</v>
      </c>
      <c r="Y379" s="23">
        <v>1</v>
      </c>
      <c r="Z379" s="23"/>
      <c r="AA379" s="23">
        <v>44.2</v>
      </c>
      <c r="AB379" s="23">
        <v>16</v>
      </c>
      <c r="AC379" s="23">
        <v>16</v>
      </c>
      <c r="AD379" s="23"/>
      <c r="AE379" s="23"/>
      <c r="AF379" s="23"/>
      <c r="AG379" s="23"/>
      <c r="AH379" s="23"/>
      <c r="AI379" s="23"/>
      <c r="AJ379" s="3"/>
      <c r="AK379" s="3"/>
      <c r="AL379" s="3"/>
      <c r="AM379" s="3"/>
      <c r="AN379" s="3">
        <v>1</v>
      </c>
      <c r="AO379" s="3"/>
      <c r="AP379" s="3"/>
      <c r="AQ379" s="3"/>
      <c r="AR379" s="3"/>
      <c r="AS379" s="3"/>
      <c r="AT379" s="3"/>
    </row>
    <row r="380" s="1" customFormat="1" spans="1:46">
      <c r="A380" s="20"/>
      <c r="B380" s="20"/>
      <c r="C380" s="20"/>
      <c r="D380" s="20"/>
      <c r="E380" s="20"/>
      <c r="F380" s="22" t="s">
        <v>3691</v>
      </c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</row>
    <row r="381" s="1" customFormat="1" spans="1:46">
      <c r="A381" s="19">
        <v>179</v>
      </c>
      <c r="B381" s="19" t="s">
        <v>3641</v>
      </c>
      <c r="C381" s="19" t="s">
        <v>3692</v>
      </c>
      <c r="D381" s="22">
        <v>1</v>
      </c>
      <c r="E381" s="19" t="s">
        <v>3693</v>
      </c>
      <c r="F381" s="19" t="s">
        <v>3694</v>
      </c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37">
        <v>1</v>
      </c>
      <c r="R381" s="37"/>
      <c r="S381" s="37"/>
      <c r="T381" s="37"/>
      <c r="U381" s="37"/>
      <c r="V381" s="37"/>
      <c r="W381" s="37">
        <v>1</v>
      </c>
      <c r="X381" s="37">
        <v>1</v>
      </c>
      <c r="Y381" s="37">
        <v>1</v>
      </c>
      <c r="Z381" s="37"/>
      <c r="AA381" s="37">
        <v>20</v>
      </c>
      <c r="AB381" s="37">
        <v>8</v>
      </c>
      <c r="AC381" s="37">
        <v>8</v>
      </c>
      <c r="AD381" s="37"/>
      <c r="AE381" s="37"/>
      <c r="AF381" s="37"/>
      <c r="AG381" s="37"/>
      <c r="AH381" s="37"/>
      <c r="AI381" s="37"/>
      <c r="AJ381" s="19"/>
      <c r="AK381" s="19"/>
      <c r="AL381" s="19"/>
      <c r="AM381" s="19">
        <v>1</v>
      </c>
      <c r="AN381" s="19"/>
      <c r="AO381" s="19"/>
      <c r="AP381" s="19"/>
      <c r="AQ381" s="19"/>
      <c r="AR381" s="19"/>
      <c r="AS381" s="19"/>
      <c r="AT381" s="19"/>
    </row>
    <row r="382" s="1" customFormat="1" spans="1:46">
      <c r="A382" s="19">
        <v>180</v>
      </c>
      <c r="B382" s="19" t="s">
        <v>3641</v>
      </c>
      <c r="C382" s="19" t="s">
        <v>3695</v>
      </c>
      <c r="D382" s="22">
        <v>1</v>
      </c>
      <c r="E382" s="19" t="s">
        <v>3696</v>
      </c>
      <c r="F382" s="19" t="s">
        <v>3697</v>
      </c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37">
        <v>1</v>
      </c>
      <c r="R382" s="37"/>
      <c r="S382" s="37"/>
      <c r="T382" s="37"/>
      <c r="U382" s="37"/>
      <c r="V382" s="37"/>
      <c r="W382" s="37">
        <v>1</v>
      </c>
      <c r="X382" s="37">
        <v>1</v>
      </c>
      <c r="Y382" s="37">
        <v>1</v>
      </c>
      <c r="Z382" s="37"/>
      <c r="AA382" s="37">
        <v>30.5</v>
      </c>
      <c r="AB382" s="37">
        <v>8</v>
      </c>
      <c r="AC382" s="37">
        <v>8</v>
      </c>
      <c r="AD382" s="37"/>
      <c r="AE382" s="37"/>
      <c r="AF382" s="37"/>
      <c r="AG382" s="37"/>
      <c r="AH382" s="37"/>
      <c r="AI382" s="37"/>
      <c r="AJ382" s="19"/>
      <c r="AK382" s="19"/>
      <c r="AL382" s="19"/>
      <c r="AM382" s="19">
        <v>1</v>
      </c>
      <c r="AN382" s="19"/>
      <c r="AO382" s="19"/>
      <c r="AP382" s="19"/>
      <c r="AQ382" s="19"/>
      <c r="AR382" s="19"/>
      <c r="AS382" s="19"/>
      <c r="AT382" s="19"/>
    </row>
    <row r="383" s="1" customFormat="1" spans="1:46">
      <c r="A383" s="3">
        <v>181</v>
      </c>
      <c r="B383" s="3" t="s">
        <v>3641</v>
      </c>
      <c r="C383" s="34" t="s">
        <v>3698</v>
      </c>
      <c r="D383" s="3">
        <v>2</v>
      </c>
      <c r="E383" s="3" t="s">
        <v>3699</v>
      </c>
      <c r="F383" s="22" t="s">
        <v>3700</v>
      </c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23">
        <v>2</v>
      </c>
      <c r="R383" s="23"/>
      <c r="S383" s="23"/>
      <c r="T383" s="23"/>
      <c r="U383" s="23"/>
      <c r="V383" s="23"/>
      <c r="W383" s="23">
        <v>1</v>
      </c>
      <c r="X383" s="23">
        <v>1</v>
      </c>
      <c r="Y383" s="23"/>
      <c r="Z383" s="23"/>
      <c r="AA383" s="23">
        <v>25</v>
      </c>
      <c r="AB383" s="23">
        <v>16</v>
      </c>
      <c r="AC383" s="23">
        <v>16</v>
      </c>
      <c r="AD383" s="23"/>
      <c r="AE383" s="23"/>
      <c r="AF383" s="23"/>
      <c r="AG383" s="23"/>
      <c r="AH383" s="23"/>
      <c r="AI383" s="2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</row>
    <row r="384" s="1" customFormat="1" spans="1:46">
      <c r="A384" s="20"/>
      <c r="B384" s="20"/>
      <c r="C384" s="36"/>
      <c r="D384" s="20"/>
      <c r="E384" s="20"/>
      <c r="F384" s="22" t="s">
        <v>3701</v>
      </c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</row>
    <row r="385" s="1" customFormat="1" ht="10.5" customHeight="1" spans="1:46">
      <c r="A385" s="19">
        <v>182</v>
      </c>
      <c r="B385" s="19" t="s">
        <v>3641</v>
      </c>
      <c r="C385" s="19" t="s">
        <v>3702</v>
      </c>
      <c r="D385" s="22">
        <v>1</v>
      </c>
      <c r="E385" s="19" t="s">
        <v>3703</v>
      </c>
      <c r="F385" s="22" t="s">
        <v>3704</v>
      </c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37">
        <v>1</v>
      </c>
      <c r="R385" s="37"/>
      <c r="S385" s="37"/>
      <c r="T385" s="37"/>
      <c r="U385" s="37"/>
      <c r="V385" s="37"/>
      <c r="W385" s="37">
        <v>1</v>
      </c>
      <c r="X385" s="37">
        <v>1</v>
      </c>
      <c r="Y385" s="37">
        <v>1</v>
      </c>
      <c r="Z385" s="37"/>
      <c r="AA385" s="37">
        <v>27.4</v>
      </c>
      <c r="AB385" s="37">
        <v>8</v>
      </c>
      <c r="AC385" s="37">
        <v>8</v>
      </c>
      <c r="AD385" s="37"/>
      <c r="AE385" s="37"/>
      <c r="AF385" s="37"/>
      <c r="AG385" s="37"/>
      <c r="AH385" s="37"/>
      <c r="AI385" s="37"/>
      <c r="AJ385" s="19"/>
      <c r="AK385" s="19"/>
      <c r="AL385" s="19"/>
      <c r="AM385" s="19">
        <v>1</v>
      </c>
      <c r="AN385" s="19"/>
      <c r="AO385" s="19"/>
      <c r="AP385" s="19"/>
      <c r="AQ385" s="19"/>
      <c r="AR385" s="19"/>
      <c r="AS385" s="19"/>
      <c r="AT385" s="19"/>
    </row>
    <row r="386" s="1" customFormat="1" spans="1:46">
      <c r="A386" s="19">
        <v>183</v>
      </c>
      <c r="B386" s="19" t="s">
        <v>3705</v>
      </c>
      <c r="C386" s="35" t="s">
        <v>3706</v>
      </c>
      <c r="D386" s="22">
        <v>1</v>
      </c>
      <c r="E386" s="19" t="s">
        <v>3707</v>
      </c>
      <c r="F386" s="22" t="s">
        <v>3708</v>
      </c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37">
        <v>1</v>
      </c>
      <c r="R386" s="37"/>
      <c r="S386" s="37"/>
      <c r="T386" s="37"/>
      <c r="U386" s="37"/>
      <c r="V386" s="37"/>
      <c r="W386" s="37">
        <v>1</v>
      </c>
      <c r="X386" s="37">
        <v>1</v>
      </c>
      <c r="Y386" s="35">
        <v>0</v>
      </c>
      <c r="Z386" s="37"/>
      <c r="AA386" s="37">
        <v>3</v>
      </c>
      <c r="AB386" s="37">
        <v>8</v>
      </c>
      <c r="AC386" s="37">
        <v>8</v>
      </c>
      <c r="AD386" s="37"/>
      <c r="AE386" s="37"/>
      <c r="AF386" s="37"/>
      <c r="AG386" s="37"/>
      <c r="AH386" s="37"/>
      <c r="AI386" s="37"/>
      <c r="AJ386" s="19"/>
      <c r="AK386" s="19"/>
      <c r="AL386" s="19"/>
      <c r="AM386" s="19"/>
      <c r="AN386" s="19"/>
      <c r="AO386" s="19"/>
      <c r="AP386" s="19"/>
      <c r="AQ386" s="19"/>
      <c r="AR386" s="19">
        <v>1</v>
      </c>
      <c r="AS386" s="19"/>
      <c r="AT386" s="19"/>
    </row>
    <row r="387" s="1" customFormat="1" spans="1:46">
      <c r="A387" s="19">
        <v>184</v>
      </c>
      <c r="B387" s="19" t="s">
        <v>3705</v>
      </c>
      <c r="C387" s="35" t="s">
        <v>3709</v>
      </c>
      <c r="D387" s="22">
        <v>1</v>
      </c>
      <c r="E387" s="19" t="s">
        <v>3710</v>
      </c>
      <c r="F387" s="22" t="s">
        <v>3711</v>
      </c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37">
        <v>1</v>
      </c>
      <c r="R387" s="37"/>
      <c r="S387" s="37"/>
      <c r="T387" s="37"/>
      <c r="U387" s="37"/>
      <c r="V387" s="37"/>
      <c r="W387" s="37">
        <v>1</v>
      </c>
      <c r="X387" s="37">
        <v>1</v>
      </c>
      <c r="Y387" s="35">
        <v>0</v>
      </c>
      <c r="Z387" s="37"/>
      <c r="AA387" s="37">
        <v>3</v>
      </c>
      <c r="AB387" s="37">
        <v>8</v>
      </c>
      <c r="AC387" s="37">
        <v>8</v>
      </c>
      <c r="AD387" s="37"/>
      <c r="AE387" s="37"/>
      <c r="AF387" s="37"/>
      <c r="AG387" s="37"/>
      <c r="AH387" s="37"/>
      <c r="AI387" s="37"/>
      <c r="AJ387" s="19"/>
      <c r="AK387" s="19"/>
      <c r="AL387" s="19"/>
      <c r="AM387" s="19"/>
      <c r="AN387" s="19"/>
      <c r="AO387" s="19"/>
      <c r="AP387" s="19"/>
      <c r="AQ387" s="19"/>
      <c r="AR387" s="19">
        <v>1</v>
      </c>
      <c r="AS387" s="19"/>
      <c r="AT387" s="19"/>
    </row>
    <row r="388" s="1" customFormat="1" spans="1:46">
      <c r="A388" s="3">
        <v>185</v>
      </c>
      <c r="B388" s="3" t="s">
        <v>3705</v>
      </c>
      <c r="C388" s="3" t="s">
        <v>3712</v>
      </c>
      <c r="D388" s="3">
        <v>2</v>
      </c>
      <c r="E388" s="3" t="s">
        <v>3713</v>
      </c>
      <c r="F388" s="22" t="s">
        <v>3714</v>
      </c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23">
        <v>2</v>
      </c>
      <c r="R388" s="23"/>
      <c r="S388" s="23"/>
      <c r="T388" s="23"/>
      <c r="U388" s="23"/>
      <c r="V388" s="23"/>
      <c r="W388" s="23">
        <v>1</v>
      </c>
      <c r="X388" s="23">
        <v>1</v>
      </c>
      <c r="Y388" s="23">
        <v>1</v>
      </c>
      <c r="Z388" s="23"/>
      <c r="AA388" s="23">
        <v>49.5</v>
      </c>
      <c r="AB388" s="23">
        <v>16</v>
      </c>
      <c r="AC388" s="23">
        <v>16</v>
      </c>
      <c r="AD388" s="23"/>
      <c r="AE388" s="23"/>
      <c r="AF388" s="23"/>
      <c r="AG388" s="23"/>
      <c r="AH388" s="23"/>
      <c r="AI388" s="23"/>
      <c r="AJ388" s="3"/>
      <c r="AK388" s="3"/>
      <c r="AL388" s="3"/>
      <c r="AM388" s="3"/>
      <c r="AN388" s="3">
        <v>1</v>
      </c>
      <c r="AO388" s="3"/>
      <c r="AP388" s="3"/>
      <c r="AQ388" s="3"/>
      <c r="AR388" s="3"/>
      <c r="AS388" s="3"/>
      <c r="AT388" s="3"/>
    </row>
    <row r="389" s="1" customFormat="1" spans="1:46">
      <c r="A389" s="20"/>
      <c r="B389" s="20"/>
      <c r="C389" s="20"/>
      <c r="D389" s="20"/>
      <c r="E389" s="20"/>
      <c r="F389" s="22" t="s">
        <v>3715</v>
      </c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</row>
    <row r="390" s="1" customFormat="1" spans="1:46">
      <c r="A390" s="19">
        <v>185</v>
      </c>
      <c r="B390" s="19" t="s">
        <v>3705</v>
      </c>
      <c r="C390" s="35" t="s">
        <v>3716</v>
      </c>
      <c r="D390" s="22">
        <v>1</v>
      </c>
      <c r="E390" s="19" t="s">
        <v>3717</v>
      </c>
      <c r="F390" s="22" t="s">
        <v>3718</v>
      </c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37">
        <v>1</v>
      </c>
      <c r="R390" s="37"/>
      <c r="S390" s="37"/>
      <c r="T390" s="37"/>
      <c r="U390" s="37"/>
      <c r="V390" s="37"/>
      <c r="W390" s="37">
        <v>1</v>
      </c>
      <c r="X390" s="37">
        <v>1</v>
      </c>
      <c r="Y390" s="35">
        <v>0</v>
      </c>
      <c r="Z390" s="37"/>
      <c r="AA390" s="37">
        <v>3</v>
      </c>
      <c r="AB390" s="37">
        <v>8</v>
      </c>
      <c r="AC390" s="37">
        <v>8</v>
      </c>
      <c r="AD390" s="37"/>
      <c r="AE390" s="37"/>
      <c r="AF390" s="37"/>
      <c r="AG390" s="37"/>
      <c r="AH390" s="37"/>
      <c r="AI390" s="37"/>
      <c r="AJ390" s="19"/>
      <c r="AK390" s="19"/>
      <c r="AL390" s="19"/>
      <c r="AM390" s="19"/>
      <c r="AN390" s="19"/>
      <c r="AO390" s="19"/>
      <c r="AP390" s="19"/>
      <c r="AQ390" s="19"/>
      <c r="AR390" s="19">
        <v>1</v>
      </c>
      <c r="AS390" s="19"/>
      <c r="AT390" s="19"/>
    </row>
    <row r="391" s="1" customFormat="1" spans="1:46">
      <c r="A391" s="19">
        <v>187</v>
      </c>
      <c r="B391" s="19" t="s">
        <v>3705</v>
      </c>
      <c r="C391" s="35" t="s">
        <v>3719</v>
      </c>
      <c r="D391" s="22">
        <v>1</v>
      </c>
      <c r="E391" s="19" t="s">
        <v>3720</v>
      </c>
      <c r="F391" s="22" t="s">
        <v>3721</v>
      </c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37">
        <v>1</v>
      </c>
      <c r="R391" s="37"/>
      <c r="S391" s="37"/>
      <c r="T391" s="37"/>
      <c r="U391" s="37"/>
      <c r="V391" s="37"/>
      <c r="W391" s="37">
        <v>1</v>
      </c>
      <c r="X391" s="37">
        <v>1</v>
      </c>
      <c r="Y391" s="37">
        <v>1</v>
      </c>
      <c r="Z391" s="37"/>
      <c r="AA391" s="37">
        <v>3</v>
      </c>
      <c r="AB391" s="37">
        <v>8</v>
      </c>
      <c r="AC391" s="37">
        <v>8</v>
      </c>
      <c r="AD391" s="37"/>
      <c r="AE391" s="37"/>
      <c r="AF391" s="37"/>
      <c r="AG391" s="37"/>
      <c r="AH391" s="37"/>
      <c r="AI391" s="37"/>
      <c r="AJ391" s="19"/>
      <c r="AK391" s="19"/>
      <c r="AL391" s="19"/>
      <c r="AM391" s="19"/>
      <c r="AN391" s="19"/>
      <c r="AO391" s="19"/>
      <c r="AP391" s="19"/>
      <c r="AQ391" s="19"/>
      <c r="AR391" s="19">
        <v>1</v>
      </c>
      <c r="AS391" s="19"/>
      <c r="AT391" s="19"/>
    </row>
    <row r="392" s="1" customFormat="1" spans="1:46">
      <c r="A392" s="3">
        <v>188</v>
      </c>
      <c r="B392" s="3" t="s">
        <v>3705</v>
      </c>
      <c r="C392" s="3" t="s">
        <v>3722</v>
      </c>
      <c r="D392" s="3">
        <v>3</v>
      </c>
      <c r="E392" s="3" t="s">
        <v>3723</v>
      </c>
      <c r="F392" s="22" t="s">
        <v>3724</v>
      </c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23">
        <v>3</v>
      </c>
      <c r="R392" s="23"/>
      <c r="S392" s="23"/>
      <c r="T392" s="23"/>
      <c r="U392" s="23"/>
      <c r="V392" s="23"/>
      <c r="W392" s="23">
        <v>1</v>
      </c>
      <c r="X392" s="23">
        <v>1</v>
      </c>
      <c r="Y392" s="23">
        <v>1</v>
      </c>
      <c r="Z392" s="23">
        <v>44.7</v>
      </c>
      <c r="AA392" s="23">
        <v>52.7</v>
      </c>
      <c r="AB392" s="23">
        <v>24</v>
      </c>
      <c r="AC392" s="23">
        <v>24</v>
      </c>
      <c r="AD392" s="23"/>
      <c r="AE392" s="23"/>
      <c r="AF392" s="23">
        <v>1</v>
      </c>
      <c r="AG392" s="23"/>
      <c r="AH392" s="23"/>
      <c r="AI392" s="23"/>
      <c r="AJ392" s="3"/>
      <c r="AK392" s="3"/>
      <c r="AL392" s="3"/>
      <c r="AM392" s="3"/>
      <c r="AN392" s="3"/>
      <c r="AO392" s="3"/>
      <c r="AP392" s="3">
        <v>1</v>
      </c>
      <c r="AQ392" s="3"/>
      <c r="AR392" s="3"/>
      <c r="AS392" s="3"/>
      <c r="AT392" s="3"/>
    </row>
    <row r="393" s="1" customFormat="1" spans="1:46">
      <c r="A393" s="11"/>
      <c r="B393" s="11"/>
      <c r="C393" s="11"/>
      <c r="D393" s="11"/>
      <c r="E393" s="11"/>
      <c r="F393" s="22" t="s">
        <v>3725</v>
      </c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</row>
    <row r="394" s="1" customFormat="1" spans="1:46">
      <c r="A394" s="20"/>
      <c r="B394" s="20"/>
      <c r="C394" s="20"/>
      <c r="D394" s="20"/>
      <c r="E394" s="20"/>
      <c r="F394" s="22" t="s">
        <v>3726</v>
      </c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</row>
    <row r="395" s="1" customFormat="1" spans="1:46">
      <c r="A395" s="3">
        <v>189</v>
      </c>
      <c r="B395" s="3" t="s">
        <v>3705</v>
      </c>
      <c r="C395" s="3" t="s">
        <v>3727</v>
      </c>
      <c r="D395" s="3">
        <v>3</v>
      </c>
      <c r="E395" s="3" t="s">
        <v>3728</v>
      </c>
      <c r="F395" s="22" t="s">
        <v>3729</v>
      </c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23">
        <v>3</v>
      </c>
      <c r="R395" s="23"/>
      <c r="S395" s="23"/>
      <c r="T395" s="23"/>
      <c r="U395" s="23"/>
      <c r="V395" s="23"/>
      <c r="W395" s="23">
        <v>1</v>
      </c>
      <c r="X395" s="23">
        <v>1</v>
      </c>
      <c r="Y395" s="23">
        <v>1</v>
      </c>
      <c r="Z395" s="23">
        <v>258</v>
      </c>
      <c r="AA395" s="23">
        <v>259</v>
      </c>
      <c r="AB395" s="23">
        <v>24</v>
      </c>
      <c r="AC395" s="23">
        <v>24</v>
      </c>
      <c r="AD395" s="23"/>
      <c r="AE395" s="23"/>
      <c r="AF395" s="23">
        <v>1</v>
      </c>
      <c r="AG395" s="23"/>
      <c r="AH395" s="23"/>
      <c r="AI395" s="23"/>
      <c r="AJ395" s="3"/>
      <c r="AK395" s="3"/>
      <c r="AL395" s="3"/>
      <c r="AM395" s="3"/>
      <c r="AN395" s="3"/>
      <c r="AO395" s="3"/>
      <c r="AP395" s="3">
        <v>1</v>
      </c>
      <c r="AQ395" s="3"/>
      <c r="AR395" s="3"/>
      <c r="AS395" s="3"/>
      <c r="AT395" s="3"/>
    </row>
    <row r="396" s="1" customFormat="1" spans="1:46">
      <c r="A396" s="11"/>
      <c r="B396" s="11"/>
      <c r="C396" s="11"/>
      <c r="D396" s="11"/>
      <c r="E396" s="11"/>
      <c r="F396" s="22" t="s">
        <v>3730</v>
      </c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</row>
    <row r="397" s="1" customFormat="1" spans="1:46">
      <c r="A397" s="20"/>
      <c r="B397" s="20"/>
      <c r="C397" s="20"/>
      <c r="D397" s="20"/>
      <c r="E397" s="20"/>
      <c r="F397" s="22" t="s">
        <v>3731</v>
      </c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</row>
    <row r="398" s="1" customFormat="1" spans="1:46">
      <c r="A398" s="19">
        <v>190</v>
      </c>
      <c r="B398" s="19" t="s">
        <v>3705</v>
      </c>
      <c r="C398" s="35" t="s">
        <v>3732</v>
      </c>
      <c r="D398" s="22">
        <v>1</v>
      </c>
      <c r="E398" s="19" t="s">
        <v>3733</v>
      </c>
      <c r="F398" s="22" t="s">
        <v>3734</v>
      </c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37">
        <v>1</v>
      </c>
      <c r="R398" s="37"/>
      <c r="S398" s="37"/>
      <c r="T398" s="37"/>
      <c r="U398" s="37"/>
      <c r="V398" s="37"/>
      <c r="W398" s="37">
        <v>1</v>
      </c>
      <c r="X398" s="37">
        <v>1</v>
      </c>
      <c r="Y398" s="35">
        <v>0</v>
      </c>
      <c r="Z398" s="37"/>
      <c r="AA398" s="37">
        <v>3</v>
      </c>
      <c r="AB398" s="37">
        <v>8</v>
      </c>
      <c r="AC398" s="37">
        <v>8</v>
      </c>
      <c r="AD398" s="37"/>
      <c r="AE398" s="37"/>
      <c r="AF398" s="37"/>
      <c r="AG398" s="37"/>
      <c r="AH398" s="37"/>
      <c r="AI398" s="37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>
        <v>1</v>
      </c>
    </row>
    <row r="399" s="1" customFormat="1" spans="1:46">
      <c r="A399" s="3">
        <v>191</v>
      </c>
      <c r="B399" s="3" t="s">
        <v>3705</v>
      </c>
      <c r="C399" s="3" t="s">
        <v>3735</v>
      </c>
      <c r="D399" s="3">
        <v>4</v>
      </c>
      <c r="E399" s="3" t="s">
        <v>3736</v>
      </c>
      <c r="F399" s="22" t="s">
        <v>3737</v>
      </c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23">
        <v>4</v>
      </c>
      <c r="R399" s="23"/>
      <c r="S399" s="23"/>
      <c r="T399" s="23"/>
      <c r="U399" s="23"/>
      <c r="V399" s="23"/>
      <c r="W399" s="23">
        <v>1</v>
      </c>
      <c r="X399" s="23">
        <v>1</v>
      </c>
      <c r="Y399" s="34">
        <v>0</v>
      </c>
      <c r="Z399" s="23"/>
      <c r="AA399" s="23">
        <v>61.5</v>
      </c>
      <c r="AB399" s="23">
        <v>32</v>
      </c>
      <c r="AC399" s="23">
        <v>32</v>
      </c>
      <c r="AD399" s="23"/>
      <c r="AE399" s="23"/>
      <c r="AF399" s="23">
        <v>1</v>
      </c>
      <c r="AG399" s="23"/>
      <c r="AH399" s="23"/>
      <c r="AI399" s="23"/>
      <c r="AJ399" s="3"/>
      <c r="AK399" s="3"/>
      <c r="AL399" s="3"/>
      <c r="AM399" s="3"/>
      <c r="AN399" s="3"/>
      <c r="AO399" s="3"/>
      <c r="AP399" s="3">
        <v>1</v>
      </c>
      <c r="AQ399" s="3"/>
      <c r="AR399" s="3"/>
      <c r="AS399" s="3"/>
      <c r="AT399" s="3"/>
    </row>
    <row r="400" s="1" customFormat="1" spans="1:46">
      <c r="A400" s="11"/>
      <c r="B400" s="11"/>
      <c r="C400" s="11"/>
      <c r="D400" s="11"/>
      <c r="E400" s="11"/>
      <c r="F400" s="22" t="s">
        <v>3738</v>
      </c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30"/>
      <c r="R400" s="30"/>
      <c r="S400" s="30"/>
      <c r="T400" s="30"/>
      <c r="U400" s="30"/>
      <c r="V400" s="30"/>
      <c r="W400" s="30"/>
      <c r="X400" s="30"/>
      <c r="Y400" s="39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</row>
    <row r="401" s="1" customFormat="1" spans="1:46">
      <c r="A401" s="11"/>
      <c r="B401" s="11"/>
      <c r="C401" s="11"/>
      <c r="D401" s="11"/>
      <c r="E401" s="11"/>
      <c r="F401" s="22" t="s">
        <v>3739</v>
      </c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30"/>
      <c r="R401" s="30"/>
      <c r="S401" s="30"/>
      <c r="T401" s="30"/>
      <c r="U401" s="30"/>
      <c r="V401" s="30"/>
      <c r="W401" s="30"/>
      <c r="X401" s="30"/>
      <c r="Y401" s="39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</row>
    <row r="402" s="1" customFormat="1" spans="1:46">
      <c r="A402" s="20"/>
      <c r="B402" s="20"/>
      <c r="C402" s="20"/>
      <c r="D402" s="20"/>
      <c r="E402" s="20"/>
      <c r="F402" s="22" t="s">
        <v>3740</v>
      </c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4"/>
      <c r="R402" s="24"/>
      <c r="S402" s="24"/>
      <c r="T402" s="24"/>
      <c r="U402" s="24"/>
      <c r="V402" s="24"/>
      <c r="W402" s="24"/>
      <c r="X402" s="24"/>
      <c r="Y402" s="36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</row>
    <row r="403" s="1" customFormat="1" spans="1:46">
      <c r="A403" s="3">
        <v>192</v>
      </c>
      <c r="B403" s="3" t="s">
        <v>3705</v>
      </c>
      <c r="C403" s="3" t="s">
        <v>3741</v>
      </c>
      <c r="D403" s="3">
        <v>3</v>
      </c>
      <c r="E403" s="3" t="s">
        <v>3742</v>
      </c>
      <c r="F403" s="22" t="s">
        <v>3743</v>
      </c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23">
        <v>3</v>
      </c>
      <c r="R403" s="23"/>
      <c r="S403" s="23"/>
      <c r="T403" s="23"/>
      <c r="U403" s="23"/>
      <c r="V403" s="23"/>
      <c r="W403" s="23">
        <v>1</v>
      </c>
      <c r="X403" s="23">
        <v>1</v>
      </c>
      <c r="Y403" s="23">
        <v>1</v>
      </c>
      <c r="Z403" s="23"/>
      <c r="AA403" s="23">
        <v>21.5</v>
      </c>
      <c r="AB403" s="23">
        <v>24</v>
      </c>
      <c r="AC403" s="23">
        <v>24</v>
      </c>
      <c r="AD403" s="23"/>
      <c r="AE403" s="23"/>
      <c r="AF403" s="23">
        <v>1</v>
      </c>
      <c r="AG403" s="23"/>
      <c r="AH403" s="23"/>
      <c r="AI403" s="23"/>
      <c r="AJ403" s="3"/>
      <c r="AK403" s="3"/>
      <c r="AL403" s="3"/>
      <c r="AM403" s="3"/>
      <c r="AN403" s="3"/>
      <c r="AO403" s="3"/>
      <c r="AP403" s="3">
        <v>1</v>
      </c>
      <c r="AQ403" s="3"/>
      <c r="AR403" s="3"/>
      <c r="AS403" s="3"/>
      <c r="AT403" s="3"/>
    </row>
    <row r="404" s="1" customFormat="1" spans="1:46">
      <c r="A404" s="11"/>
      <c r="B404" s="11"/>
      <c r="C404" s="11"/>
      <c r="D404" s="11"/>
      <c r="E404" s="11"/>
      <c r="F404" s="22" t="s">
        <v>3744</v>
      </c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</row>
    <row r="405" s="1" customFormat="1" spans="1:46">
      <c r="A405" s="20"/>
      <c r="B405" s="20"/>
      <c r="C405" s="20"/>
      <c r="D405" s="20"/>
      <c r="E405" s="20"/>
      <c r="F405" s="22" t="s">
        <v>3745</v>
      </c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</row>
    <row r="406" s="1" customFormat="1" spans="1:46">
      <c r="A406" s="3">
        <v>193</v>
      </c>
      <c r="B406" s="3" t="s">
        <v>3705</v>
      </c>
      <c r="C406" s="3" t="s">
        <v>3746</v>
      </c>
      <c r="D406" s="3">
        <v>2</v>
      </c>
      <c r="E406" s="3" t="s">
        <v>3747</v>
      </c>
      <c r="F406" s="22" t="s">
        <v>3748</v>
      </c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23">
        <v>2</v>
      </c>
      <c r="R406" s="23"/>
      <c r="S406" s="23"/>
      <c r="T406" s="23"/>
      <c r="U406" s="23"/>
      <c r="V406" s="23"/>
      <c r="W406" s="23">
        <v>1</v>
      </c>
      <c r="X406" s="23">
        <v>1</v>
      </c>
      <c r="Y406" s="23">
        <v>1</v>
      </c>
      <c r="Z406" s="23">
        <v>51.5</v>
      </c>
      <c r="AA406" s="23">
        <v>64.5</v>
      </c>
      <c r="AB406" s="23">
        <v>16</v>
      </c>
      <c r="AC406" s="23">
        <v>16</v>
      </c>
      <c r="AD406" s="23">
        <v>1</v>
      </c>
      <c r="AE406" s="23"/>
      <c r="AF406" s="23"/>
      <c r="AG406" s="23"/>
      <c r="AH406" s="23"/>
      <c r="AI406" s="23"/>
      <c r="AJ406" s="3"/>
      <c r="AK406" s="3"/>
      <c r="AL406" s="3"/>
      <c r="AM406" s="3"/>
      <c r="AN406" s="3"/>
      <c r="AO406" s="3"/>
      <c r="AP406" s="3">
        <v>1</v>
      </c>
      <c r="AQ406" s="3"/>
      <c r="AR406" s="3"/>
      <c r="AS406" s="3"/>
      <c r="AT406" s="3"/>
    </row>
    <row r="407" s="1" customFormat="1" spans="1:46">
      <c r="A407" s="20"/>
      <c r="B407" s="20"/>
      <c r="C407" s="20"/>
      <c r="D407" s="20"/>
      <c r="E407" s="20"/>
      <c r="F407" s="22" t="s">
        <v>3749</v>
      </c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</row>
    <row r="408" s="1" customFormat="1" spans="1:46">
      <c r="A408" s="3">
        <v>194</v>
      </c>
      <c r="B408" s="3" t="s">
        <v>3705</v>
      </c>
      <c r="C408" s="3" t="s">
        <v>3750</v>
      </c>
      <c r="D408" s="3">
        <v>2</v>
      </c>
      <c r="E408" s="3" t="s">
        <v>3751</v>
      </c>
      <c r="F408" s="22" t="s">
        <v>3752</v>
      </c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23">
        <v>2</v>
      </c>
      <c r="R408" s="23"/>
      <c r="S408" s="23"/>
      <c r="T408" s="23"/>
      <c r="U408" s="23"/>
      <c r="V408" s="23"/>
      <c r="W408" s="23">
        <v>1</v>
      </c>
      <c r="X408" s="23">
        <v>1</v>
      </c>
      <c r="Y408" s="23">
        <v>1</v>
      </c>
      <c r="Z408" s="23"/>
      <c r="AA408" s="23">
        <v>93</v>
      </c>
      <c r="AB408" s="23">
        <v>16</v>
      </c>
      <c r="AC408" s="23">
        <v>16</v>
      </c>
      <c r="AD408" s="23">
        <v>1</v>
      </c>
      <c r="AE408" s="23"/>
      <c r="AF408" s="23"/>
      <c r="AG408" s="23"/>
      <c r="AH408" s="23"/>
      <c r="AI408" s="23"/>
      <c r="AJ408" s="3"/>
      <c r="AK408" s="3"/>
      <c r="AL408" s="3"/>
      <c r="AM408" s="3"/>
      <c r="AN408" s="3"/>
      <c r="AO408" s="3"/>
      <c r="AP408" s="3">
        <v>1</v>
      </c>
      <c r="AQ408" s="3"/>
      <c r="AR408" s="3"/>
      <c r="AS408" s="3"/>
      <c r="AT408" s="3"/>
    </row>
    <row r="409" s="1" customFormat="1" spans="1:46">
      <c r="A409" s="20"/>
      <c r="B409" s="20"/>
      <c r="C409" s="20"/>
      <c r="D409" s="20"/>
      <c r="E409" s="20"/>
      <c r="F409" s="22" t="s">
        <v>3753</v>
      </c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</row>
    <row r="410" s="1" customFormat="1" spans="1:46">
      <c r="A410" s="3">
        <v>195</v>
      </c>
      <c r="B410" s="3" t="s">
        <v>3705</v>
      </c>
      <c r="C410" s="3" t="s">
        <v>3754</v>
      </c>
      <c r="D410" s="3">
        <v>3</v>
      </c>
      <c r="E410" s="23" t="s">
        <v>3755</v>
      </c>
      <c r="F410" s="31" t="s">
        <v>3756</v>
      </c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23">
        <v>3</v>
      </c>
      <c r="R410" s="23"/>
      <c r="S410" s="23"/>
      <c r="T410" s="23"/>
      <c r="U410" s="23"/>
      <c r="V410" s="23"/>
      <c r="W410" s="23">
        <v>1</v>
      </c>
      <c r="X410" s="23">
        <v>1</v>
      </c>
      <c r="Y410" s="23">
        <v>1</v>
      </c>
      <c r="Z410" s="23"/>
      <c r="AA410" s="23">
        <v>18.5</v>
      </c>
      <c r="AB410" s="23">
        <v>24</v>
      </c>
      <c r="AC410" s="23">
        <v>24</v>
      </c>
      <c r="AD410" s="23"/>
      <c r="AE410" s="23"/>
      <c r="AF410" s="23">
        <v>1</v>
      </c>
      <c r="AG410" s="23"/>
      <c r="AH410" s="23"/>
      <c r="AI410" s="23"/>
      <c r="AJ410" s="3"/>
      <c r="AK410" s="3"/>
      <c r="AL410" s="3"/>
      <c r="AM410" s="3"/>
      <c r="AN410" s="3"/>
      <c r="AO410" s="3"/>
      <c r="AP410" s="3">
        <v>1</v>
      </c>
      <c r="AQ410" s="3"/>
      <c r="AR410" s="3"/>
      <c r="AS410" s="3"/>
      <c r="AT410" s="3"/>
    </row>
    <row r="411" s="1" customFormat="1" spans="1:46">
      <c r="A411" s="11"/>
      <c r="B411" s="11"/>
      <c r="C411" s="11"/>
      <c r="D411" s="11"/>
      <c r="E411" s="30"/>
      <c r="F411" s="31" t="s">
        <v>3757</v>
      </c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</row>
    <row r="412" s="1" customFormat="1" spans="1:46">
      <c r="A412" s="20"/>
      <c r="B412" s="20"/>
      <c r="C412" s="20"/>
      <c r="D412" s="20"/>
      <c r="E412" s="24"/>
      <c r="F412" s="31" t="s">
        <v>3758</v>
      </c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</row>
    <row r="413" s="1" customFormat="1" spans="1:46">
      <c r="A413" s="3">
        <v>196</v>
      </c>
      <c r="B413" s="3" t="s">
        <v>3705</v>
      </c>
      <c r="C413" s="3" t="s">
        <v>3759</v>
      </c>
      <c r="D413" s="3">
        <v>2</v>
      </c>
      <c r="E413" s="3" t="s">
        <v>3760</v>
      </c>
      <c r="F413" s="22" t="s">
        <v>3761</v>
      </c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23">
        <v>2</v>
      </c>
      <c r="R413" s="23"/>
      <c r="S413" s="23"/>
      <c r="T413" s="23"/>
      <c r="U413" s="23"/>
      <c r="V413" s="23"/>
      <c r="W413" s="23">
        <v>1</v>
      </c>
      <c r="X413" s="23">
        <v>1</v>
      </c>
      <c r="Y413" s="23">
        <v>1</v>
      </c>
      <c r="Z413" s="23"/>
      <c r="AA413" s="23">
        <v>107</v>
      </c>
      <c r="AB413" s="23">
        <v>16</v>
      </c>
      <c r="AC413" s="23">
        <v>16</v>
      </c>
      <c r="AD413" s="23"/>
      <c r="AE413" s="23"/>
      <c r="AF413" s="23"/>
      <c r="AG413" s="23"/>
      <c r="AH413" s="23"/>
      <c r="AI413" s="23"/>
      <c r="AJ413" s="3"/>
      <c r="AK413" s="3"/>
      <c r="AL413" s="3"/>
      <c r="AM413" s="3"/>
      <c r="AN413" s="3">
        <v>1</v>
      </c>
      <c r="AO413" s="3"/>
      <c r="AP413" s="3"/>
      <c r="AQ413" s="3"/>
      <c r="AR413" s="3"/>
      <c r="AS413" s="3"/>
      <c r="AT413" s="3"/>
    </row>
    <row r="414" s="1" customFormat="1" spans="1:46">
      <c r="A414" s="20"/>
      <c r="B414" s="20"/>
      <c r="C414" s="20"/>
      <c r="D414" s="20"/>
      <c r="E414" s="20"/>
      <c r="F414" s="22" t="s">
        <v>3762</v>
      </c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</row>
    <row r="415" s="1" customFormat="1" spans="1:46">
      <c r="A415" s="3">
        <v>197</v>
      </c>
      <c r="B415" s="3" t="s">
        <v>3705</v>
      </c>
      <c r="C415" s="3" t="s">
        <v>3763</v>
      </c>
      <c r="D415" s="3">
        <v>2</v>
      </c>
      <c r="E415" s="3" t="s">
        <v>3764</v>
      </c>
      <c r="F415" s="22" t="s">
        <v>3765</v>
      </c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23">
        <v>2</v>
      </c>
      <c r="R415" s="23"/>
      <c r="S415" s="23"/>
      <c r="T415" s="23"/>
      <c r="U415" s="23"/>
      <c r="V415" s="23"/>
      <c r="W415" s="23">
        <v>1</v>
      </c>
      <c r="X415" s="23">
        <v>1</v>
      </c>
      <c r="Y415" s="23">
        <v>1</v>
      </c>
      <c r="Z415" s="23"/>
      <c r="AA415" s="23">
        <v>98.2</v>
      </c>
      <c r="AB415" s="23">
        <v>16</v>
      </c>
      <c r="AC415" s="23">
        <v>16</v>
      </c>
      <c r="AD415" s="23"/>
      <c r="AE415" s="23"/>
      <c r="AF415" s="23"/>
      <c r="AG415" s="23"/>
      <c r="AH415" s="23"/>
      <c r="AI415" s="23"/>
      <c r="AJ415" s="3"/>
      <c r="AK415" s="3"/>
      <c r="AL415" s="3"/>
      <c r="AM415" s="3"/>
      <c r="AN415" s="3">
        <v>1</v>
      </c>
      <c r="AO415" s="3"/>
      <c r="AP415" s="3"/>
      <c r="AQ415" s="3"/>
      <c r="AR415" s="3"/>
      <c r="AS415" s="3"/>
      <c r="AT415" s="3"/>
    </row>
    <row r="416" s="1" customFormat="1" spans="1:46">
      <c r="A416" s="20"/>
      <c r="B416" s="20"/>
      <c r="C416" s="20"/>
      <c r="D416" s="20"/>
      <c r="E416" s="20"/>
      <c r="F416" s="22" t="s">
        <v>3766</v>
      </c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</row>
    <row r="417" s="1" customFormat="1" spans="1:46">
      <c r="A417" s="3">
        <v>198</v>
      </c>
      <c r="B417" s="3" t="s">
        <v>3705</v>
      </c>
      <c r="C417" s="3" t="s">
        <v>3767</v>
      </c>
      <c r="D417" s="3">
        <v>2</v>
      </c>
      <c r="E417" s="3" t="s">
        <v>3768</v>
      </c>
      <c r="F417" s="22" t="s">
        <v>3769</v>
      </c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23">
        <v>2</v>
      </c>
      <c r="R417" s="23"/>
      <c r="S417" s="23"/>
      <c r="T417" s="23"/>
      <c r="U417" s="23"/>
      <c r="V417" s="23"/>
      <c r="W417" s="23">
        <v>1</v>
      </c>
      <c r="X417" s="23">
        <v>1</v>
      </c>
      <c r="Y417" s="23">
        <v>1</v>
      </c>
      <c r="Z417" s="23">
        <v>96</v>
      </c>
      <c r="AA417" s="23">
        <v>105.6</v>
      </c>
      <c r="AB417" s="23">
        <v>16</v>
      </c>
      <c r="AC417" s="23">
        <v>16</v>
      </c>
      <c r="AD417" s="23"/>
      <c r="AE417" s="23"/>
      <c r="AF417" s="23"/>
      <c r="AG417" s="23"/>
      <c r="AH417" s="23"/>
      <c r="AI417" s="23"/>
      <c r="AJ417" s="3"/>
      <c r="AK417" s="3"/>
      <c r="AL417" s="3"/>
      <c r="AM417" s="3"/>
      <c r="AN417" s="3"/>
      <c r="AO417" s="3"/>
      <c r="AP417" s="3">
        <v>1</v>
      </c>
      <c r="AQ417" s="3"/>
      <c r="AR417" s="3"/>
      <c r="AS417" s="3"/>
      <c r="AT417" s="3"/>
    </row>
    <row r="418" s="1" customFormat="1" spans="1:46">
      <c r="A418" s="20"/>
      <c r="B418" s="20"/>
      <c r="C418" s="20"/>
      <c r="D418" s="20"/>
      <c r="E418" s="20"/>
      <c r="F418" s="22" t="s">
        <v>3770</v>
      </c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</row>
    <row r="419" s="1" customFormat="1" spans="1:46">
      <c r="A419" s="3">
        <v>198</v>
      </c>
      <c r="B419" s="3" t="s">
        <v>3705</v>
      </c>
      <c r="C419" s="3" t="s">
        <v>3771</v>
      </c>
      <c r="D419" s="3">
        <v>2</v>
      </c>
      <c r="E419" s="3" t="s">
        <v>3772</v>
      </c>
      <c r="F419" s="22" t="s">
        <v>3773</v>
      </c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23">
        <v>2</v>
      </c>
      <c r="R419" s="23"/>
      <c r="S419" s="23"/>
      <c r="T419" s="23"/>
      <c r="U419" s="23"/>
      <c r="V419" s="23"/>
      <c r="W419" s="23">
        <v>1</v>
      </c>
      <c r="X419" s="23">
        <v>1</v>
      </c>
      <c r="Y419" s="23">
        <v>1</v>
      </c>
      <c r="Z419" s="23"/>
      <c r="AA419" s="23">
        <v>21.6</v>
      </c>
      <c r="AB419" s="23">
        <v>16</v>
      </c>
      <c r="AC419" s="23">
        <v>16</v>
      </c>
      <c r="AD419" s="23"/>
      <c r="AE419" s="23"/>
      <c r="AF419" s="23"/>
      <c r="AG419" s="23"/>
      <c r="AH419" s="23"/>
      <c r="AI419" s="23"/>
      <c r="AJ419" s="3"/>
      <c r="AK419" s="3"/>
      <c r="AL419" s="3"/>
      <c r="AM419" s="3"/>
      <c r="AN419" s="3">
        <v>1</v>
      </c>
      <c r="AO419" s="3"/>
      <c r="AP419" s="3"/>
      <c r="AQ419" s="3"/>
      <c r="AR419" s="3"/>
      <c r="AS419" s="3"/>
      <c r="AT419" s="3"/>
    </row>
    <row r="420" s="1" customFormat="1" spans="1:46">
      <c r="A420" s="20"/>
      <c r="B420" s="20"/>
      <c r="C420" s="20"/>
      <c r="D420" s="20"/>
      <c r="E420" s="20"/>
      <c r="F420" s="22" t="s">
        <v>3774</v>
      </c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</row>
    <row r="421" s="1" customFormat="1" spans="1:46">
      <c r="A421" s="3">
        <v>199</v>
      </c>
      <c r="B421" s="3" t="s">
        <v>3705</v>
      </c>
      <c r="C421" s="3" t="s">
        <v>3775</v>
      </c>
      <c r="D421" s="3">
        <v>3</v>
      </c>
      <c r="E421" s="3" t="s">
        <v>3776</v>
      </c>
      <c r="F421" s="22" t="s">
        <v>3777</v>
      </c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23">
        <v>3</v>
      </c>
      <c r="R421" s="23"/>
      <c r="S421" s="23"/>
      <c r="T421" s="23"/>
      <c r="U421" s="23"/>
      <c r="V421" s="23"/>
      <c r="W421" s="23">
        <v>1</v>
      </c>
      <c r="X421" s="23">
        <v>1</v>
      </c>
      <c r="Y421" s="23">
        <v>1</v>
      </c>
      <c r="Z421" s="23"/>
      <c r="AA421" s="23">
        <v>37.8</v>
      </c>
      <c r="AB421" s="23">
        <v>24</v>
      </c>
      <c r="AC421" s="23">
        <v>24</v>
      </c>
      <c r="AD421" s="23"/>
      <c r="AE421" s="23"/>
      <c r="AF421" s="23">
        <v>1</v>
      </c>
      <c r="AG421" s="23"/>
      <c r="AH421" s="23"/>
      <c r="AI421" s="23"/>
      <c r="AJ421" s="3"/>
      <c r="AK421" s="3"/>
      <c r="AL421" s="3"/>
      <c r="AM421" s="3"/>
      <c r="AN421" s="3"/>
      <c r="AO421" s="3">
        <v>1</v>
      </c>
      <c r="AP421" s="3"/>
      <c r="AQ421" s="3"/>
      <c r="AR421" s="3"/>
      <c r="AS421" s="3"/>
      <c r="AT421" s="3"/>
    </row>
    <row r="422" s="1" customFormat="1" spans="1:46">
      <c r="A422" s="11"/>
      <c r="B422" s="11"/>
      <c r="C422" s="11"/>
      <c r="D422" s="11"/>
      <c r="E422" s="11"/>
      <c r="F422" s="22" t="s">
        <v>3778</v>
      </c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</row>
    <row r="423" s="1" customFormat="1" spans="1:46">
      <c r="A423" s="20"/>
      <c r="B423" s="20"/>
      <c r="C423" s="20"/>
      <c r="D423" s="20"/>
      <c r="E423" s="20"/>
      <c r="F423" s="22" t="s">
        <v>3779</v>
      </c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</row>
    <row r="424" s="1" customFormat="1" spans="1:46">
      <c r="A424" s="3">
        <v>200</v>
      </c>
      <c r="B424" s="3" t="s">
        <v>3705</v>
      </c>
      <c r="C424" s="3" t="s">
        <v>3780</v>
      </c>
      <c r="D424" s="3">
        <v>3</v>
      </c>
      <c r="E424" s="3" t="s">
        <v>3781</v>
      </c>
      <c r="F424" s="22" t="s">
        <v>3782</v>
      </c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23">
        <v>3</v>
      </c>
      <c r="R424" s="23"/>
      <c r="S424" s="23"/>
      <c r="T424" s="23"/>
      <c r="U424" s="23"/>
      <c r="V424" s="23"/>
      <c r="W424" s="23">
        <v>1</v>
      </c>
      <c r="X424" s="23">
        <v>1</v>
      </c>
      <c r="Y424" s="23">
        <v>1</v>
      </c>
      <c r="Z424" s="23"/>
      <c r="AA424" s="23">
        <v>81.9</v>
      </c>
      <c r="AB424" s="23">
        <v>24</v>
      </c>
      <c r="AC424" s="23">
        <v>24</v>
      </c>
      <c r="AD424" s="23"/>
      <c r="AE424" s="23"/>
      <c r="AF424" s="23">
        <v>1</v>
      </c>
      <c r="AG424" s="23"/>
      <c r="AH424" s="23"/>
      <c r="AI424" s="23"/>
      <c r="AJ424" s="3"/>
      <c r="AK424" s="3"/>
      <c r="AL424" s="3"/>
      <c r="AM424" s="3"/>
      <c r="AN424" s="3"/>
      <c r="AO424" s="3">
        <v>1</v>
      </c>
      <c r="AP424" s="3"/>
      <c r="AQ424" s="3"/>
      <c r="AR424" s="3"/>
      <c r="AS424" s="3"/>
      <c r="AT424" s="3"/>
    </row>
    <row r="425" s="1" customFormat="1" spans="1:46">
      <c r="A425" s="11"/>
      <c r="B425" s="11"/>
      <c r="C425" s="11"/>
      <c r="D425" s="11"/>
      <c r="E425" s="11"/>
      <c r="F425" s="22" t="s">
        <v>3783</v>
      </c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</row>
    <row r="426" s="1" customFormat="1" spans="1:46">
      <c r="A426" s="20"/>
      <c r="B426" s="20"/>
      <c r="C426" s="20"/>
      <c r="D426" s="20"/>
      <c r="E426" s="20"/>
      <c r="F426" s="22" t="s">
        <v>3784</v>
      </c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</row>
    <row r="427" s="1" customFormat="1" spans="1:46">
      <c r="A427" s="3"/>
      <c r="B427" s="3" t="s">
        <v>3705</v>
      </c>
      <c r="C427" s="3" t="s">
        <v>3785</v>
      </c>
      <c r="D427" s="3">
        <v>2</v>
      </c>
      <c r="E427" s="3" t="s">
        <v>3786</v>
      </c>
      <c r="F427" s="22" t="s">
        <v>3787</v>
      </c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23">
        <v>2</v>
      </c>
      <c r="R427" s="23"/>
      <c r="S427" s="23"/>
      <c r="T427" s="23"/>
      <c r="U427" s="23"/>
      <c r="V427" s="23"/>
      <c r="W427" s="23">
        <v>1</v>
      </c>
      <c r="X427" s="23">
        <v>1</v>
      </c>
      <c r="Y427" s="23">
        <v>1</v>
      </c>
      <c r="Z427" s="23">
        <v>2</v>
      </c>
      <c r="AA427" s="23">
        <v>11</v>
      </c>
      <c r="AB427" s="23">
        <v>16</v>
      </c>
      <c r="AC427" s="23">
        <v>16</v>
      </c>
      <c r="AD427" s="23"/>
      <c r="AE427" s="23"/>
      <c r="AF427" s="23"/>
      <c r="AG427" s="23"/>
      <c r="AH427" s="23"/>
      <c r="AI427" s="23"/>
      <c r="AJ427" s="3"/>
      <c r="AK427" s="3"/>
      <c r="AL427" s="3"/>
      <c r="AM427" s="3"/>
      <c r="AN427" s="3">
        <v>1</v>
      </c>
      <c r="AO427" s="3"/>
      <c r="AP427" s="3"/>
      <c r="AQ427" s="3"/>
      <c r="AR427" s="3"/>
      <c r="AS427" s="3"/>
      <c r="AT427" s="3"/>
    </row>
    <row r="428" s="1" customFormat="1" spans="1:46">
      <c r="A428" s="20"/>
      <c r="B428" s="20"/>
      <c r="C428" s="20"/>
      <c r="D428" s="20"/>
      <c r="E428" s="20"/>
      <c r="F428" s="22" t="s">
        <v>3788</v>
      </c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</row>
    <row r="429" s="1" customFormat="1" spans="1:46">
      <c r="A429" s="19">
        <v>201</v>
      </c>
      <c r="B429" s="19" t="s">
        <v>3789</v>
      </c>
      <c r="C429" s="35" t="s">
        <v>3790</v>
      </c>
      <c r="D429" s="22">
        <v>1</v>
      </c>
      <c r="E429" s="19" t="s">
        <v>3791</v>
      </c>
      <c r="F429" s="22" t="s">
        <v>3792</v>
      </c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37">
        <v>1</v>
      </c>
      <c r="R429" s="37"/>
      <c r="S429" s="37"/>
      <c r="T429" s="37"/>
      <c r="U429" s="37"/>
      <c r="V429" s="37"/>
      <c r="W429" s="37">
        <v>1</v>
      </c>
      <c r="X429" s="37">
        <v>1</v>
      </c>
      <c r="Y429" s="35">
        <v>0</v>
      </c>
      <c r="Z429" s="37"/>
      <c r="AA429" s="37">
        <v>3</v>
      </c>
      <c r="AB429" s="37">
        <v>8</v>
      </c>
      <c r="AC429" s="37">
        <v>8</v>
      </c>
      <c r="AD429" s="37"/>
      <c r="AE429" s="37"/>
      <c r="AF429" s="37"/>
      <c r="AG429" s="37"/>
      <c r="AH429" s="37"/>
      <c r="AI429" s="37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>
        <v>1</v>
      </c>
    </row>
    <row r="430" s="1" customFormat="1" spans="1:46">
      <c r="A430" s="19">
        <v>202</v>
      </c>
      <c r="B430" s="19" t="s">
        <v>3789</v>
      </c>
      <c r="C430" s="35" t="s">
        <v>3793</v>
      </c>
      <c r="D430" s="22">
        <v>1</v>
      </c>
      <c r="E430" s="19" t="s">
        <v>3227</v>
      </c>
      <c r="F430" s="22" t="s">
        <v>3794</v>
      </c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37">
        <v>1</v>
      </c>
      <c r="R430" s="37"/>
      <c r="S430" s="37"/>
      <c r="T430" s="37"/>
      <c r="U430" s="37"/>
      <c r="V430" s="37"/>
      <c r="W430" s="37">
        <v>1</v>
      </c>
      <c r="X430" s="37">
        <v>1</v>
      </c>
      <c r="Y430" s="35">
        <v>0</v>
      </c>
      <c r="Z430" s="37"/>
      <c r="AA430" s="37">
        <v>3</v>
      </c>
      <c r="AB430" s="37">
        <v>8</v>
      </c>
      <c r="AC430" s="37">
        <v>8</v>
      </c>
      <c r="AD430" s="37"/>
      <c r="AE430" s="37"/>
      <c r="AF430" s="37"/>
      <c r="AG430" s="37"/>
      <c r="AH430" s="37"/>
      <c r="AI430" s="37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>
        <v>1</v>
      </c>
    </row>
    <row r="431" s="1" customFormat="1" spans="1:46">
      <c r="A431" s="3">
        <v>203</v>
      </c>
      <c r="B431" s="3" t="s">
        <v>3789</v>
      </c>
      <c r="C431" s="3" t="s">
        <v>3795</v>
      </c>
      <c r="D431" s="3">
        <v>2</v>
      </c>
      <c r="E431" s="3" t="s">
        <v>3796</v>
      </c>
      <c r="F431" s="22" t="s">
        <v>3797</v>
      </c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23">
        <v>1</v>
      </c>
      <c r="R431" s="23"/>
      <c r="S431" s="23"/>
      <c r="T431" s="23">
        <v>1</v>
      </c>
      <c r="U431" s="23"/>
      <c r="V431" s="23"/>
      <c r="W431" s="23">
        <v>1</v>
      </c>
      <c r="X431" s="23">
        <v>1</v>
      </c>
      <c r="Y431" s="34">
        <v>0</v>
      </c>
      <c r="Z431" s="23">
        <v>42.2</v>
      </c>
      <c r="AA431" s="23">
        <v>51.2</v>
      </c>
      <c r="AB431" s="23">
        <v>16</v>
      </c>
      <c r="AC431" s="23">
        <v>16</v>
      </c>
      <c r="AD431" s="23"/>
      <c r="AE431" s="23"/>
      <c r="AF431" s="23"/>
      <c r="AG431" s="23"/>
      <c r="AH431" s="23"/>
      <c r="AI431" s="23"/>
      <c r="AJ431" s="3"/>
      <c r="AK431" s="3"/>
      <c r="AL431" s="3"/>
      <c r="AM431" s="3">
        <v>1</v>
      </c>
      <c r="AN431" s="3"/>
      <c r="AO431" s="3"/>
      <c r="AP431" s="3"/>
      <c r="AQ431" s="3"/>
      <c r="AR431" s="3"/>
      <c r="AS431" s="3"/>
      <c r="AT431" s="3"/>
    </row>
    <row r="432" s="1" customFormat="1" spans="1:46">
      <c r="A432" s="20"/>
      <c r="B432" s="20"/>
      <c r="C432" s="20"/>
      <c r="D432" s="20"/>
      <c r="E432" s="20"/>
      <c r="F432" s="22" t="s">
        <v>3798</v>
      </c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4">
        <v>1</v>
      </c>
      <c r="R432" s="24"/>
      <c r="S432" s="24"/>
      <c r="T432" s="24"/>
      <c r="U432" s="24"/>
      <c r="V432" s="24"/>
      <c r="W432" s="24"/>
      <c r="X432" s="24"/>
      <c r="Y432" s="36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</row>
    <row r="433" s="1" customFormat="1" spans="1:46">
      <c r="A433" s="3">
        <v>204</v>
      </c>
      <c r="B433" s="3" t="s">
        <v>3789</v>
      </c>
      <c r="C433" s="3" t="s">
        <v>3799</v>
      </c>
      <c r="D433" s="3">
        <v>2</v>
      </c>
      <c r="E433" s="3" t="s">
        <v>3800</v>
      </c>
      <c r="F433" s="22" t="s">
        <v>3801</v>
      </c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23">
        <v>2</v>
      </c>
      <c r="R433" s="23"/>
      <c r="S433" s="23"/>
      <c r="T433" s="23"/>
      <c r="U433" s="23"/>
      <c r="V433" s="23"/>
      <c r="W433" s="23">
        <v>1</v>
      </c>
      <c r="X433" s="23">
        <v>1</v>
      </c>
      <c r="Y433" s="23">
        <v>1</v>
      </c>
      <c r="Z433" s="23"/>
      <c r="AA433" s="23">
        <v>47</v>
      </c>
      <c r="AB433" s="23">
        <v>16</v>
      </c>
      <c r="AC433" s="23">
        <v>16</v>
      </c>
      <c r="AD433" s="23"/>
      <c r="AE433" s="23"/>
      <c r="AF433" s="23"/>
      <c r="AG433" s="23"/>
      <c r="AH433" s="23"/>
      <c r="AI433" s="23"/>
      <c r="AJ433" s="3"/>
      <c r="AK433" s="3"/>
      <c r="AL433" s="3"/>
      <c r="AM433" s="3"/>
      <c r="AN433" s="3">
        <v>1</v>
      </c>
      <c r="AO433" s="3"/>
      <c r="AP433" s="3"/>
      <c r="AQ433" s="3"/>
      <c r="AR433" s="3"/>
      <c r="AS433" s="3"/>
      <c r="AT433" s="3"/>
    </row>
    <row r="434" s="1" customFormat="1" spans="1:46">
      <c r="A434" s="20"/>
      <c r="B434" s="20"/>
      <c r="C434" s="20"/>
      <c r="D434" s="20"/>
      <c r="E434" s="20"/>
      <c r="F434" s="22" t="s">
        <v>3802</v>
      </c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</row>
    <row r="435" s="1" customFormat="1" spans="1:46">
      <c r="A435" s="3">
        <v>205</v>
      </c>
      <c r="B435" s="3" t="s">
        <v>3789</v>
      </c>
      <c r="C435" s="3" t="s">
        <v>3803</v>
      </c>
      <c r="D435" s="3">
        <v>2</v>
      </c>
      <c r="E435" s="3" t="s">
        <v>3804</v>
      </c>
      <c r="F435" s="22" t="s">
        <v>3805</v>
      </c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23">
        <v>2</v>
      </c>
      <c r="R435" s="23"/>
      <c r="S435" s="23"/>
      <c r="T435" s="23"/>
      <c r="U435" s="23"/>
      <c r="V435" s="23"/>
      <c r="W435" s="23">
        <v>1</v>
      </c>
      <c r="X435" s="23">
        <v>1</v>
      </c>
      <c r="Y435" s="23">
        <v>1</v>
      </c>
      <c r="Z435" s="23"/>
      <c r="AA435" s="23">
        <v>110</v>
      </c>
      <c r="AB435" s="23">
        <v>16</v>
      </c>
      <c r="AC435" s="23">
        <v>16</v>
      </c>
      <c r="AD435" s="23"/>
      <c r="AE435" s="23"/>
      <c r="AF435" s="23"/>
      <c r="AG435" s="23"/>
      <c r="AH435" s="23"/>
      <c r="AI435" s="23"/>
      <c r="AJ435" s="3"/>
      <c r="AK435" s="3"/>
      <c r="AL435" s="3"/>
      <c r="AM435" s="3"/>
      <c r="AN435" s="3">
        <v>1</v>
      </c>
      <c r="AO435" s="3"/>
      <c r="AP435" s="3"/>
      <c r="AQ435" s="3"/>
      <c r="AR435" s="3"/>
      <c r="AS435" s="3"/>
      <c r="AT435" s="3"/>
    </row>
    <row r="436" s="1" customFormat="1" spans="1:46">
      <c r="A436" s="20"/>
      <c r="B436" s="20"/>
      <c r="C436" s="20"/>
      <c r="D436" s="20"/>
      <c r="E436" s="20"/>
      <c r="F436" s="22" t="s">
        <v>3806</v>
      </c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</row>
    <row r="437" s="1" customFormat="1" spans="1:46">
      <c r="A437" s="3">
        <v>206</v>
      </c>
      <c r="B437" s="3" t="s">
        <v>3789</v>
      </c>
      <c r="C437" s="3" t="s">
        <v>3807</v>
      </c>
      <c r="D437" s="3">
        <v>2</v>
      </c>
      <c r="E437" s="3" t="s">
        <v>3808</v>
      </c>
      <c r="F437" s="22" t="s">
        <v>3809</v>
      </c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23">
        <v>2</v>
      </c>
      <c r="R437" s="23"/>
      <c r="S437" s="23"/>
      <c r="T437" s="23"/>
      <c r="U437" s="23"/>
      <c r="V437" s="23"/>
      <c r="W437" s="23">
        <v>1</v>
      </c>
      <c r="X437" s="23">
        <v>1</v>
      </c>
      <c r="Y437" s="23">
        <v>1</v>
      </c>
      <c r="Z437" s="23"/>
      <c r="AA437" s="23">
        <v>18.2</v>
      </c>
      <c r="AB437" s="23">
        <v>16</v>
      </c>
      <c r="AC437" s="23">
        <v>16</v>
      </c>
      <c r="AD437" s="23"/>
      <c r="AE437" s="23"/>
      <c r="AF437" s="23"/>
      <c r="AG437" s="23"/>
      <c r="AH437" s="23"/>
      <c r="AI437" s="23"/>
      <c r="AJ437" s="3"/>
      <c r="AK437" s="3"/>
      <c r="AL437" s="3"/>
      <c r="AM437" s="3"/>
      <c r="AN437" s="3">
        <v>1</v>
      </c>
      <c r="AO437" s="3"/>
      <c r="AP437" s="3"/>
      <c r="AQ437" s="3"/>
      <c r="AR437" s="3"/>
      <c r="AS437" s="3"/>
      <c r="AT437" s="3"/>
    </row>
    <row r="438" s="1" customFormat="1" spans="1:46">
      <c r="A438" s="20"/>
      <c r="B438" s="20"/>
      <c r="C438" s="20"/>
      <c r="D438" s="20"/>
      <c r="E438" s="20"/>
      <c r="F438" s="22" t="s">
        <v>3810</v>
      </c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</row>
    <row r="439" s="1" customFormat="1" spans="1:46">
      <c r="A439" s="3">
        <v>207</v>
      </c>
      <c r="B439" s="3" t="s">
        <v>3811</v>
      </c>
      <c r="C439" s="3" t="s">
        <v>3812</v>
      </c>
      <c r="D439" s="3">
        <v>2</v>
      </c>
      <c r="E439" s="3" t="s">
        <v>3813</v>
      </c>
      <c r="F439" s="22" t="s">
        <v>3814</v>
      </c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23">
        <v>2</v>
      </c>
      <c r="R439" s="23"/>
      <c r="S439" s="23"/>
      <c r="T439" s="23"/>
      <c r="U439" s="23"/>
      <c r="V439" s="23"/>
      <c r="W439" s="23">
        <v>1</v>
      </c>
      <c r="X439" s="23">
        <v>1</v>
      </c>
      <c r="Y439" s="23">
        <v>1</v>
      </c>
      <c r="Z439" s="23">
        <v>220</v>
      </c>
      <c r="AA439" s="23">
        <v>228</v>
      </c>
      <c r="AB439" s="23">
        <v>16</v>
      </c>
      <c r="AC439" s="23">
        <v>16</v>
      </c>
      <c r="AD439" s="23"/>
      <c r="AE439" s="23"/>
      <c r="AF439" s="23"/>
      <c r="AG439" s="23"/>
      <c r="AH439" s="23"/>
      <c r="AI439" s="23"/>
      <c r="AJ439" s="3"/>
      <c r="AK439" s="3"/>
      <c r="AL439" s="3"/>
      <c r="AM439" s="3"/>
      <c r="AN439" s="3">
        <v>1</v>
      </c>
      <c r="AO439" s="3"/>
      <c r="AP439" s="3"/>
      <c r="AQ439" s="3"/>
      <c r="AR439" s="3"/>
      <c r="AS439" s="3"/>
      <c r="AT439" s="3"/>
    </row>
    <row r="440" s="1" customFormat="1" spans="1:46">
      <c r="A440" s="20"/>
      <c r="B440" s="20"/>
      <c r="C440" s="20"/>
      <c r="D440" s="20"/>
      <c r="E440" s="20"/>
      <c r="F440" s="22" t="s">
        <v>3815</v>
      </c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</row>
    <row r="441" s="1" customFormat="1" spans="1:46">
      <c r="A441" s="19">
        <v>208</v>
      </c>
      <c r="B441" s="19" t="s">
        <v>3811</v>
      </c>
      <c r="C441" s="19" t="s">
        <v>3816</v>
      </c>
      <c r="D441" s="22">
        <v>1</v>
      </c>
      <c r="E441" s="19" t="s">
        <v>3817</v>
      </c>
      <c r="F441" s="22" t="s">
        <v>3818</v>
      </c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37">
        <v>1</v>
      </c>
      <c r="R441" s="37"/>
      <c r="S441" s="37"/>
      <c r="T441" s="37"/>
      <c r="U441" s="37"/>
      <c r="V441" s="37"/>
      <c r="W441" s="37">
        <v>1</v>
      </c>
      <c r="X441" s="37">
        <v>1</v>
      </c>
      <c r="Y441" s="37">
        <v>1</v>
      </c>
      <c r="Z441" s="37">
        <v>131</v>
      </c>
      <c r="AA441" s="37">
        <v>139</v>
      </c>
      <c r="AB441" s="37">
        <v>8</v>
      </c>
      <c r="AC441" s="37">
        <v>8</v>
      </c>
      <c r="AD441" s="37"/>
      <c r="AE441" s="37"/>
      <c r="AF441" s="37"/>
      <c r="AG441" s="37"/>
      <c r="AH441" s="37"/>
      <c r="AI441" s="37"/>
      <c r="AJ441" s="19"/>
      <c r="AK441" s="19"/>
      <c r="AL441" s="19"/>
      <c r="AM441" s="19"/>
      <c r="AN441" s="19">
        <v>1</v>
      </c>
      <c r="AO441" s="19"/>
      <c r="AP441" s="19"/>
      <c r="AQ441" s="19"/>
      <c r="AR441" s="19"/>
      <c r="AS441" s="19"/>
      <c r="AT441" s="19"/>
    </row>
    <row r="442" s="1" customFormat="1" spans="1:46">
      <c r="A442" s="3">
        <v>209</v>
      </c>
      <c r="B442" s="3" t="s">
        <v>3811</v>
      </c>
      <c r="C442" s="3" t="s">
        <v>3819</v>
      </c>
      <c r="D442" s="3">
        <v>2</v>
      </c>
      <c r="E442" s="3" t="s">
        <v>3820</v>
      </c>
      <c r="F442" s="22" t="s">
        <v>3821</v>
      </c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23">
        <v>2</v>
      </c>
      <c r="R442" s="23"/>
      <c r="S442" s="23"/>
      <c r="T442" s="23"/>
      <c r="U442" s="23"/>
      <c r="V442" s="23"/>
      <c r="W442" s="23">
        <v>1</v>
      </c>
      <c r="X442" s="23">
        <v>1</v>
      </c>
      <c r="Y442" s="23">
        <v>1</v>
      </c>
      <c r="Z442" s="23">
        <v>337.2</v>
      </c>
      <c r="AA442" s="23">
        <v>345</v>
      </c>
      <c r="AB442" s="23">
        <v>16</v>
      </c>
      <c r="AC442" s="23">
        <v>16</v>
      </c>
      <c r="AD442" s="23"/>
      <c r="AE442" s="23"/>
      <c r="AF442" s="23"/>
      <c r="AG442" s="23"/>
      <c r="AH442" s="23"/>
      <c r="AI442" s="23"/>
      <c r="AJ442" s="3"/>
      <c r="AK442" s="3"/>
      <c r="AL442" s="3"/>
      <c r="AM442" s="3"/>
      <c r="AN442" s="3"/>
      <c r="AO442" s="3">
        <v>1</v>
      </c>
      <c r="AP442" s="3"/>
      <c r="AQ442" s="3"/>
      <c r="AR442" s="3"/>
      <c r="AS442" s="3"/>
      <c r="AT442" s="3"/>
    </row>
    <row r="443" s="1" customFormat="1" spans="1:46">
      <c r="A443" s="20"/>
      <c r="B443" s="20"/>
      <c r="C443" s="20"/>
      <c r="D443" s="20"/>
      <c r="E443" s="20"/>
      <c r="F443" s="22" t="s">
        <v>3822</v>
      </c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</row>
    <row r="444" s="1" customFormat="1" spans="1:46">
      <c r="A444" s="3">
        <v>210</v>
      </c>
      <c r="B444" s="3" t="s">
        <v>3811</v>
      </c>
      <c r="C444" s="3" t="s">
        <v>3823</v>
      </c>
      <c r="D444" s="3">
        <v>3</v>
      </c>
      <c r="E444" s="3" t="s">
        <v>3824</v>
      </c>
      <c r="F444" s="22" t="s">
        <v>3825</v>
      </c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23">
        <v>3</v>
      </c>
      <c r="R444" s="23"/>
      <c r="S444" s="23"/>
      <c r="T444" s="23"/>
      <c r="U444" s="23"/>
      <c r="V444" s="23"/>
      <c r="W444" s="23">
        <v>1</v>
      </c>
      <c r="X444" s="23">
        <v>1</v>
      </c>
      <c r="Y444" s="23">
        <v>1</v>
      </c>
      <c r="Z444" s="23"/>
      <c r="AA444" s="23">
        <v>48</v>
      </c>
      <c r="AB444" s="23">
        <v>24</v>
      </c>
      <c r="AC444" s="23">
        <v>24</v>
      </c>
      <c r="AD444" s="23"/>
      <c r="AE444" s="23"/>
      <c r="AF444" s="23">
        <v>1</v>
      </c>
      <c r="AG444" s="23"/>
      <c r="AH444" s="23"/>
      <c r="AI444" s="23"/>
      <c r="AJ444" s="3"/>
      <c r="AK444" s="3"/>
      <c r="AL444" s="3"/>
      <c r="AM444" s="3"/>
      <c r="AN444" s="3"/>
      <c r="AO444" s="3"/>
      <c r="AP444" s="3">
        <v>1</v>
      </c>
      <c r="AQ444" s="3"/>
      <c r="AR444" s="3"/>
      <c r="AS444" s="3"/>
      <c r="AT444" s="3"/>
    </row>
    <row r="445" s="1" customFormat="1" spans="1:46">
      <c r="A445" s="11"/>
      <c r="B445" s="11"/>
      <c r="C445" s="11"/>
      <c r="D445" s="11"/>
      <c r="E445" s="11"/>
      <c r="F445" s="22" t="s">
        <v>3826</v>
      </c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</row>
    <row r="446" s="1" customFormat="1" spans="1:46">
      <c r="A446" s="20"/>
      <c r="B446" s="20"/>
      <c r="C446" s="20"/>
      <c r="D446" s="20"/>
      <c r="E446" s="20"/>
      <c r="F446" s="22" t="s">
        <v>3827</v>
      </c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</row>
    <row r="447" s="1" customFormat="1" spans="1:46">
      <c r="A447" s="3">
        <v>211</v>
      </c>
      <c r="B447" s="3" t="s">
        <v>3811</v>
      </c>
      <c r="C447" s="3" t="s">
        <v>3828</v>
      </c>
      <c r="D447" s="3">
        <v>3</v>
      </c>
      <c r="E447" s="3" t="s">
        <v>3829</v>
      </c>
      <c r="F447" s="22" t="s">
        <v>3830</v>
      </c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23">
        <v>3</v>
      </c>
      <c r="R447" s="23"/>
      <c r="S447" s="23"/>
      <c r="T447" s="23"/>
      <c r="U447" s="23"/>
      <c r="V447" s="23"/>
      <c r="W447" s="23">
        <v>1</v>
      </c>
      <c r="X447" s="23">
        <v>1</v>
      </c>
      <c r="Y447" s="23">
        <v>1</v>
      </c>
      <c r="Z447" s="23"/>
      <c r="AA447" s="23">
        <v>3</v>
      </c>
      <c r="AB447" s="23">
        <v>24</v>
      </c>
      <c r="AC447" s="23">
        <v>24</v>
      </c>
      <c r="AD447" s="23">
        <v>1</v>
      </c>
      <c r="AE447" s="23"/>
      <c r="AF447" s="23">
        <v>1</v>
      </c>
      <c r="AG447" s="23"/>
      <c r="AH447" s="23"/>
      <c r="AI447" s="23"/>
      <c r="AJ447" s="3"/>
      <c r="AK447" s="3"/>
      <c r="AL447" s="3"/>
      <c r="AM447" s="3"/>
      <c r="AN447" s="3"/>
      <c r="AO447" s="3"/>
      <c r="AP447" s="3">
        <v>1</v>
      </c>
      <c r="AQ447" s="3"/>
      <c r="AR447" s="3"/>
      <c r="AS447" s="3"/>
      <c r="AT447" s="3"/>
    </row>
    <row r="448" s="1" customFormat="1" spans="1:46">
      <c r="A448" s="11"/>
      <c r="B448" s="11"/>
      <c r="C448" s="11"/>
      <c r="D448" s="11"/>
      <c r="E448" s="11"/>
      <c r="F448" s="22" t="s">
        <v>3831</v>
      </c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</row>
    <row r="449" s="1" customFormat="1" spans="1:46">
      <c r="A449" s="20"/>
      <c r="B449" s="20"/>
      <c r="C449" s="20"/>
      <c r="D449" s="20"/>
      <c r="E449" s="20"/>
      <c r="F449" s="22" t="s">
        <v>3832</v>
      </c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</row>
    <row r="450" s="1" customFormat="1" spans="1:46">
      <c r="A450" s="3">
        <v>212</v>
      </c>
      <c r="B450" s="3" t="s">
        <v>3811</v>
      </c>
      <c r="C450" s="3" t="s">
        <v>3833</v>
      </c>
      <c r="D450" s="3">
        <v>2</v>
      </c>
      <c r="E450" s="3" t="s">
        <v>3834</v>
      </c>
      <c r="F450" s="22" t="s">
        <v>3835</v>
      </c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23">
        <v>2</v>
      </c>
      <c r="R450" s="23"/>
      <c r="S450" s="23"/>
      <c r="T450" s="23"/>
      <c r="U450" s="23"/>
      <c r="V450" s="23"/>
      <c r="W450" s="23">
        <v>1</v>
      </c>
      <c r="X450" s="23">
        <v>1</v>
      </c>
      <c r="Y450" s="23">
        <v>1</v>
      </c>
      <c r="Z450" s="23"/>
      <c r="AA450" s="23">
        <v>34.9</v>
      </c>
      <c r="AB450" s="23">
        <v>16</v>
      </c>
      <c r="AC450" s="23">
        <v>16</v>
      </c>
      <c r="AD450" s="23"/>
      <c r="AE450" s="23"/>
      <c r="AF450" s="23">
        <v>1</v>
      </c>
      <c r="AG450" s="23"/>
      <c r="AH450" s="23"/>
      <c r="AI450" s="23"/>
      <c r="AJ450" s="3"/>
      <c r="AK450" s="3"/>
      <c r="AL450" s="3"/>
      <c r="AM450" s="3"/>
      <c r="AN450" s="3"/>
      <c r="AO450" s="3">
        <v>1</v>
      </c>
      <c r="AP450" s="3"/>
      <c r="AQ450" s="3"/>
      <c r="AR450" s="3"/>
      <c r="AS450" s="3"/>
      <c r="AT450" s="3"/>
    </row>
    <row r="451" s="1" customFormat="1" spans="1:46">
      <c r="A451" s="20"/>
      <c r="B451" s="20"/>
      <c r="C451" s="20"/>
      <c r="D451" s="20"/>
      <c r="E451" s="20"/>
      <c r="F451" s="22" t="s">
        <v>3836</v>
      </c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</row>
    <row r="452" s="1" customFormat="1" spans="1:46">
      <c r="A452" s="3">
        <v>213</v>
      </c>
      <c r="B452" s="3" t="s">
        <v>3811</v>
      </c>
      <c r="C452" s="3" t="s">
        <v>3837</v>
      </c>
      <c r="D452" s="3">
        <v>4</v>
      </c>
      <c r="E452" s="3" t="s">
        <v>3838</v>
      </c>
      <c r="F452" s="22" t="s">
        <v>3839</v>
      </c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23">
        <v>4</v>
      </c>
      <c r="R452" s="23"/>
      <c r="S452" s="23"/>
      <c r="T452" s="23"/>
      <c r="U452" s="23"/>
      <c r="V452" s="23"/>
      <c r="W452" s="23">
        <v>1</v>
      </c>
      <c r="X452" s="23">
        <v>1</v>
      </c>
      <c r="Y452" s="23">
        <v>1</v>
      </c>
      <c r="Z452" s="23"/>
      <c r="AA452" s="23">
        <v>44.5</v>
      </c>
      <c r="AB452" s="23">
        <v>32</v>
      </c>
      <c r="AC452" s="23">
        <v>32</v>
      </c>
      <c r="AD452" s="23"/>
      <c r="AE452" s="23"/>
      <c r="AF452" s="23">
        <v>1</v>
      </c>
      <c r="AG452" s="23"/>
      <c r="AH452" s="23"/>
      <c r="AI452" s="23"/>
      <c r="AJ452" s="3"/>
      <c r="AK452" s="3"/>
      <c r="AL452" s="3"/>
      <c r="AM452" s="3"/>
      <c r="AN452" s="3"/>
      <c r="AO452" s="3"/>
      <c r="AP452" s="3">
        <v>1</v>
      </c>
      <c r="AQ452" s="3"/>
      <c r="AR452" s="3"/>
      <c r="AS452" s="3"/>
      <c r="AT452" s="3"/>
    </row>
    <row r="453" s="1" customFormat="1" spans="1:46">
      <c r="A453" s="11"/>
      <c r="B453" s="11"/>
      <c r="C453" s="11"/>
      <c r="D453" s="11"/>
      <c r="E453" s="11"/>
      <c r="F453" s="22" t="s">
        <v>3840</v>
      </c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</row>
    <row r="454" s="1" customFormat="1" spans="1:46">
      <c r="A454" s="11"/>
      <c r="B454" s="11"/>
      <c r="C454" s="11"/>
      <c r="D454" s="11"/>
      <c r="E454" s="11"/>
      <c r="F454" s="22" t="s">
        <v>3841</v>
      </c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</row>
    <row r="455" s="1" customFormat="1" spans="1:46">
      <c r="A455" s="20"/>
      <c r="B455" s="20"/>
      <c r="C455" s="20"/>
      <c r="D455" s="20"/>
      <c r="E455" s="20"/>
      <c r="F455" s="22" t="s">
        <v>3842</v>
      </c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</row>
    <row r="456" s="1" customFormat="1" spans="1:46">
      <c r="A456" s="3">
        <v>214</v>
      </c>
      <c r="B456" s="3" t="s">
        <v>3811</v>
      </c>
      <c r="C456" s="3" t="s">
        <v>3843</v>
      </c>
      <c r="D456" s="3">
        <v>2</v>
      </c>
      <c r="E456" s="23" t="s">
        <v>3844</v>
      </c>
      <c r="F456" s="31" t="s">
        <v>3845</v>
      </c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23">
        <v>2</v>
      </c>
      <c r="R456" s="23"/>
      <c r="S456" s="23"/>
      <c r="T456" s="23"/>
      <c r="U456" s="23"/>
      <c r="V456" s="23"/>
      <c r="W456" s="23">
        <v>1</v>
      </c>
      <c r="X456" s="23">
        <v>1</v>
      </c>
      <c r="Y456" s="23">
        <v>1</v>
      </c>
      <c r="Z456" s="23"/>
      <c r="AA456" s="23">
        <v>159</v>
      </c>
      <c r="AB456" s="23">
        <v>24</v>
      </c>
      <c r="AC456" s="23">
        <v>24</v>
      </c>
      <c r="AD456" s="23"/>
      <c r="AE456" s="23"/>
      <c r="AF456" s="23">
        <v>1</v>
      </c>
      <c r="AG456" s="23"/>
      <c r="AH456" s="23"/>
      <c r="AI456" s="23"/>
      <c r="AJ456" s="3"/>
      <c r="AK456" s="3"/>
      <c r="AL456" s="3"/>
      <c r="AM456" s="3"/>
      <c r="AN456" s="3"/>
      <c r="AO456" s="3"/>
      <c r="AP456" s="3">
        <v>1</v>
      </c>
      <c r="AQ456" s="3"/>
      <c r="AR456" s="3"/>
      <c r="AS456" s="3"/>
      <c r="AT456" s="3"/>
    </row>
    <row r="457" s="1" customFormat="1" spans="1:46">
      <c r="A457" s="20"/>
      <c r="B457" s="20"/>
      <c r="C457" s="20"/>
      <c r="D457" s="20"/>
      <c r="E457" s="24"/>
      <c r="F457" s="31" t="s">
        <v>3846</v>
      </c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</row>
    <row r="458" s="1" customFormat="1" spans="1:46">
      <c r="A458" s="19">
        <v>215</v>
      </c>
      <c r="B458" s="19" t="s">
        <v>3811</v>
      </c>
      <c r="C458" s="35" t="s">
        <v>3847</v>
      </c>
      <c r="D458" s="22">
        <v>1</v>
      </c>
      <c r="E458" s="19" t="s">
        <v>3848</v>
      </c>
      <c r="F458" s="22" t="s">
        <v>3849</v>
      </c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37">
        <v>1</v>
      </c>
      <c r="R458" s="37"/>
      <c r="S458" s="37"/>
      <c r="T458" s="37"/>
      <c r="U458" s="37"/>
      <c r="V458" s="37"/>
      <c r="W458" s="37">
        <v>1</v>
      </c>
      <c r="X458" s="37">
        <v>1</v>
      </c>
      <c r="Y458" s="37">
        <v>1</v>
      </c>
      <c r="Z458" s="37"/>
      <c r="AA458" s="37">
        <v>3</v>
      </c>
      <c r="AB458" s="37">
        <v>8</v>
      </c>
      <c r="AC458" s="37">
        <v>8</v>
      </c>
      <c r="AD458" s="37"/>
      <c r="AE458" s="37"/>
      <c r="AF458" s="37"/>
      <c r="AG458" s="37"/>
      <c r="AH458" s="37"/>
      <c r="AI458" s="37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>
        <v>1</v>
      </c>
      <c r="AT458" s="19"/>
    </row>
    <row r="459" s="1" customFormat="1" spans="1:46">
      <c r="A459" s="3">
        <v>216</v>
      </c>
      <c r="B459" s="3" t="s">
        <v>3811</v>
      </c>
      <c r="C459" s="3" t="s">
        <v>3850</v>
      </c>
      <c r="D459" s="3">
        <v>4</v>
      </c>
      <c r="E459" s="3" t="s">
        <v>3851</v>
      </c>
      <c r="F459" s="22" t="s">
        <v>3852</v>
      </c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23">
        <v>4</v>
      </c>
      <c r="R459" s="23"/>
      <c r="S459" s="23"/>
      <c r="T459" s="23"/>
      <c r="U459" s="23"/>
      <c r="V459" s="23"/>
      <c r="W459" s="23">
        <v>1</v>
      </c>
      <c r="X459" s="23">
        <v>1</v>
      </c>
      <c r="Y459" s="23">
        <v>1</v>
      </c>
      <c r="Z459" s="23"/>
      <c r="AA459" s="23">
        <v>87</v>
      </c>
      <c r="AB459" s="23">
        <v>32</v>
      </c>
      <c r="AC459" s="23">
        <v>32</v>
      </c>
      <c r="AD459" s="23"/>
      <c r="AE459" s="23"/>
      <c r="AF459" s="23">
        <v>1</v>
      </c>
      <c r="AG459" s="23"/>
      <c r="AH459" s="23"/>
      <c r="AI459" s="23"/>
      <c r="AJ459" s="3"/>
      <c r="AK459" s="3"/>
      <c r="AL459" s="3"/>
      <c r="AM459" s="3"/>
      <c r="AN459" s="3"/>
      <c r="AO459" s="3"/>
      <c r="AP459" s="3">
        <v>1</v>
      </c>
      <c r="AQ459" s="3"/>
      <c r="AR459" s="3"/>
      <c r="AS459" s="3"/>
      <c r="AT459" s="3"/>
    </row>
    <row r="460" s="1" customFormat="1" spans="1:46">
      <c r="A460" s="11"/>
      <c r="B460" s="11"/>
      <c r="C460" s="11"/>
      <c r="D460" s="11"/>
      <c r="E460" s="11"/>
      <c r="F460" s="22" t="s">
        <v>3853</v>
      </c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</row>
    <row r="461" s="1" customFormat="1" spans="1:46">
      <c r="A461" s="11"/>
      <c r="B461" s="11"/>
      <c r="C461" s="11"/>
      <c r="D461" s="11"/>
      <c r="E461" s="11"/>
      <c r="F461" s="22" t="s">
        <v>3854</v>
      </c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</row>
    <row r="462" s="1" customFormat="1" spans="1:46">
      <c r="A462" s="20"/>
      <c r="B462" s="20"/>
      <c r="C462" s="20"/>
      <c r="D462" s="20"/>
      <c r="E462" s="20"/>
      <c r="F462" s="31" t="s">
        <v>3855</v>
      </c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</row>
    <row r="463" s="1" customFormat="1" spans="1:46">
      <c r="A463" s="19">
        <v>217</v>
      </c>
      <c r="B463" s="19" t="s">
        <v>3811</v>
      </c>
      <c r="C463" s="19" t="s">
        <v>3856</v>
      </c>
      <c r="D463" s="22">
        <v>1</v>
      </c>
      <c r="E463" s="19" t="s">
        <v>3857</v>
      </c>
      <c r="F463" s="19" t="s">
        <v>3858</v>
      </c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37">
        <v>1</v>
      </c>
      <c r="R463" s="37"/>
      <c r="S463" s="37"/>
      <c r="T463" s="37"/>
      <c r="U463" s="37"/>
      <c r="V463" s="37"/>
      <c r="W463" s="37">
        <v>1</v>
      </c>
      <c r="X463" s="37">
        <v>1</v>
      </c>
      <c r="Y463" s="37">
        <v>1</v>
      </c>
      <c r="Z463" s="37"/>
      <c r="AA463" s="37">
        <v>119.5</v>
      </c>
      <c r="AB463" s="37">
        <v>8</v>
      </c>
      <c r="AC463" s="37">
        <v>8</v>
      </c>
      <c r="AD463" s="37"/>
      <c r="AE463" s="37"/>
      <c r="AF463" s="37"/>
      <c r="AG463" s="37"/>
      <c r="AH463" s="37"/>
      <c r="AI463" s="37"/>
      <c r="AJ463" s="19"/>
      <c r="AK463" s="19"/>
      <c r="AL463" s="19"/>
      <c r="AM463" s="19"/>
      <c r="AN463" s="19"/>
      <c r="AO463" s="19">
        <v>1</v>
      </c>
      <c r="AP463" s="19"/>
      <c r="AQ463" s="19"/>
      <c r="AR463" s="19"/>
      <c r="AS463" s="19"/>
      <c r="AT463" s="19"/>
    </row>
    <row r="464" s="1" customFormat="1" spans="1:46">
      <c r="A464" s="19">
        <v>218</v>
      </c>
      <c r="B464" s="19" t="s">
        <v>3811</v>
      </c>
      <c r="C464" s="19" t="s">
        <v>3859</v>
      </c>
      <c r="D464" s="22">
        <v>1</v>
      </c>
      <c r="E464" s="19" t="s">
        <v>3860</v>
      </c>
      <c r="F464" s="19" t="s">
        <v>3861</v>
      </c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37">
        <v>1</v>
      </c>
      <c r="R464" s="37"/>
      <c r="S464" s="37"/>
      <c r="T464" s="37"/>
      <c r="U464" s="37"/>
      <c r="V464" s="37"/>
      <c r="W464" s="37">
        <v>1</v>
      </c>
      <c r="X464" s="37">
        <v>1</v>
      </c>
      <c r="Y464" s="37">
        <v>1</v>
      </c>
      <c r="Z464" s="37"/>
      <c r="AA464" s="37">
        <v>51</v>
      </c>
      <c r="AB464" s="37">
        <v>16</v>
      </c>
      <c r="AC464" s="37">
        <v>16</v>
      </c>
      <c r="AD464" s="37"/>
      <c r="AE464" s="37"/>
      <c r="AF464" s="37"/>
      <c r="AG464" s="37"/>
      <c r="AH464" s="37"/>
      <c r="AI464" s="37"/>
      <c r="AJ464" s="19"/>
      <c r="AK464" s="19"/>
      <c r="AL464" s="19"/>
      <c r="AM464" s="19"/>
      <c r="AN464" s="19"/>
      <c r="AO464" s="19">
        <v>1</v>
      </c>
      <c r="AP464" s="19"/>
      <c r="AQ464" s="19"/>
      <c r="AR464" s="19"/>
      <c r="AS464" s="19"/>
      <c r="AT464" s="19"/>
    </row>
    <row r="465" s="1" customFormat="1" spans="1:46">
      <c r="A465" s="3">
        <v>219</v>
      </c>
      <c r="B465" s="3" t="s">
        <v>3811</v>
      </c>
      <c r="C465" s="3" t="s">
        <v>3862</v>
      </c>
      <c r="D465" s="3">
        <v>2</v>
      </c>
      <c r="E465" s="23" t="s">
        <v>3863</v>
      </c>
      <c r="F465" s="31" t="s">
        <v>3864</v>
      </c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23">
        <v>2</v>
      </c>
      <c r="R465" s="23"/>
      <c r="S465" s="23"/>
      <c r="T465" s="23"/>
      <c r="U465" s="23"/>
      <c r="V465" s="23"/>
      <c r="W465" s="23">
        <v>1</v>
      </c>
      <c r="X465" s="23">
        <v>1</v>
      </c>
      <c r="Y465" s="23">
        <v>1</v>
      </c>
      <c r="Z465" s="23"/>
      <c r="AA465" s="23">
        <v>51.2</v>
      </c>
      <c r="AB465" s="23">
        <v>16</v>
      </c>
      <c r="AC465" s="23">
        <v>16</v>
      </c>
      <c r="AD465" s="23"/>
      <c r="AE465" s="23"/>
      <c r="AF465" s="23"/>
      <c r="AG465" s="23"/>
      <c r="AH465" s="23"/>
      <c r="AI465" s="23"/>
      <c r="AJ465" s="3"/>
      <c r="AK465" s="3"/>
      <c r="AL465" s="3"/>
      <c r="AM465" s="3"/>
      <c r="AN465" s="3"/>
      <c r="AO465" s="3">
        <v>1</v>
      </c>
      <c r="AP465" s="3"/>
      <c r="AQ465" s="3"/>
      <c r="AR465" s="3"/>
      <c r="AS465" s="3"/>
      <c r="AT465" s="3"/>
    </row>
    <row r="466" s="1" customFormat="1" spans="1:46">
      <c r="A466" s="20"/>
      <c r="B466" s="20"/>
      <c r="C466" s="20"/>
      <c r="D466" s="20"/>
      <c r="E466" s="24"/>
      <c r="F466" s="31" t="s">
        <v>3865</v>
      </c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</row>
    <row r="467" s="1" customFormat="1" spans="1:46">
      <c r="A467" s="3">
        <v>220</v>
      </c>
      <c r="B467" s="3" t="s">
        <v>3866</v>
      </c>
      <c r="C467" s="3" t="s">
        <v>3867</v>
      </c>
      <c r="D467" s="3">
        <v>2</v>
      </c>
      <c r="E467" s="3" t="s">
        <v>3868</v>
      </c>
      <c r="F467" s="22" t="s">
        <v>3869</v>
      </c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23">
        <v>2</v>
      </c>
      <c r="R467" s="23"/>
      <c r="S467" s="23"/>
      <c r="T467" s="23"/>
      <c r="U467" s="23"/>
      <c r="V467" s="23"/>
      <c r="W467" s="23">
        <v>1</v>
      </c>
      <c r="X467" s="23">
        <v>1</v>
      </c>
      <c r="Y467" s="34">
        <v>0</v>
      </c>
      <c r="Z467" s="23"/>
      <c r="AA467" s="23">
        <v>20.5</v>
      </c>
      <c r="AB467" s="23">
        <v>16</v>
      </c>
      <c r="AC467" s="23">
        <v>16</v>
      </c>
      <c r="AD467" s="23"/>
      <c r="AE467" s="23"/>
      <c r="AF467" s="23"/>
      <c r="AG467" s="23"/>
      <c r="AH467" s="23"/>
      <c r="AI467" s="23"/>
      <c r="AJ467" s="3"/>
      <c r="AK467" s="3"/>
      <c r="AL467" s="3"/>
      <c r="AM467" s="3"/>
      <c r="AN467" s="3">
        <v>1</v>
      </c>
      <c r="AO467" s="3"/>
      <c r="AP467" s="3"/>
      <c r="AQ467" s="3"/>
      <c r="AR467" s="3"/>
      <c r="AS467" s="3"/>
      <c r="AT467" s="3"/>
    </row>
    <row r="468" s="1" customFormat="1" spans="1:46">
      <c r="A468" s="20"/>
      <c r="B468" s="20"/>
      <c r="C468" s="20"/>
      <c r="D468" s="20"/>
      <c r="E468" s="20"/>
      <c r="F468" s="22" t="s">
        <v>3870</v>
      </c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4"/>
      <c r="R468" s="24"/>
      <c r="S468" s="24"/>
      <c r="T468" s="24"/>
      <c r="U468" s="24"/>
      <c r="V468" s="24"/>
      <c r="W468" s="24"/>
      <c r="X468" s="24"/>
      <c r="Y468" s="36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</row>
    <row r="469" s="1" customFormat="1" spans="1:46">
      <c r="A469" s="3">
        <v>221</v>
      </c>
      <c r="B469" s="3" t="s">
        <v>3866</v>
      </c>
      <c r="C469" s="3" t="s">
        <v>3871</v>
      </c>
      <c r="D469" s="3">
        <v>2</v>
      </c>
      <c r="E469" s="23" t="s">
        <v>3872</v>
      </c>
      <c r="F469" s="31" t="s">
        <v>3873</v>
      </c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23">
        <v>2</v>
      </c>
      <c r="R469" s="23"/>
      <c r="S469" s="23"/>
      <c r="T469" s="23"/>
      <c r="U469" s="23"/>
      <c r="V469" s="23"/>
      <c r="W469" s="23">
        <v>1</v>
      </c>
      <c r="X469" s="23">
        <v>1</v>
      </c>
      <c r="Y469" s="23">
        <v>1</v>
      </c>
      <c r="Z469" s="23"/>
      <c r="AA469" s="23">
        <v>88.3</v>
      </c>
      <c r="AB469" s="23">
        <v>16</v>
      </c>
      <c r="AC469" s="23">
        <v>16</v>
      </c>
      <c r="AD469" s="23"/>
      <c r="AE469" s="23"/>
      <c r="AF469" s="23"/>
      <c r="AG469" s="23"/>
      <c r="AH469" s="23"/>
      <c r="AI469" s="23"/>
      <c r="AJ469" s="3"/>
      <c r="AK469" s="3"/>
      <c r="AL469" s="3"/>
      <c r="AM469" s="3"/>
      <c r="AN469" s="3"/>
      <c r="AO469" s="3">
        <v>1</v>
      </c>
      <c r="AP469" s="3"/>
      <c r="AQ469" s="3"/>
      <c r="AR469" s="3"/>
      <c r="AS469" s="3"/>
      <c r="AT469" s="3"/>
    </row>
    <row r="470" s="1" customFormat="1" spans="1:46">
      <c r="A470" s="20"/>
      <c r="B470" s="20"/>
      <c r="C470" s="20"/>
      <c r="D470" s="20"/>
      <c r="E470" s="24"/>
      <c r="F470" s="31" t="s">
        <v>3874</v>
      </c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</row>
    <row r="471" s="1" customFormat="1" spans="1:46">
      <c r="A471" s="19">
        <v>222</v>
      </c>
      <c r="B471" s="19" t="s">
        <v>3866</v>
      </c>
      <c r="C471" s="35" t="s">
        <v>3875</v>
      </c>
      <c r="D471" s="22">
        <v>1</v>
      </c>
      <c r="E471" s="19" t="s">
        <v>3876</v>
      </c>
      <c r="F471" s="22" t="s">
        <v>3877</v>
      </c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37">
        <v>1</v>
      </c>
      <c r="R471" s="37"/>
      <c r="S471" s="37"/>
      <c r="T471" s="37"/>
      <c r="U471" s="37"/>
      <c r="V471" s="37"/>
      <c r="W471" s="37">
        <v>1</v>
      </c>
      <c r="X471" s="37">
        <v>1</v>
      </c>
      <c r="Y471" s="37">
        <v>1</v>
      </c>
      <c r="Z471" s="37"/>
      <c r="AA471" s="37">
        <v>3</v>
      </c>
      <c r="AB471" s="37">
        <v>8</v>
      </c>
      <c r="AC471" s="37">
        <v>8</v>
      </c>
      <c r="AD471" s="37"/>
      <c r="AE471" s="37"/>
      <c r="AF471" s="37"/>
      <c r="AG471" s="37"/>
      <c r="AH471" s="37"/>
      <c r="AI471" s="37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>
        <v>1</v>
      </c>
    </row>
    <row r="472" s="1" customFormat="1" spans="1:46">
      <c r="A472" s="19">
        <v>223</v>
      </c>
      <c r="B472" s="19" t="s">
        <v>3866</v>
      </c>
      <c r="C472" s="35" t="s">
        <v>3878</v>
      </c>
      <c r="D472" s="22">
        <v>1</v>
      </c>
      <c r="E472" s="19" t="s">
        <v>3879</v>
      </c>
      <c r="F472" s="22" t="s">
        <v>3880</v>
      </c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37">
        <v>1</v>
      </c>
      <c r="R472" s="37"/>
      <c r="S472" s="37"/>
      <c r="T472" s="37"/>
      <c r="U472" s="37"/>
      <c r="V472" s="37"/>
      <c r="W472" s="37">
        <v>1</v>
      </c>
      <c r="X472" s="37">
        <v>1</v>
      </c>
      <c r="Y472" s="35">
        <v>0</v>
      </c>
      <c r="Z472" s="37"/>
      <c r="AA472" s="37">
        <v>3</v>
      </c>
      <c r="AB472" s="37">
        <v>8</v>
      </c>
      <c r="AC472" s="37">
        <v>8</v>
      </c>
      <c r="AD472" s="37"/>
      <c r="AE472" s="37"/>
      <c r="AF472" s="37"/>
      <c r="AG472" s="37"/>
      <c r="AH472" s="37"/>
      <c r="AI472" s="37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>
        <v>1</v>
      </c>
    </row>
    <row r="473" s="1" customFormat="1" spans="1:46">
      <c r="A473" s="3">
        <v>224</v>
      </c>
      <c r="B473" s="3" t="s">
        <v>3866</v>
      </c>
      <c r="C473" s="3" t="s">
        <v>3881</v>
      </c>
      <c r="D473" s="3">
        <v>2</v>
      </c>
      <c r="E473" s="23" t="s">
        <v>3882</v>
      </c>
      <c r="F473" s="31" t="s">
        <v>3883</v>
      </c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23">
        <v>2</v>
      </c>
      <c r="R473" s="23"/>
      <c r="S473" s="23"/>
      <c r="T473" s="23"/>
      <c r="U473" s="23"/>
      <c r="V473" s="23"/>
      <c r="W473" s="23">
        <v>1</v>
      </c>
      <c r="X473" s="23">
        <v>1</v>
      </c>
      <c r="Y473" s="23">
        <v>1</v>
      </c>
      <c r="Z473" s="23"/>
      <c r="AA473" s="23">
        <v>92</v>
      </c>
      <c r="AB473" s="23">
        <v>16</v>
      </c>
      <c r="AC473" s="23">
        <v>16</v>
      </c>
      <c r="AD473" s="23"/>
      <c r="AE473" s="23"/>
      <c r="AF473" s="23"/>
      <c r="AG473" s="23"/>
      <c r="AH473" s="23"/>
      <c r="AI473" s="23"/>
      <c r="AJ473" s="3"/>
      <c r="AK473" s="3"/>
      <c r="AL473" s="3"/>
      <c r="AM473" s="3"/>
      <c r="AN473" s="3"/>
      <c r="AO473" s="3">
        <v>1</v>
      </c>
      <c r="AP473" s="3"/>
      <c r="AQ473" s="3"/>
      <c r="AR473" s="3"/>
      <c r="AS473" s="3"/>
      <c r="AT473" s="3"/>
    </row>
    <row r="474" s="1" customFormat="1" spans="1:46">
      <c r="A474" s="20"/>
      <c r="B474" s="20"/>
      <c r="C474" s="20"/>
      <c r="D474" s="20"/>
      <c r="E474" s="24"/>
      <c r="F474" s="31" t="s">
        <v>3884</v>
      </c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</row>
    <row r="475" s="1" customFormat="1" spans="1:46">
      <c r="A475" s="3">
        <v>225</v>
      </c>
      <c r="B475" s="3" t="s">
        <v>3866</v>
      </c>
      <c r="C475" s="3" t="s">
        <v>3885</v>
      </c>
      <c r="D475" s="3">
        <v>3</v>
      </c>
      <c r="E475" s="3" t="s">
        <v>3886</v>
      </c>
      <c r="F475" s="22" t="s">
        <v>3887</v>
      </c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23">
        <v>3</v>
      </c>
      <c r="R475" s="23"/>
      <c r="S475" s="23"/>
      <c r="T475" s="23"/>
      <c r="U475" s="23"/>
      <c r="V475" s="23"/>
      <c r="W475" s="23">
        <v>1</v>
      </c>
      <c r="X475" s="23">
        <v>1</v>
      </c>
      <c r="Y475" s="23">
        <v>1</v>
      </c>
      <c r="Z475" s="23"/>
      <c r="AA475" s="23">
        <v>37</v>
      </c>
      <c r="AB475" s="23">
        <v>24</v>
      </c>
      <c r="AC475" s="23">
        <v>24</v>
      </c>
      <c r="AD475" s="23"/>
      <c r="AE475" s="23"/>
      <c r="AF475" s="23">
        <v>1</v>
      </c>
      <c r="AG475" s="23"/>
      <c r="AH475" s="23"/>
      <c r="AI475" s="23"/>
      <c r="AJ475" s="3"/>
      <c r="AK475" s="3"/>
      <c r="AL475" s="3"/>
      <c r="AM475" s="3"/>
      <c r="AN475" s="3"/>
      <c r="AO475" s="3"/>
      <c r="AP475" s="3">
        <v>1</v>
      </c>
      <c r="AQ475" s="3"/>
      <c r="AR475" s="3"/>
      <c r="AS475" s="3"/>
      <c r="AT475" s="3"/>
    </row>
    <row r="476" s="1" customFormat="1" spans="1:46">
      <c r="A476" s="11"/>
      <c r="B476" s="11"/>
      <c r="C476" s="11"/>
      <c r="D476" s="11"/>
      <c r="E476" s="11"/>
      <c r="F476" s="22" t="s">
        <v>3888</v>
      </c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</row>
    <row r="477" s="1" customFormat="1" spans="1:46">
      <c r="A477" s="20"/>
      <c r="B477" s="20"/>
      <c r="C477" s="20"/>
      <c r="D477" s="20"/>
      <c r="E477" s="20"/>
      <c r="F477" s="22" t="s">
        <v>3889</v>
      </c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</row>
    <row r="478" s="1" customFormat="1" spans="1:46">
      <c r="A478" s="3">
        <v>226</v>
      </c>
      <c r="B478" s="3" t="s">
        <v>3866</v>
      </c>
      <c r="C478" s="3" t="s">
        <v>3890</v>
      </c>
      <c r="D478" s="3">
        <v>2</v>
      </c>
      <c r="E478" s="23" t="s">
        <v>3891</v>
      </c>
      <c r="F478" s="31" t="s">
        <v>3892</v>
      </c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23">
        <v>2</v>
      </c>
      <c r="R478" s="23"/>
      <c r="S478" s="23"/>
      <c r="T478" s="23"/>
      <c r="U478" s="23"/>
      <c r="V478" s="23"/>
      <c r="W478" s="23">
        <v>1</v>
      </c>
      <c r="X478" s="23">
        <v>1</v>
      </c>
      <c r="Y478" s="23">
        <v>1</v>
      </c>
      <c r="Z478" s="23"/>
      <c r="AA478" s="23">
        <v>34</v>
      </c>
      <c r="AB478" s="23">
        <v>16</v>
      </c>
      <c r="AC478" s="23">
        <v>16</v>
      </c>
      <c r="AD478" s="23"/>
      <c r="AE478" s="23"/>
      <c r="AF478" s="23"/>
      <c r="AG478" s="23"/>
      <c r="AH478" s="23"/>
      <c r="AI478" s="23"/>
      <c r="AJ478" s="3"/>
      <c r="AK478" s="3"/>
      <c r="AL478" s="3"/>
      <c r="AM478" s="3"/>
      <c r="AN478" s="3"/>
      <c r="AO478" s="3">
        <v>1</v>
      </c>
      <c r="AP478" s="3"/>
      <c r="AQ478" s="3"/>
      <c r="AR478" s="3"/>
      <c r="AS478" s="3"/>
      <c r="AT478" s="3"/>
    </row>
    <row r="479" s="1" customFormat="1" spans="1:46">
      <c r="A479" s="20"/>
      <c r="B479" s="20"/>
      <c r="C479" s="20"/>
      <c r="D479" s="20"/>
      <c r="E479" s="24"/>
      <c r="F479" s="31" t="s">
        <v>3893</v>
      </c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</row>
    <row r="480" s="1" customFormat="1" spans="1:46">
      <c r="A480" s="3">
        <v>227</v>
      </c>
      <c r="B480" s="3" t="s">
        <v>3866</v>
      </c>
      <c r="C480" s="3" t="s">
        <v>3894</v>
      </c>
      <c r="D480" s="3">
        <v>2</v>
      </c>
      <c r="E480" s="3" t="s">
        <v>3895</v>
      </c>
      <c r="F480" s="22" t="s">
        <v>3896</v>
      </c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23">
        <v>2</v>
      </c>
      <c r="R480" s="23"/>
      <c r="S480" s="23"/>
      <c r="T480" s="23"/>
      <c r="U480" s="23"/>
      <c r="V480" s="23"/>
      <c r="W480" s="23">
        <v>1</v>
      </c>
      <c r="X480" s="23">
        <v>1</v>
      </c>
      <c r="Y480" s="23">
        <v>1</v>
      </c>
      <c r="Z480" s="23"/>
      <c r="AA480" s="23">
        <v>46.3</v>
      </c>
      <c r="AB480" s="23">
        <v>16</v>
      </c>
      <c r="AC480" s="23">
        <v>16</v>
      </c>
      <c r="AD480" s="23"/>
      <c r="AE480" s="23"/>
      <c r="AF480" s="23"/>
      <c r="AG480" s="23"/>
      <c r="AH480" s="23"/>
      <c r="AI480" s="23"/>
      <c r="AJ480" s="3"/>
      <c r="AK480" s="3"/>
      <c r="AL480" s="3"/>
      <c r="AM480" s="3"/>
      <c r="AN480" s="3"/>
      <c r="AO480" s="3"/>
      <c r="AP480" s="3">
        <v>1</v>
      </c>
      <c r="AQ480" s="3"/>
      <c r="AR480" s="3"/>
      <c r="AS480" s="3"/>
      <c r="AT480" s="3"/>
    </row>
    <row r="481" s="1" customFormat="1" spans="1:46">
      <c r="A481" s="20"/>
      <c r="B481" s="20"/>
      <c r="C481" s="20"/>
      <c r="D481" s="20"/>
      <c r="E481" s="20"/>
      <c r="F481" s="22" t="s">
        <v>3897</v>
      </c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</row>
    <row r="482" s="1" customFormat="1" spans="1:46">
      <c r="A482" s="3">
        <v>228</v>
      </c>
      <c r="B482" s="3" t="s">
        <v>3866</v>
      </c>
      <c r="C482" s="3" t="s">
        <v>3898</v>
      </c>
      <c r="D482" s="3">
        <v>2</v>
      </c>
      <c r="E482" s="3" t="s">
        <v>3899</v>
      </c>
      <c r="F482" s="22" t="s">
        <v>3900</v>
      </c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23">
        <v>2</v>
      </c>
      <c r="R482" s="23"/>
      <c r="S482" s="23"/>
      <c r="T482" s="23"/>
      <c r="U482" s="23"/>
      <c r="V482" s="23"/>
      <c r="W482" s="23">
        <v>1</v>
      </c>
      <c r="X482" s="23">
        <v>1</v>
      </c>
      <c r="Y482" s="23">
        <v>1</v>
      </c>
      <c r="Z482" s="23"/>
      <c r="AA482" s="23">
        <v>15</v>
      </c>
      <c r="AB482" s="23">
        <v>16</v>
      </c>
      <c r="AC482" s="23">
        <v>16</v>
      </c>
      <c r="AD482" s="23"/>
      <c r="AE482" s="23"/>
      <c r="AF482" s="23"/>
      <c r="AG482" s="23"/>
      <c r="AH482" s="23"/>
      <c r="AI482" s="23"/>
      <c r="AJ482" s="3"/>
      <c r="AK482" s="3"/>
      <c r="AL482" s="3"/>
      <c r="AM482" s="3"/>
      <c r="AN482" s="3"/>
      <c r="AO482" s="3"/>
      <c r="AP482" s="3">
        <v>1</v>
      </c>
      <c r="AQ482" s="3"/>
      <c r="AR482" s="3"/>
      <c r="AS482" s="3"/>
      <c r="AT482" s="3"/>
    </row>
    <row r="483" s="1" customFormat="1" spans="1:46">
      <c r="A483" s="20"/>
      <c r="B483" s="20"/>
      <c r="C483" s="20"/>
      <c r="D483" s="20"/>
      <c r="E483" s="20"/>
      <c r="F483" s="22" t="s">
        <v>3901</v>
      </c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</row>
    <row r="484" s="1" customFormat="1" spans="1:46">
      <c r="A484" s="3">
        <v>229</v>
      </c>
      <c r="B484" s="3" t="s">
        <v>3866</v>
      </c>
      <c r="C484" s="3" t="s">
        <v>3902</v>
      </c>
      <c r="D484" s="3">
        <v>2</v>
      </c>
      <c r="E484" s="3" t="s">
        <v>3903</v>
      </c>
      <c r="F484" s="22" t="s">
        <v>3904</v>
      </c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23">
        <v>2</v>
      </c>
      <c r="R484" s="23"/>
      <c r="S484" s="23"/>
      <c r="T484" s="23"/>
      <c r="U484" s="23"/>
      <c r="V484" s="23"/>
      <c r="W484" s="23">
        <v>1</v>
      </c>
      <c r="X484" s="23">
        <v>1</v>
      </c>
      <c r="Y484" s="23">
        <v>1</v>
      </c>
      <c r="Z484" s="23"/>
      <c r="AA484" s="23">
        <v>167</v>
      </c>
      <c r="AB484" s="23">
        <v>16</v>
      </c>
      <c r="AC484" s="23">
        <v>16</v>
      </c>
      <c r="AD484" s="23"/>
      <c r="AE484" s="23"/>
      <c r="AF484" s="23"/>
      <c r="AG484" s="23"/>
      <c r="AH484" s="23"/>
      <c r="AI484" s="23"/>
      <c r="AJ484" s="3"/>
      <c r="AK484" s="3"/>
      <c r="AL484" s="3"/>
      <c r="AM484" s="3"/>
      <c r="AN484" s="3"/>
      <c r="AO484" s="3">
        <v>1</v>
      </c>
      <c r="AP484" s="3"/>
      <c r="AQ484" s="3"/>
      <c r="AR484" s="3"/>
      <c r="AS484" s="3"/>
      <c r="AT484" s="3"/>
    </row>
    <row r="485" s="1" customFormat="1" spans="1:46">
      <c r="A485" s="20"/>
      <c r="B485" s="20"/>
      <c r="C485" s="20"/>
      <c r="D485" s="20"/>
      <c r="E485" s="20"/>
      <c r="F485" s="22" t="s">
        <v>3905</v>
      </c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</row>
    <row r="486" s="1" customFormat="1" spans="1:46">
      <c r="A486" s="3">
        <v>230</v>
      </c>
      <c r="B486" s="3" t="s">
        <v>3866</v>
      </c>
      <c r="C486" s="3" t="s">
        <v>3906</v>
      </c>
      <c r="D486" s="3">
        <v>2</v>
      </c>
      <c r="E486" s="23" t="s">
        <v>3907</v>
      </c>
      <c r="F486" s="31" t="s">
        <v>3908</v>
      </c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23">
        <v>2</v>
      </c>
      <c r="R486" s="23"/>
      <c r="S486" s="23"/>
      <c r="T486" s="23"/>
      <c r="U486" s="23"/>
      <c r="V486" s="23"/>
      <c r="W486" s="23">
        <v>1</v>
      </c>
      <c r="X486" s="23">
        <v>1</v>
      </c>
      <c r="Y486" s="23">
        <v>1</v>
      </c>
      <c r="Z486" s="23"/>
      <c r="AA486" s="23">
        <v>20</v>
      </c>
      <c r="AB486" s="23">
        <v>16</v>
      </c>
      <c r="AC486" s="23">
        <v>16</v>
      </c>
      <c r="AD486" s="23"/>
      <c r="AE486" s="23"/>
      <c r="AF486" s="23"/>
      <c r="AG486" s="23"/>
      <c r="AH486" s="23"/>
      <c r="AI486" s="23"/>
      <c r="AJ486" s="3"/>
      <c r="AK486" s="3"/>
      <c r="AL486" s="3"/>
      <c r="AM486" s="3"/>
      <c r="AN486" s="3"/>
      <c r="AO486" s="3">
        <v>1</v>
      </c>
      <c r="AP486" s="3"/>
      <c r="AQ486" s="3"/>
      <c r="AR486" s="3"/>
      <c r="AS486" s="3"/>
      <c r="AT486" s="3"/>
    </row>
    <row r="487" s="1" customFormat="1" spans="1:46">
      <c r="A487" s="20"/>
      <c r="B487" s="20"/>
      <c r="C487" s="20"/>
      <c r="D487" s="20"/>
      <c r="E487" s="24"/>
      <c r="F487" s="31" t="s">
        <v>3909</v>
      </c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</row>
    <row r="488" s="1" customFormat="1" spans="1:46">
      <c r="A488" s="3">
        <v>231</v>
      </c>
      <c r="B488" s="3" t="s">
        <v>3866</v>
      </c>
      <c r="C488" s="3" t="s">
        <v>3910</v>
      </c>
      <c r="D488" s="3">
        <v>2</v>
      </c>
      <c r="E488" s="3" t="s">
        <v>3911</v>
      </c>
      <c r="F488" s="22" t="s">
        <v>3912</v>
      </c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23">
        <v>2</v>
      </c>
      <c r="R488" s="23"/>
      <c r="S488" s="23"/>
      <c r="T488" s="23"/>
      <c r="U488" s="23"/>
      <c r="V488" s="23"/>
      <c r="W488" s="23">
        <v>1</v>
      </c>
      <c r="X488" s="23">
        <v>1</v>
      </c>
      <c r="Y488" s="34">
        <v>0</v>
      </c>
      <c r="Z488" s="23"/>
      <c r="AA488" s="23">
        <v>189</v>
      </c>
      <c r="AB488" s="23">
        <v>16</v>
      </c>
      <c r="AC488" s="23">
        <v>16</v>
      </c>
      <c r="AD488" s="23"/>
      <c r="AE488" s="23"/>
      <c r="AF488" s="23"/>
      <c r="AG488" s="23"/>
      <c r="AH488" s="23"/>
      <c r="AI488" s="23"/>
      <c r="AJ488" s="3"/>
      <c r="AK488" s="3"/>
      <c r="AL488" s="3"/>
      <c r="AM488" s="3"/>
      <c r="AN488" s="3"/>
      <c r="AO488" s="3">
        <v>1</v>
      </c>
      <c r="AP488" s="3"/>
      <c r="AQ488" s="3"/>
      <c r="AR488" s="3"/>
      <c r="AS488" s="3"/>
      <c r="AT488" s="3"/>
    </row>
    <row r="489" s="1" customFormat="1" spans="1:46">
      <c r="A489" s="20"/>
      <c r="B489" s="20"/>
      <c r="C489" s="20"/>
      <c r="D489" s="20"/>
      <c r="E489" s="20"/>
      <c r="F489" s="22" t="s">
        <v>3913</v>
      </c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4"/>
      <c r="R489" s="24"/>
      <c r="S489" s="24"/>
      <c r="T489" s="24"/>
      <c r="U489" s="24"/>
      <c r="V489" s="24"/>
      <c r="W489" s="24"/>
      <c r="X489" s="24"/>
      <c r="Y489" s="36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</row>
    <row r="490" s="1" customFormat="1" spans="1:46">
      <c r="A490" s="3">
        <v>232</v>
      </c>
      <c r="B490" s="3" t="s">
        <v>3866</v>
      </c>
      <c r="C490" s="3" t="s">
        <v>3914</v>
      </c>
      <c r="D490" s="3">
        <v>2</v>
      </c>
      <c r="E490" s="3" t="s">
        <v>3915</v>
      </c>
      <c r="F490" s="22" t="s">
        <v>3916</v>
      </c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23">
        <v>2</v>
      </c>
      <c r="R490" s="23"/>
      <c r="S490" s="23"/>
      <c r="T490" s="23"/>
      <c r="U490" s="23"/>
      <c r="V490" s="23"/>
      <c r="W490" s="23">
        <v>1</v>
      </c>
      <c r="X490" s="23">
        <v>1</v>
      </c>
      <c r="Y490" s="23">
        <v>1</v>
      </c>
      <c r="Z490" s="23"/>
      <c r="AA490" s="23">
        <v>46.8</v>
      </c>
      <c r="AB490" s="23">
        <v>16</v>
      </c>
      <c r="AC490" s="23">
        <v>16</v>
      </c>
      <c r="AD490" s="23"/>
      <c r="AE490" s="23"/>
      <c r="AF490" s="23"/>
      <c r="AG490" s="23"/>
      <c r="AH490" s="23"/>
      <c r="AI490" s="23"/>
      <c r="AJ490" s="3"/>
      <c r="AK490" s="3"/>
      <c r="AL490" s="3"/>
      <c r="AM490" s="3"/>
      <c r="AN490" s="3"/>
      <c r="AO490" s="3">
        <v>1</v>
      </c>
      <c r="AP490" s="3"/>
      <c r="AQ490" s="3"/>
      <c r="AR490" s="3"/>
      <c r="AS490" s="3"/>
      <c r="AT490" s="3"/>
    </row>
    <row r="491" s="1" customFormat="1" spans="1:46">
      <c r="A491" s="20"/>
      <c r="B491" s="20"/>
      <c r="C491" s="20"/>
      <c r="D491" s="20"/>
      <c r="E491" s="20"/>
      <c r="F491" s="22" t="s">
        <v>3917</v>
      </c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</row>
    <row r="492" s="1" customFormat="1" spans="1:46">
      <c r="A492" s="3">
        <v>233</v>
      </c>
      <c r="B492" s="3" t="s">
        <v>3866</v>
      </c>
      <c r="C492" s="3" t="s">
        <v>3918</v>
      </c>
      <c r="D492" s="3">
        <v>2</v>
      </c>
      <c r="E492" s="3" t="s">
        <v>3919</v>
      </c>
      <c r="F492" s="22" t="s">
        <v>3920</v>
      </c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23">
        <v>2</v>
      </c>
      <c r="R492" s="23"/>
      <c r="S492" s="23"/>
      <c r="T492" s="23"/>
      <c r="U492" s="23"/>
      <c r="V492" s="23"/>
      <c r="W492" s="23">
        <v>1</v>
      </c>
      <c r="X492" s="23">
        <v>1</v>
      </c>
      <c r="Y492" s="23">
        <v>1</v>
      </c>
      <c r="Z492" s="23"/>
      <c r="AA492" s="23">
        <v>21.8</v>
      </c>
      <c r="AB492" s="23">
        <v>16</v>
      </c>
      <c r="AC492" s="23">
        <v>16</v>
      </c>
      <c r="AD492" s="23"/>
      <c r="AE492" s="23"/>
      <c r="AF492" s="23"/>
      <c r="AG492" s="23"/>
      <c r="AH492" s="23"/>
      <c r="AI492" s="23"/>
      <c r="AJ492" s="3"/>
      <c r="AK492" s="3"/>
      <c r="AL492" s="3"/>
      <c r="AM492" s="3"/>
      <c r="AN492" s="3"/>
      <c r="AO492" s="3"/>
      <c r="AP492" s="3">
        <v>1</v>
      </c>
      <c r="AQ492" s="3"/>
      <c r="AR492" s="3"/>
      <c r="AS492" s="3"/>
      <c r="AT492" s="3"/>
    </row>
    <row r="493" s="1" customFormat="1" spans="1:46">
      <c r="A493" s="20"/>
      <c r="B493" s="20"/>
      <c r="C493" s="20"/>
      <c r="D493" s="20"/>
      <c r="E493" s="20"/>
      <c r="F493" s="22" t="s">
        <v>3921</v>
      </c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</row>
    <row r="494" s="1" customFormat="1" spans="1:46">
      <c r="A494" s="3">
        <v>234</v>
      </c>
      <c r="B494" s="3" t="s">
        <v>3866</v>
      </c>
      <c r="C494" s="3" t="s">
        <v>3922</v>
      </c>
      <c r="D494" s="3">
        <v>3</v>
      </c>
      <c r="E494" s="3" t="s">
        <v>3923</v>
      </c>
      <c r="F494" s="22" t="s">
        <v>3924</v>
      </c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23">
        <v>3</v>
      </c>
      <c r="R494" s="23"/>
      <c r="S494" s="23"/>
      <c r="T494" s="23"/>
      <c r="U494" s="23"/>
      <c r="V494" s="23"/>
      <c r="W494" s="23">
        <v>1</v>
      </c>
      <c r="X494" s="23">
        <v>1</v>
      </c>
      <c r="Y494" s="23">
        <v>1</v>
      </c>
      <c r="Z494" s="23"/>
      <c r="AA494" s="23">
        <v>3</v>
      </c>
      <c r="AB494" s="23">
        <v>24</v>
      </c>
      <c r="AC494" s="23">
        <v>24</v>
      </c>
      <c r="AD494" s="23">
        <v>1</v>
      </c>
      <c r="AE494" s="23"/>
      <c r="AF494" s="23">
        <v>1</v>
      </c>
      <c r="AG494" s="23"/>
      <c r="AH494" s="23"/>
      <c r="AI494" s="23"/>
      <c r="AJ494" s="3"/>
      <c r="AK494" s="3"/>
      <c r="AL494" s="3"/>
      <c r="AM494" s="3"/>
      <c r="AN494" s="3"/>
      <c r="AO494" s="3"/>
      <c r="AP494" s="3">
        <v>1</v>
      </c>
      <c r="AQ494" s="3"/>
      <c r="AR494" s="3"/>
      <c r="AS494" s="3"/>
      <c r="AT494" s="3"/>
    </row>
    <row r="495" s="1" customFormat="1" spans="1:46">
      <c r="A495" s="11"/>
      <c r="B495" s="11"/>
      <c r="C495" s="11"/>
      <c r="D495" s="11"/>
      <c r="E495" s="11"/>
      <c r="F495" s="22" t="s">
        <v>3925</v>
      </c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</row>
    <row r="496" s="1" customFormat="1" spans="1:46">
      <c r="A496" s="20"/>
      <c r="B496" s="20"/>
      <c r="C496" s="20"/>
      <c r="D496" s="20"/>
      <c r="E496" s="20"/>
      <c r="F496" s="22" t="s">
        <v>3926</v>
      </c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</row>
    <row r="497" s="1" customFormat="1" spans="1:46">
      <c r="A497" s="3">
        <v>235</v>
      </c>
      <c r="B497" s="3" t="s">
        <v>3927</v>
      </c>
      <c r="C497" s="3" t="s">
        <v>3928</v>
      </c>
      <c r="D497" s="3">
        <v>4</v>
      </c>
      <c r="E497" s="3" t="s">
        <v>3929</v>
      </c>
      <c r="F497" s="22" t="s">
        <v>3930</v>
      </c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23">
        <v>4</v>
      </c>
      <c r="R497" s="23"/>
      <c r="S497" s="23"/>
      <c r="T497" s="23"/>
      <c r="U497" s="23"/>
      <c r="V497" s="23"/>
      <c r="W497" s="23">
        <v>1</v>
      </c>
      <c r="X497" s="23">
        <v>1</v>
      </c>
      <c r="Y497" s="23">
        <v>1</v>
      </c>
      <c r="Z497" s="23">
        <v>186</v>
      </c>
      <c r="AA497" s="23">
        <v>192</v>
      </c>
      <c r="AB497" s="23">
        <v>32</v>
      </c>
      <c r="AC497" s="23">
        <v>32</v>
      </c>
      <c r="AD497" s="23"/>
      <c r="AE497" s="23"/>
      <c r="AF497" s="23">
        <v>1</v>
      </c>
      <c r="AG497" s="23"/>
      <c r="AH497" s="23"/>
      <c r="AI497" s="23"/>
      <c r="AJ497" s="3"/>
      <c r="AK497" s="3"/>
      <c r="AL497" s="3"/>
      <c r="AM497" s="3"/>
      <c r="AN497" s="3"/>
      <c r="AO497" s="3"/>
      <c r="AP497" s="3">
        <v>1</v>
      </c>
      <c r="AQ497" s="3"/>
      <c r="AR497" s="3"/>
      <c r="AS497" s="3"/>
      <c r="AT497" s="3"/>
    </row>
    <row r="498" s="1" customFormat="1" spans="1:46">
      <c r="A498" s="11"/>
      <c r="B498" s="11"/>
      <c r="C498" s="11"/>
      <c r="D498" s="11"/>
      <c r="E498" s="11"/>
      <c r="F498" s="22" t="s">
        <v>3931</v>
      </c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</row>
    <row r="499" s="1" customFormat="1" spans="1:46">
      <c r="A499" s="11"/>
      <c r="B499" s="11"/>
      <c r="C499" s="11"/>
      <c r="D499" s="11"/>
      <c r="E499" s="11"/>
      <c r="F499" s="22" t="s">
        <v>3932</v>
      </c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</row>
    <row r="500" s="1" customFormat="1" spans="1:46">
      <c r="A500" s="20"/>
      <c r="B500" s="20"/>
      <c r="C500" s="20"/>
      <c r="D500" s="20"/>
      <c r="E500" s="20"/>
      <c r="F500" s="22" t="s">
        <v>3933</v>
      </c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</row>
    <row r="501" s="1" customFormat="1" spans="1:46">
      <c r="A501" s="3">
        <v>236</v>
      </c>
      <c r="B501" s="3" t="s">
        <v>3927</v>
      </c>
      <c r="C501" s="3" t="s">
        <v>3934</v>
      </c>
      <c r="D501" s="3">
        <v>4</v>
      </c>
      <c r="E501" s="3" t="s">
        <v>3935</v>
      </c>
      <c r="F501" s="22" t="s">
        <v>3936</v>
      </c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23">
        <v>4</v>
      </c>
      <c r="R501" s="23"/>
      <c r="S501" s="23"/>
      <c r="T501" s="23"/>
      <c r="U501" s="23"/>
      <c r="V501" s="23"/>
      <c r="W501" s="23">
        <v>1</v>
      </c>
      <c r="X501" s="23">
        <v>1</v>
      </c>
      <c r="Y501" s="23">
        <v>1</v>
      </c>
      <c r="Z501" s="23">
        <v>130</v>
      </c>
      <c r="AA501" s="23">
        <v>139</v>
      </c>
      <c r="AB501" s="23">
        <v>32</v>
      </c>
      <c r="AC501" s="23">
        <v>32</v>
      </c>
      <c r="AD501" s="23"/>
      <c r="AE501" s="23"/>
      <c r="AF501" s="23">
        <v>1</v>
      </c>
      <c r="AG501" s="23"/>
      <c r="AH501" s="23"/>
      <c r="AI501" s="23"/>
      <c r="AJ501" s="3"/>
      <c r="AK501" s="3"/>
      <c r="AL501" s="3"/>
      <c r="AM501" s="3"/>
      <c r="AN501" s="3"/>
      <c r="AO501" s="3"/>
      <c r="AP501" s="3">
        <v>1</v>
      </c>
      <c r="AQ501" s="3"/>
      <c r="AR501" s="3"/>
      <c r="AS501" s="3"/>
      <c r="AT501" s="3"/>
    </row>
    <row r="502" s="1" customFormat="1" spans="1:46">
      <c r="A502" s="11"/>
      <c r="B502" s="11"/>
      <c r="C502" s="11"/>
      <c r="D502" s="11"/>
      <c r="E502" s="11"/>
      <c r="F502" s="22" t="s">
        <v>3937</v>
      </c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</row>
    <row r="503" s="1" customFormat="1" spans="1:46">
      <c r="A503" s="11"/>
      <c r="B503" s="11"/>
      <c r="C503" s="11"/>
      <c r="D503" s="11"/>
      <c r="E503" s="11"/>
      <c r="F503" s="22" t="s">
        <v>3938</v>
      </c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</row>
    <row r="504" s="1" customFormat="1" spans="1:46">
      <c r="A504" s="20"/>
      <c r="B504" s="20"/>
      <c r="C504" s="20"/>
      <c r="D504" s="20"/>
      <c r="E504" s="20"/>
      <c r="F504" s="22" t="s">
        <v>3939</v>
      </c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</row>
    <row r="505" s="1" customFormat="1" spans="1:46">
      <c r="A505" s="5">
        <v>237</v>
      </c>
      <c r="B505" s="5" t="s">
        <v>3927</v>
      </c>
      <c r="C505" s="5" t="s">
        <v>3940</v>
      </c>
      <c r="D505" s="5">
        <v>3</v>
      </c>
      <c r="E505" s="5" t="s">
        <v>3941</v>
      </c>
      <c r="F505" s="22" t="s">
        <v>3942</v>
      </c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1">
        <v>3</v>
      </c>
      <c r="R505" s="41"/>
      <c r="S505" s="41"/>
      <c r="T505" s="41"/>
      <c r="U505" s="41"/>
      <c r="V505" s="41"/>
      <c r="W505" s="41">
        <v>1</v>
      </c>
      <c r="X505" s="41">
        <v>1</v>
      </c>
      <c r="Y505" s="41">
        <v>1</v>
      </c>
      <c r="Z505" s="41">
        <v>170</v>
      </c>
      <c r="AA505" s="41">
        <v>179</v>
      </c>
      <c r="AB505" s="41">
        <v>24</v>
      </c>
      <c r="AC505" s="41">
        <v>24</v>
      </c>
      <c r="AD505" s="41"/>
      <c r="AE505" s="41"/>
      <c r="AF505" s="41">
        <v>1</v>
      </c>
      <c r="AG505" s="41"/>
      <c r="AH505" s="41"/>
      <c r="AI505" s="41"/>
      <c r="AJ505" s="5"/>
      <c r="AK505" s="5"/>
      <c r="AL505" s="5"/>
      <c r="AM505" s="5"/>
      <c r="AN505" s="5"/>
      <c r="AO505" s="5"/>
      <c r="AP505" s="5">
        <v>1</v>
      </c>
      <c r="AQ505" s="5"/>
      <c r="AR505" s="5"/>
      <c r="AS505" s="5"/>
      <c r="AT505" s="3"/>
    </row>
    <row r="506" s="1" customFormat="1" spans="1:46">
      <c r="A506" s="13"/>
      <c r="B506" s="13"/>
      <c r="C506" s="13"/>
      <c r="D506" s="13"/>
      <c r="E506" s="13"/>
      <c r="F506" s="22" t="s">
        <v>3943</v>
      </c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3"/>
      <c r="R506" s="43"/>
      <c r="S506" s="43"/>
      <c r="T506" s="43"/>
      <c r="U506" s="43"/>
      <c r="V506" s="43"/>
      <c r="W506" s="43"/>
      <c r="X506" s="43"/>
      <c r="Y506" s="43"/>
      <c r="Z506" s="43"/>
      <c r="AA506" s="43"/>
      <c r="AB506" s="43"/>
      <c r="AC506" s="43"/>
      <c r="AD506" s="43"/>
      <c r="AE506" s="43"/>
      <c r="AF506" s="43"/>
      <c r="AG506" s="43"/>
      <c r="AH506" s="43"/>
      <c r="AI506" s="4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1"/>
    </row>
    <row r="507" s="1" customFormat="1" spans="1:46">
      <c r="A507" s="44"/>
      <c r="B507" s="44"/>
      <c r="C507" s="44"/>
      <c r="D507" s="44"/>
      <c r="E507" s="44"/>
      <c r="F507" s="22" t="s">
        <v>3944</v>
      </c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20"/>
    </row>
    <row r="508" s="1" customFormat="1" spans="1:46">
      <c r="A508" s="3">
        <v>238</v>
      </c>
      <c r="B508" s="3" t="s">
        <v>3543</v>
      </c>
      <c r="C508" s="3" t="s">
        <v>3945</v>
      </c>
      <c r="D508" s="3">
        <v>2</v>
      </c>
      <c r="E508" s="3" t="s">
        <v>3946</v>
      </c>
      <c r="F508" s="31" t="s">
        <v>3947</v>
      </c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">
        <v>2</v>
      </c>
      <c r="R508" s="3"/>
      <c r="S508" s="3"/>
      <c r="T508" s="3"/>
      <c r="U508" s="3"/>
      <c r="V508" s="3"/>
      <c r="W508" s="3">
        <v>1</v>
      </c>
      <c r="X508" s="3">
        <v>1</v>
      </c>
      <c r="Y508" s="3">
        <v>1</v>
      </c>
      <c r="Z508" s="3">
        <v>158</v>
      </c>
      <c r="AA508" s="3">
        <v>164</v>
      </c>
      <c r="AB508" s="3">
        <v>6</v>
      </c>
      <c r="AC508" s="3">
        <v>6</v>
      </c>
      <c r="AD508" s="3"/>
      <c r="AE508" s="3"/>
      <c r="AF508" s="3"/>
      <c r="AG508" s="3"/>
      <c r="AH508" s="3"/>
      <c r="AI508" s="3"/>
      <c r="AJ508" s="3">
        <v>1</v>
      </c>
      <c r="AK508" s="3"/>
      <c r="AL508" s="3"/>
      <c r="AM508" s="3"/>
      <c r="AN508" s="3"/>
      <c r="AO508" s="3"/>
      <c r="AP508" s="3"/>
      <c r="AQ508" s="3"/>
      <c r="AR508" s="3"/>
      <c r="AS508" s="3"/>
      <c r="AT508" s="3"/>
    </row>
    <row r="509" s="1" customFormat="1" spans="1:46">
      <c r="A509" s="20"/>
      <c r="B509" s="20"/>
      <c r="C509" s="20"/>
      <c r="D509" s="20"/>
      <c r="E509" s="20"/>
      <c r="F509" s="31" t="s">
        <v>3948</v>
      </c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</row>
    <row r="510" s="1" customFormat="1" spans="1:46">
      <c r="A510" s="3">
        <v>239</v>
      </c>
      <c r="B510" s="3" t="s">
        <v>3543</v>
      </c>
      <c r="C510" s="3" t="s">
        <v>3949</v>
      </c>
      <c r="D510" s="3">
        <v>2</v>
      </c>
      <c r="E510" s="3" t="s">
        <v>3950</v>
      </c>
      <c r="F510" s="22" t="s">
        <v>3951</v>
      </c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3">
        <v>2</v>
      </c>
      <c r="R510" s="3"/>
      <c r="S510" s="3"/>
      <c r="T510" s="3"/>
      <c r="U510" s="3"/>
      <c r="V510" s="3"/>
      <c r="W510" s="3">
        <v>1</v>
      </c>
      <c r="X510" s="3">
        <v>1</v>
      </c>
      <c r="Y510" s="3">
        <v>1</v>
      </c>
      <c r="Z510" s="3">
        <v>60</v>
      </c>
      <c r="AA510" s="3">
        <v>66</v>
      </c>
      <c r="AB510" s="3">
        <v>6</v>
      </c>
      <c r="AC510" s="3">
        <v>6</v>
      </c>
      <c r="AD510" s="3"/>
      <c r="AE510" s="3"/>
      <c r="AF510" s="3"/>
      <c r="AG510" s="3"/>
      <c r="AH510" s="3"/>
      <c r="AI510" s="3"/>
      <c r="AJ510" s="3">
        <v>1</v>
      </c>
      <c r="AK510" s="3"/>
      <c r="AL510" s="3"/>
      <c r="AM510" s="3"/>
      <c r="AN510" s="3"/>
      <c r="AO510" s="3"/>
      <c r="AP510" s="3"/>
      <c r="AQ510" s="3"/>
      <c r="AR510" s="3"/>
      <c r="AS510" s="3"/>
      <c r="AT510" s="3"/>
    </row>
    <row r="511" s="1" customFormat="1" spans="1:46">
      <c r="A511" s="20"/>
      <c r="B511" s="20"/>
      <c r="C511" s="20"/>
      <c r="D511" s="20"/>
      <c r="E511" s="20"/>
      <c r="F511" s="22" t="s">
        <v>3952</v>
      </c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</row>
    <row r="512" s="1" customFormat="1" spans="1:46">
      <c r="A512" s="3">
        <v>240</v>
      </c>
      <c r="B512" s="3" t="s">
        <v>3543</v>
      </c>
      <c r="C512" s="3" t="s">
        <v>3953</v>
      </c>
      <c r="D512" s="3">
        <v>2</v>
      </c>
      <c r="E512" s="3" t="s">
        <v>3954</v>
      </c>
      <c r="F512" s="22" t="s">
        <v>3955</v>
      </c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3">
        <v>2</v>
      </c>
      <c r="R512" s="3"/>
      <c r="S512" s="3"/>
      <c r="T512" s="3"/>
      <c r="U512" s="3"/>
      <c r="V512" s="3"/>
      <c r="W512" s="3">
        <v>1</v>
      </c>
      <c r="X512" s="3">
        <v>1</v>
      </c>
      <c r="Y512" s="3">
        <v>1</v>
      </c>
      <c r="Z512" s="3">
        <v>155</v>
      </c>
      <c r="AA512" s="3">
        <v>161</v>
      </c>
      <c r="AB512" s="3">
        <v>6</v>
      </c>
      <c r="AC512" s="3">
        <v>6</v>
      </c>
      <c r="AD512" s="3"/>
      <c r="AE512" s="3"/>
      <c r="AF512" s="3"/>
      <c r="AG512" s="3"/>
      <c r="AH512" s="3"/>
      <c r="AI512" s="3"/>
      <c r="AJ512" s="3">
        <v>1</v>
      </c>
      <c r="AK512" s="3"/>
      <c r="AL512" s="3"/>
      <c r="AM512" s="3"/>
      <c r="AN512" s="3"/>
      <c r="AO512" s="3"/>
      <c r="AP512" s="3"/>
      <c r="AQ512" s="3"/>
      <c r="AR512" s="3"/>
      <c r="AS512" s="3"/>
      <c r="AT512" s="3"/>
    </row>
    <row r="513" s="1" customFormat="1" spans="1:46">
      <c r="A513" s="20"/>
      <c r="B513" s="20"/>
      <c r="C513" s="20"/>
      <c r="D513" s="20"/>
      <c r="E513" s="20"/>
      <c r="F513" s="22" t="s">
        <v>3956</v>
      </c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</row>
    <row r="514" s="1" customFormat="1" spans="1:46">
      <c r="A514" s="3">
        <v>241</v>
      </c>
      <c r="B514" s="3" t="s">
        <v>3543</v>
      </c>
      <c r="C514" s="3" t="s">
        <v>3957</v>
      </c>
      <c r="D514" s="3">
        <v>2</v>
      </c>
      <c r="E514" s="3" t="s">
        <v>3958</v>
      </c>
      <c r="F514" s="22" t="s">
        <v>3959</v>
      </c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3">
        <v>2</v>
      </c>
      <c r="R514" s="3"/>
      <c r="S514" s="3"/>
      <c r="T514" s="3"/>
      <c r="U514" s="3"/>
      <c r="V514" s="3"/>
      <c r="W514" s="3">
        <v>1</v>
      </c>
      <c r="X514" s="3">
        <v>1</v>
      </c>
      <c r="Y514" s="3">
        <v>1</v>
      </c>
      <c r="Z514" s="3">
        <v>117</v>
      </c>
      <c r="AA514" s="3">
        <v>123</v>
      </c>
      <c r="AB514" s="3">
        <v>6</v>
      </c>
      <c r="AC514" s="3">
        <v>6</v>
      </c>
      <c r="AD514" s="3"/>
      <c r="AE514" s="3"/>
      <c r="AF514" s="3"/>
      <c r="AG514" s="3"/>
      <c r="AH514" s="3"/>
      <c r="AI514" s="3"/>
      <c r="AJ514" s="3">
        <v>1</v>
      </c>
      <c r="AK514" s="3"/>
      <c r="AL514" s="3"/>
      <c r="AM514" s="3"/>
      <c r="AN514" s="3"/>
      <c r="AO514" s="3"/>
      <c r="AP514" s="3"/>
      <c r="AQ514" s="3"/>
      <c r="AR514" s="3"/>
      <c r="AS514" s="3"/>
      <c r="AT514" s="3"/>
    </row>
    <row r="515" s="1" customFormat="1" spans="1:46">
      <c r="A515" s="20"/>
      <c r="B515" s="20"/>
      <c r="C515" s="20"/>
      <c r="D515" s="20"/>
      <c r="E515" s="20"/>
      <c r="F515" s="22" t="s">
        <v>3960</v>
      </c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</row>
    <row r="516" s="1" customFormat="1" spans="1:46">
      <c r="A516" s="3">
        <v>242</v>
      </c>
      <c r="B516" s="3" t="s">
        <v>3543</v>
      </c>
      <c r="C516" s="3" t="s">
        <v>3961</v>
      </c>
      <c r="D516" s="3">
        <v>2</v>
      </c>
      <c r="E516" s="3" t="s">
        <v>3962</v>
      </c>
      <c r="F516" s="31" t="s">
        <v>3963</v>
      </c>
      <c r="G516" s="32"/>
      <c r="H516" s="32"/>
      <c r="I516" s="32"/>
      <c r="J516" s="32"/>
      <c r="K516" s="32"/>
      <c r="L516" s="32"/>
      <c r="M516" s="32"/>
      <c r="N516" s="32"/>
      <c r="O516" s="32"/>
      <c r="P516" s="32"/>
      <c r="Q516" s="3">
        <v>2</v>
      </c>
      <c r="R516" s="3"/>
      <c r="S516" s="3"/>
      <c r="T516" s="3"/>
      <c r="U516" s="3"/>
      <c r="V516" s="3"/>
      <c r="W516" s="3">
        <v>1</v>
      </c>
      <c r="X516" s="3">
        <v>1</v>
      </c>
      <c r="Y516" s="3">
        <v>1</v>
      </c>
      <c r="Z516" s="3">
        <v>150</v>
      </c>
      <c r="AA516" s="3">
        <v>156</v>
      </c>
      <c r="AB516" s="3">
        <v>6</v>
      </c>
      <c r="AC516" s="3">
        <v>6</v>
      </c>
      <c r="AD516" s="3"/>
      <c r="AE516" s="3"/>
      <c r="AF516" s="3"/>
      <c r="AG516" s="3"/>
      <c r="AH516" s="3"/>
      <c r="AI516" s="3"/>
      <c r="AJ516" s="3">
        <v>1</v>
      </c>
      <c r="AK516" s="3"/>
      <c r="AL516" s="3"/>
      <c r="AM516" s="3"/>
      <c r="AN516" s="3"/>
      <c r="AO516" s="3"/>
      <c r="AP516" s="3"/>
      <c r="AQ516" s="3"/>
      <c r="AR516" s="3"/>
      <c r="AS516" s="3"/>
      <c r="AT516" s="3"/>
    </row>
    <row r="517" s="1" customFormat="1" spans="1:46">
      <c r="A517" s="20"/>
      <c r="B517" s="20"/>
      <c r="C517" s="20"/>
      <c r="D517" s="20"/>
      <c r="E517" s="20"/>
      <c r="F517" s="31" t="s">
        <v>3964</v>
      </c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</row>
    <row r="518" s="1" customFormat="1" spans="1:46">
      <c r="A518" s="3">
        <v>243</v>
      </c>
      <c r="B518" s="3" t="s">
        <v>3543</v>
      </c>
      <c r="C518" s="3" t="s">
        <v>3965</v>
      </c>
      <c r="D518" s="3">
        <v>2</v>
      </c>
      <c r="E518" s="3" t="s">
        <v>3966</v>
      </c>
      <c r="F518" s="22" t="s">
        <v>3967</v>
      </c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3">
        <v>2</v>
      </c>
      <c r="R518" s="3"/>
      <c r="S518" s="3"/>
      <c r="T518" s="3"/>
      <c r="U518" s="3"/>
      <c r="V518" s="3"/>
      <c r="W518" s="3">
        <v>1</v>
      </c>
      <c r="X518" s="3">
        <v>1</v>
      </c>
      <c r="Y518" s="3">
        <v>1</v>
      </c>
      <c r="Z518" s="3">
        <v>31</v>
      </c>
      <c r="AA518" s="3">
        <v>37</v>
      </c>
      <c r="AB518" s="3">
        <v>6</v>
      </c>
      <c r="AC518" s="3">
        <v>6</v>
      </c>
      <c r="AD518" s="3"/>
      <c r="AE518" s="3"/>
      <c r="AF518" s="3"/>
      <c r="AG518" s="3"/>
      <c r="AH518" s="3"/>
      <c r="AI518" s="3"/>
      <c r="AJ518" s="3">
        <v>1</v>
      </c>
      <c r="AK518" s="3"/>
      <c r="AL518" s="3"/>
      <c r="AM518" s="3"/>
      <c r="AN518" s="3"/>
      <c r="AO518" s="3"/>
      <c r="AP518" s="3"/>
      <c r="AQ518" s="3"/>
      <c r="AR518" s="3"/>
      <c r="AS518" s="3"/>
      <c r="AT518" s="3"/>
    </row>
    <row r="519" s="1" customFormat="1" spans="1:46">
      <c r="A519" s="20"/>
      <c r="B519" s="20"/>
      <c r="C519" s="20"/>
      <c r="D519" s="20"/>
      <c r="E519" s="20"/>
      <c r="F519" s="22" t="s">
        <v>3968</v>
      </c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</row>
    <row r="520" s="1" customFormat="1" spans="1:46">
      <c r="A520" s="3">
        <v>244</v>
      </c>
      <c r="B520" s="3" t="s">
        <v>3543</v>
      </c>
      <c r="C520" s="3" t="s">
        <v>3969</v>
      </c>
      <c r="D520" s="3">
        <v>2</v>
      </c>
      <c r="E520" s="3" t="s">
        <v>3970</v>
      </c>
      <c r="F520" s="22" t="s">
        <v>3971</v>
      </c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3">
        <v>2</v>
      </c>
      <c r="R520" s="3"/>
      <c r="S520" s="3"/>
      <c r="T520" s="3"/>
      <c r="U520" s="3"/>
      <c r="V520" s="3"/>
      <c r="W520" s="3">
        <v>1</v>
      </c>
      <c r="X520" s="3">
        <v>1</v>
      </c>
      <c r="Y520" s="3">
        <v>1</v>
      </c>
      <c r="Z520" s="3">
        <v>77</v>
      </c>
      <c r="AA520" s="3">
        <v>83</v>
      </c>
      <c r="AB520" s="3">
        <v>6</v>
      </c>
      <c r="AC520" s="3">
        <v>6</v>
      </c>
      <c r="AD520" s="3"/>
      <c r="AE520" s="3"/>
      <c r="AF520" s="3"/>
      <c r="AG520" s="3"/>
      <c r="AH520" s="3"/>
      <c r="AI520" s="3"/>
      <c r="AJ520" s="3">
        <v>1</v>
      </c>
      <c r="AK520" s="3"/>
      <c r="AL520" s="3"/>
      <c r="AM520" s="3"/>
      <c r="AN520" s="3"/>
      <c r="AO520" s="3"/>
      <c r="AP520" s="3"/>
      <c r="AQ520" s="3"/>
      <c r="AR520" s="3"/>
      <c r="AS520" s="3"/>
      <c r="AT520" s="3"/>
    </row>
    <row r="521" s="1" customFormat="1" spans="1:46">
      <c r="A521" s="20"/>
      <c r="B521" s="20"/>
      <c r="C521" s="20"/>
      <c r="D521" s="20"/>
      <c r="E521" s="20"/>
      <c r="F521" s="22" t="s">
        <v>3972</v>
      </c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</row>
    <row r="522" s="1" customFormat="1" spans="1:46">
      <c r="A522" s="3">
        <v>245</v>
      </c>
      <c r="B522" s="3" t="s">
        <v>3543</v>
      </c>
      <c r="C522" s="3" t="s">
        <v>3973</v>
      </c>
      <c r="D522" s="3">
        <v>2</v>
      </c>
      <c r="E522" s="3" t="s">
        <v>3974</v>
      </c>
      <c r="F522" s="31" t="s">
        <v>3975</v>
      </c>
      <c r="G522" s="32"/>
      <c r="H522" s="32"/>
      <c r="I522" s="32"/>
      <c r="J522" s="32"/>
      <c r="K522" s="32"/>
      <c r="L522" s="32"/>
      <c r="M522" s="32"/>
      <c r="N522" s="32"/>
      <c r="O522" s="32"/>
      <c r="P522" s="32"/>
      <c r="Q522" s="3">
        <v>2</v>
      </c>
      <c r="R522" s="3"/>
      <c r="S522" s="3"/>
      <c r="T522" s="3"/>
      <c r="U522" s="3"/>
      <c r="V522" s="3"/>
      <c r="W522" s="3">
        <v>1</v>
      </c>
      <c r="X522" s="3">
        <v>1</v>
      </c>
      <c r="Y522" s="3">
        <v>1</v>
      </c>
      <c r="Z522" s="3">
        <v>161</v>
      </c>
      <c r="AA522" s="3">
        <v>167</v>
      </c>
      <c r="AB522" s="3">
        <v>6</v>
      </c>
      <c r="AC522" s="3">
        <v>6</v>
      </c>
      <c r="AD522" s="3"/>
      <c r="AE522" s="3"/>
      <c r="AF522" s="3"/>
      <c r="AG522" s="3"/>
      <c r="AH522" s="3"/>
      <c r="AI522" s="3"/>
      <c r="AJ522" s="3">
        <v>1</v>
      </c>
      <c r="AK522" s="3"/>
      <c r="AL522" s="3"/>
      <c r="AM522" s="3"/>
      <c r="AN522" s="3"/>
      <c r="AO522" s="3"/>
      <c r="AP522" s="3"/>
      <c r="AQ522" s="3"/>
      <c r="AR522" s="3"/>
      <c r="AS522" s="3"/>
      <c r="AT522" s="3"/>
    </row>
    <row r="523" s="1" customFormat="1" spans="1:46">
      <c r="A523" s="20"/>
      <c r="B523" s="20"/>
      <c r="C523" s="20"/>
      <c r="D523" s="20"/>
      <c r="E523" s="20"/>
      <c r="F523" s="31" t="s">
        <v>3976</v>
      </c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</row>
    <row r="524" s="1" customFormat="1" spans="1:46">
      <c r="A524" s="3">
        <v>246</v>
      </c>
      <c r="B524" s="3" t="s">
        <v>3543</v>
      </c>
      <c r="C524" s="3" t="s">
        <v>3977</v>
      </c>
      <c r="D524" s="3">
        <v>2</v>
      </c>
      <c r="E524" s="3" t="s">
        <v>3978</v>
      </c>
      <c r="F524" s="31" t="s">
        <v>3979</v>
      </c>
      <c r="G524" s="32"/>
      <c r="H524" s="32"/>
      <c r="I524" s="32"/>
      <c r="J524" s="32"/>
      <c r="K524" s="32"/>
      <c r="L524" s="32"/>
      <c r="M524" s="32"/>
      <c r="N524" s="32"/>
      <c r="O524" s="32"/>
      <c r="P524" s="32"/>
      <c r="Q524" s="3">
        <v>2</v>
      </c>
      <c r="R524" s="3"/>
      <c r="S524" s="3"/>
      <c r="T524" s="3"/>
      <c r="U524" s="3"/>
      <c r="V524" s="3"/>
      <c r="W524" s="3">
        <v>1</v>
      </c>
      <c r="X524" s="3">
        <v>1</v>
      </c>
      <c r="Y524" s="3">
        <v>1</v>
      </c>
      <c r="Z524" s="3">
        <v>57</v>
      </c>
      <c r="AA524" s="3">
        <v>63</v>
      </c>
      <c r="AB524" s="3">
        <v>6</v>
      </c>
      <c r="AC524" s="3">
        <v>6</v>
      </c>
      <c r="AD524" s="3"/>
      <c r="AE524" s="3"/>
      <c r="AF524" s="3"/>
      <c r="AG524" s="3"/>
      <c r="AH524" s="3"/>
      <c r="AI524" s="3"/>
      <c r="AJ524" s="3">
        <v>1</v>
      </c>
      <c r="AK524" s="3"/>
      <c r="AL524" s="3"/>
      <c r="AM524" s="3"/>
      <c r="AN524" s="3"/>
      <c r="AO524" s="3"/>
      <c r="AP524" s="3"/>
      <c r="AQ524" s="3"/>
      <c r="AR524" s="3"/>
      <c r="AS524" s="3"/>
      <c r="AT524" s="3"/>
    </row>
    <row r="525" s="1" customFormat="1" spans="1:46">
      <c r="A525" s="20"/>
      <c r="B525" s="20"/>
      <c r="C525" s="20"/>
      <c r="D525" s="20"/>
      <c r="E525" s="20"/>
      <c r="F525" s="31" t="s">
        <v>3980</v>
      </c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</row>
    <row r="526" s="1" customFormat="1" spans="1:46">
      <c r="A526" s="3">
        <v>247</v>
      </c>
      <c r="B526" s="3" t="s">
        <v>3543</v>
      </c>
      <c r="C526" s="3" t="s">
        <v>3981</v>
      </c>
      <c r="D526" s="3">
        <v>2</v>
      </c>
      <c r="E526" s="3" t="s">
        <v>3982</v>
      </c>
      <c r="F526" s="31" t="s">
        <v>3983</v>
      </c>
      <c r="G526" s="32"/>
      <c r="H526" s="32"/>
      <c r="I526" s="32"/>
      <c r="J526" s="32"/>
      <c r="K526" s="32"/>
      <c r="L526" s="32"/>
      <c r="M526" s="32"/>
      <c r="N526" s="32"/>
      <c r="O526" s="32"/>
      <c r="P526" s="32"/>
      <c r="Q526" s="3">
        <v>2</v>
      </c>
      <c r="R526" s="3"/>
      <c r="S526" s="3"/>
      <c r="T526" s="3"/>
      <c r="U526" s="3"/>
      <c r="V526" s="3"/>
      <c r="W526" s="3">
        <v>1</v>
      </c>
      <c r="X526" s="3">
        <v>1</v>
      </c>
      <c r="Y526" s="3">
        <v>1</v>
      </c>
      <c r="Z526" s="3">
        <v>182</v>
      </c>
      <c r="AA526" s="3">
        <v>188</v>
      </c>
      <c r="AB526" s="3">
        <v>6</v>
      </c>
      <c r="AC526" s="3">
        <v>6</v>
      </c>
      <c r="AD526" s="3"/>
      <c r="AE526" s="3"/>
      <c r="AF526" s="3"/>
      <c r="AG526" s="3"/>
      <c r="AH526" s="3"/>
      <c r="AI526" s="3"/>
      <c r="AJ526" s="3">
        <v>1</v>
      </c>
      <c r="AK526" s="3"/>
      <c r="AL526" s="3"/>
      <c r="AM526" s="3"/>
      <c r="AN526" s="3"/>
      <c r="AO526" s="3"/>
      <c r="AP526" s="3"/>
      <c r="AQ526" s="3"/>
      <c r="AR526" s="3"/>
      <c r="AS526" s="3"/>
      <c r="AT526" s="3"/>
    </row>
    <row r="527" s="1" customFormat="1" spans="1:46">
      <c r="A527" s="20"/>
      <c r="B527" s="20"/>
      <c r="C527" s="20"/>
      <c r="D527" s="20"/>
      <c r="E527" s="20"/>
      <c r="F527" s="31" t="s">
        <v>3984</v>
      </c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</row>
    <row r="528" s="1" customFormat="1" spans="1:46">
      <c r="A528" s="3">
        <v>248</v>
      </c>
      <c r="B528" s="3" t="s">
        <v>3543</v>
      </c>
      <c r="C528" s="3" t="s">
        <v>3985</v>
      </c>
      <c r="D528" s="3">
        <v>2</v>
      </c>
      <c r="E528" s="3" t="s">
        <v>3986</v>
      </c>
      <c r="F528" s="22" t="s">
        <v>3987</v>
      </c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3">
        <v>2</v>
      </c>
      <c r="R528" s="3"/>
      <c r="S528" s="3"/>
      <c r="T528" s="3"/>
      <c r="U528" s="3"/>
      <c r="V528" s="3"/>
      <c r="W528" s="3">
        <v>1</v>
      </c>
      <c r="X528" s="3">
        <v>1</v>
      </c>
      <c r="Y528" s="3">
        <v>1</v>
      </c>
      <c r="Z528" s="3">
        <v>100</v>
      </c>
      <c r="AA528" s="3">
        <v>106</v>
      </c>
      <c r="AB528" s="3">
        <v>6</v>
      </c>
      <c r="AC528" s="3">
        <v>6</v>
      </c>
      <c r="AD528" s="3"/>
      <c r="AE528" s="3"/>
      <c r="AF528" s="3"/>
      <c r="AG528" s="3"/>
      <c r="AH528" s="3"/>
      <c r="AI528" s="3"/>
      <c r="AJ528" s="3">
        <v>1</v>
      </c>
      <c r="AK528" s="3"/>
      <c r="AL528" s="3"/>
      <c r="AM528" s="3"/>
      <c r="AN528" s="3"/>
      <c r="AO528" s="3"/>
      <c r="AP528" s="3"/>
      <c r="AQ528" s="3"/>
      <c r="AR528" s="3"/>
      <c r="AS528" s="3"/>
      <c r="AT528" s="3"/>
    </row>
    <row r="529" s="1" customFormat="1" spans="1:46">
      <c r="A529" s="20"/>
      <c r="B529" s="20"/>
      <c r="C529" s="20"/>
      <c r="D529" s="20"/>
      <c r="E529" s="20"/>
      <c r="F529" s="22" t="s">
        <v>3988</v>
      </c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</row>
    <row r="530" s="1" customFormat="1" spans="1:46">
      <c r="A530" s="3">
        <v>249</v>
      </c>
      <c r="B530" s="3" t="s">
        <v>3543</v>
      </c>
      <c r="C530" s="3" t="s">
        <v>3989</v>
      </c>
      <c r="D530" s="3">
        <v>2</v>
      </c>
      <c r="E530" s="3" t="s">
        <v>3990</v>
      </c>
      <c r="F530" s="22" t="s">
        <v>3991</v>
      </c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3">
        <v>2</v>
      </c>
      <c r="R530" s="11"/>
      <c r="S530" s="11"/>
      <c r="T530" s="11"/>
      <c r="U530" s="11"/>
      <c r="V530" s="11"/>
      <c r="W530" s="3">
        <v>1</v>
      </c>
      <c r="X530" s="3">
        <v>1</v>
      </c>
      <c r="Y530" s="3">
        <v>1</v>
      </c>
      <c r="Z530" s="11">
        <v>141</v>
      </c>
      <c r="AA530" s="11">
        <v>147</v>
      </c>
      <c r="AB530" s="11">
        <v>6</v>
      </c>
      <c r="AC530" s="11">
        <v>6</v>
      </c>
      <c r="AD530" s="11"/>
      <c r="AE530" s="11"/>
      <c r="AF530" s="11"/>
      <c r="AG530" s="11"/>
      <c r="AH530" s="11"/>
      <c r="AI530" s="11"/>
      <c r="AJ530" s="3">
        <v>1</v>
      </c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</row>
    <row r="531" s="1" customFormat="1" spans="1:46">
      <c r="A531" s="20"/>
      <c r="B531" s="20"/>
      <c r="C531" s="20"/>
      <c r="D531" s="20"/>
      <c r="E531" s="20"/>
      <c r="F531" s="22" t="s">
        <v>3992</v>
      </c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0"/>
      <c r="R531" s="11"/>
      <c r="S531" s="11"/>
      <c r="T531" s="11"/>
      <c r="U531" s="11"/>
      <c r="V531" s="11"/>
      <c r="W531" s="20"/>
      <c r="X531" s="20"/>
      <c r="Y531" s="20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20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</row>
    <row r="532" s="1" customFormat="1" spans="1:46">
      <c r="A532" s="3">
        <v>250</v>
      </c>
      <c r="B532" s="3" t="s">
        <v>3705</v>
      </c>
      <c r="C532" s="3" t="s">
        <v>3993</v>
      </c>
      <c r="D532" s="3">
        <v>2</v>
      </c>
      <c r="E532" s="3" t="s">
        <v>3994</v>
      </c>
      <c r="F532" s="22" t="s">
        <v>3995</v>
      </c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3">
        <v>2</v>
      </c>
      <c r="R532" s="3"/>
      <c r="S532" s="3"/>
      <c r="T532" s="3"/>
      <c r="U532" s="3"/>
      <c r="V532" s="3"/>
      <c r="W532" s="3">
        <v>1</v>
      </c>
      <c r="X532" s="3">
        <v>1</v>
      </c>
      <c r="Y532" s="3">
        <v>1</v>
      </c>
      <c r="Z532" s="3">
        <v>83.5</v>
      </c>
      <c r="AA532" s="3">
        <v>89.5</v>
      </c>
      <c r="AB532" s="3">
        <v>6</v>
      </c>
      <c r="AC532" s="3">
        <v>6</v>
      </c>
      <c r="AD532" s="3"/>
      <c r="AE532" s="3"/>
      <c r="AF532" s="3"/>
      <c r="AG532" s="3"/>
      <c r="AH532" s="3"/>
      <c r="AI532" s="3"/>
      <c r="AJ532" s="3">
        <v>1</v>
      </c>
      <c r="AK532" s="3"/>
      <c r="AL532" s="3"/>
      <c r="AM532" s="3"/>
      <c r="AN532" s="3"/>
      <c r="AO532" s="3"/>
      <c r="AP532" s="3"/>
      <c r="AQ532" s="3"/>
      <c r="AR532" s="3"/>
      <c r="AS532" s="3"/>
      <c r="AT532" s="3"/>
    </row>
    <row r="533" s="1" customFormat="1" spans="1:46">
      <c r="A533" s="20"/>
      <c r="B533" s="20"/>
      <c r="C533" s="20"/>
      <c r="D533" s="20"/>
      <c r="E533" s="20"/>
      <c r="F533" s="22" t="s">
        <v>3996</v>
      </c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</row>
    <row r="534" s="1" customFormat="1" spans="1:46">
      <c r="A534" s="3">
        <v>251</v>
      </c>
      <c r="B534" s="3" t="s">
        <v>3705</v>
      </c>
      <c r="C534" s="3" t="s">
        <v>3997</v>
      </c>
      <c r="D534" s="3">
        <v>3</v>
      </c>
      <c r="E534" s="3" t="s">
        <v>3998</v>
      </c>
      <c r="F534" s="22" t="s">
        <v>3999</v>
      </c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3">
        <v>3</v>
      </c>
      <c r="R534" s="3"/>
      <c r="S534" s="3"/>
      <c r="T534" s="3"/>
      <c r="U534" s="3"/>
      <c r="V534" s="3"/>
      <c r="W534" s="3">
        <v>1</v>
      </c>
      <c r="X534" s="3">
        <v>1</v>
      </c>
      <c r="Y534" s="3">
        <v>1</v>
      </c>
      <c r="Z534" s="3">
        <v>76</v>
      </c>
      <c r="AA534" s="3">
        <v>82</v>
      </c>
      <c r="AB534" s="3">
        <v>9</v>
      </c>
      <c r="AC534" s="3">
        <v>9</v>
      </c>
      <c r="AD534" s="3"/>
      <c r="AE534" s="3"/>
      <c r="AF534" s="3"/>
      <c r="AG534" s="3"/>
      <c r="AH534" s="3"/>
      <c r="AI534" s="3"/>
      <c r="AJ534" s="3">
        <v>1</v>
      </c>
      <c r="AK534" s="3"/>
      <c r="AL534" s="3"/>
      <c r="AM534" s="3"/>
      <c r="AN534" s="3"/>
      <c r="AO534" s="3"/>
      <c r="AP534" s="3"/>
      <c r="AQ534" s="3"/>
      <c r="AR534" s="3"/>
      <c r="AS534" s="3"/>
      <c r="AT534" s="3"/>
    </row>
    <row r="535" s="1" customFormat="1" spans="1:46">
      <c r="A535" s="11"/>
      <c r="B535" s="11"/>
      <c r="C535" s="11"/>
      <c r="D535" s="11"/>
      <c r="E535" s="11"/>
      <c r="F535" s="22" t="s">
        <v>4000</v>
      </c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</row>
    <row r="536" s="1" customFormat="1" spans="1:46">
      <c r="A536" s="20"/>
      <c r="B536" s="20"/>
      <c r="C536" s="20"/>
      <c r="D536" s="20"/>
      <c r="E536" s="20"/>
      <c r="F536" s="22" t="s">
        <v>4001</v>
      </c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</row>
    <row r="537" s="1" customFormat="1" spans="1:46">
      <c r="A537" s="3">
        <v>252</v>
      </c>
      <c r="B537" s="3" t="s">
        <v>3705</v>
      </c>
      <c r="C537" s="3" t="s">
        <v>4002</v>
      </c>
      <c r="D537" s="3">
        <v>2</v>
      </c>
      <c r="E537" s="3" t="s">
        <v>4003</v>
      </c>
      <c r="F537" s="22" t="s">
        <v>4004</v>
      </c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3">
        <v>2</v>
      </c>
      <c r="R537" s="3"/>
      <c r="S537" s="3"/>
      <c r="T537" s="3"/>
      <c r="U537" s="3"/>
      <c r="V537" s="3"/>
      <c r="W537" s="3">
        <v>1</v>
      </c>
      <c r="X537" s="3">
        <v>1</v>
      </c>
      <c r="Y537" s="3">
        <v>1</v>
      </c>
      <c r="Z537" s="3">
        <v>82</v>
      </c>
      <c r="AA537" s="3">
        <v>88</v>
      </c>
      <c r="AB537" s="3">
        <v>6</v>
      </c>
      <c r="AC537" s="3">
        <v>6</v>
      </c>
      <c r="AD537" s="3"/>
      <c r="AE537" s="3"/>
      <c r="AF537" s="3"/>
      <c r="AG537" s="3"/>
      <c r="AH537" s="3"/>
      <c r="AI537" s="3"/>
      <c r="AJ537" s="3">
        <v>1</v>
      </c>
      <c r="AK537" s="3"/>
      <c r="AL537" s="3"/>
      <c r="AM537" s="3"/>
      <c r="AN537" s="3"/>
      <c r="AO537" s="3"/>
      <c r="AP537" s="3"/>
      <c r="AQ537" s="3"/>
      <c r="AR537" s="3"/>
      <c r="AS537" s="3"/>
      <c r="AT537" s="3"/>
    </row>
    <row r="538" s="1" customFormat="1" spans="1:46">
      <c r="A538" s="20"/>
      <c r="B538" s="20"/>
      <c r="C538" s="20"/>
      <c r="D538" s="20"/>
      <c r="E538" s="20"/>
      <c r="F538" s="22" t="s">
        <v>4005</v>
      </c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</row>
    <row r="539" s="1" customFormat="1" spans="1:46">
      <c r="A539" s="3">
        <v>253</v>
      </c>
      <c r="B539" s="3" t="s">
        <v>3705</v>
      </c>
      <c r="C539" s="3" t="s">
        <v>4006</v>
      </c>
      <c r="D539" s="3">
        <v>2</v>
      </c>
      <c r="E539" s="3" t="s">
        <v>4007</v>
      </c>
      <c r="F539" s="22" t="s">
        <v>4008</v>
      </c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3">
        <v>2</v>
      </c>
      <c r="R539" s="3"/>
      <c r="S539" s="3"/>
      <c r="T539" s="3"/>
      <c r="U539" s="3"/>
      <c r="V539" s="3"/>
      <c r="W539" s="3">
        <v>1</v>
      </c>
      <c r="X539" s="3">
        <v>1</v>
      </c>
      <c r="Y539" s="3">
        <v>1</v>
      </c>
      <c r="Z539" s="3">
        <v>54</v>
      </c>
      <c r="AA539" s="3">
        <v>60</v>
      </c>
      <c r="AB539" s="3">
        <v>6</v>
      </c>
      <c r="AC539" s="3">
        <v>6</v>
      </c>
      <c r="AD539" s="3"/>
      <c r="AE539" s="3"/>
      <c r="AF539" s="3"/>
      <c r="AG539" s="3"/>
      <c r="AH539" s="3"/>
      <c r="AI539" s="3"/>
      <c r="AJ539" s="3">
        <v>1</v>
      </c>
      <c r="AK539" s="3"/>
      <c r="AL539" s="3"/>
      <c r="AM539" s="3"/>
      <c r="AN539" s="3"/>
      <c r="AO539" s="3"/>
      <c r="AP539" s="3"/>
      <c r="AQ539" s="3"/>
      <c r="AR539" s="3"/>
      <c r="AS539" s="3"/>
      <c r="AT539" s="3"/>
    </row>
    <row r="540" s="1" customFormat="1" spans="1:46">
      <c r="A540" s="20"/>
      <c r="B540" s="20"/>
      <c r="C540" s="20"/>
      <c r="D540" s="20"/>
      <c r="E540" s="20"/>
      <c r="F540" s="31" t="s">
        <v>4009</v>
      </c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</row>
    <row r="541" s="1" customFormat="1" spans="1:46">
      <c r="A541" s="3">
        <v>254</v>
      </c>
      <c r="B541" s="3" t="s">
        <v>3209</v>
      </c>
      <c r="C541" s="3" t="s">
        <v>4010</v>
      </c>
      <c r="D541" s="3">
        <v>2</v>
      </c>
      <c r="E541" s="3" t="s">
        <v>4011</v>
      </c>
      <c r="F541" s="19" t="s">
        <v>4012</v>
      </c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>
        <v>2</v>
      </c>
      <c r="R541" s="3"/>
      <c r="S541" s="3"/>
      <c r="T541" s="3"/>
      <c r="U541" s="3"/>
      <c r="V541" s="3"/>
      <c r="W541" s="3">
        <v>1</v>
      </c>
      <c r="X541" s="3">
        <v>1</v>
      </c>
      <c r="Y541" s="3">
        <v>1</v>
      </c>
      <c r="Z541" s="3">
        <v>40.1</v>
      </c>
      <c r="AA541" s="3">
        <v>46.1</v>
      </c>
      <c r="AB541" s="3">
        <v>6</v>
      </c>
      <c r="AC541" s="3">
        <v>6</v>
      </c>
      <c r="AD541" s="3"/>
      <c r="AE541" s="3"/>
      <c r="AF541" s="3"/>
      <c r="AG541" s="3"/>
      <c r="AH541" s="3"/>
      <c r="AI541" s="3"/>
      <c r="AJ541" s="3">
        <v>1</v>
      </c>
      <c r="AK541" s="3"/>
      <c r="AL541" s="3"/>
      <c r="AM541" s="3"/>
      <c r="AN541" s="3"/>
      <c r="AO541" s="3"/>
      <c r="AP541" s="3"/>
      <c r="AQ541" s="3"/>
      <c r="AR541" s="3"/>
      <c r="AS541" s="3"/>
      <c r="AT541" s="3"/>
    </row>
    <row r="542" s="1" customFormat="1" spans="1:46">
      <c r="A542" s="20"/>
      <c r="B542" s="20"/>
      <c r="C542" s="20"/>
      <c r="D542" s="20"/>
      <c r="E542" s="20"/>
      <c r="F542" s="19" t="s">
        <v>4013</v>
      </c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</row>
    <row r="543" s="1" customFormat="1" spans="1:46">
      <c r="A543" s="3">
        <v>255</v>
      </c>
      <c r="B543" s="3" t="s">
        <v>3209</v>
      </c>
      <c r="C543" s="3" t="s">
        <v>4014</v>
      </c>
      <c r="D543" s="3">
        <v>2</v>
      </c>
      <c r="E543" s="3" t="s">
        <v>4015</v>
      </c>
      <c r="F543" s="19" t="s">
        <v>4016</v>
      </c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>
        <v>2</v>
      </c>
      <c r="R543" s="3"/>
      <c r="S543" s="3"/>
      <c r="T543" s="3"/>
      <c r="U543" s="3"/>
      <c r="V543" s="3"/>
      <c r="W543" s="3">
        <v>1</v>
      </c>
      <c r="X543" s="3">
        <v>1</v>
      </c>
      <c r="Y543" s="3">
        <v>1</v>
      </c>
      <c r="Z543" s="3">
        <v>86</v>
      </c>
      <c r="AA543" s="3">
        <v>92</v>
      </c>
      <c r="AB543" s="3">
        <v>6</v>
      </c>
      <c r="AC543" s="3">
        <v>6</v>
      </c>
      <c r="AD543" s="3"/>
      <c r="AE543" s="3"/>
      <c r="AF543" s="3"/>
      <c r="AG543" s="3"/>
      <c r="AH543" s="3"/>
      <c r="AI543" s="3"/>
      <c r="AJ543" s="3">
        <v>1</v>
      </c>
      <c r="AK543" s="3"/>
      <c r="AL543" s="3"/>
      <c r="AM543" s="3"/>
      <c r="AN543" s="3"/>
      <c r="AO543" s="3"/>
      <c r="AP543" s="3"/>
      <c r="AQ543" s="3"/>
      <c r="AR543" s="3"/>
      <c r="AS543" s="3"/>
      <c r="AT543" s="3"/>
    </row>
    <row r="544" s="1" customFormat="1" spans="1:46">
      <c r="A544" s="20"/>
      <c r="B544" s="20"/>
      <c r="C544" s="20"/>
      <c r="D544" s="20"/>
      <c r="E544" s="20"/>
      <c r="F544" s="19" t="s">
        <v>4017</v>
      </c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</row>
    <row r="545" s="1" customFormat="1" spans="1:46">
      <c r="A545" s="3">
        <v>256</v>
      </c>
      <c r="B545" s="3" t="s">
        <v>3209</v>
      </c>
      <c r="C545" s="3" t="s">
        <v>4018</v>
      </c>
      <c r="D545" s="3">
        <v>2</v>
      </c>
      <c r="E545" s="3" t="s">
        <v>4019</v>
      </c>
      <c r="F545" s="19" t="s">
        <v>4020</v>
      </c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>
        <v>2</v>
      </c>
      <c r="R545" s="3"/>
      <c r="S545" s="3"/>
      <c r="T545" s="3"/>
      <c r="U545" s="3"/>
      <c r="V545" s="3"/>
      <c r="W545" s="3">
        <v>1</v>
      </c>
      <c r="X545" s="3">
        <v>1</v>
      </c>
      <c r="Y545" s="3">
        <v>1</v>
      </c>
      <c r="Z545" s="3">
        <v>67.8</v>
      </c>
      <c r="AA545" s="3">
        <v>73.8</v>
      </c>
      <c r="AB545" s="3">
        <v>6</v>
      </c>
      <c r="AC545" s="3">
        <v>6</v>
      </c>
      <c r="AD545" s="3"/>
      <c r="AE545" s="3"/>
      <c r="AF545" s="3"/>
      <c r="AG545" s="3"/>
      <c r="AH545" s="3"/>
      <c r="AI545" s="3"/>
      <c r="AJ545" s="3">
        <v>1</v>
      </c>
      <c r="AK545" s="3"/>
      <c r="AL545" s="3"/>
      <c r="AM545" s="3"/>
      <c r="AN545" s="3"/>
      <c r="AO545" s="3"/>
      <c r="AP545" s="3"/>
      <c r="AQ545" s="3"/>
      <c r="AR545" s="3"/>
      <c r="AS545" s="3"/>
      <c r="AT545" s="3"/>
    </row>
    <row r="546" s="1" customFormat="1" spans="1:46">
      <c r="A546" s="20"/>
      <c r="B546" s="20"/>
      <c r="C546" s="20"/>
      <c r="D546" s="20"/>
      <c r="E546" s="20"/>
      <c r="F546" s="19" t="s">
        <v>4021</v>
      </c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</row>
    <row r="547" s="1" customFormat="1" spans="1:46">
      <c r="A547" s="3">
        <v>257</v>
      </c>
      <c r="B547" s="3" t="s">
        <v>3209</v>
      </c>
      <c r="C547" s="3" t="s">
        <v>4022</v>
      </c>
      <c r="D547" s="3">
        <v>2</v>
      </c>
      <c r="E547" s="3" t="s">
        <v>4023</v>
      </c>
      <c r="F547" s="19" t="s">
        <v>4024</v>
      </c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>
        <v>2</v>
      </c>
      <c r="R547" s="3"/>
      <c r="S547" s="3"/>
      <c r="T547" s="3"/>
      <c r="U547" s="3"/>
      <c r="V547" s="3"/>
      <c r="W547" s="3">
        <v>1</v>
      </c>
      <c r="X547" s="3">
        <v>1</v>
      </c>
      <c r="Y547" s="3">
        <v>1</v>
      </c>
      <c r="Z547" s="3">
        <v>54.3</v>
      </c>
      <c r="AA547" s="3">
        <v>60.3</v>
      </c>
      <c r="AB547" s="3">
        <v>6</v>
      </c>
      <c r="AC547" s="3">
        <v>6</v>
      </c>
      <c r="AD547" s="3"/>
      <c r="AE547" s="3"/>
      <c r="AF547" s="3"/>
      <c r="AG547" s="3"/>
      <c r="AH547" s="3"/>
      <c r="AI547" s="3"/>
      <c r="AJ547" s="3">
        <v>1</v>
      </c>
      <c r="AK547" s="3"/>
      <c r="AL547" s="3"/>
      <c r="AM547" s="3"/>
      <c r="AN547" s="3"/>
      <c r="AO547" s="3"/>
      <c r="AP547" s="3"/>
      <c r="AQ547" s="3"/>
      <c r="AR547" s="3"/>
      <c r="AS547" s="3"/>
      <c r="AT547" s="3"/>
    </row>
    <row r="548" s="1" customFormat="1" spans="1:46">
      <c r="A548" s="20"/>
      <c r="B548" s="20"/>
      <c r="C548" s="20"/>
      <c r="D548" s="20"/>
      <c r="E548" s="20"/>
      <c r="F548" s="19" t="s">
        <v>4025</v>
      </c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</row>
    <row r="549" s="1" customFormat="1" spans="1:46">
      <c r="A549" s="3">
        <v>258</v>
      </c>
      <c r="B549" s="3" t="s">
        <v>3385</v>
      </c>
      <c r="C549" s="3" t="s">
        <v>4026</v>
      </c>
      <c r="D549" s="3">
        <v>2</v>
      </c>
      <c r="E549" s="3" t="s">
        <v>4027</v>
      </c>
      <c r="F549" s="37" t="s">
        <v>4028</v>
      </c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3">
        <v>2</v>
      </c>
      <c r="R549" s="3"/>
      <c r="S549" s="3"/>
      <c r="T549" s="3"/>
      <c r="U549" s="3"/>
      <c r="V549" s="3"/>
      <c r="W549" s="3">
        <v>1</v>
      </c>
      <c r="X549" s="3">
        <v>1</v>
      </c>
      <c r="Y549" s="3">
        <v>1</v>
      </c>
      <c r="Z549" s="23">
        <v>115</v>
      </c>
      <c r="AA549" s="23">
        <v>121</v>
      </c>
      <c r="AB549" s="3">
        <v>6</v>
      </c>
      <c r="AC549" s="3">
        <v>6</v>
      </c>
      <c r="AD549" s="3"/>
      <c r="AE549" s="3"/>
      <c r="AF549" s="3"/>
      <c r="AG549" s="3"/>
      <c r="AH549" s="3"/>
      <c r="AI549" s="3"/>
      <c r="AJ549" s="3">
        <v>1</v>
      </c>
      <c r="AK549" s="3"/>
      <c r="AL549" s="3"/>
      <c r="AM549" s="3"/>
      <c r="AN549" s="3"/>
      <c r="AO549" s="3"/>
      <c r="AP549" s="3"/>
      <c r="AQ549" s="3"/>
      <c r="AR549" s="3"/>
      <c r="AS549" s="3"/>
      <c r="AT549" s="3"/>
    </row>
    <row r="550" s="1" customFormat="1" spans="1:46">
      <c r="A550" s="20"/>
      <c r="B550" s="20"/>
      <c r="C550" s="20"/>
      <c r="D550" s="20"/>
      <c r="E550" s="20"/>
      <c r="F550" s="37" t="s">
        <v>4029</v>
      </c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0"/>
      <c r="R550" s="20"/>
      <c r="S550" s="20"/>
      <c r="T550" s="20"/>
      <c r="U550" s="20"/>
      <c r="V550" s="20"/>
      <c r="W550" s="20"/>
      <c r="X550" s="20"/>
      <c r="Y550" s="20"/>
      <c r="Z550" s="24"/>
      <c r="AA550" s="24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</row>
    <row r="551" s="1" customFormat="1" spans="1:46">
      <c r="A551" s="3">
        <v>259</v>
      </c>
      <c r="B551" s="3" t="s">
        <v>3385</v>
      </c>
      <c r="C551" s="3" t="s">
        <v>4030</v>
      </c>
      <c r="D551" s="3">
        <v>2</v>
      </c>
      <c r="E551" s="3" t="s">
        <v>4031</v>
      </c>
      <c r="F551" s="37" t="s">
        <v>4032</v>
      </c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3">
        <v>2</v>
      </c>
      <c r="R551" s="3"/>
      <c r="S551" s="3"/>
      <c r="T551" s="3"/>
      <c r="U551" s="3"/>
      <c r="V551" s="3"/>
      <c r="W551" s="3">
        <v>1</v>
      </c>
      <c r="X551" s="3">
        <v>1</v>
      </c>
      <c r="Y551" s="3">
        <v>1</v>
      </c>
      <c r="Z551" s="23">
        <v>202</v>
      </c>
      <c r="AA551" s="23">
        <v>208</v>
      </c>
      <c r="AB551" s="3">
        <v>6</v>
      </c>
      <c r="AC551" s="3">
        <v>6</v>
      </c>
      <c r="AD551" s="3"/>
      <c r="AE551" s="3"/>
      <c r="AF551" s="3"/>
      <c r="AG551" s="3"/>
      <c r="AH551" s="3"/>
      <c r="AI551" s="3"/>
      <c r="AJ551" s="3">
        <v>1</v>
      </c>
      <c r="AK551" s="3"/>
      <c r="AL551" s="3"/>
      <c r="AM551" s="3"/>
      <c r="AN551" s="3"/>
      <c r="AO551" s="3"/>
      <c r="AP551" s="3"/>
      <c r="AQ551" s="3"/>
      <c r="AR551" s="3"/>
      <c r="AS551" s="3"/>
      <c r="AT551" s="3"/>
    </row>
    <row r="552" s="1" customFormat="1" spans="1:46">
      <c r="A552" s="20"/>
      <c r="B552" s="20"/>
      <c r="C552" s="20"/>
      <c r="D552" s="20"/>
      <c r="E552" s="20"/>
      <c r="F552" s="37" t="s">
        <v>4033</v>
      </c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0"/>
      <c r="R552" s="20"/>
      <c r="S552" s="20"/>
      <c r="T552" s="20"/>
      <c r="U552" s="20"/>
      <c r="V552" s="20"/>
      <c r="W552" s="20"/>
      <c r="X552" s="20"/>
      <c r="Y552" s="20"/>
      <c r="Z552" s="24"/>
      <c r="AA552" s="24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</row>
    <row r="553" s="1" customFormat="1" spans="1:46">
      <c r="A553" s="3">
        <v>260</v>
      </c>
      <c r="B553" s="3" t="s">
        <v>3385</v>
      </c>
      <c r="C553" s="3" t="s">
        <v>4034</v>
      </c>
      <c r="D553" s="3">
        <v>2</v>
      </c>
      <c r="E553" s="3" t="s">
        <v>4035</v>
      </c>
      <c r="F553" s="37" t="s">
        <v>4036</v>
      </c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3">
        <v>2</v>
      </c>
      <c r="R553" s="3"/>
      <c r="S553" s="3"/>
      <c r="T553" s="3"/>
      <c r="U553" s="3"/>
      <c r="V553" s="3"/>
      <c r="W553" s="3">
        <v>1</v>
      </c>
      <c r="X553" s="3">
        <v>1</v>
      </c>
      <c r="Y553" s="3">
        <v>1</v>
      </c>
      <c r="Z553" s="47">
        <v>80</v>
      </c>
      <c r="AA553" s="23">
        <v>89</v>
      </c>
      <c r="AB553" s="3">
        <v>6</v>
      </c>
      <c r="AC553" s="3">
        <v>6</v>
      </c>
      <c r="AD553" s="3"/>
      <c r="AE553" s="3"/>
      <c r="AF553" s="3"/>
      <c r="AG553" s="3"/>
      <c r="AH553" s="3"/>
      <c r="AI553" s="3"/>
      <c r="AJ553" s="3">
        <v>1</v>
      </c>
      <c r="AK553" s="3"/>
      <c r="AL553" s="3"/>
      <c r="AM553" s="3"/>
      <c r="AN553" s="3"/>
      <c r="AO553" s="3"/>
      <c r="AP553" s="3"/>
      <c r="AQ553" s="3"/>
      <c r="AR553" s="3"/>
      <c r="AS553" s="3"/>
      <c r="AT553" s="3"/>
    </row>
    <row r="554" s="1" customFormat="1" spans="1:46">
      <c r="A554" s="20"/>
      <c r="B554" s="20"/>
      <c r="C554" s="20"/>
      <c r="D554" s="20"/>
      <c r="E554" s="20"/>
      <c r="F554" s="37" t="s">
        <v>4037</v>
      </c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0"/>
      <c r="R554" s="20"/>
      <c r="S554" s="20"/>
      <c r="T554" s="20"/>
      <c r="U554" s="20"/>
      <c r="V554" s="20"/>
      <c r="W554" s="20"/>
      <c r="X554" s="20"/>
      <c r="Y554" s="20"/>
      <c r="Z554" s="48"/>
      <c r="AA554" s="24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</row>
    <row r="555" s="1" customFormat="1" spans="1:46">
      <c r="A555" s="3">
        <v>261</v>
      </c>
      <c r="B555" s="3" t="s">
        <v>3385</v>
      </c>
      <c r="C555" s="3" t="s">
        <v>4038</v>
      </c>
      <c r="D555" s="3">
        <v>3</v>
      </c>
      <c r="E555" s="3" t="s">
        <v>4039</v>
      </c>
      <c r="F555" s="37" t="s">
        <v>4040</v>
      </c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3">
        <v>3</v>
      </c>
      <c r="R555" s="3"/>
      <c r="S555" s="3"/>
      <c r="T555" s="3"/>
      <c r="U555" s="3"/>
      <c r="V555" s="3"/>
      <c r="W555" s="3">
        <v>1</v>
      </c>
      <c r="X555" s="3">
        <v>1</v>
      </c>
      <c r="Y555" s="3">
        <v>1</v>
      </c>
      <c r="Z555" s="3">
        <v>93</v>
      </c>
      <c r="AA555" s="3">
        <v>99</v>
      </c>
      <c r="AB555" s="3">
        <v>9</v>
      </c>
      <c r="AC555" s="3">
        <v>9</v>
      </c>
      <c r="AD555" s="3"/>
      <c r="AE555" s="3"/>
      <c r="AF555" s="3"/>
      <c r="AG555" s="3"/>
      <c r="AH555" s="3"/>
      <c r="AI555" s="3"/>
      <c r="AJ555" s="3">
        <v>1</v>
      </c>
      <c r="AK555" s="3"/>
      <c r="AL555" s="3"/>
      <c r="AM555" s="3"/>
      <c r="AN555" s="3"/>
      <c r="AO555" s="3"/>
      <c r="AP555" s="3"/>
      <c r="AQ555" s="3"/>
      <c r="AR555" s="3"/>
      <c r="AS555" s="3"/>
      <c r="AT555" s="3"/>
    </row>
    <row r="556" s="1" customFormat="1" spans="1:46">
      <c r="A556" s="11"/>
      <c r="B556" s="11"/>
      <c r="C556" s="11"/>
      <c r="D556" s="11"/>
      <c r="E556" s="11"/>
      <c r="F556" s="37" t="s">
        <v>4041</v>
      </c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</row>
    <row r="557" s="1" customFormat="1" spans="1:46">
      <c r="A557" s="20"/>
      <c r="B557" s="20"/>
      <c r="C557" s="20"/>
      <c r="D557" s="20"/>
      <c r="E557" s="20"/>
      <c r="F557" s="37" t="s">
        <v>4042</v>
      </c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</row>
    <row r="558" s="1" customFormat="1" spans="1:46">
      <c r="A558" s="3">
        <v>262</v>
      </c>
      <c r="B558" s="3" t="s">
        <v>3385</v>
      </c>
      <c r="C558" s="3" t="s">
        <v>4043</v>
      </c>
      <c r="D558" s="3">
        <v>2</v>
      </c>
      <c r="E558" s="3" t="s">
        <v>4044</v>
      </c>
      <c r="F558" s="37" t="s">
        <v>4045</v>
      </c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3">
        <v>2</v>
      </c>
      <c r="R558" s="3"/>
      <c r="S558" s="3"/>
      <c r="T558" s="3"/>
      <c r="U558" s="3"/>
      <c r="V558" s="3"/>
      <c r="W558" s="3">
        <v>1</v>
      </c>
      <c r="X558" s="3">
        <v>1</v>
      </c>
      <c r="Y558" s="3">
        <v>1</v>
      </c>
      <c r="Z558" s="23">
        <v>53</v>
      </c>
      <c r="AA558" s="23">
        <v>59</v>
      </c>
      <c r="AB558" s="3">
        <v>6</v>
      </c>
      <c r="AC558" s="3">
        <v>6</v>
      </c>
      <c r="AD558" s="3"/>
      <c r="AE558" s="3"/>
      <c r="AF558" s="3"/>
      <c r="AG558" s="3"/>
      <c r="AH558" s="3"/>
      <c r="AI558" s="3"/>
      <c r="AJ558" s="3">
        <v>1</v>
      </c>
      <c r="AK558" s="3"/>
      <c r="AL558" s="3"/>
      <c r="AM558" s="3"/>
      <c r="AN558" s="3"/>
      <c r="AO558" s="3"/>
      <c r="AP558" s="3"/>
      <c r="AQ558" s="3"/>
      <c r="AR558" s="3"/>
      <c r="AS558" s="3"/>
      <c r="AT558" s="3"/>
    </row>
    <row r="559" s="1" customFormat="1" spans="1:46">
      <c r="A559" s="20"/>
      <c r="B559" s="20"/>
      <c r="C559" s="20"/>
      <c r="D559" s="20"/>
      <c r="E559" s="20"/>
      <c r="F559" s="37" t="s">
        <v>4046</v>
      </c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0"/>
      <c r="R559" s="20"/>
      <c r="S559" s="20"/>
      <c r="T559" s="20"/>
      <c r="U559" s="20"/>
      <c r="V559" s="20"/>
      <c r="W559" s="20"/>
      <c r="X559" s="20"/>
      <c r="Y559" s="20"/>
      <c r="Z559" s="24"/>
      <c r="AA559" s="24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</row>
    <row r="560" s="1" customFormat="1" spans="1:46">
      <c r="A560" s="3">
        <v>263</v>
      </c>
      <c r="B560" s="3" t="s">
        <v>3385</v>
      </c>
      <c r="C560" s="3" t="s">
        <v>4047</v>
      </c>
      <c r="D560" s="3">
        <v>2</v>
      </c>
      <c r="E560" s="3" t="s">
        <v>4048</v>
      </c>
      <c r="F560" s="37" t="s">
        <v>4049</v>
      </c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3">
        <v>2</v>
      </c>
      <c r="R560" s="3"/>
      <c r="S560" s="3"/>
      <c r="T560" s="3"/>
      <c r="U560" s="3"/>
      <c r="V560" s="3"/>
      <c r="W560" s="3">
        <v>1</v>
      </c>
      <c r="X560" s="3">
        <v>1</v>
      </c>
      <c r="Y560" s="3">
        <v>1</v>
      </c>
      <c r="Z560" s="23">
        <v>96</v>
      </c>
      <c r="AA560" s="23">
        <v>102</v>
      </c>
      <c r="AB560" s="3">
        <v>6</v>
      </c>
      <c r="AC560" s="3">
        <v>6</v>
      </c>
      <c r="AD560" s="3"/>
      <c r="AE560" s="3"/>
      <c r="AF560" s="3"/>
      <c r="AG560" s="3"/>
      <c r="AH560" s="3"/>
      <c r="AI560" s="3"/>
      <c r="AJ560" s="3">
        <v>1</v>
      </c>
      <c r="AK560" s="3"/>
      <c r="AL560" s="3"/>
      <c r="AM560" s="3"/>
      <c r="AN560" s="3"/>
      <c r="AO560" s="3"/>
      <c r="AP560" s="3"/>
      <c r="AQ560" s="3"/>
      <c r="AR560" s="3"/>
      <c r="AS560" s="3"/>
      <c r="AT560" s="3"/>
    </row>
    <row r="561" s="1" customFormat="1" spans="1:46">
      <c r="A561" s="20"/>
      <c r="B561" s="20"/>
      <c r="C561" s="20"/>
      <c r="D561" s="20"/>
      <c r="E561" s="20"/>
      <c r="F561" s="37" t="s">
        <v>4050</v>
      </c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0"/>
      <c r="R561" s="20"/>
      <c r="S561" s="20"/>
      <c r="T561" s="20"/>
      <c r="U561" s="20"/>
      <c r="V561" s="20"/>
      <c r="W561" s="20"/>
      <c r="X561" s="20"/>
      <c r="Y561" s="20"/>
      <c r="Z561" s="24"/>
      <c r="AA561" s="24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</row>
    <row r="562" s="1" customFormat="1" spans="1:46">
      <c r="A562" s="3">
        <v>264</v>
      </c>
      <c r="B562" s="3" t="s">
        <v>3385</v>
      </c>
      <c r="C562" s="3" t="s">
        <v>4051</v>
      </c>
      <c r="D562" s="3">
        <v>2</v>
      </c>
      <c r="E562" s="3" t="s">
        <v>4052</v>
      </c>
      <c r="F562" s="37" t="s">
        <v>4053</v>
      </c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3">
        <v>2</v>
      </c>
      <c r="R562" s="3"/>
      <c r="S562" s="3"/>
      <c r="T562" s="3"/>
      <c r="U562" s="3"/>
      <c r="V562" s="3"/>
      <c r="W562" s="3">
        <v>1</v>
      </c>
      <c r="X562" s="3">
        <v>1</v>
      </c>
      <c r="Y562" s="3">
        <v>1</v>
      </c>
      <c r="Z562" s="23">
        <v>121</v>
      </c>
      <c r="AA562" s="23">
        <v>127</v>
      </c>
      <c r="AB562" s="3">
        <v>6</v>
      </c>
      <c r="AC562" s="3">
        <v>6</v>
      </c>
      <c r="AD562" s="3"/>
      <c r="AE562" s="3"/>
      <c r="AF562" s="3"/>
      <c r="AG562" s="3"/>
      <c r="AH562" s="3"/>
      <c r="AI562" s="3"/>
      <c r="AJ562" s="3">
        <v>1</v>
      </c>
      <c r="AK562" s="3"/>
      <c r="AL562" s="3"/>
      <c r="AM562" s="3"/>
      <c r="AN562" s="3"/>
      <c r="AO562" s="3"/>
      <c r="AP562" s="3"/>
      <c r="AQ562" s="3"/>
      <c r="AR562" s="3"/>
      <c r="AS562" s="3"/>
      <c r="AT562" s="3"/>
    </row>
    <row r="563" s="1" customFormat="1" spans="1:46">
      <c r="A563" s="20"/>
      <c r="B563" s="20"/>
      <c r="C563" s="20"/>
      <c r="D563" s="20"/>
      <c r="E563" s="20"/>
      <c r="F563" s="37" t="s">
        <v>4054</v>
      </c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0"/>
      <c r="R563" s="20"/>
      <c r="S563" s="20"/>
      <c r="T563" s="20"/>
      <c r="U563" s="20"/>
      <c r="V563" s="20"/>
      <c r="W563" s="20"/>
      <c r="X563" s="20"/>
      <c r="Y563" s="20"/>
      <c r="Z563" s="24"/>
      <c r="AA563" s="24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</row>
    <row r="564" s="1" customFormat="1" spans="1:46">
      <c r="A564" s="3">
        <v>265</v>
      </c>
      <c r="B564" s="3" t="s">
        <v>3385</v>
      </c>
      <c r="C564" s="3" t="s">
        <v>4055</v>
      </c>
      <c r="D564" s="3">
        <v>2</v>
      </c>
      <c r="E564" s="3" t="s">
        <v>4056</v>
      </c>
      <c r="F564" s="37" t="s">
        <v>4057</v>
      </c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3">
        <v>2</v>
      </c>
      <c r="R564" s="3"/>
      <c r="S564" s="3"/>
      <c r="T564" s="3"/>
      <c r="U564" s="3"/>
      <c r="V564" s="3"/>
      <c r="W564" s="3">
        <v>1</v>
      </c>
      <c r="X564" s="3">
        <v>1</v>
      </c>
      <c r="Y564" s="3">
        <v>1</v>
      </c>
      <c r="Z564" s="23">
        <v>117</v>
      </c>
      <c r="AA564" s="23">
        <v>123</v>
      </c>
      <c r="AB564" s="3">
        <v>6</v>
      </c>
      <c r="AC564" s="3">
        <v>6</v>
      </c>
      <c r="AD564" s="3"/>
      <c r="AE564" s="3"/>
      <c r="AF564" s="3"/>
      <c r="AG564" s="3"/>
      <c r="AH564" s="3"/>
      <c r="AI564" s="3"/>
      <c r="AJ564" s="3">
        <v>1</v>
      </c>
      <c r="AK564" s="3"/>
      <c r="AL564" s="3"/>
      <c r="AM564" s="3"/>
      <c r="AN564" s="3"/>
      <c r="AO564" s="3"/>
      <c r="AP564" s="3"/>
      <c r="AQ564" s="3"/>
      <c r="AR564" s="3"/>
      <c r="AS564" s="3"/>
      <c r="AT564" s="3"/>
    </row>
    <row r="565" s="1" customFormat="1" spans="1:46">
      <c r="A565" s="20"/>
      <c r="B565" s="20"/>
      <c r="C565" s="20"/>
      <c r="D565" s="20"/>
      <c r="E565" s="20"/>
      <c r="F565" s="37" t="s">
        <v>4058</v>
      </c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0"/>
      <c r="R565" s="20"/>
      <c r="S565" s="20"/>
      <c r="T565" s="20"/>
      <c r="U565" s="20"/>
      <c r="V565" s="20"/>
      <c r="W565" s="20"/>
      <c r="X565" s="20"/>
      <c r="Y565" s="20"/>
      <c r="Z565" s="24"/>
      <c r="AA565" s="24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</row>
    <row r="566" s="1" customFormat="1" spans="1:46">
      <c r="A566" s="3">
        <v>266</v>
      </c>
      <c r="B566" s="3" t="s">
        <v>3385</v>
      </c>
      <c r="C566" s="3" t="s">
        <v>4059</v>
      </c>
      <c r="D566" s="3">
        <v>2</v>
      </c>
      <c r="E566" s="3" t="s">
        <v>4060</v>
      </c>
      <c r="F566" s="37" t="s">
        <v>4061</v>
      </c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3">
        <v>2</v>
      </c>
      <c r="R566" s="3"/>
      <c r="S566" s="3"/>
      <c r="T566" s="3"/>
      <c r="U566" s="3"/>
      <c r="V566" s="3"/>
      <c r="W566" s="3">
        <v>1</v>
      </c>
      <c r="X566" s="3">
        <v>1</v>
      </c>
      <c r="Y566" s="3">
        <v>1</v>
      </c>
      <c r="Z566" s="23">
        <v>11</v>
      </c>
      <c r="AA566" s="23">
        <v>17</v>
      </c>
      <c r="AB566" s="3">
        <v>6</v>
      </c>
      <c r="AC566" s="3">
        <v>6</v>
      </c>
      <c r="AD566" s="3"/>
      <c r="AE566" s="3"/>
      <c r="AF566" s="3"/>
      <c r="AG566" s="3"/>
      <c r="AH566" s="3"/>
      <c r="AI566" s="3"/>
      <c r="AJ566" s="3">
        <v>1</v>
      </c>
      <c r="AK566" s="3"/>
      <c r="AL566" s="3"/>
      <c r="AM566" s="3"/>
      <c r="AN566" s="3"/>
      <c r="AO566" s="3"/>
      <c r="AP566" s="3"/>
      <c r="AQ566" s="3"/>
      <c r="AR566" s="3"/>
      <c r="AS566" s="3"/>
      <c r="AT566" s="3"/>
    </row>
    <row r="567" s="1" customFormat="1" spans="1:46">
      <c r="A567" s="20"/>
      <c r="B567" s="20"/>
      <c r="C567" s="20"/>
      <c r="D567" s="20"/>
      <c r="E567" s="20"/>
      <c r="F567" s="37" t="s">
        <v>4062</v>
      </c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0"/>
      <c r="R567" s="20"/>
      <c r="S567" s="20"/>
      <c r="T567" s="20"/>
      <c r="U567" s="20"/>
      <c r="V567" s="20"/>
      <c r="W567" s="20"/>
      <c r="X567" s="20"/>
      <c r="Y567" s="20"/>
      <c r="Z567" s="24"/>
      <c r="AA567" s="24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</row>
    <row r="568" s="1" customFormat="1" spans="1:46">
      <c r="A568" s="3">
        <v>267</v>
      </c>
      <c r="B568" s="3" t="s">
        <v>3385</v>
      </c>
      <c r="C568" s="3" t="s">
        <v>4063</v>
      </c>
      <c r="D568" s="3">
        <v>2</v>
      </c>
      <c r="E568" s="3" t="s">
        <v>4064</v>
      </c>
      <c r="F568" s="37" t="s">
        <v>4065</v>
      </c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3">
        <v>2</v>
      </c>
      <c r="R568" s="3"/>
      <c r="S568" s="3"/>
      <c r="T568" s="3"/>
      <c r="U568" s="3"/>
      <c r="V568" s="3"/>
      <c r="W568" s="3">
        <v>1</v>
      </c>
      <c r="X568" s="3">
        <v>1</v>
      </c>
      <c r="Y568" s="3">
        <v>1</v>
      </c>
      <c r="Z568" s="23">
        <v>96</v>
      </c>
      <c r="AA568" s="23">
        <v>102</v>
      </c>
      <c r="AB568" s="3">
        <v>6</v>
      </c>
      <c r="AC568" s="3">
        <v>6</v>
      </c>
      <c r="AD568" s="3"/>
      <c r="AE568" s="3"/>
      <c r="AF568" s="3"/>
      <c r="AG568" s="3"/>
      <c r="AH568" s="3"/>
      <c r="AI568" s="3"/>
      <c r="AJ568" s="3">
        <v>1</v>
      </c>
      <c r="AK568" s="3"/>
      <c r="AL568" s="3"/>
      <c r="AM568" s="3"/>
      <c r="AN568" s="3"/>
      <c r="AO568" s="3"/>
      <c r="AP568" s="3"/>
      <c r="AQ568" s="3"/>
      <c r="AR568" s="3"/>
      <c r="AS568" s="3"/>
      <c r="AT568" s="3"/>
    </row>
    <row r="569" s="1" customFormat="1" spans="1:46">
      <c r="A569" s="20"/>
      <c r="B569" s="20"/>
      <c r="C569" s="20"/>
      <c r="D569" s="20"/>
      <c r="E569" s="20"/>
      <c r="F569" s="37" t="s">
        <v>4066</v>
      </c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0"/>
      <c r="R569" s="20"/>
      <c r="S569" s="20"/>
      <c r="T569" s="20"/>
      <c r="U569" s="20"/>
      <c r="V569" s="20"/>
      <c r="W569" s="20"/>
      <c r="X569" s="20"/>
      <c r="Y569" s="20"/>
      <c r="Z569" s="24"/>
      <c r="AA569" s="24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</row>
    <row r="570" s="1" customFormat="1" spans="1:46">
      <c r="A570" s="3">
        <v>268</v>
      </c>
      <c r="B570" s="3" t="s">
        <v>3385</v>
      </c>
      <c r="C570" s="3" t="s">
        <v>4067</v>
      </c>
      <c r="D570" s="3">
        <v>2</v>
      </c>
      <c r="E570" s="49" t="s">
        <v>4068</v>
      </c>
      <c r="F570" s="37" t="s">
        <v>4069</v>
      </c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3">
        <v>2</v>
      </c>
      <c r="R570" s="3"/>
      <c r="S570" s="3"/>
      <c r="T570" s="3"/>
      <c r="U570" s="3"/>
      <c r="V570" s="3"/>
      <c r="W570" s="3">
        <v>1</v>
      </c>
      <c r="X570" s="3">
        <v>1</v>
      </c>
      <c r="Y570" s="3">
        <v>1</v>
      </c>
      <c r="Z570" s="23">
        <v>261</v>
      </c>
      <c r="AA570" s="23">
        <v>267</v>
      </c>
      <c r="AB570" s="3">
        <v>6</v>
      </c>
      <c r="AC570" s="3">
        <v>6</v>
      </c>
      <c r="AD570" s="3"/>
      <c r="AE570" s="3"/>
      <c r="AF570" s="3"/>
      <c r="AG570" s="3"/>
      <c r="AH570" s="3"/>
      <c r="AI570" s="3"/>
      <c r="AJ570" s="3">
        <v>1</v>
      </c>
      <c r="AK570" s="3"/>
      <c r="AL570" s="3"/>
      <c r="AM570" s="3"/>
      <c r="AN570" s="3"/>
      <c r="AO570" s="3"/>
      <c r="AP570" s="3"/>
      <c r="AQ570" s="3"/>
      <c r="AR570" s="3"/>
      <c r="AS570" s="3"/>
      <c r="AT570" s="3"/>
    </row>
    <row r="571" s="1" customFormat="1" spans="1:46">
      <c r="A571" s="20"/>
      <c r="B571" s="20"/>
      <c r="C571" s="20"/>
      <c r="D571" s="20"/>
      <c r="E571" s="50"/>
      <c r="F571" s="37" t="s">
        <v>4070</v>
      </c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0"/>
      <c r="R571" s="20"/>
      <c r="S571" s="20"/>
      <c r="T571" s="20"/>
      <c r="U571" s="20"/>
      <c r="V571" s="20"/>
      <c r="W571" s="20"/>
      <c r="X571" s="20"/>
      <c r="Y571" s="20"/>
      <c r="Z571" s="24"/>
      <c r="AA571" s="24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</row>
    <row r="572" s="1" customFormat="1" spans="1:46">
      <c r="A572" s="3">
        <v>269</v>
      </c>
      <c r="B572" s="3" t="s">
        <v>3385</v>
      </c>
      <c r="C572" s="3" t="s">
        <v>4071</v>
      </c>
      <c r="D572" s="3">
        <v>2</v>
      </c>
      <c r="E572" s="3" t="s">
        <v>4072</v>
      </c>
      <c r="F572" s="37" t="s">
        <v>4073</v>
      </c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3">
        <v>2</v>
      </c>
      <c r="R572" s="3"/>
      <c r="S572" s="3"/>
      <c r="T572" s="3"/>
      <c r="U572" s="3"/>
      <c r="V572" s="3"/>
      <c r="W572" s="3">
        <v>1</v>
      </c>
      <c r="X572" s="3">
        <v>1</v>
      </c>
      <c r="Y572" s="3">
        <v>1</v>
      </c>
      <c r="Z572" s="23">
        <v>86</v>
      </c>
      <c r="AA572" s="23">
        <v>93</v>
      </c>
      <c r="AB572" s="3">
        <v>6</v>
      </c>
      <c r="AC572" s="3">
        <v>6</v>
      </c>
      <c r="AD572" s="3"/>
      <c r="AE572" s="3"/>
      <c r="AF572" s="3"/>
      <c r="AG572" s="3"/>
      <c r="AH572" s="3"/>
      <c r="AI572" s="3"/>
      <c r="AJ572" s="3">
        <v>1</v>
      </c>
      <c r="AK572" s="3"/>
      <c r="AL572" s="3"/>
      <c r="AM572" s="3"/>
      <c r="AN572" s="3"/>
      <c r="AO572" s="3"/>
      <c r="AP572" s="3"/>
      <c r="AQ572" s="3"/>
      <c r="AR572" s="3"/>
      <c r="AS572" s="3"/>
      <c r="AT572" s="3"/>
    </row>
    <row r="573" s="1" customFormat="1" spans="1:46">
      <c r="A573" s="20"/>
      <c r="B573" s="20"/>
      <c r="C573" s="20"/>
      <c r="D573" s="20"/>
      <c r="E573" s="20"/>
      <c r="F573" s="37" t="s">
        <v>4074</v>
      </c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0"/>
      <c r="R573" s="20"/>
      <c r="S573" s="20"/>
      <c r="T573" s="20"/>
      <c r="U573" s="20"/>
      <c r="V573" s="20"/>
      <c r="W573" s="20"/>
      <c r="X573" s="20"/>
      <c r="Y573" s="20"/>
      <c r="Z573" s="24"/>
      <c r="AA573" s="24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</row>
    <row r="574" s="1" customFormat="1" spans="1:46">
      <c r="A574" s="3">
        <v>270</v>
      </c>
      <c r="B574" s="3" t="s">
        <v>3385</v>
      </c>
      <c r="C574" s="3" t="s">
        <v>4075</v>
      </c>
      <c r="D574" s="3">
        <v>2</v>
      </c>
      <c r="E574" s="3" t="s">
        <v>4076</v>
      </c>
      <c r="F574" s="37" t="s">
        <v>4077</v>
      </c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3">
        <v>2</v>
      </c>
      <c r="R574" s="3"/>
      <c r="S574" s="3"/>
      <c r="T574" s="3"/>
      <c r="U574" s="3"/>
      <c r="V574" s="3"/>
      <c r="W574" s="3">
        <v>1</v>
      </c>
      <c r="X574" s="3">
        <v>1</v>
      </c>
      <c r="Y574" s="3">
        <v>1</v>
      </c>
      <c r="Z574" s="23">
        <v>128</v>
      </c>
      <c r="AA574" s="23">
        <v>135</v>
      </c>
      <c r="AB574" s="3">
        <v>6</v>
      </c>
      <c r="AC574" s="3">
        <v>6</v>
      </c>
      <c r="AD574" s="3"/>
      <c r="AE574" s="3"/>
      <c r="AF574" s="3"/>
      <c r="AG574" s="3"/>
      <c r="AH574" s="3"/>
      <c r="AI574" s="3"/>
      <c r="AJ574" s="3">
        <v>1</v>
      </c>
      <c r="AK574" s="3"/>
      <c r="AL574" s="3"/>
      <c r="AM574" s="3"/>
      <c r="AN574" s="3"/>
      <c r="AO574" s="3"/>
      <c r="AP574" s="3"/>
      <c r="AQ574" s="3"/>
      <c r="AR574" s="3"/>
      <c r="AS574" s="3"/>
      <c r="AT574" s="3"/>
    </row>
    <row r="575" s="1" customFormat="1" spans="1:46">
      <c r="A575" s="20"/>
      <c r="B575" s="20"/>
      <c r="C575" s="20"/>
      <c r="D575" s="20"/>
      <c r="E575" s="20"/>
      <c r="F575" s="37" t="s">
        <v>4078</v>
      </c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0"/>
      <c r="R575" s="20"/>
      <c r="S575" s="20"/>
      <c r="T575" s="20"/>
      <c r="U575" s="20"/>
      <c r="V575" s="20"/>
      <c r="W575" s="20"/>
      <c r="X575" s="20"/>
      <c r="Y575" s="20"/>
      <c r="Z575" s="24"/>
      <c r="AA575" s="24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</row>
    <row r="576" s="1" customFormat="1" spans="1:46">
      <c r="A576" s="3">
        <v>271</v>
      </c>
      <c r="B576" s="3" t="s">
        <v>3385</v>
      </c>
      <c r="C576" s="3" t="s">
        <v>4079</v>
      </c>
      <c r="D576" s="3">
        <v>2</v>
      </c>
      <c r="E576" s="3" t="s">
        <v>4080</v>
      </c>
      <c r="F576" s="37" t="s">
        <v>4081</v>
      </c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3">
        <v>2</v>
      </c>
      <c r="R576" s="3"/>
      <c r="S576" s="3"/>
      <c r="T576" s="3"/>
      <c r="U576" s="3"/>
      <c r="V576" s="3"/>
      <c r="W576" s="3">
        <v>1</v>
      </c>
      <c r="X576" s="3">
        <v>1</v>
      </c>
      <c r="Y576" s="3">
        <v>1</v>
      </c>
      <c r="Z576" s="37">
        <v>129</v>
      </c>
      <c r="AA576" s="37">
        <v>136</v>
      </c>
      <c r="AB576" s="19">
        <v>6</v>
      </c>
      <c r="AC576" s="19">
        <v>6</v>
      </c>
      <c r="AD576" s="3"/>
      <c r="AE576" s="3"/>
      <c r="AF576" s="3"/>
      <c r="AG576" s="3"/>
      <c r="AH576" s="3"/>
      <c r="AI576" s="3"/>
      <c r="AJ576" s="3">
        <v>1</v>
      </c>
      <c r="AK576" s="3"/>
      <c r="AL576" s="3"/>
      <c r="AM576" s="3"/>
      <c r="AN576" s="3"/>
      <c r="AO576" s="3"/>
      <c r="AP576" s="3"/>
      <c r="AQ576" s="3"/>
      <c r="AR576" s="3"/>
      <c r="AS576" s="3"/>
      <c r="AT576" s="3"/>
    </row>
    <row r="577" s="1" customFormat="1" spans="1:46">
      <c r="A577" s="20"/>
      <c r="B577" s="20"/>
      <c r="C577" s="20"/>
      <c r="D577" s="20"/>
      <c r="E577" s="20"/>
      <c r="F577" s="37" t="s">
        <v>4082</v>
      </c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0"/>
      <c r="R577" s="20"/>
      <c r="S577" s="20"/>
      <c r="T577" s="20"/>
      <c r="U577" s="20"/>
      <c r="V577" s="20"/>
      <c r="W577" s="20"/>
      <c r="X577" s="20"/>
      <c r="Y577" s="20"/>
      <c r="Z577" s="37"/>
      <c r="AA577" s="37"/>
      <c r="AB577" s="19"/>
      <c r="AC577" s="19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</row>
    <row r="578" s="1" customFormat="1" ht="13.5" spans="1:46">
      <c r="A578" s="19">
        <v>272</v>
      </c>
      <c r="B578" s="19" t="s">
        <v>731</v>
      </c>
      <c r="C578" s="51" t="s">
        <v>4083</v>
      </c>
      <c r="D578" s="19">
        <v>1</v>
      </c>
      <c r="E578" s="19"/>
      <c r="F578" s="51" t="s">
        <v>4084</v>
      </c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19">
        <v>1</v>
      </c>
      <c r="R578" s="19"/>
      <c r="S578" s="19"/>
      <c r="T578" s="19"/>
      <c r="U578" s="19"/>
      <c r="V578" s="19"/>
      <c r="W578" s="19"/>
      <c r="X578" s="19">
        <v>1</v>
      </c>
      <c r="Y578" s="19"/>
      <c r="Z578" s="19"/>
      <c r="AA578" s="19"/>
      <c r="AB578" s="19">
        <v>21</v>
      </c>
      <c r="AC578" s="19">
        <v>21</v>
      </c>
      <c r="AD578" s="19"/>
      <c r="AE578" s="19"/>
      <c r="AF578" s="19">
        <v>1</v>
      </c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>
        <v>1</v>
      </c>
      <c r="AS578" s="19"/>
      <c r="AT578" s="19"/>
    </row>
    <row r="579" s="1" customFormat="1" ht="13.5" spans="1:46">
      <c r="A579" s="19">
        <v>273</v>
      </c>
      <c r="B579" s="19" t="s">
        <v>731</v>
      </c>
      <c r="C579" s="51" t="s">
        <v>4085</v>
      </c>
      <c r="D579" s="19">
        <v>1</v>
      </c>
      <c r="E579" s="19"/>
      <c r="F579" s="51" t="s">
        <v>4086</v>
      </c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19">
        <v>1</v>
      </c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>
        <v>26</v>
      </c>
      <c r="AC579" s="19">
        <v>26</v>
      </c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>
        <v>1</v>
      </c>
      <c r="AS579" s="19"/>
      <c r="AT579" s="19"/>
    </row>
    <row r="580" s="1" customFormat="1" ht="13.5" spans="1:46">
      <c r="A580" s="19">
        <v>274</v>
      </c>
      <c r="B580" s="19" t="s">
        <v>731</v>
      </c>
      <c r="C580" s="51" t="s">
        <v>4087</v>
      </c>
      <c r="D580" s="19">
        <v>1</v>
      </c>
      <c r="E580" s="19"/>
      <c r="F580" s="51" t="s">
        <v>4088</v>
      </c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19">
        <v>1</v>
      </c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>
        <v>35</v>
      </c>
      <c r="AC580" s="19">
        <v>35</v>
      </c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>
        <v>1</v>
      </c>
      <c r="AS580" s="19"/>
      <c r="AT580" s="19"/>
    </row>
    <row r="581" s="1" customFormat="1" ht="13.5" spans="1:46">
      <c r="A581" s="19">
        <v>275</v>
      </c>
      <c r="B581" s="19" t="s">
        <v>731</v>
      </c>
      <c r="C581" s="51" t="s">
        <v>4089</v>
      </c>
      <c r="D581" s="19">
        <v>1</v>
      </c>
      <c r="E581" s="19"/>
      <c r="F581" s="51" t="s">
        <v>4090</v>
      </c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19">
        <v>1</v>
      </c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>
        <v>28</v>
      </c>
      <c r="AC581" s="19">
        <v>28</v>
      </c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>
        <v>1</v>
      </c>
      <c r="AS581" s="19"/>
      <c r="AT581" s="19"/>
    </row>
    <row r="582" s="1" customFormat="1" ht="13.5" spans="1:46">
      <c r="A582" s="19">
        <v>276</v>
      </c>
      <c r="B582" s="19" t="s">
        <v>731</v>
      </c>
      <c r="C582" s="51" t="s">
        <v>4091</v>
      </c>
      <c r="D582" s="19">
        <v>1</v>
      </c>
      <c r="E582" s="19"/>
      <c r="F582" s="51" t="s">
        <v>4092</v>
      </c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19">
        <v>1</v>
      </c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>
        <v>31</v>
      </c>
      <c r="AC582" s="19">
        <v>31</v>
      </c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>
        <v>1</v>
      </c>
      <c r="AS582" s="19"/>
      <c r="AT582" s="19"/>
    </row>
    <row r="583" s="1" customFormat="1" ht="13.5" spans="1:46">
      <c r="A583" s="19">
        <v>277</v>
      </c>
      <c r="B583" s="19" t="s">
        <v>731</v>
      </c>
      <c r="C583" s="51" t="s">
        <v>4093</v>
      </c>
      <c r="D583" s="19">
        <v>1</v>
      </c>
      <c r="E583" s="19"/>
      <c r="F583" s="51" t="s">
        <v>4094</v>
      </c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19">
        <v>1</v>
      </c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>
        <v>37</v>
      </c>
      <c r="AC583" s="19">
        <v>37</v>
      </c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>
        <v>1</v>
      </c>
      <c r="AS583" s="19"/>
      <c r="AT583" s="19"/>
    </row>
    <row r="584" s="1" customFormat="1" ht="13.5" spans="1:46">
      <c r="A584" s="19">
        <v>278</v>
      </c>
      <c r="B584" s="19" t="s">
        <v>731</v>
      </c>
      <c r="C584" s="51" t="s">
        <v>4095</v>
      </c>
      <c r="D584" s="19">
        <v>1</v>
      </c>
      <c r="E584" s="19"/>
      <c r="F584" s="51" t="s">
        <v>4096</v>
      </c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19">
        <v>1</v>
      </c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>
        <v>41</v>
      </c>
      <c r="AC584" s="19">
        <v>41</v>
      </c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>
        <v>1</v>
      </c>
      <c r="AS584" s="19"/>
      <c r="AT584" s="19"/>
    </row>
    <row r="585" s="1" customFormat="1" ht="13.5" spans="1:46">
      <c r="A585" s="19">
        <v>279</v>
      </c>
      <c r="B585" s="19" t="s">
        <v>731</v>
      </c>
      <c r="C585" s="51" t="s">
        <v>4097</v>
      </c>
      <c r="D585" s="19">
        <v>1</v>
      </c>
      <c r="E585" s="19"/>
      <c r="F585" s="51" t="s">
        <v>4098</v>
      </c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19">
        <v>1</v>
      </c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>
        <v>53</v>
      </c>
      <c r="AC585" s="19">
        <v>53</v>
      </c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>
        <v>1</v>
      </c>
      <c r="AS585" s="19"/>
      <c r="AT585" s="19"/>
    </row>
    <row r="586" s="1" customFormat="1" ht="13.5" spans="1:46">
      <c r="A586" s="19">
        <v>280</v>
      </c>
      <c r="B586" s="19" t="s">
        <v>731</v>
      </c>
      <c r="C586" s="51" t="s">
        <v>4099</v>
      </c>
      <c r="D586" s="19">
        <v>1</v>
      </c>
      <c r="E586" s="19"/>
      <c r="F586" s="51" t="s">
        <v>4100</v>
      </c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19">
        <v>1</v>
      </c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>
        <v>46</v>
      </c>
      <c r="AC586" s="19">
        <v>46</v>
      </c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>
        <v>1</v>
      </c>
      <c r="AS586" s="19"/>
      <c r="AT586" s="19"/>
    </row>
    <row r="587" s="1" customFormat="1" ht="13.5" spans="1:46">
      <c r="A587" s="19">
        <v>281</v>
      </c>
      <c r="B587" s="19" t="s">
        <v>731</v>
      </c>
      <c r="C587" s="51" t="s">
        <v>4101</v>
      </c>
      <c r="D587" s="19">
        <v>1</v>
      </c>
      <c r="E587" s="19"/>
      <c r="F587" s="51" t="s">
        <v>4102</v>
      </c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19">
        <v>1</v>
      </c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>
        <v>49</v>
      </c>
      <c r="AC587" s="19">
        <v>49</v>
      </c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>
        <v>1</v>
      </c>
      <c r="AS587" s="19"/>
      <c r="AT587" s="19"/>
    </row>
    <row r="588" s="1" customFormat="1" ht="13.5" spans="1:46">
      <c r="A588" s="19">
        <v>282</v>
      </c>
      <c r="B588" s="19" t="s">
        <v>731</v>
      </c>
      <c r="C588" s="51" t="s">
        <v>4103</v>
      </c>
      <c r="D588" s="19">
        <v>1</v>
      </c>
      <c r="E588" s="19"/>
      <c r="F588" s="51" t="s">
        <v>4104</v>
      </c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19">
        <v>1</v>
      </c>
      <c r="R588" s="19"/>
      <c r="S588" s="19"/>
      <c r="T588" s="19"/>
      <c r="U588" s="19"/>
      <c r="V588" s="19"/>
      <c r="W588" s="19"/>
      <c r="X588" s="19">
        <v>1</v>
      </c>
      <c r="Y588" s="19"/>
      <c r="Z588" s="19"/>
      <c r="AA588" s="19"/>
      <c r="AB588" s="19">
        <v>23</v>
      </c>
      <c r="AC588" s="19">
        <v>23</v>
      </c>
      <c r="AD588" s="19"/>
      <c r="AE588" s="19"/>
      <c r="AF588" s="19">
        <v>1</v>
      </c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>
        <v>1</v>
      </c>
      <c r="AS588" s="19"/>
      <c r="AT588" s="19"/>
    </row>
    <row r="589" s="1" customFormat="1" ht="13.5" spans="1:46">
      <c r="A589" s="19">
        <v>283</v>
      </c>
      <c r="B589" s="19" t="s">
        <v>731</v>
      </c>
      <c r="C589" s="51" t="s">
        <v>4105</v>
      </c>
      <c r="D589" s="19">
        <v>1</v>
      </c>
      <c r="E589" s="19"/>
      <c r="F589" s="51" t="s">
        <v>4106</v>
      </c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19">
        <v>1</v>
      </c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>
        <v>24</v>
      </c>
      <c r="AC589" s="19">
        <v>24</v>
      </c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>
        <v>1</v>
      </c>
      <c r="AS589" s="19"/>
      <c r="AT589" s="19"/>
    </row>
    <row r="590" s="1" customFormat="1" ht="13.5" spans="1:46">
      <c r="A590" s="19">
        <v>284</v>
      </c>
      <c r="B590" s="19" t="s">
        <v>731</v>
      </c>
      <c r="C590" s="51" t="s">
        <v>4107</v>
      </c>
      <c r="D590" s="19">
        <v>1</v>
      </c>
      <c r="E590" s="19"/>
      <c r="F590" s="51" t="s">
        <v>4108</v>
      </c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19">
        <v>1</v>
      </c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>
        <v>32</v>
      </c>
      <c r="AC590" s="19">
        <v>32</v>
      </c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>
        <v>1</v>
      </c>
      <c r="AS590" s="19"/>
      <c r="AT590" s="19"/>
    </row>
    <row r="591" s="1" customFormat="1" ht="13.5" spans="1:46">
      <c r="A591" s="19">
        <v>285</v>
      </c>
      <c r="B591" s="19" t="s">
        <v>731</v>
      </c>
      <c r="C591" s="51" t="s">
        <v>4109</v>
      </c>
      <c r="D591" s="19">
        <v>1</v>
      </c>
      <c r="E591" s="19"/>
      <c r="F591" s="51" t="s">
        <v>4110</v>
      </c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19">
        <v>1</v>
      </c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>
        <v>29</v>
      </c>
      <c r="AC591" s="19">
        <v>29</v>
      </c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>
        <v>1</v>
      </c>
      <c r="AS591" s="19"/>
      <c r="AT591" s="19"/>
    </row>
    <row r="592" s="1" customFormat="1" ht="13.5" spans="1:46">
      <c r="A592" s="19">
        <v>286</v>
      </c>
      <c r="B592" s="19" t="s">
        <v>731</v>
      </c>
      <c r="C592" s="51" t="s">
        <v>4111</v>
      </c>
      <c r="D592" s="19">
        <v>1</v>
      </c>
      <c r="E592" s="19"/>
      <c r="F592" s="51" t="s">
        <v>4112</v>
      </c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19">
        <v>1</v>
      </c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>
        <v>40</v>
      </c>
      <c r="AC592" s="19">
        <v>40</v>
      </c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>
        <v>1</v>
      </c>
      <c r="AS592" s="19"/>
      <c r="AT592" s="19"/>
    </row>
    <row r="593" s="1" customFormat="1" ht="13.5" spans="1:46">
      <c r="A593" s="19">
        <v>287</v>
      </c>
      <c r="B593" s="19" t="s">
        <v>731</v>
      </c>
      <c r="C593" s="51" t="s">
        <v>4113</v>
      </c>
      <c r="D593" s="19">
        <v>1</v>
      </c>
      <c r="E593" s="19"/>
      <c r="F593" s="51" t="s">
        <v>4114</v>
      </c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19">
        <v>1</v>
      </c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>
        <v>31</v>
      </c>
      <c r="AC593" s="19">
        <v>31</v>
      </c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>
        <v>1</v>
      </c>
      <c r="AS593" s="19"/>
      <c r="AT593" s="19"/>
    </row>
    <row r="594" s="1" customFormat="1" ht="13.5" spans="1:46">
      <c r="A594" s="19">
        <v>288</v>
      </c>
      <c r="B594" s="19" t="s">
        <v>731</v>
      </c>
      <c r="C594" s="51" t="s">
        <v>4115</v>
      </c>
      <c r="D594" s="19">
        <v>1</v>
      </c>
      <c r="E594" s="19"/>
      <c r="F594" s="51" t="s">
        <v>4116</v>
      </c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19">
        <v>1</v>
      </c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>
        <v>36</v>
      </c>
      <c r="AC594" s="19">
        <v>36</v>
      </c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>
        <v>1</v>
      </c>
      <c r="AS594" s="19"/>
      <c r="AT594" s="19"/>
    </row>
    <row r="595" s="1" customFormat="1" ht="13.5" spans="1:46">
      <c r="A595" s="19">
        <v>289</v>
      </c>
      <c r="B595" s="19" t="s">
        <v>731</v>
      </c>
      <c r="C595" s="51" t="s">
        <v>4117</v>
      </c>
      <c r="D595" s="19">
        <v>1</v>
      </c>
      <c r="E595" s="19"/>
      <c r="F595" s="51" t="s">
        <v>4118</v>
      </c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19">
        <v>1</v>
      </c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>
        <v>39</v>
      </c>
      <c r="AC595" s="19">
        <v>39</v>
      </c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>
        <v>1</v>
      </c>
      <c r="AS595" s="19"/>
      <c r="AT595" s="19"/>
    </row>
    <row r="596" s="1" customFormat="1" ht="13.5" spans="1:46">
      <c r="A596" s="19">
        <v>290</v>
      </c>
      <c r="B596" s="19" t="s">
        <v>731</v>
      </c>
      <c r="C596" s="51" t="s">
        <v>4119</v>
      </c>
      <c r="D596" s="19">
        <v>1</v>
      </c>
      <c r="E596" s="19"/>
      <c r="F596" s="51" t="s">
        <v>4120</v>
      </c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19">
        <v>1</v>
      </c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>
        <v>45</v>
      </c>
      <c r="AC596" s="19">
        <v>45</v>
      </c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>
        <v>1</v>
      </c>
      <c r="AS596" s="19"/>
      <c r="AT596" s="19"/>
    </row>
    <row r="597" s="1" customFormat="1" ht="13.5" spans="1:46">
      <c r="A597" s="19">
        <v>291</v>
      </c>
      <c r="B597" s="19" t="s">
        <v>731</v>
      </c>
      <c r="C597" s="51" t="s">
        <v>4121</v>
      </c>
      <c r="D597" s="19">
        <v>1</v>
      </c>
      <c r="E597" s="19"/>
      <c r="F597" s="51" t="s">
        <v>4122</v>
      </c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19">
        <v>1</v>
      </c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>
        <v>52</v>
      </c>
      <c r="AC597" s="19">
        <v>52</v>
      </c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>
        <v>1</v>
      </c>
      <c r="AS597" s="19"/>
      <c r="AT597" s="19"/>
    </row>
    <row r="598" s="1" customFormat="1" ht="13.5" spans="1:46">
      <c r="A598" s="19">
        <v>292</v>
      </c>
      <c r="B598" s="19" t="s">
        <v>731</v>
      </c>
      <c r="C598" s="51" t="s">
        <v>4123</v>
      </c>
      <c r="D598" s="19">
        <v>1</v>
      </c>
      <c r="E598" s="19"/>
      <c r="F598" s="51" t="s">
        <v>4124</v>
      </c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19">
        <v>1</v>
      </c>
      <c r="R598" s="19"/>
      <c r="S598" s="19"/>
      <c r="T598" s="19"/>
      <c r="U598" s="19"/>
      <c r="V598" s="19"/>
      <c r="W598" s="19"/>
      <c r="X598" s="19">
        <v>1</v>
      </c>
      <c r="Y598" s="19"/>
      <c r="Z598" s="19"/>
      <c r="AA598" s="19"/>
      <c r="AB598" s="19">
        <v>49</v>
      </c>
      <c r="AC598" s="19">
        <v>49</v>
      </c>
      <c r="AD598" s="19"/>
      <c r="AE598" s="19"/>
      <c r="AF598" s="19">
        <v>1</v>
      </c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>
        <v>1</v>
      </c>
      <c r="AS598" s="19"/>
      <c r="AT598" s="19"/>
    </row>
    <row r="599" s="1" customFormat="1" ht="13.5" spans="1:46">
      <c r="A599" s="19">
        <v>293</v>
      </c>
      <c r="B599" s="19" t="s">
        <v>731</v>
      </c>
      <c r="C599" s="51" t="s">
        <v>4125</v>
      </c>
      <c r="D599" s="19">
        <v>1</v>
      </c>
      <c r="E599" s="19"/>
      <c r="F599" s="51" t="s">
        <v>4126</v>
      </c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19">
        <v>1</v>
      </c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>
        <v>45</v>
      </c>
      <c r="AC599" s="19">
        <v>45</v>
      </c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>
        <v>1</v>
      </c>
      <c r="AS599" s="19"/>
      <c r="AT599" s="19"/>
    </row>
    <row r="600" s="1" customFormat="1" ht="13.5" spans="1:46">
      <c r="A600" s="19">
        <v>294</v>
      </c>
      <c r="B600" s="19" t="s">
        <v>731</v>
      </c>
      <c r="C600" s="51" t="s">
        <v>4127</v>
      </c>
      <c r="D600" s="19">
        <v>1</v>
      </c>
      <c r="E600" s="19"/>
      <c r="F600" s="51" t="s">
        <v>4128</v>
      </c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19">
        <v>1</v>
      </c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>
        <v>41</v>
      </c>
      <c r="AC600" s="19">
        <v>41</v>
      </c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>
        <v>1</v>
      </c>
      <c r="AS600" s="19"/>
      <c r="AT600" s="19"/>
    </row>
    <row r="601" s="1" customFormat="1" ht="13.5" spans="1:46">
      <c r="A601" s="19">
        <v>295</v>
      </c>
      <c r="B601" s="19" t="s">
        <v>731</v>
      </c>
      <c r="C601" s="51" t="s">
        <v>4129</v>
      </c>
      <c r="D601" s="19">
        <v>1</v>
      </c>
      <c r="E601" s="19"/>
      <c r="F601" s="51" t="s">
        <v>4130</v>
      </c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19">
        <v>1</v>
      </c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>
        <v>43</v>
      </c>
      <c r="AC601" s="19">
        <v>43</v>
      </c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>
        <v>1</v>
      </c>
      <c r="AS601" s="19"/>
      <c r="AT601" s="19"/>
    </row>
    <row r="602" s="1" customFormat="1" ht="13.5" spans="1:46">
      <c r="A602" s="19">
        <v>296</v>
      </c>
      <c r="B602" s="19" t="s">
        <v>731</v>
      </c>
      <c r="C602" s="51" t="s">
        <v>4131</v>
      </c>
      <c r="D602" s="19">
        <v>1</v>
      </c>
      <c r="E602" s="19"/>
      <c r="F602" s="51" t="s">
        <v>4132</v>
      </c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19">
        <v>1</v>
      </c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>
        <v>28</v>
      </c>
      <c r="AC602" s="19">
        <v>28</v>
      </c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>
        <v>1</v>
      </c>
      <c r="AS602" s="19"/>
      <c r="AT602" s="19"/>
    </row>
    <row r="603" s="1" customFormat="1" ht="13.5" spans="1:46">
      <c r="A603" s="19">
        <v>297</v>
      </c>
      <c r="B603" s="19" t="s">
        <v>731</v>
      </c>
      <c r="C603" s="51" t="s">
        <v>4133</v>
      </c>
      <c r="D603" s="19">
        <v>1</v>
      </c>
      <c r="E603" s="19"/>
      <c r="F603" s="51" t="s">
        <v>4134</v>
      </c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19">
        <v>1</v>
      </c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>
        <v>45</v>
      </c>
      <c r="AC603" s="19">
        <v>45</v>
      </c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>
        <v>1</v>
      </c>
      <c r="AS603" s="19"/>
      <c r="AT603" s="19"/>
    </row>
    <row r="604" s="1" customFormat="1" ht="13.5" spans="1:46">
      <c r="A604" s="19">
        <v>298</v>
      </c>
      <c r="B604" s="19" t="s">
        <v>731</v>
      </c>
      <c r="C604" s="51" t="s">
        <v>4135</v>
      </c>
      <c r="D604" s="19">
        <v>1</v>
      </c>
      <c r="E604" s="19"/>
      <c r="F604" s="51" t="s">
        <v>4136</v>
      </c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19">
        <v>1</v>
      </c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>
        <v>36</v>
      </c>
      <c r="AC604" s="19">
        <v>36</v>
      </c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>
        <v>1</v>
      </c>
      <c r="AS604" s="19"/>
      <c r="AT604" s="19"/>
    </row>
    <row r="605" s="1" customFormat="1" ht="13.5" spans="1:46">
      <c r="A605" s="19">
        <v>299</v>
      </c>
      <c r="B605" s="19" t="s">
        <v>731</v>
      </c>
      <c r="C605" s="51" t="s">
        <v>4137</v>
      </c>
      <c r="D605" s="19">
        <v>1</v>
      </c>
      <c r="E605" s="19"/>
      <c r="F605" s="51" t="s">
        <v>4138</v>
      </c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19">
        <v>1</v>
      </c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>
        <v>37</v>
      </c>
      <c r="AC605" s="19">
        <v>37</v>
      </c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>
        <v>1</v>
      </c>
      <c r="AS605" s="19"/>
      <c r="AT605" s="19"/>
    </row>
    <row r="606" s="1" customFormat="1" ht="13.5" spans="1:46">
      <c r="A606" s="19">
        <v>300</v>
      </c>
      <c r="B606" s="19" t="s">
        <v>731</v>
      </c>
      <c r="C606" s="51" t="s">
        <v>4139</v>
      </c>
      <c r="D606" s="19">
        <v>1</v>
      </c>
      <c r="E606" s="19"/>
      <c r="F606" s="51" t="s">
        <v>4140</v>
      </c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19">
        <v>1</v>
      </c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>
        <v>29</v>
      </c>
      <c r="AC606" s="19">
        <v>29</v>
      </c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>
        <v>1</v>
      </c>
      <c r="AS606" s="19"/>
      <c r="AT606" s="19"/>
    </row>
    <row r="607" s="1" customFormat="1" ht="13.5" spans="1:46">
      <c r="A607" s="19">
        <v>301</v>
      </c>
      <c r="B607" s="19" t="s">
        <v>731</v>
      </c>
      <c r="C607" s="51" t="s">
        <v>4141</v>
      </c>
      <c r="D607" s="19">
        <v>1</v>
      </c>
      <c r="E607" s="19"/>
      <c r="F607" s="51" t="s">
        <v>4142</v>
      </c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19">
        <v>1</v>
      </c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>
        <v>40</v>
      </c>
      <c r="AC607" s="19">
        <v>40</v>
      </c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>
        <v>1</v>
      </c>
      <c r="AS607" s="19"/>
      <c r="AT607" s="19"/>
    </row>
    <row r="608" s="1" customFormat="1" ht="13.5" spans="1:46">
      <c r="A608" s="19">
        <v>302</v>
      </c>
      <c r="B608" s="19" t="s">
        <v>731</v>
      </c>
      <c r="C608" s="51" t="s">
        <v>4143</v>
      </c>
      <c r="D608" s="19">
        <v>1</v>
      </c>
      <c r="E608" s="19"/>
      <c r="F608" s="51" t="s">
        <v>4144</v>
      </c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19">
        <v>1</v>
      </c>
      <c r="R608" s="19"/>
      <c r="S608" s="19"/>
      <c r="T608" s="19"/>
      <c r="U608" s="19"/>
      <c r="V608" s="19"/>
      <c r="W608" s="19"/>
      <c r="X608" s="19">
        <v>1</v>
      </c>
      <c r="Y608" s="19"/>
      <c r="Z608" s="19"/>
      <c r="AA608" s="19"/>
      <c r="AB608" s="19">
        <v>41</v>
      </c>
      <c r="AC608" s="19">
        <v>41</v>
      </c>
      <c r="AD608" s="19"/>
      <c r="AE608" s="19"/>
      <c r="AF608" s="19">
        <v>1</v>
      </c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>
        <v>1</v>
      </c>
      <c r="AS608" s="19"/>
      <c r="AT608" s="19"/>
    </row>
    <row r="609" s="1" customFormat="1" ht="13.5" spans="1:46">
      <c r="A609" s="19">
        <v>303</v>
      </c>
      <c r="B609" s="19" t="s">
        <v>731</v>
      </c>
      <c r="C609" s="51" t="s">
        <v>4145</v>
      </c>
      <c r="D609" s="19">
        <v>1</v>
      </c>
      <c r="E609" s="19"/>
      <c r="F609" s="51" t="s">
        <v>4146</v>
      </c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19">
        <v>1</v>
      </c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>
        <v>43</v>
      </c>
      <c r="AC609" s="19">
        <v>43</v>
      </c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>
        <v>1</v>
      </c>
      <c r="AS609" s="19"/>
      <c r="AT609" s="19"/>
    </row>
    <row r="610" s="1" customFormat="1" ht="13.5" spans="1:46">
      <c r="A610" s="19">
        <v>304</v>
      </c>
      <c r="B610" s="19" t="s">
        <v>731</v>
      </c>
      <c r="C610" s="51" t="s">
        <v>4147</v>
      </c>
      <c r="D610" s="19">
        <v>1</v>
      </c>
      <c r="E610" s="19"/>
      <c r="F610" s="51" t="s">
        <v>4148</v>
      </c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19">
        <v>1</v>
      </c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>
        <v>26</v>
      </c>
      <c r="AC610" s="19">
        <v>26</v>
      </c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>
        <v>1</v>
      </c>
      <c r="AS610" s="19"/>
      <c r="AT610" s="19"/>
    </row>
    <row r="611" s="1" customFormat="1" ht="13.5" spans="1:46">
      <c r="A611" s="19">
        <v>305</v>
      </c>
      <c r="B611" s="19" t="s">
        <v>731</v>
      </c>
      <c r="C611" s="51" t="s">
        <v>4149</v>
      </c>
      <c r="D611" s="19">
        <v>1</v>
      </c>
      <c r="E611" s="19"/>
      <c r="F611" s="51" t="s">
        <v>4150</v>
      </c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19">
        <v>1</v>
      </c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>
        <v>29</v>
      </c>
      <c r="AC611" s="19">
        <v>29</v>
      </c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>
        <v>1</v>
      </c>
      <c r="AS611" s="19"/>
      <c r="AT611" s="19"/>
    </row>
    <row r="612" s="1" customFormat="1" ht="13.5" spans="1:46">
      <c r="A612" s="19">
        <v>306</v>
      </c>
      <c r="B612" s="19" t="s">
        <v>731</v>
      </c>
      <c r="C612" s="51" t="s">
        <v>4151</v>
      </c>
      <c r="D612" s="19">
        <v>1</v>
      </c>
      <c r="E612" s="19"/>
      <c r="F612" s="51" t="s">
        <v>4152</v>
      </c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19">
        <v>1</v>
      </c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>
        <v>37</v>
      </c>
      <c r="AC612" s="19">
        <v>37</v>
      </c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>
        <v>1</v>
      </c>
      <c r="AS612" s="19"/>
      <c r="AT612" s="19"/>
    </row>
    <row r="613" s="1" customFormat="1" ht="13.5" spans="1:46">
      <c r="A613" s="19">
        <v>307</v>
      </c>
      <c r="B613" s="19" t="s">
        <v>731</v>
      </c>
      <c r="C613" s="51" t="s">
        <v>4153</v>
      </c>
      <c r="D613" s="19">
        <v>1</v>
      </c>
      <c r="E613" s="19"/>
      <c r="F613" s="51" t="s">
        <v>4154</v>
      </c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19">
        <v>1</v>
      </c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>
        <v>39</v>
      </c>
      <c r="AC613" s="19">
        <v>39</v>
      </c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>
        <v>1</v>
      </c>
      <c r="AS613" s="19"/>
      <c r="AT613" s="19"/>
    </row>
    <row r="614" s="1" customFormat="1" ht="13.5" spans="1:46">
      <c r="A614" s="19">
        <v>308</v>
      </c>
      <c r="B614" s="19" t="s">
        <v>731</v>
      </c>
      <c r="C614" s="51" t="s">
        <v>4155</v>
      </c>
      <c r="D614" s="19">
        <v>1</v>
      </c>
      <c r="E614" s="19"/>
      <c r="F614" s="51" t="s">
        <v>4156</v>
      </c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19">
        <v>1</v>
      </c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>
        <v>42</v>
      </c>
      <c r="AC614" s="19">
        <v>42</v>
      </c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>
        <v>1</v>
      </c>
      <c r="AS614" s="19"/>
      <c r="AT614" s="19"/>
    </row>
    <row r="615" s="1" customFormat="1" ht="13.5" spans="1:46">
      <c r="A615" s="19">
        <v>309</v>
      </c>
      <c r="B615" s="19" t="s">
        <v>731</v>
      </c>
      <c r="C615" s="51" t="s">
        <v>4157</v>
      </c>
      <c r="D615" s="19">
        <v>1</v>
      </c>
      <c r="E615" s="19"/>
      <c r="F615" s="51" t="s">
        <v>4158</v>
      </c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19">
        <v>1</v>
      </c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>
        <v>43</v>
      </c>
      <c r="AC615" s="19">
        <v>43</v>
      </c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>
        <v>1</v>
      </c>
      <c r="AS615" s="19"/>
      <c r="AT615" s="19"/>
    </row>
    <row r="616" s="1" customFormat="1" ht="13.5" spans="1:46">
      <c r="A616" s="19">
        <v>310</v>
      </c>
      <c r="B616" s="19" t="s">
        <v>731</v>
      </c>
      <c r="C616" s="51" t="s">
        <v>4159</v>
      </c>
      <c r="D616" s="19">
        <v>1</v>
      </c>
      <c r="E616" s="19"/>
      <c r="F616" s="51" t="s">
        <v>4160</v>
      </c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19">
        <v>1</v>
      </c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>
        <v>44</v>
      </c>
      <c r="AC616" s="19">
        <v>44</v>
      </c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>
        <v>1</v>
      </c>
      <c r="AS616" s="19"/>
      <c r="AT616" s="19"/>
    </row>
    <row r="617" s="1" customFormat="1" ht="13.5" spans="1:46">
      <c r="A617" s="19">
        <v>311</v>
      </c>
      <c r="B617" s="19" t="s">
        <v>731</v>
      </c>
      <c r="C617" s="51" t="s">
        <v>4161</v>
      </c>
      <c r="D617" s="19">
        <v>1</v>
      </c>
      <c r="E617" s="19"/>
      <c r="F617" s="51" t="s">
        <v>4162</v>
      </c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19">
        <v>1</v>
      </c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>
        <v>36</v>
      </c>
      <c r="AC617" s="19">
        <v>36</v>
      </c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>
        <v>1</v>
      </c>
      <c r="AS617" s="19"/>
      <c r="AT617" s="19"/>
    </row>
    <row r="618" s="1" customFormat="1" ht="13.5" spans="1:46">
      <c r="A618" s="19">
        <v>312</v>
      </c>
      <c r="B618" s="19" t="s">
        <v>4163</v>
      </c>
      <c r="C618" s="52" t="s">
        <v>4164</v>
      </c>
      <c r="D618" s="19">
        <v>1</v>
      </c>
      <c r="E618" s="19"/>
      <c r="F618" s="52" t="s">
        <v>4165</v>
      </c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19">
        <v>1</v>
      </c>
      <c r="R618" s="19"/>
      <c r="S618" s="19"/>
      <c r="T618" s="19"/>
      <c r="U618" s="19"/>
      <c r="V618" s="19"/>
      <c r="W618" s="19"/>
      <c r="X618" s="19">
        <v>1</v>
      </c>
      <c r="Y618" s="19"/>
      <c r="Z618" s="19"/>
      <c r="AA618" s="19"/>
      <c r="AB618" s="19">
        <v>41</v>
      </c>
      <c r="AC618" s="19">
        <v>41</v>
      </c>
      <c r="AD618" s="19"/>
      <c r="AE618" s="19"/>
      <c r="AF618" s="19">
        <v>1</v>
      </c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>
        <v>1</v>
      </c>
      <c r="AS618" s="19"/>
      <c r="AT618" s="19"/>
    </row>
    <row r="619" s="1" customFormat="1" ht="13.5" spans="1:46">
      <c r="A619" s="19">
        <v>313</v>
      </c>
      <c r="B619" s="19" t="s">
        <v>4163</v>
      </c>
      <c r="C619" s="52" t="s">
        <v>4166</v>
      </c>
      <c r="D619" s="19">
        <v>1</v>
      </c>
      <c r="E619" s="19"/>
      <c r="F619" s="52" t="s">
        <v>4167</v>
      </c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19">
        <v>1</v>
      </c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>
        <v>39</v>
      </c>
      <c r="AC619" s="19">
        <v>39</v>
      </c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>
        <v>1</v>
      </c>
      <c r="AS619" s="19"/>
      <c r="AT619" s="19"/>
    </row>
    <row r="620" s="1" customFormat="1" ht="13.5" spans="1:46">
      <c r="A620" s="19">
        <v>314</v>
      </c>
      <c r="B620" s="19" t="s">
        <v>4163</v>
      </c>
      <c r="C620" s="52" t="s">
        <v>4168</v>
      </c>
      <c r="D620" s="19">
        <v>1</v>
      </c>
      <c r="E620" s="19"/>
      <c r="F620" s="52" t="s">
        <v>4169</v>
      </c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19">
        <v>1</v>
      </c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>
        <v>45</v>
      </c>
      <c r="AC620" s="19">
        <v>45</v>
      </c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>
        <v>1</v>
      </c>
      <c r="AS620" s="19"/>
      <c r="AT620" s="19"/>
    </row>
    <row r="621" s="1" customFormat="1" ht="13.5" spans="1:46">
      <c r="A621" s="19">
        <v>315</v>
      </c>
      <c r="B621" s="19" t="s">
        <v>4163</v>
      </c>
      <c r="C621" s="52" t="s">
        <v>4170</v>
      </c>
      <c r="D621" s="19">
        <v>1</v>
      </c>
      <c r="E621" s="19"/>
      <c r="F621" s="52" t="s">
        <v>4171</v>
      </c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19">
        <v>1</v>
      </c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>
        <v>47</v>
      </c>
      <c r="AC621" s="19">
        <v>47</v>
      </c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>
        <v>1</v>
      </c>
      <c r="AS621" s="19"/>
      <c r="AT621" s="19"/>
    </row>
    <row r="622" s="1" customFormat="1" ht="13.5" spans="1:46">
      <c r="A622" s="19">
        <v>316</v>
      </c>
      <c r="B622" s="19" t="s">
        <v>4163</v>
      </c>
      <c r="C622" s="52" t="s">
        <v>4172</v>
      </c>
      <c r="D622" s="19">
        <v>1</v>
      </c>
      <c r="E622" s="19"/>
      <c r="F622" s="52" t="s">
        <v>4173</v>
      </c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19">
        <v>1</v>
      </c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>
        <v>48</v>
      </c>
      <c r="AC622" s="19">
        <v>48</v>
      </c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>
        <v>1</v>
      </c>
      <c r="AS622" s="19"/>
      <c r="AT622" s="19"/>
    </row>
    <row r="623" s="1" customFormat="1" ht="13.5" spans="1:46">
      <c r="A623" s="19">
        <v>317</v>
      </c>
      <c r="B623" s="19" t="s">
        <v>4163</v>
      </c>
      <c r="C623" s="52" t="s">
        <v>4174</v>
      </c>
      <c r="D623" s="19">
        <v>1</v>
      </c>
      <c r="E623" s="19"/>
      <c r="F623" s="52" t="s">
        <v>4175</v>
      </c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19">
        <v>1</v>
      </c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>
        <v>65</v>
      </c>
      <c r="AC623" s="19">
        <v>65</v>
      </c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>
        <v>1</v>
      </c>
      <c r="AS623" s="19"/>
      <c r="AT623" s="19"/>
    </row>
    <row r="624" s="1" customFormat="1" ht="13.5" spans="1:46">
      <c r="A624" s="19">
        <v>318</v>
      </c>
      <c r="B624" s="19" t="s">
        <v>4163</v>
      </c>
      <c r="C624" s="52" t="s">
        <v>4176</v>
      </c>
      <c r="D624" s="19">
        <v>1</v>
      </c>
      <c r="E624" s="19"/>
      <c r="F624" s="52" t="s">
        <v>4177</v>
      </c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19">
        <v>1</v>
      </c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>
        <v>67</v>
      </c>
      <c r="AC624" s="19">
        <v>67</v>
      </c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>
        <v>1</v>
      </c>
      <c r="AS624" s="19"/>
      <c r="AT624" s="19"/>
    </row>
    <row r="625" s="1" customFormat="1" ht="13.5" spans="1:46">
      <c r="A625" s="19">
        <v>319</v>
      </c>
      <c r="B625" s="19" t="s">
        <v>4163</v>
      </c>
      <c r="C625" s="52" t="s">
        <v>4178</v>
      </c>
      <c r="D625" s="19">
        <v>1</v>
      </c>
      <c r="E625" s="19"/>
      <c r="F625" s="52" t="s">
        <v>4179</v>
      </c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19">
        <v>1</v>
      </c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>
        <v>71</v>
      </c>
      <c r="AC625" s="19">
        <v>71</v>
      </c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>
        <v>1</v>
      </c>
      <c r="AS625" s="19"/>
      <c r="AT625" s="19"/>
    </row>
    <row r="626" s="1" customFormat="1" ht="13.5" spans="1:46">
      <c r="A626" s="19">
        <v>320</v>
      </c>
      <c r="B626" s="19" t="s">
        <v>4163</v>
      </c>
      <c r="C626" s="52" t="s">
        <v>4180</v>
      </c>
      <c r="D626" s="19">
        <v>1</v>
      </c>
      <c r="E626" s="19"/>
      <c r="F626" s="52" t="s">
        <v>4181</v>
      </c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19">
        <v>1</v>
      </c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>
        <v>72</v>
      </c>
      <c r="AC626" s="19">
        <v>72</v>
      </c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>
        <v>1</v>
      </c>
      <c r="AS626" s="19"/>
      <c r="AT626" s="19"/>
    </row>
    <row r="627" s="1" customFormat="1" ht="13.5" spans="1:46">
      <c r="A627" s="19">
        <v>321</v>
      </c>
      <c r="B627" s="19" t="s">
        <v>4163</v>
      </c>
      <c r="C627" s="52" t="s">
        <v>4182</v>
      </c>
      <c r="D627" s="19">
        <v>1</v>
      </c>
      <c r="E627" s="19"/>
      <c r="F627" s="52" t="s">
        <v>4183</v>
      </c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19">
        <v>1</v>
      </c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>
        <v>80</v>
      </c>
      <c r="AC627" s="19">
        <v>80</v>
      </c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>
        <v>1</v>
      </c>
      <c r="AS627" s="19"/>
      <c r="AT627" s="19"/>
    </row>
    <row r="628" s="1" customFormat="1" spans="1:46">
      <c r="A628" s="19">
        <v>322</v>
      </c>
      <c r="B628" s="53" t="s">
        <v>4184</v>
      </c>
      <c r="C628" s="54" t="s">
        <v>4185</v>
      </c>
      <c r="D628" s="54">
        <f t="shared" ref="D628:D640" si="0">SUM(G628+H628+I628+J628+N628+O628+Q628+R628+S628+U628+V628+T628)</f>
        <v>1</v>
      </c>
      <c r="E628" s="54" t="s">
        <v>4186</v>
      </c>
      <c r="F628" s="54" t="s">
        <v>4187</v>
      </c>
      <c r="G628" s="19"/>
      <c r="H628" s="19"/>
      <c r="I628" s="19"/>
      <c r="J628" s="19"/>
      <c r="K628" s="19"/>
      <c r="L628" s="19"/>
      <c r="M628" s="19"/>
      <c r="N628" s="55">
        <v>1</v>
      </c>
      <c r="O628" s="55"/>
      <c r="P628" s="55"/>
      <c r="Q628" s="19"/>
      <c r="R628" s="19"/>
      <c r="S628" s="19"/>
      <c r="T628" s="55"/>
      <c r="U628" s="55"/>
      <c r="V628" s="55"/>
      <c r="W628" s="55"/>
      <c r="X628" s="55"/>
      <c r="Y628" s="55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53"/>
      <c r="AK628" s="53"/>
      <c r="AL628" s="19"/>
      <c r="AM628" s="53"/>
      <c r="AN628" s="53"/>
      <c r="AO628" s="19"/>
      <c r="AP628" s="19"/>
      <c r="AQ628" s="19"/>
      <c r="AR628" s="53"/>
      <c r="AS628" s="53"/>
      <c r="AT628" s="53">
        <v>1</v>
      </c>
    </row>
    <row r="629" s="1" customFormat="1" spans="1:46">
      <c r="A629" s="19">
        <v>323</v>
      </c>
      <c r="B629" s="53" t="s">
        <v>4184</v>
      </c>
      <c r="C629" s="54" t="s">
        <v>4188</v>
      </c>
      <c r="D629" s="54">
        <f t="shared" si="0"/>
        <v>1</v>
      </c>
      <c r="E629" s="54" t="s">
        <v>4186</v>
      </c>
      <c r="F629" s="54" t="s">
        <v>4189</v>
      </c>
      <c r="G629" s="19"/>
      <c r="H629" s="19"/>
      <c r="I629" s="19"/>
      <c r="J629" s="19"/>
      <c r="K629" s="19"/>
      <c r="L629" s="19"/>
      <c r="M629" s="19"/>
      <c r="N629" s="55">
        <v>1</v>
      </c>
      <c r="O629" s="55"/>
      <c r="P629" s="55"/>
      <c r="Q629" s="19"/>
      <c r="R629" s="19"/>
      <c r="S629" s="19"/>
      <c r="T629" s="55"/>
      <c r="U629" s="55"/>
      <c r="V629" s="55"/>
      <c r="W629" s="55"/>
      <c r="X629" s="55"/>
      <c r="Y629" s="55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53"/>
      <c r="AK629" s="53"/>
      <c r="AL629" s="19"/>
      <c r="AM629" s="53"/>
      <c r="AN629" s="53"/>
      <c r="AO629" s="19"/>
      <c r="AP629" s="19"/>
      <c r="AQ629" s="19"/>
      <c r="AR629" s="53"/>
      <c r="AS629" s="53"/>
      <c r="AT629" s="53">
        <v>1</v>
      </c>
    </row>
    <row r="630" s="1" customFormat="1" spans="1:46">
      <c r="A630" s="19">
        <v>324</v>
      </c>
      <c r="B630" s="53" t="s">
        <v>4184</v>
      </c>
      <c r="C630" s="54" t="s">
        <v>4190</v>
      </c>
      <c r="D630" s="54">
        <f t="shared" si="0"/>
        <v>1</v>
      </c>
      <c r="E630" s="54" t="s">
        <v>4191</v>
      </c>
      <c r="F630" s="54" t="s">
        <v>4192</v>
      </c>
      <c r="G630" s="19"/>
      <c r="H630" s="19"/>
      <c r="I630" s="19"/>
      <c r="J630" s="19"/>
      <c r="K630" s="19"/>
      <c r="L630" s="19"/>
      <c r="M630" s="19"/>
      <c r="N630" s="55">
        <v>1</v>
      </c>
      <c r="O630" s="55"/>
      <c r="P630" s="55"/>
      <c r="Q630" s="19"/>
      <c r="R630" s="19"/>
      <c r="S630" s="19"/>
      <c r="T630" s="55"/>
      <c r="U630" s="55"/>
      <c r="V630" s="55"/>
      <c r="W630" s="55"/>
      <c r="X630" s="55"/>
      <c r="Y630" s="55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53"/>
      <c r="AK630" s="53"/>
      <c r="AL630" s="19"/>
      <c r="AM630" s="53"/>
      <c r="AN630" s="53"/>
      <c r="AO630" s="19"/>
      <c r="AP630" s="19"/>
      <c r="AQ630" s="19"/>
      <c r="AR630" s="53"/>
      <c r="AS630" s="53"/>
      <c r="AT630" s="53">
        <v>1</v>
      </c>
    </row>
    <row r="631" s="1" customFormat="1" spans="1:46">
      <c r="A631" s="19">
        <v>325</v>
      </c>
      <c r="B631" s="53" t="s">
        <v>4184</v>
      </c>
      <c r="C631" s="54" t="s">
        <v>4193</v>
      </c>
      <c r="D631" s="54">
        <f t="shared" si="0"/>
        <v>1</v>
      </c>
      <c r="E631" s="54" t="s">
        <v>4191</v>
      </c>
      <c r="F631" s="54" t="s">
        <v>4194</v>
      </c>
      <c r="G631" s="19"/>
      <c r="H631" s="19"/>
      <c r="I631" s="19"/>
      <c r="J631" s="19"/>
      <c r="K631" s="19"/>
      <c r="L631" s="19"/>
      <c r="M631" s="19"/>
      <c r="N631" s="55">
        <v>1</v>
      </c>
      <c r="O631" s="55"/>
      <c r="P631" s="55"/>
      <c r="Q631" s="19"/>
      <c r="R631" s="19"/>
      <c r="S631" s="19"/>
      <c r="T631" s="55"/>
      <c r="U631" s="55"/>
      <c r="V631" s="55"/>
      <c r="W631" s="55"/>
      <c r="X631" s="55"/>
      <c r="Y631" s="55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53"/>
      <c r="AK631" s="53"/>
      <c r="AL631" s="19"/>
      <c r="AM631" s="53"/>
      <c r="AN631" s="53"/>
      <c r="AO631" s="19"/>
      <c r="AP631" s="19"/>
      <c r="AQ631" s="19"/>
      <c r="AR631" s="53"/>
      <c r="AS631" s="53"/>
      <c r="AT631" s="53">
        <v>1</v>
      </c>
    </row>
    <row r="632" s="1" customFormat="1" spans="1:46">
      <c r="A632" s="19">
        <v>326</v>
      </c>
      <c r="B632" s="53" t="s">
        <v>4184</v>
      </c>
      <c r="C632" s="54" t="s">
        <v>4195</v>
      </c>
      <c r="D632" s="54">
        <f t="shared" si="0"/>
        <v>1</v>
      </c>
      <c r="E632" s="54" t="s">
        <v>4196</v>
      </c>
      <c r="F632" s="54" t="s">
        <v>4197</v>
      </c>
      <c r="G632" s="19"/>
      <c r="H632" s="19"/>
      <c r="I632" s="19"/>
      <c r="J632" s="19"/>
      <c r="K632" s="19"/>
      <c r="L632" s="19"/>
      <c r="M632" s="19"/>
      <c r="N632" s="55">
        <v>1</v>
      </c>
      <c r="O632" s="55"/>
      <c r="P632" s="55"/>
      <c r="Q632" s="19"/>
      <c r="R632" s="19"/>
      <c r="S632" s="19"/>
      <c r="T632" s="55"/>
      <c r="U632" s="55"/>
      <c r="V632" s="55"/>
      <c r="W632" s="55">
        <v>1</v>
      </c>
      <c r="X632" s="55">
        <v>1</v>
      </c>
      <c r="Y632" s="55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53"/>
      <c r="AK632" s="53"/>
      <c r="AL632" s="19"/>
      <c r="AM632" s="53"/>
      <c r="AN632" s="53"/>
      <c r="AO632" s="19"/>
      <c r="AP632" s="19"/>
      <c r="AQ632" s="19"/>
      <c r="AR632" s="53"/>
      <c r="AS632" s="53">
        <v>1</v>
      </c>
      <c r="AT632" s="53"/>
    </row>
    <row r="633" s="1" customFormat="1" spans="1:46">
      <c r="A633" s="19">
        <v>327</v>
      </c>
      <c r="B633" s="53" t="s">
        <v>4184</v>
      </c>
      <c r="C633" s="54" t="s">
        <v>4198</v>
      </c>
      <c r="D633" s="54">
        <f t="shared" si="0"/>
        <v>1</v>
      </c>
      <c r="E633" s="54" t="s">
        <v>4186</v>
      </c>
      <c r="F633" s="54" t="s">
        <v>4199</v>
      </c>
      <c r="G633" s="19"/>
      <c r="H633" s="19"/>
      <c r="I633" s="19"/>
      <c r="J633" s="19"/>
      <c r="K633" s="19"/>
      <c r="L633" s="19"/>
      <c r="M633" s="19"/>
      <c r="N633" s="55">
        <v>1</v>
      </c>
      <c r="O633" s="55"/>
      <c r="P633" s="55"/>
      <c r="Q633" s="19"/>
      <c r="R633" s="19"/>
      <c r="S633" s="19"/>
      <c r="T633" s="55"/>
      <c r="U633" s="55"/>
      <c r="V633" s="55"/>
      <c r="W633" s="55">
        <v>1</v>
      </c>
      <c r="X633" s="55">
        <v>1</v>
      </c>
      <c r="Y633" s="55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53"/>
      <c r="AK633" s="53"/>
      <c r="AL633" s="19"/>
      <c r="AM633" s="53"/>
      <c r="AN633" s="53"/>
      <c r="AO633" s="19">
        <v>1</v>
      </c>
      <c r="AP633" s="19"/>
      <c r="AQ633" s="19"/>
      <c r="AR633" s="53"/>
      <c r="AS633" s="53"/>
      <c r="AT633" s="53">
        <v>1</v>
      </c>
    </row>
    <row r="634" s="1" customFormat="1" spans="1:46">
      <c r="A634" s="19">
        <v>328</v>
      </c>
      <c r="B634" s="53" t="s">
        <v>4184</v>
      </c>
      <c r="C634" s="54" t="s">
        <v>4200</v>
      </c>
      <c r="D634" s="54">
        <f t="shared" si="0"/>
        <v>1</v>
      </c>
      <c r="E634" s="54" t="s">
        <v>4201</v>
      </c>
      <c r="F634" s="56" t="s">
        <v>4202</v>
      </c>
      <c r="G634" s="19"/>
      <c r="H634" s="19"/>
      <c r="I634" s="19"/>
      <c r="J634" s="19"/>
      <c r="K634" s="19"/>
      <c r="L634" s="19"/>
      <c r="M634" s="19"/>
      <c r="N634" s="55"/>
      <c r="O634" s="55"/>
      <c r="P634" s="55"/>
      <c r="Q634" s="19"/>
      <c r="R634" s="19"/>
      <c r="S634" s="19"/>
      <c r="T634" s="55">
        <v>1</v>
      </c>
      <c r="U634" s="55"/>
      <c r="V634" s="55"/>
      <c r="W634" s="55">
        <v>1</v>
      </c>
      <c r="X634" s="55">
        <v>1</v>
      </c>
      <c r="Y634" s="55">
        <v>1</v>
      </c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53"/>
      <c r="AK634" s="53"/>
      <c r="AL634" s="19"/>
      <c r="AM634" s="53"/>
      <c r="AN634" s="53"/>
      <c r="AO634" s="19"/>
      <c r="AP634" s="19"/>
      <c r="AQ634" s="19"/>
      <c r="AR634" s="53"/>
      <c r="AS634" s="53"/>
      <c r="AT634" s="53"/>
    </row>
    <row r="635" s="1" customFormat="1" spans="1:46">
      <c r="A635" s="19">
        <v>329</v>
      </c>
      <c r="B635" s="53" t="s">
        <v>4184</v>
      </c>
      <c r="C635" s="54" t="s">
        <v>4203</v>
      </c>
      <c r="D635" s="54">
        <f t="shared" si="0"/>
        <v>1</v>
      </c>
      <c r="E635" s="54" t="s">
        <v>4204</v>
      </c>
      <c r="F635" s="54" t="s">
        <v>4205</v>
      </c>
      <c r="G635" s="19"/>
      <c r="H635" s="19"/>
      <c r="I635" s="19"/>
      <c r="J635" s="19"/>
      <c r="K635" s="19"/>
      <c r="L635" s="19"/>
      <c r="M635" s="19"/>
      <c r="N635" s="55">
        <v>1</v>
      </c>
      <c r="O635" s="55"/>
      <c r="P635" s="55"/>
      <c r="Q635" s="19"/>
      <c r="R635" s="19"/>
      <c r="S635" s="19"/>
      <c r="T635" s="55"/>
      <c r="U635" s="55"/>
      <c r="V635" s="55"/>
      <c r="W635" s="55">
        <v>1</v>
      </c>
      <c r="X635" s="55">
        <v>1</v>
      </c>
      <c r="Y635" s="55">
        <v>1</v>
      </c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53">
        <v>1</v>
      </c>
      <c r="AK635" s="53"/>
      <c r="AL635" s="19"/>
      <c r="AM635" s="53"/>
      <c r="AN635" s="53"/>
      <c r="AO635" s="19"/>
      <c r="AP635" s="19"/>
      <c r="AQ635" s="19"/>
      <c r="AR635" s="53"/>
      <c r="AS635" s="53"/>
      <c r="AT635" s="53"/>
    </row>
    <row r="636" s="1" customFormat="1" spans="1:46">
      <c r="A636" s="19">
        <v>330</v>
      </c>
      <c r="B636" s="53" t="s">
        <v>4184</v>
      </c>
      <c r="C636" s="54" t="s">
        <v>4206</v>
      </c>
      <c r="D636" s="54">
        <f t="shared" si="0"/>
        <v>1</v>
      </c>
      <c r="E636" s="54" t="s">
        <v>4207</v>
      </c>
      <c r="F636" s="54" t="s">
        <v>4208</v>
      </c>
      <c r="G636" s="19"/>
      <c r="H636" s="19"/>
      <c r="I636" s="19"/>
      <c r="J636" s="19"/>
      <c r="K636" s="19"/>
      <c r="L636" s="19"/>
      <c r="M636" s="19"/>
      <c r="N636" s="55">
        <v>1</v>
      </c>
      <c r="O636" s="55"/>
      <c r="P636" s="55"/>
      <c r="Q636" s="19"/>
      <c r="R636" s="19"/>
      <c r="S636" s="19"/>
      <c r="T636" s="55"/>
      <c r="U636" s="55"/>
      <c r="V636" s="55"/>
      <c r="W636" s="55">
        <v>1</v>
      </c>
      <c r="X636" s="55">
        <v>1</v>
      </c>
      <c r="Y636" s="55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53">
        <v>1</v>
      </c>
      <c r="AK636" s="53"/>
      <c r="AL636" s="19"/>
      <c r="AM636" s="53"/>
      <c r="AN636" s="53"/>
      <c r="AO636" s="19"/>
      <c r="AP636" s="19"/>
      <c r="AQ636" s="19"/>
      <c r="AR636" s="53"/>
      <c r="AS636" s="53"/>
      <c r="AT636" s="53"/>
    </row>
    <row r="637" s="1" customFormat="1" ht="13.5" customHeight="1" spans="1:46">
      <c r="A637" s="19">
        <v>331</v>
      </c>
      <c r="B637" s="53" t="s">
        <v>4184</v>
      </c>
      <c r="C637" s="54" t="s">
        <v>4209</v>
      </c>
      <c r="D637" s="54">
        <f t="shared" si="0"/>
        <v>1</v>
      </c>
      <c r="E637" s="54" t="s">
        <v>4210</v>
      </c>
      <c r="F637" s="54" t="s">
        <v>4211</v>
      </c>
      <c r="G637" s="19"/>
      <c r="H637" s="19"/>
      <c r="I637" s="19"/>
      <c r="J637" s="19"/>
      <c r="K637" s="19"/>
      <c r="L637" s="19"/>
      <c r="M637" s="19"/>
      <c r="N637" s="55"/>
      <c r="O637" s="55"/>
      <c r="P637" s="55"/>
      <c r="Q637" s="19"/>
      <c r="R637" s="19"/>
      <c r="S637" s="19"/>
      <c r="T637" s="55">
        <v>1</v>
      </c>
      <c r="U637" s="55"/>
      <c r="V637" s="55"/>
      <c r="W637" s="55">
        <v>1</v>
      </c>
      <c r="X637" s="55">
        <v>1</v>
      </c>
      <c r="Y637" s="55">
        <v>8</v>
      </c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53"/>
      <c r="AK637" s="53"/>
      <c r="AL637" s="19"/>
      <c r="AM637" s="53">
        <v>1</v>
      </c>
      <c r="AN637" s="53"/>
      <c r="AO637" s="19"/>
      <c r="AP637" s="19"/>
      <c r="AQ637" s="19"/>
      <c r="AR637" s="53"/>
      <c r="AS637" s="53"/>
      <c r="AT637" s="53"/>
    </row>
    <row r="638" s="1" customFormat="1" spans="1:46">
      <c r="A638" s="19">
        <v>332</v>
      </c>
      <c r="B638" s="53" t="s">
        <v>4184</v>
      </c>
      <c r="C638" s="54" t="s">
        <v>4212</v>
      </c>
      <c r="D638" s="54">
        <f t="shared" si="0"/>
        <v>1</v>
      </c>
      <c r="E638" s="54" t="s">
        <v>4213</v>
      </c>
      <c r="F638" s="54" t="s">
        <v>4214</v>
      </c>
      <c r="G638" s="19"/>
      <c r="H638" s="19"/>
      <c r="I638" s="19"/>
      <c r="J638" s="19"/>
      <c r="K638" s="19"/>
      <c r="L638" s="19"/>
      <c r="M638" s="19"/>
      <c r="N638" s="55"/>
      <c r="O638" s="55"/>
      <c r="P638" s="55"/>
      <c r="Q638" s="19"/>
      <c r="R638" s="19"/>
      <c r="S638" s="19"/>
      <c r="T638" s="55">
        <v>1</v>
      </c>
      <c r="U638" s="55"/>
      <c r="V638" s="55"/>
      <c r="W638" s="55">
        <v>1</v>
      </c>
      <c r="X638" s="55">
        <v>1</v>
      </c>
      <c r="Y638" s="55">
        <v>8</v>
      </c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53"/>
      <c r="AK638" s="53"/>
      <c r="AL638" s="19"/>
      <c r="AM638" s="53">
        <v>1</v>
      </c>
      <c r="AN638" s="53"/>
      <c r="AO638" s="19"/>
      <c r="AP638" s="19"/>
      <c r="AQ638" s="19"/>
      <c r="AR638" s="53"/>
      <c r="AS638" s="53"/>
      <c r="AT638" s="53"/>
    </row>
    <row r="639" s="1" customFormat="1" spans="1:46">
      <c r="A639" s="19">
        <v>333</v>
      </c>
      <c r="B639" s="53" t="s">
        <v>4184</v>
      </c>
      <c r="C639" s="54" t="s">
        <v>4215</v>
      </c>
      <c r="D639" s="54">
        <f t="shared" si="0"/>
        <v>1</v>
      </c>
      <c r="E639" s="54" t="s">
        <v>4216</v>
      </c>
      <c r="F639" s="54" t="s">
        <v>4217</v>
      </c>
      <c r="G639" s="19"/>
      <c r="H639" s="19"/>
      <c r="I639" s="19"/>
      <c r="J639" s="19"/>
      <c r="K639" s="19"/>
      <c r="L639" s="19"/>
      <c r="M639" s="19"/>
      <c r="N639" s="55">
        <v>1</v>
      </c>
      <c r="O639" s="55"/>
      <c r="P639" s="55"/>
      <c r="Q639" s="19"/>
      <c r="R639" s="19"/>
      <c r="S639" s="19"/>
      <c r="T639" s="55"/>
      <c r="U639" s="55"/>
      <c r="V639" s="55"/>
      <c r="W639" s="54">
        <v>1</v>
      </c>
      <c r="X639" s="55">
        <v>1</v>
      </c>
      <c r="Y639" s="55">
        <v>3</v>
      </c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57"/>
      <c r="AK639" s="53">
        <v>1</v>
      </c>
      <c r="AL639" s="19"/>
      <c r="AM639" s="53"/>
      <c r="AN639" s="53"/>
      <c r="AO639" s="19"/>
      <c r="AP639" s="19"/>
      <c r="AQ639" s="19"/>
      <c r="AR639" s="53"/>
      <c r="AS639" s="53"/>
      <c r="AT639" s="53"/>
    </row>
    <row r="640" s="1" customFormat="1" spans="1:46">
      <c r="A640" s="19">
        <v>334</v>
      </c>
      <c r="B640" s="53" t="s">
        <v>4184</v>
      </c>
      <c r="C640" s="54" t="s">
        <v>4218</v>
      </c>
      <c r="D640" s="54">
        <f t="shared" si="0"/>
        <v>1</v>
      </c>
      <c r="E640" s="54" t="s">
        <v>4219</v>
      </c>
      <c r="F640" s="54" t="s">
        <v>4220</v>
      </c>
      <c r="G640" s="19"/>
      <c r="H640" s="19"/>
      <c r="I640" s="19"/>
      <c r="J640" s="19"/>
      <c r="K640" s="19"/>
      <c r="L640" s="19"/>
      <c r="M640" s="19"/>
      <c r="N640" s="55">
        <v>1</v>
      </c>
      <c r="O640" s="55"/>
      <c r="P640" s="55"/>
      <c r="Q640" s="19"/>
      <c r="R640" s="19"/>
      <c r="S640" s="19"/>
      <c r="T640" s="55"/>
      <c r="U640" s="55"/>
      <c r="V640" s="55"/>
      <c r="W640" s="54">
        <v>1</v>
      </c>
      <c r="X640" s="55">
        <v>1</v>
      </c>
      <c r="Y640" s="55">
        <v>1</v>
      </c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57"/>
      <c r="AK640" s="53">
        <v>1</v>
      </c>
      <c r="AL640" s="19"/>
      <c r="AM640" s="53"/>
      <c r="AN640" s="53"/>
      <c r="AO640" s="19"/>
      <c r="AP640" s="19"/>
      <c r="AQ640" s="19"/>
      <c r="AR640" s="53"/>
      <c r="AS640" s="53"/>
      <c r="AT640" s="53"/>
    </row>
    <row r="641" s="1" customFormat="1" spans="1:46">
      <c r="A641" s="53">
        <v>335</v>
      </c>
      <c r="B641" s="53" t="s">
        <v>4184</v>
      </c>
      <c r="C641" s="54" t="s">
        <v>4221</v>
      </c>
      <c r="D641" s="54">
        <f>SUM(G641:N641)</f>
        <v>4</v>
      </c>
      <c r="E641" s="54" t="s">
        <v>4222</v>
      </c>
      <c r="F641" s="54" t="s">
        <v>4223</v>
      </c>
      <c r="G641" s="19"/>
      <c r="H641" s="19"/>
      <c r="I641" s="19"/>
      <c r="J641" s="19"/>
      <c r="K641" s="19"/>
      <c r="L641" s="19"/>
      <c r="M641" s="19"/>
      <c r="N641" s="54">
        <v>4</v>
      </c>
      <c r="O641" s="54"/>
      <c r="P641" s="54"/>
      <c r="Q641" s="19"/>
      <c r="R641" s="19"/>
      <c r="S641" s="19"/>
      <c r="T641" s="54"/>
      <c r="U641" s="54"/>
      <c r="V641" s="54"/>
      <c r="W641" s="54">
        <v>2</v>
      </c>
      <c r="X641" s="54">
        <v>2</v>
      </c>
      <c r="Y641" s="54">
        <v>2</v>
      </c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54"/>
      <c r="AK641" s="54">
        <v>2</v>
      </c>
      <c r="AL641" s="19"/>
      <c r="AM641" s="54"/>
      <c r="AN641" s="54"/>
      <c r="AO641" s="19"/>
      <c r="AP641" s="19"/>
      <c r="AQ641" s="19"/>
      <c r="AR641" s="54"/>
      <c r="AS641" s="54"/>
      <c r="AT641" s="54"/>
    </row>
    <row r="642" s="1" customFormat="1" spans="1:46">
      <c r="A642" s="53"/>
      <c r="B642" s="53" t="s">
        <v>4184</v>
      </c>
      <c r="C642" s="54"/>
      <c r="D642" s="54"/>
      <c r="E642" s="54"/>
      <c r="F642" s="54" t="s">
        <v>4224</v>
      </c>
      <c r="G642" s="19"/>
      <c r="H642" s="19"/>
      <c r="I642" s="19"/>
      <c r="J642" s="19"/>
      <c r="K642" s="19"/>
      <c r="L642" s="19"/>
      <c r="M642" s="19"/>
      <c r="N642" s="54"/>
      <c r="O642" s="54"/>
      <c r="P642" s="54"/>
      <c r="Q642" s="19"/>
      <c r="R642" s="19"/>
      <c r="S642" s="19"/>
      <c r="T642" s="54"/>
      <c r="U642" s="54"/>
      <c r="V642" s="54"/>
      <c r="W642" s="54"/>
      <c r="X642" s="54"/>
      <c r="Y642" s="54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54"/>
      <c r="AK642" s="54"/>
      <c r="AL642" s="19"/>
      <c r="AM642" s="54"/>
      <c r="AN642" s="54"/>
      <c r="AO642" s="19"/>
      <c r="AP642" s="19"/>
      <c r="AQ642" s="19"/>
      <c r="AR642" s="54"/>
      <c r="AS642" s="54"/>
      <c r="AT642" s="54"/>
    </row>
    <row r="643" s="1" customFormat="1" spans="1:46">
      <c r="A643" s="53"/>
      <c r="B643" s="53" t="s">
        <v>4184</v>
      </c>
      <c r="C643" s="54"/>
      <c r="D643" s="54"/>
      <c r="E643" s="54" t="s">
        <v>4225</v>
      </c>
      <c r="F643" s="54" t="s">
        <v>4226</v>
      </c>
      <c r="G643" s="19"/>
      <c r="H643" s="19"/>
      <c r="I643" s="19"/>
      <c r="J643" s="19"/>
      <c r="K643" s="19"/>
      <c r="L643" s="19"/>
      <c r="M643" s="19"/>
      <c r="N643" s="54"/>
      <c r="O643" s="54"/>
      <c r="P643" s="54"/>
      <c r="Q643" s="19"/>
      <c r="R643" s="19"/>
      <c r="S643" s="19"/>
      <c r="T643" s="54"/>
      <c r="U643" s="54"/>
      <c r="V643" s="54"/>
      <c r="W643" s="54"/>
      <c r="X643" s="54"/>
      <c r="Y643" s="54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54"/>
      <c r="AK643" s="54"/>
      <c r="AL643" s="19"/>
      <c r="AM643" s="54"/>
      <c r="AN643" s="54"/>
      <c r="AO643" s="19"/>
      <c r="AP643" s="19"/>
      <c r="AQ643" s="19"/>
      <c r="AR643" s="54"/>
      <c r="AS643" s="54"/>
      <c r="AT643" s="54"/>
    </row>
    <row r="644" s="1" customFormat="1" spans="1:46">
      <c r="A644" s="53"/>
      <c r="B644" s="53" t="s">
        <v>4184</v>
      </c>
      <c r="C644" s="54"/>
      <c r="D644" s="54"/>
      <c r="E644" s="54"/>
      <c r="F644" s="54" t="s">
        <v>4227</v>
      </c>
      <c r="G644" s="19"/>
      <c r="H644" s="19"/>
      <c r="I644" s="19"/>
      <c r="J644" s="19"/>
      <c r="K644" s="19"/>
      <c r="L644" s="19"/>
      <c r="M644" s="19"/>
      <c r="N644" s="54"/>
      <c r="O644" s="54"/>
      <c r="P644" s="54"/>
      <c r="Q644" s="19"/>
      <c r="R644" s="19"/>
      <c r="S644" s="19"/>
      <c r="T644" s="54"/>
      <c r="U644" s="54"/>
      <c r="V644" s="54"/>
      <c r="W644" s="54"/>
      <c r="X644" s="54"/>
      <c r="Y644" s="54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54"/>
      <c r="AK644" s="54"/>
      <c r="AL644" s="19"/>
      <c r="AM644" s="54"/>
      <c r="AN644" s="54"/>
      <c r="AO644" s="19"/>
      <c r="AP644" s="19"/>
      <c r="AQ644" s="19"/>
      <c r="AR644" s="54"/>
      <c r="AS644" s="54"/>
      <c r="AT644" s="54"/>
    </row>
    <row r="645" s="1" customFormat="1" spans="1:46">
      <c r="A645" s="53">
        <v>336</v>
      </c>
      <c r="B645" s="53" t="s">
        <v>4184</v>
      </c>
      <c r="C645" s="54" t="s">
        <v>4228</v>
      </c>
      <c r="D645" s="54">
        <v>1</v>
      </c>
      <c r="E645" s="54" t="s">
        <v>4229</v>
      </c>
      <c r="F645" s="54" t="s">
        <v>4230</v>
      </c>
      <c r="G645" s="19"/>
      <c r="H645" s="19"/>
      <c r="I645" s="19"/>
      <c r="J645" s="19"/>
      <c r="K645" s="19"/>
      <c r="L645" s="19"/>
      <c r="M645" s="19"/>
      <c r="N645" s="55"/>
      <c r="O645" s="55"/>
      <c r="P645" s="55"/>
      <c r="Q645" s="55"/>
      <c r="R645" s="55"/>
      <c r="S645" s="55"/>
      <c r="T645" s="55">
        <v>1</v>
      </c>
      <c r="U645" s="55"/>
      <c r="V645" s="55"/>
      <c r="W645" s="55">
        <v>1</v>
      </c>
      <c r="X645" s="55">
        <v>1</v>
      </c>
      <c r="Y645" s="55">
        <v>5</v>
      </c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53"/>
      <c r="AK645" s="53"/>
      <c r="AL645" s="19"/>
      <c r="AM645" s="53"/>
      <c r="AN645" s="19"/>
      <c r="AO645" s="53">
        <v>1</v>
      </c>
      <c r="AP645" s="53"/>
      <c r="AQ645" s="19"/>
      <c r="AR645" s="53"/>
      <c r="AS645" s="53"/>
      <c r="AT645" s="53"/>
    </row>
    <row r="646" s="1" customFormat="1" spans="1:46">
      <c r="A646" s="53">
        <v>337</v>
      </c>
      <c r="B646" s="53" t="s">
        <v>4184</v>
      </c>
      <c r="C646" s="54" t="s">
        <v>4231</v>
      </c>
      <c r="D646" s="54">
        <v>1</v>
      </c>
      <c r="E646" s="54" t="s">
        <v>4232</v>
      </c>
      <c r="F646" s="54" t="s">
        <v>4233</v>
      </c>
      <c r="G646" s="19"/>
      <c r="H646" s="19"/>
      <c r="I646" s="19"/>
      <c r="J646" s="19"/>
      <c r="K646" s="19"/>
      <c r="L646" s="19"/>
      <c r="M646" s="19"/>
      <c r="N646" s="55"/>
      <c r="O646" s="55"/>
      <c r="P646" s="55"/>
      <c r="Q646" s="55"/>
      <c r="R646" s="55"/>
      <c r="S646" s="55"/>
      <c r="T646" s="55">
        <v>1</v>
      </c>
      <c r="U646" s="55"/>
      <c r="V646" s="55"/>
      <c r="W646" s="55">
        <v>1</v>
      </c>
      <c r="X646" s="55">
        <v>1</v>
      </c>
      <c r="Y646" s="55">
        <v>1</v>
      </c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53"/>
      <c r="AK646" s="53"/>
      <c r="AL646" s="19"/>
      <c r="AM646" s="53"/>
      <c r="AN646" s="19"/>
      <c r="AO646" s="53">
        <v>1</v>
      </c>
      <c r="AP646" s="53"/>
      <c r="AQ646" s="19"/>
      <c r="AR646" s="53"/>
      <c r="AS646" s="53"/>
      <c r="AT646" s="53"/>
    </row>
    <row r="647" s="1" customFormat="1" spans="1:46">
      <c r="A647" s="53">
        <v>338</v>
      </c>
      <c r="B647" s="53" t="s">
        <v>4184</v>
      </c>
      <c r="C647" s="54" t="s">
        <v>4234</v>
      </c>
      <c r="D647" s="54">
        <v>2</v>
      </c>
      <c r="E647" s="54" t="s">
        <v>4235</v>
      </c>
      <c r="F647" s="58" t="s">
        <v>4236</v>
      </c>
      <c r="G647" s="19"/>
      <c r="H647" s="19"/>
      <c r="I647" s="19"/>
      <c r="J647" s="19"/>
      <c r="K647" s="19"/>
      <c r="L647" s="19"/>
      <c r="M647" s="19"/>
      <c r="N647" s="55">
        <v>1</v>
      </c>
      <c r="O647" s="55"/>
      <c r="P647" s="55"/>
      <c r="Q647" s="55"/>
      <c r="R647" s="55"/>
      <c r="S647" s="55"/>
      <c r="T647" s="55"/>
      <c r="U647" s="55"/>
      <c r="V647" s="55"/>
      <c r="W647" s="55"/>
      <c r="X647" s="54"/>
      <c r="Y647" s="54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53"/>
      <c r="AK647" s="53"/>
      <c r="AL647" s="19"/>
      <c r="AM647" s="53"/>
      <c r="AN647" s="19"/>
      <c r="AO647" s="53"/>
      <c r="AP647" s="53"/>
      <c r="AQ647" s="19"/>
      <c r="AR647" s="53"/>
      <c r="AS647" s="53"/>
      <c r="AT647" s="53">
        <v>1</v>
      </c>
    </row>
    <row r="648" s="1" customFormat="1" spans="1:46">
      <c r="A648" s="53"/>
      <c r="B648" s="53" t="s">
        <v>4184</v>
      </c>
      <c r="C648" s="54"/>
      <c r="D648" s="54"/>
      <c r="E648" s="54" t="s">
        <v>4237</v>
      </c>
      <c r="F648" s="54" t="s">
        <v>4238</v>
      </c>
      <c r="G648" s="19"/>
      <c r="H648" s="19"/>
      <c r="I648" s="19"/>
      <c r="J648" s="19"/>
      <c r="K648" s="19"/>
      <c r="L648" s="19"/>
      <c r="M648" s="19"/>
      <c r="N648" s="55">
        <v>1</v>
      </c>
      <c r="O648" s="55"/>
      <c r="P648" s="55"/>
      <c r="Q648" s="55"/>
      <c r="R648" s="55"/>
      <c r="S648" s="55"/>
      <c r="T648" s="55"/>
      <c r="U648" s="55"/>
      <c r="V648" s="55"/>
      <c r="W648" s="55"/>
      <c r="X648" s="54"/>
      <c r="Y648" s="54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53"/>
      <c r="AK648" s="53"/>
      <c r="AL648" s="19"/>
      <c r="AM648" s="53"/>
      <c r="AN648" s="19"/>
      <c r="AO648" s="53"/>
      <c r="AP648" s="53"/>
      <c r="AQ648" s="19"/>
      <c r="AR648" s="53"/>
      <c r="AS648" s="53"/>
      <c r="AT648" s="53">
        <v>1</v>
      </c>
    </row>
    <row r="649" s="1" customFormat="1" spans="1:46">
      <c r="A649" s="53">
        <v>339</v>
      </c>
      <c r="B649" s="53" t="s">
        <v>4184</v>
      </c>
      <c r="C649" s="54" t="s">
        <v>394</v>
      </c>
      <c r="D649" s="54">
        <v>2</v>
      </c>
      <c r="E649" s="54" t="s">
        <v>4239</v>
      </c>
      <c r="F649" s="54" t="s">
        <v>4240</v>
      </c>
      <c r="G649" s="19"/>
      <c r="H649" s="19"/>
      <c r="I649" s="19"/>
      <c r="J649" s="19"/>
      <c r="K649" s="19"/>
      <c r="L649" s="19"/>
      <c r="M649" s="19"/>
      <c r="N649" s="55">
        <v>1</v>
      </c>
      <c r="O649" s="55"/>
      <c r="P649" s="55"/>
      <c r="Q649" s="55"/>
      <c r="R649" s="55"/>
      <c r="S649" s="55"/>
      <c r="T649" s="55"/>
      <c r="U649" s="55"/>
      <c r="V649" s="55"/>
      <c r="W649" s="55"/>
      <c r="X649" s="54"/>
      <c r="Y649" s="54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53"/>
      <c r="AK649" s="53"/>
      <c r="AL649" s="19"/>
      <c r="AM649" s="53"/>
      <c r="AN649" s="19"/>
      <c r="AO649" s="53"/>
      <c r="AP649" s="53"/>
      <c r="AQ649" s="19"/>
      <c r="AR649" s="53"/>
      <c r="AS649" s="53"/>
      <c r="AT649" s="53">
        <v>1</v>
      </c>
    </row>
    <row r="650" s="1" customFormat="1" spans="1:46">
      <c r="A650" s="53"/>
      <c r="B650" s="53" t="s">
        <v>4184</v>
      </c>
      <c r="C650" s="54"/>
      <c r="D650" s="54"/>
      <c r="E650" s="54" t="s">
        <v>4241</v>
      </c>
      <c r="F650" s="54" t="s">
        <v>4242</v>
      </c>
      <c r="G650" s="19"/>
      <c r="H650" s="19"/>
      <c r="I650" s="19"/>
      <c r="J650" s="19"/>
      <c r="K650" s="19"/>
      <c r="L650" s="19"/>
      <c r="M650" s="19"/>
      <c r="N650" s="55">
        <v>1</v>
      </c>
      <c r="O650" s="55"/>
      <c r="P650" s="55"/>
      <c r="Q650" s="55"/>
      <c r="R650" s="55"/>
      <c r="S650" s="55"/>
      <c r="T650" s="55"/>
      <c r="U650" s="55"/>
      <c r="V650" s="55"/>
      <c r="W650" s="55"/>
      <c r="X650" s="54"/>
      <c r="Y650" s="54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53"/>
      <c r="AK650" s="53"/>
      <c r="AL650" s="19"/>
      <c r="AM650" s="53"/>
      <c r="AN650" s="19"/>
      <c r="AO650" s="53"/>
      <c r="AP650" s="53"/>
      <c r="AQ650" s="19"/>
      <c r="AR650" s="53"/>
      <c r="AS650" s="53"/>
      <c r="AT650" s="53">
        <v>1</v>
      </c>
    </row>
    <row r="651" s="1" customFormat="1" spans="1:46">
      <c r="A651" s="53">
        <v>340</v>
      </c>
      <c r="B651" s="53" t="s">
        <v>4184</v>
      </c>
      <c r="C651" s="54" t="s">
        <v>4243</v>
      </c>
      <c r="D651" s="54">
        <v>1</v>
      </c>
      <c r="E651" s="54" t="s">
        <v>4244</v>
      </c>
      <c r="F651" s="54" t="s">
        <v>3009</v>
      </c>
      <c r="G651" s="19"/>
      <c r="H651" s="19"/>
      <c r="I651" s="19"/>
      <c r="J651" s="19"/>
      <c r="K651" s="19"/>
      <c r="L651" s="19"/>
      <c r="M651" s="19"/>
      <c r="N651" s="55"/>
      <c r="O651" s="55"/>
      <c r="P651" s="55"/>
      <c r="Q651" s="55"/>
      <c r="R651" s="55"/>
      <c r="S651" s="55"/>
      <c r="T651" s="55">
        <v>1</v>
      </c>
      <c r="U651" s="55"/>
      <c r="V651" s="55"/>
      <c r="W651" s="55">
        <v>1</v>
      </c>
      <c r="X651" s="55">
        <v>1</v>
      </c>
      <c r="Y651" s="55">
        <v>8</v>
      </c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53"/>
      <c r="AK651" s="53"/>
      <c r="AL651" s="19"/>
      <c r="AM651" s="53"/>
      <c r="AN651" s="19"/>
      <c r="AO651" s="53">
        <v>1</v>
      </c>
      <c r="AP651" s="53"/>
      <c r="AQ651" s="19"/>
      <c r="AR651" s="53"/>
      <c r="AS651" s="53"/>
      <c r="AT651" s="53"/>
    </row>
    <row r="652" s="1" customFormat="1" spans="1:46">
      <c r="A652" s="53">
        <v>341</v>
      </c>
      <c r="B652" s="53" t="s">
        <v>4184</v>
      </c>
      <c r="C652" s="54" t="s">
        <v>4245</v>
      </c>
      <c r="D652" s="54">
        <v>1</v>
      </c>
      <c r="E652" s="54" t="s">
        <v>4246</v>
      </c>
      <c r="F652" s="54" t="s">
        <v>4247</v>
      </c>
      <c r="G652" s="19"/>
      <c r="H652" s="19"/>
      <c r="I652" s="19"/>
      <c r="J652" s="19"/>
      <c r="K652" s="19"/>
      <c r="L652" s="19"/>
      <c r="M652" s="19"/>
      <c r="N652" s="55"/>
      <c r="O652" s="55"/>
      <c r="P652" s="55"/>
      <c r="Q652" s="55"/>
      <c r="R652" s="55"/>
      <c r="S652" s="55"/>
      <c r="T652" s="55">
        <v>1</v>
      </c>
      <c r="U652" s="55"/>
      <c r="V652" s="55"/>
      <c r="W652" s="55">
        <v>1</v>
      </c>
      <c r="X652" s="55">
        <v>1</v>
      </c>
      <c r="Y652" s="55">
        <v>1</v>
      </c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53"/>
      <c r="AK652" s="53"/>
      <c r="AL652" s="19"/>
      <c r="AM652" s="53"/>
      <c r="AN652" s="19"/>
      <c r="AO652" s="53">
        <v>1</v>
      </c>
      <c r="AP652" s="53"/>
      <c r="AQ652" s="19"/>
      <c r="AR652" s="53"/>
      <c r="AS652" s="53"/>
      <c r="AT652" s="53"/>
    </row>
    <row r="653" s="1" customFormat="1" spans="1:46">
      <c r="A653" s="53">
        <v>342</v>
      </c>
      <c r="B653" s="53" t="s">
        <v>4184</v>
      </c>
      <c r="C653" s="54" t="s">
        <v>4248</v>
      </c>
      <c r="D653" s="54">
        <v>3</v>
      </c>
      <c r="E653" s="54" t="s">
        <v>4249</v>
      </c>
      <c r="F653" s="54" t="s">
        <v>4250</v>
      </c>
      <c r="G653" s="54"/>
      <c r="H653" s="54">
        <v>1</v>
      </c>
      <c r="I653" s="54"/>
      <c r="J653" s="54"/>
      <c r="K653" s="54">
        <v>1</v>
      </c>
      <c r="L653" s="54">
        <v>1</v>
      </c>
      <c r="M653" s="19"/>
      <c r="N653" s="54">
        <v>1</v>
      </c>
      <c r="O653" s="54"/>
      <c r="P653" s="54"/>
      <c r="Q653" s="54"/>
      <c r="R653" s="54"/>
      <c r="S653" s="54"/>
      <c r="T653" s="54">
        <v>1</v>
      </c>
      <c r="U653" s="54"/>
      <c r="V653" s="54"/>
      <c r="W653" s="54">
        <v>1</v>
      </c>
      <c r="X653" s="54">
        <v>1</v>
      </c>
      <c r="Y653" s="54">
        <v>5</v>
      </c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54"/>
      <c r="AK653" s="54"/>
      <c r="AL653" s="19"/>
      <c r="AM653" s="54"/>
      <c r="AN653" s="19"/>
      <c r="AO653" s="54"/>
      <c r="AP653" s="54"/>
      <c r="AQ653" s="19"/>
      <c r="AR653" s="54"/>
      <c r="AS653" s="54">
        <v>1</v>
      </c>
      <c r="AT653" s="54"/>
    </row>
    <row r="654" s="1" customFormat="1" spans="1:46">
      <c r="A654" s="53"/>
      <c r="B654" s="53" t="s">
        <v>4184</v>
      </c>
      <c r="C654" s="54"/>
      <c r="D654" s="54"/>
      <c r="E654" s="54"/>
      <c r="F654" s="54" t="s">
        <v>4251</v>
      </c>
      <c r="G654" s="54"/>
      <c r="H654" s="54"/>
      <c r="I654" s="54"/>
      <c r="J654" s="54"/>
      <c r="K654" s="54"/>
      <c r="L654" s="54"/>
      <c r="M654" s="19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54"/>
      <c r="AK654" s="54"/>
      <c r="AL654" s="19"/>
      <c r="AM654" s="54"/>
      <c r="AN654" s="19"/>
      <c r="AO654" s="54"/>
      <c r="AP654" s="54"/>
      <c r="AQ654" s="19"/>
      <c r="AR654" s="54"/>
      <c r="AS654" s="54"/>
      <c r="AT654" s="54"/>
    </row>
    <row r="655" s="1" customFormat="1" spans="1:46">
      <c r="A655" s="53"/>
      <c r="B655" s="53" t="s">
        <v>4184</v>
      </c>
      <c r="C655" s="54"/>
      <c r="D655" s="54"/>
      <c r="E655" s="54"/>
      <c r="F655" s="54" t="s">
        <v>4252</v>
      </c>
      <c r="G655" s="54"/>
      <c r="H655" s="54"/>
      <c r="I655" s="54"/>
      <c r="J655" s="54"/>
      <c r="K655" s="54"/>
      <c r="L655" s="54"/>
      <c r="M655" s="19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54"/>
      <c r="AK655" s="54"/>
      <c r="AL655" s="19"/>
      <c r="AM655" s="54"/>
      <c r="AN655" s="19"/>
      <c r="AO655" s="54"/>
      <c r="AP655" s="54"/>
      <c r="AQ655" s="19"/>
      <c r="AR655" s="54"/>
      <c r="AS655" s="54"/>
      <c r="AT655" s="54"/>
    </row>
    <row r="656" s="1" customFormat="1" spans="1:46">
      <c r="A656" s="53">
        <v>343</v>
      </c>
      <c r="B656" s="53" t="s">
        <v>4184</v>
      </c>
      <c r="C656" s="54" t="s">
        <v>4253</v>
      </c>
      <c r="D656" s="54">
        <v>1</v>
      </c>
      <c r="E656" s="54" t="s">
        <v>4254</v>
      </c>
      <c r="F656" s="54" t="s">
        <v>4255</v>
      </c>
      <c r="G656" s="55"/>
      <c r="H656" s="54"/>
      <c r="I656" s="54"/>
      <c r="J656" s="54"/>
      <c r="K656" s="54"/>
      <c r="L656" s="54"/>
      <c r="M656" s="19"/>
      <c r="N656" s="55"/>
      <c r="O656" s="55"/>
      <c r="P656" s="55"/>
      <c r="Q656" s="55"/>
      <c r="R656" s="55"/>
      <c r="S656" s="55"/>
      <c r="T656" s="55">
        <v>1</v>
      </c>
      <c r="U656" s="55"/>
      <c r="V656" s="55"/>
      <c r="W656" s="55">
        <v>1</v>
      </c>
      <c r="X656" s="55">
        <v>1</v>
      </c>
      <c r="Y656" s="55">
        <v>4</v>
      </c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53"/>
      <c r="AK656" s="53"/>
      <c r="AL656" s="19"/>
      <c r="AM656" s="53">
        <v>1</v>
      </c>
      <c r="AN656" s="19"/>
      <c r="AO656" s="53"/>
      <c r="AP656" s="53"/>
      <c r="AQ656" s="19"/>
      <c r="AR656" s="53"/>
      <c r="AS656" s="53"/>
      <c r="AT656" s="53"/>
    </row>
    <row r="657" s="1" customFormat="1" spans="1:46">
      <c r="A657" s="53">
        <v>344</v>
      </c>
      <c r="B657" s="53" t="s">
        <v>4184</v>
      </c>
      <c r="C657" s="53" t="s">
        <v>4256</v>
      </c>
      <c r="D657" s="53">
        <v>2</v>
      </c>
      <c r="E657" s="53" t="s">
        <v>4257</v>
      </c>
      <c r="F657" s="54" t="s">
        <v>4258</v>
      </c>
      <c r="G657" s="53"/>
      <c r="H657" s="53"/>
      <c r="I657" s="53"/>
      <c r="J657" s="53"/>
      <c r="K657" s="53"/>
      <c r="L657" s="53"/>
      <c r="M657" s="19"/>
      <c r="N657" s="53"/>
      <c r="O657" s="53"/>
      <c r="P657" s="53"/>
      <c r="Q657" s="53">
        <v>1</v>
      </c>
      <c r="R657" s="53"/>
      <c r="S657" s="53"/>
      <c r="T657" s="53">
        <v>1</v>
      </c>
      <c r="U657" s="53"/>
      <c r="V657" s="53"/>
      <c r="W657" s="53">
        <v>1</v>
      </c>
      <c r="X657" s="53">
        <v>1</v>
      </c>
      <c r="Y657" s="53">
        <v>8</v>
      </c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53"/>
      <c r="AK657" s="53"/>
      <c r="AL657" s="19"/>
      <c r="AM657" s="53">
        <v>1</v>
      </c>
      <c r="AN657" s="19"/>
      <c r="AO657" s="53"/>
      <c r="AP657" s="53"/>
      <c r="AQ657" s="19"/>
      <c r="AR657" s="53"/>
      <c r="AS657" s="53"/>
      <c r="AT657" s="53"/>
    </row>
    <row r="658" s="1" customFormat="1" spans="1:46">
      <c r="A658" s="53"/>
      <c r="B658" s="53" t="s">
        <v>4184</v>
      </c>
      <c r="C658" s="53"/>
      <c r="D658" s="53"/>
      <c r="E658" s="53"/>
      <c r="F658" s="54" t="s">
        <v>4259</v>
      </c>
      <c r="G658" s="53"/>
      <c r="H658" s="53"/>
      <c r="I658" s="53"/>
      <c r="J658" s="53"/>
      <c r="K658" s="53"/>
      <c r="L658" s="53"/>
      <c r="M658" s="19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>
        <v>2</v>
      </c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53"/>
      <c r="AK658" s="53"/>
      <c r="AL658" s="19"/>
      <c r="AM658" s="53"/>
      <c r="AN658" s="19"/>
      <c r="AO658" s="53"/>
      <c r="AP658" s="53"/>
      <c r="AQ658" s="19"/>
      <c r="AR658" s="53"/>
      <c r="AS658" s="53"/>
      <c r="AT658" s="53"/>
    </row>
    <row r="659" s="1" customFormat="1" spans="1:46">
      <c r="A659" s="53">
        <v>345</v>
      </c>
      <c r="B659" s="53" t="s">
        <v>4184</v>
      </c>
      <c r="C659" s="54" t="s">
        <v>4260</v>
      </c>
      <c r="D659" s="54">
        <v>1</v>
      </c>
      <c r="E659" s="54" t="s">
        <v>4261</v>
      </c>
      <c r="F659" s="54" t="s">
        <v>4262</v>
      </c>
      <c r="G659" s="55"/>
      <c r="H659" s="54"/>
      <c r="I659" s="54"/>
      <c r="J659" s="54"/>
      <c r="K659" s="54"/>
      <c r="L659" s="54"/>
      <c r="M659" s="19"/>
      <c r="N659" s="55"/>
      <c r="O659" s="55"/>
      <c r="P659" s="55"/>
      <c r="Q659" s="55"/>
      <c r="R659" s="55"/>
      <c r="S659" s="55"/>
      <c r="T659" s="55">
        <v>1</v>
      </c>
      <c r="U659" s="55"/>
      <c r="V659" s="55"/>
      <c r="W659" s="55">
        <v>1</v>
      </c>
      <c r="X659" s="55">
        <v>1</v>
      </c>
      <c r="Y659" s="55">
        <v>9</v>
      </c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53"/>
      <c r="AK659" s="53"/>
      <c r="AL659" s="19"/>
      <c r="AM659" s="53">
        <v>1</v>
      </c>
      <c r="AN659" s="19"/>
      <c r="AO659" s="53"/>
      <c r="AP659" s="53"/>
      <c r="AQ659" s="19"/>
      <c r="AR659" s="53"/>
      <c r="AS659" s="53"/>
      <c r="AT659" s="53"/>
    </row>
    <row r="660" s="1" customFormat="1" spans="1:46">
      <c r="A660" s="53">
        <v>346</v>
      </c>
      <c r="B660" s="53" t="s">
        <v>4184</v>
      </c>
      <c r="C660" s="54" t="s">
        <v>4263</v>
      </c>
      <c r="D660" s="54">
        <v>2</v>
      </c>
      <c r="E660" s="54" t="s">
        <v>4264</v>
      </c>
      <c r="F660" s="54" t="s">
        <v>4265</v>
      </c>
      <c r="G660" s="54">
        <v>2</v>
      </c>
      <c r="H660" s="54"/>
      <c r="I660" s="54"/>
      <c r="J660" s="54"/>
      <c r="K660" s="54">
        <v>2</v>
      </c>
      <c r="L660" s="54">
        <v>2</v>
      </c>
      <c r="M660" s="19"/>
      <c r="N660" s="54"/>
      <c r="O660" s="54"/>
      <c r="P660" s="54"/>
      <c r="Q660" s="54"/>
      <c r="R660" s="54"/>
      <c r="S660" s="54"/>
      <c r="T660" s="54"/>
      <c r="U660" s="54"/>
      <c r="V660" s="54"/>
      <c r="W660" s="54">
        <v>1</v>
      </c>
      <c r="X660" s="54">
        <v>1</v>
      </c>
      <c r="Y660" s="54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54"/>
      <c r="AK660" s="54"/>
      <c r="AL660" s="19"/>
      <c r="AM660" s="54"/>
      <c r="AN660" s="19"/>
      <c r="AO660" s="54"/>
      <c r="AP660" s="54">
        <v>1</v>
      </c>
      <c r="AQ660" s="19"/>
      <c r="AR660" s="54"/>
      <c r="AS660" s="54"/>
      <c r="AT660" s="54"/>
    </row>
    <row r="661" s="1" customFormat="1" spans="1:46">
      <c r="A661" s="53"/>
      <c r="B661" s="53" t="s">
        <v>4184</v>
      </c>
      <c r="C661" s="54"/>
      <c r="D661" s="54"/>
      <c r="E661" s="54"/>
      <c r="F661" s="54" t="s">
        <v>4266</v>
      </c>
      <c r="G661" s="54"/>
      <c r="H661" s="54"/>
      <c r="I661" s="54"/>
      <c r="J661" s="54"/>
      <c r="K661" s="54"/>
      <c r="L661" s="54"/>
      <c r="M661" s="19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>
        <v>5</v>
      </c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54"/>
      <c r="AK661" s="54"/>
      <c r="AL661" s="19"/>
      <c r="AM661" s="54"/>
      <c r="AN661" s="19"/>
      <c r="AO661" s="54"/>
      <c r="AP661" s="54"/>
      <c r="AQ661" s="19"/>
      <c r="AR661" s="54"/>
      <c r="AS661" s="54"/>
      <c r="AT661" s="54"/>
    </row>
    <row r="662" s="1" customFormat="1" spans="1:46">
      <c r="A662" s="54">
        <v>347</v>
      </c>
      <c r="B662" s="53" t="s">
        <v>4184</v>
      </c>
      <c r="C662" s="54" t="s">
        <v>4267</v>
      </c>
      <c r="D662" s="54">
        <v>2</v>
      </c>
      <c r="E662" s="54" t="s">
        <v>4268</v>
      </c>
      <c r="F662" s="54" t="s">
        <v>4269</v>
      </c>
      <c r="G662" s="54" t="s">
        <v>4270</v>
      </c>
      <c r="H662" s="54" t="s">
        <v>4270</v>
      </c>
      <c r="I662" s="54"/>
      <c r="J662" s="54"/>
      <c r="K662" s="54" t="s">
        <v>4270</v>
      </c>
      <c r="L662" s="54"/>
      <c r="M662" s="54"/>
      <c r="N662" s="54" t="s">
        <v>4270</v>
      </c>
      <c r="O662" s="54"/>
      <c r="P662" s="54"/>
      <c r="Q662" s="54">
        <v>2</v>
      </c>
      <c r="R662" s="54"/>
      <c r="S662" s="54"/>
      <c r="T662" s="54" t="s">
        <v>4270</v>
      </c>
      <c r="U662" s="54"/>
      <c r="V662" s="54"/>
      <c r="W662" s="54">
        <v>1</v>
      </c>
      <c r="X662" s="54">
        <v>1</v>
      </c>
      <c r="Y662" s="54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54"/>
      <c r="AK662" s="54"/>
      <c r="AL662" s="19"/>
      <c r="AM662" s="54"/>
      <c r="AN662" s="19"/>
      <c r="AO662" s="54"/>
      <c r="AP662" s="54">
        <v>1</v>
      </c>
      <c r="AQ662" s="19"/>
      <c r="AR662" s="54"/>
      <c r="AS662" s="54"/>
      <c r="AT662" s="54"/>
    </row>
    <row r="663" s="1" customFormat="1" spans="1:46">
      <c r="A663" s="54"/>
      <c r="B663" s="53" t="s">
        <v>4184</v>
      </c>
      <c r="C663" s="54"/>
      <c r="D663" s="54"/>
      <c r="E663" s="54"/>
      <c r="F663" s="54" t="s">
        <v>4271</v>
      </c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>
        <v>5</v>
      </c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54"/>
      <c r="AK663" s="54"/>
      <c r="AL663" s="19"/>
      <c r="AM663" s="54"/>
      <c r="AN663" s="19"/>
      <c r="AO663" s="54"/>
      <c r="AP663" s="54"/>
      <c r="AQ663" s="19"/>
      <c r="AR663" s="54"/>
      <c r="AS663" s="54"/>
      <c r="AT663" s="54"/>
    </row>
    <row r="664" s="1" customFormat="1" spans="1:46">
      <c r="A664" s="53">
        <v>348</v>
      </c>
      <c r="B664" s="53" t="s">
        <v>4184</v>
      </c>
      <c r="C664" s="54" t="s">
        <v>4272</v>
      </c>
      <c r="D664" s="54">
        <v>3</v>
      </c>
      <c r="E664" s="54" t="s">
        <v>4273</v>
      </c>
      <c r="F664" s="54" t="s">
        <v>4274</v>
      </c>
      <c r="G664" s="55"/>
      <c r="H664" s="55"/>
      <c r="I664" s="55"/>
      <c r="J664" s="55"/>
      <c r="K664" s="55"/>
      <c r="L664" s="55"/>
      <c r="M664" s="19"/>
      <c r="N664" s="55"/>
      <c r="O664" s="55"/>
      <c r="P664" s="55"/>
      <c r="Q664" s="55">
        <v>3</v>
      </c>
      <c r="R664" s="55"/>
      <c r="S664" s="55"/>
      <c r="T664" s="55"/>
      <c r="U664" s="55"/>
      <c r="V664" s="55"/>
      <c r="W664" s="55">
        <v>1</v>
      </c>
      <c r="X664" s="55">
        <v>1</v>
      </c>
      <c r="Y664" s="55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55"/>
      <c r="AK664" s="55"/>
      <c r="AL664" s="19"/>
      <c r="AM664" s="55"/>
      <c r="AN664" s="19"/>
      <c r="AO664" s="55"/>
      <c r="AP664" s="55">
        <v>1</v>
      </c>
      <c r="AQ664" s="19"/>
      <c r="AR664" s="55"/>
      <c r="AS664" s="55"/>
      <c r="AT664" s="55"/>
    </row>
    <row r="665" s="1" customFormat="1" spans="1:46">
      <c r="A665" s="53"/>
      <c r="B665" s="53" t="s">
        <v>4184</v>
      </c>
      <c r="C665" s="54"/>
      <c r="D665" s="54"/>
      <c r="E665" s="54"/>
      <c r="F665" s="54" t="s">
        <v>4275</v>
      </c>
      <c r="G665" s="55"/>
      <c r="H665" s="55"/>
      <c r="I665" s="55"/>
      <c r="J665" s="55"/>
      <c r="K665" s="55"/>
      <c r="L665" s="55"/>
      <c r="M665" s="19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55"/>
      <c r="AK665" s="55"/>
      <c r="AL665" s="19"/>
      <c r="AM665" s="55"/>
      <c r="AN665" s="19"/>
      <c r="AO665" s="55"/>
      <c r="AP665" s="55"/>
      <c r="AQ665" s="19"/>
      <c r="AR665" s="55"/>
      <c r="AS665" s="55"/>
      <c r="AT665" s="55"/>
    </row>
    <row r="666" s="1" customFormat="1" spans="1:46">
      <c r="A666" s="53"/>
      <c r="B666" s="53" t="s">
        <v>4184</v>
      </c>
      <c r="C666" s="54"/>
      <c r="D666" s="54"/>
      <c r="E666" s="54"/>
      <c r="F666" s="54" t="s">
        <v>4276</v>
      </c>
      <c r="G666" s="55"/>
      <c r="H666" s="55"/>
      <c r="I666" s="55"/>
      <c r="J666" s="55"/>
      <c r="K666" s="55"/>
      <c r="L666" s="55"/>
      <c r="M666" s="19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>
        <v>2</v>
      </c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55"/>
      <c r="AK666" s="55"/>
      <c r="AL666" s="19"/>
      <c r="AM666" s="55"/>
      <c r="AN666" s="19"/>
      <c r="AO666" s="55"/>
      <c r="AP666" s="55"/>
      <c r="AQ666" s="19"/>
      <c r="AR666" s="55"/>
      <c r="AS666" s="55"/>
      <c r="AT666" s="55"/>
    </row>
    <row r="667" s="1" customFormat="1" spans="1:46">
      <c r="A667" s="53">
        <v>349</v>
      </c>
      <c r="B667" s="53" t="s">
        <v>4184</v>
      </c>
      <c r="C667" s="55" t="s">
        <v>4277</v>
      </c>
      <c r="D667" s="54">
        <f>SUM(G667:N667)</f>
        <v>1</v>
      </c>
      <c r="E667" s="54" t="s">
        <v>4278</v>
      </c>
      <c r="F667" s="54" t="s">
        <v>4279</v>
      </c>
      <c r="G667" s="55" t="s">
        <v>4270</v>
      </c>
      <c r="H667" s="55" t="s">
        <v>4270</v>
      </c>
      <c r="I667" s="55"/>
      <c r="J667" s="55"/>
      <c r="K667" s="55" t="s">
        <v>4270</v>
      </c>
      <c r="L667" s="55"/>
      <c r="M667" s="19"/>
      <c r="N667" s="55">
        <v>1</v>
      </c>
      <c r="O667" s="55"/>
      <c r="P667" s="55"/>
      <c r="Q667" s="55" t="s">
        <v>4270</v>
      </c>
      <c r="R667" s="55"/>
      <c r="S667" s="55"/>
      <c r="T667" s="55" t="s">
        <v>4270</v>
      </c>
      <c r="U667" s="55"/>
      <c r="V667" s="55"/>
      <c r="W667" s="55">
        <v>1</v>
      </c>
      <c r="X667" s="55">
        <v>1</v>
      </c>
      <c r="Y667" s="55">
        <v>2</v>
      </c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53">
        <v>1</v>
      </c>
      <c r="AK667" s="53"/>
      <c r="AL667" s="19"/>
      <c r="AM667" s="53"/>
      <c r="AN667" s="19"/>
      <c r="AO667" s="53"/>
      <c r="AP667" s="53"/>
      <c r="AQ667" s="19"/>
      <c r="AR667" s="53"/>
      <c r="AS667" s="53"/>
      <c r="AT667" s="53"/>
    </row>
    <row r="668" s="1" customFormat="1" spans="1:46">
      <c r="A668" s="53">
        <v>350</v>
      </c>
      <c r="B668" s="53" t="s">
        <v>4184</v>
      </c>
      <c r="C668" s="55" t="s">
        <v>4280</v>
      </c>
      <c r="D668" s="54">
        <v>1</v>
      </c>
      <c r="E668" s="54" t="s">
        <v>4281</v>
      </c>
      <c r="F668" s="54" t="s">
        <v>4282</v>
      </c>
      <c r="G668" s="55"/>
      <c r="H668" s="55"/>
      <c r="I668" s="55"/>
      <c r="J668" s="55"/>
      <c r="K668" s="55"/>
      <c r="L668" s="55"/>
      <c r="M668" s="19"/>
      <c r="N668" s="55">
        <v>1</v>
      </c>
      <c r="O668" s="55"/>
      <c r="P668" s="55"/>
      <c r="Q668" s="55"/>
      <c r="R668" s="55"/>
      <c r="S668" s="55"/>
      <c r="T668" s="55"/>
      <c r="U668" s="55"/>
      <c r="V668" s="55"/>
      <c r="W668" s="55">
        <v>1</v>
      </c>
      <c r="X668" s="55">
        <v>1</v>
      </c>
      <c r="Y668" s="55">
        <v>5</v>
      </c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53">
        <v>1</v>
      </c>
      <c r="AK668" s="53"/>
      <c r="AL668" s="19"/>
      <c r="AM668" s="53"/>
      <c r="AN668" s="19"/>
      <c r="AO668" s="53"/>
      <c r="AP668" s="53"/>
      <c r="AQ668" s="19"/>
      <c r="AR668" s="53"/>
      <c r="AS668" s="53"/>
      <c r="AT668" s="53"/>
    </row>
    <row r="669" s="1" customFormat="1" spans="1:46">
      <c r="A669" s="53">
        <v>351</v>
      </c>
      <c r="B669" s="53" t="s">
        <v>4184</v>
      </c>
      <c r="C669" s="55" t="s">
        <v>4283</v>
      </c>
      <c r="D669" s="54">
        <v>1</v>
      </c>
      <c r="E669" s="54" t="s">
        <v>4284</v>
      </c>
      <c r="F669" s="54" t="s">
        <v>4285</v>
      </c>
      <c r="G669" s="55"/>
      <c r="H669" s="55"/>
      <c r="I669" s="55"/>
      <c r="J669" s="55"/>
      <c r="K669" s="55"/>
      <c r="L669" s="55"/>
      <c r="M669" s="19"/>
      <c r="N669" s="55">
        <v>1</v>
      </c>
      <c r="O669" s="55"/>
      <c r="P669" s="55"/>
      <c r="Q669" s="55"/>
      <c r="R669" s="55"/>
      <c r="S669" s="55"/>
      <c r="T669" s="55"/>
      <c r="U669" s="55"/>
      <c r="V669" s="55"/>
      <c r="W669" s="55">
        <v>1</v>
      </c>
      <c r="X669" s="55">
        <v>1</v>
      </c>
      <c r="Y669" s="55">
        <v>2</v>
      </c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53">
        <v>1</v>
      </c>
      <c r="AK669" s="53"/>
      <c r="AL669" s="19"/>
      <c r="AM669" s="53"/>
      <c r="AN669" s="19"/>
      <c r="AO669" s="53"/>
      <c r="AP669" s="53"/>
      <c r="AQ669" s="19"/>
      <c r="AR669" s="53"/>
      <c r="AS669" s="53"/>
      <c r="AT669" s="53"/>
    </row>
    <row r="670" s="1" customFormat="1" spans="1:46">
      <c r="A670" s="53">
        <v>352</v>
      </c>
      <c r="B670" s="53" t="s">
        <v>4184</v>
      </c>
      <c r="C670" s="55" t="s">
        <v>4286</v>
      </c>
      <c r="D670" s="54">
        <v>1</v>
      </c>
      <c r="E670" s="54" t="s">
        <v>4287</v>
      </c>
      <c r="F670" s="54" t="s">
        <v>4288</v>
      </c>
      <c r="G670" s="55"/>
      <c r="H670" s="55"/>
      <c r="I670" s="55"/>
      <c r="J670" s="55"/>
      <c r="K670" s="55"/>
      <c r="L670" s="55"/>
      <c r="M670" s="19"/>
      <c r="N670" s="55">
        <v>1</v>
      </c>
      <c r="O670" s="55"/>
      <c r="P670" s="55"/>
      <c r="Q670" s="55"/>
      <c r="R670" s="55"/>
      <c r="S670" s="55"/>
      <c r="T670" s="55"/>
      <c r="U670" s="55"/>
      <c r="V670" s="55"/>
      <c r="W670" s="55">
        <v>1</v>
      </c>
      <c r="X670" s="55">
        <v>1</v>
      </c>
      <c r="Y670" s="55">
        <v>1</v>
      </c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53">
        <v>1</v>
      </c>
      <c r="AK670" s="53"/>
      <c r="AL670" s="19"/>
      <c r="AM670" s="53"/>
      <c r="AN670" s="19"/>
      <c r="AO670" s="53"/>
      <c r="AP670" s="53"/>
      <c r="AQ670" s="19"/>
      <c r="AR670" s="53"/>
      <c r="AS670" s="53"/>
      <c r="AT670" s="53"/>
    </row>
    <row r="671" s="1" customFormat="1" spans="1:46">
      <c r="A671" s="54">
        <v>353</v>
      </c>
      <c r="B671" s="53" t="s">
        <v>4184</v>
      </c>
      <c r="C671" s="54" t="s">
        <v>4289</v>
      </c>
      <c r="D671" s="54">
        <f>SUM(G671:N671)</f>
        <v>2</v>
      </c>
      <c r="E671" s="54" t="s">
        <v>4290</v>
      </c>
      <c r="F671" s="54" t="s">
        <v>4291</v>
      </c>
      <c r="G671" s="54" t="s">
        <v>4270</v>
      </c>
      <c r="H671" s="54" t="s">
        <v>4270</v>
      </c>
      <c r="I671" s="54"/>
      <c r="J671" s="54"/>
      <c r="K671" s="54" t="s">
        <v>4270</v>
      </c>
      <c r="L671" s="54"/>
      <c r="M671" s="19"/>
      <c r="N671" s="54">
        <v>2</v>
      </c>
      <c r="O671" s="54"/>
      <c r="P671" s="54"/>
      <c r="Q671" s="54" t="s">
        <v>4270</v>
      </c>
      <c r="R671" s="54"/>
      <c r="S671" s="54"/>
      <c r="T671" s="54" t="s">
        <v>4270</v>
      </c>
      <c r="U671" s="54"/>
      <c r="V671" s="54"/>
      <c r="W671" s="54">
        <v>1</v>
      </c>
      <c r="X671" s="54">
        <v>1</v>
      </c>
      <c r="Y671" s="54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54"/>
      <c r="AK671" s="54">
        <v>1</v>
      </c>
      <c r="AL671" s="19"/>
      <c r="AM671" s="54"/>
      <c r="AN671" s="19"/>
      <c r="AO671" s="54"/>
      <c r="AP671" s="54"/>
      <c r="AQ671" s="19"/>
      <c r="AR671" s="54"/>
      <c r="AS671" s="54"/>
      <c r="AT671" s="54"/>
    </row>
    <row r="672" s="1" customFormat="1" spans="1:46">
      <c r="A672" s="54"/>
      <c r="B672" s="53" t="s">
        <v>4184</v>
      </c>
      <c r="C672" s="54"/>
      <c r="D672" s="54"/>
      <c r="E672" s="54"/>
      <c r="F672" s="54" t="s">
        <v>4292</v>
      </c>
      <c r="G672" s="54"/>
      <c r="H672" s="54"/>
      <c r="I672" s="54"/>
      <c r="J672" s="54"/>
      <c r="K672" s="54"/>
      <c r="L672" s="54"/>
      <c r="M672" s="19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>
        <v>2</v>
      </c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54"/>
      <c r="AK672" s="54"/>
      <c r="AL672" s="19"/>
      <c r="AM672" s="54"/>
      <c r="AN672" s="19"/>
      <c r="AO672" s="54"/>
      <c r="AP672" s="54"/>
      <c r="AQ672" s="19"/>
      <c r="AR672" s="54"/>
      <c r="AS672" s="54"/>
      <c r="AT672" s="54"/>
    </row>
    <row r="673" s="1" customFormat="1" spans="1:46">
      <c r="A673" s="53">
        <v>354</v>
      </c>
      <c r="B673" s="53" t="s">
        <v>4184</v>
      </c>
      <c r="C673" s="55" t="s">
        <v>4293</v>
      </c>
      <c r="D673" s="54">
        <v>1</v>
      </c>
      <c r="E673" s="54" t="s">
        <v>4294</v>
      </c>
      <c r="F673" s="54" t="s">
        <v>4295</v>
      </c>
      <c r="G673" s="55" t="s">
        <v>4270</v>
      </c>
      <c r="H673" s="55" t="s">
        <v>4270</v>
      </c>
      <c r="I673" s="55"/>
      <c r="J673" s="55"/>
      <c r="K673" s="55" t="s">
        <v>4270</v>
      </c>
      <c r="L673" s="55"/>
      <c r="M673" s="19"/>
      <c r="N673" s="55" t="s">
        <v>4270</v>
      </c>
      <c r="O673" s="55"/>
      <c r="P673" s="55"/>
      <c r="Q673" s="55" t="s">
        <v>4270</v>
      </c>
      <c r="R673" s="55"/>
      <c r="S673" s="55"/>
      <c r="T673" s="55">
        <v>1</v>
      </c>
      <c r="U673" s="55"/>
      <c r="V673" s="55"/>
      <c r="W673" s="55">
        <v>1</v>
      </c>
      <c r="X673" s="55">
        <v>1</v>
      </c>
      <c r="Y673" s="55">
        <v>4</v>
      </c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53"/>
      <c r="AK673" s="53"/>
      <c r="AL673" s="19"/>
      <c r="AM673" s="53"/>
      <c r="AN673" s="19"/>
      <c r="AO673" s="53">
        <v>1</v>
      </c>
      <c r="AP673" s="53"/>
      <c r="AQ673" s="19"/>
      <c r="AR673" s="53"/>
      <c r="AS673" s="53"/>
      <c r="AT673" s="53"/>
    </row>
    <row r="674" s="1" customFormat="1" spans="1:46">
      <c r="A674" s="53">
        <v>355</v>
      </c>
      <c r="B674" s="53" t="s">
        <v>4184</v>
      </c>
      <c r="C674" s="55" t="s">
        <v>4296</v>
      </c>
      <c r="D674" s="54">
        <v>1</v>
      </c>
      <c r="E674" s="54" t="s">
        <v>4297</v>
      </c>
      <c r="F674" s="54" t="s">
        <v>4298</v>
      </c>
      <c r="G674" s="55"/>
      <c r="H674" s="55"/>
      <c r="I674" s="55"/>
      <c r="J674" s="55"/>
      <c r="K674" s="55"/>
      <c r="L674" s="55"/>
      <c r="M674" s="19"/>
      <c r="N674" s="55"/>
      <c r="O674" s="55"/>
      <c r="P674" s="55"/>
      <c r="Q674" s="55"/>
      <c r="R674" s="55"/>
      <c r="S674" s="55"/>
      <c r="T674" s="55">
        <v>1</v>
      </c>
      <c r="U674" s="55"/>
      <c r="V674" s="55"/>
      <c r="W674" s="55">
        <v>1</v>
      </c>
      <c r="X674" s="55">
        <v>1</v>
      </c>
      <c r="Y674" s="55">
        <v>1</v>
      </c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53"/>
      <c r="AK674" s="53"/>
      <c r="AL674" s="19"/>
      <c r="AM674" s="53"/>
      <c r="AN674" s="19"/>
      <c r="AO674" s="53">
        <v>1</v>
      </c>
      <c r="AP674" s="53"/>
      <c r="AQ674" s="19"/>
      <c r="AR674" s="53"/>
      <c r="AS674" s="53"/>
      <c r="AT674" s="53"/>
    </row>
    <row r="675" s="1" customFormat="1" spans="1:46">
      <c r="A675" s="53">
        <v>356</v>
      </c>
      <c r="B675" s="53" t="s">
        <v>4184</v>
      </c>
      <c r="C675" s="54" t="s">
        <v>4299</v>
      </c>
      <c r="D675" s="54">
        <v>1</v>
      </c>
      <c r="E675" s="54" t="s">
        <v>4300</v>
      </c>
      <c r="F675" s="54" t="s">
        <v>4301</v>
      </c>
      <c r="G675" s="55" t="s">
        <v>4270</v>
      </c>
      <c r="H675" s="55" t="s">
        <v>4270</v>
      </c>
      <c r="I675" s="55"/>
      <c r="J675" s="55"/>
      <c r="K675" s="55" t="s">
        <v>4270</v>
      </c>
      <c r="L675" s="55"/>
      <c r="M675" s="19"/>
      <c r="N675" s="55" t="s">
        <v>4270</v>
      </c>
      <c r="O675" s="55"/>
      <c r="P675" s="55"/>
      <c r="Q675" s="55" t="s">
        <v>4270</v>
      </c>
      <c r="R675" s="55"/>
      <c r="S675" s="55"/>
      <c r="T675" s="55">
        <v>1</v>
      </c>
      <c r="U675" s="55"/>
      <c r="V675" s="55"/>
      <c r="W675" s="55">
        <v>1</v>
      </c>
      <c r="X675" s="55">
        <v>1</v>
      </c>
      <c r="Y675" s="55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53"/>
      <c r="AK675" s="53"/>
      <c r="AL675" s="19"/>
      <c r="AM675" s="53"/>
      <c r="AN675" s="19"/>
      <c r="AO675" s="53">
        <v>1</v>
      </c>
      <c r="AP675" s="53"/>
      <c r="AQ675" s="19"/>
      <c r="AR675" s="53"/>
      <c r="AS675" s="53"/>
      <c r="AT675" s="53"/>
    </row>
    <row r="676" s="1" customFormat="1" spans="1:46">
      <c r="A676" s="53">
        <v>357</v>
      </c>
      <c r="B676" s="53" t="s">
        <v>4184</v>
      </c>
      <c r="C676" s="54" t="s">
        <v>4302</v>
      </c>
      <c r="D676" s="54">
        <f>SUM(G676:N676)</f>
        <v>1</v>
      </c>
      <c r="E676" s="54" t="s">
        <v>4186</v>
      </c>
      <c r="F676" s="54" t="s">
        <v>4303</v>
      </c>
      <c r="G676" s="55" t="s">
        <v>4270</v>
      </c>
      <c r="H676" s="55" t="s">
        <v>4270</v>
      </c>
      <c r="I676" s="55"/>
      <c r="J676" s="55"/>
      <c r="K676" s="55" t="s">
        <v>4270</v>
      </c>
      <c r="L676" s="55"/>
      <c r="M676" s="19"/>
      <c r="N676" s="55">
        <v>1</v>
      </c>
      <c r="O676" s="55"/>
      <c r="P676" s="55"/>
      <c r="Q676" s="55" t="s">
        <v>4270</v>
      </c>
      <c r="R676" s="55"/>
      <c r="S676" s="55"/>
      <c r="T676" s="55"/>
      <c r="U676" s="55"/>
      <c r="V676" s="55"/>
      <c r="W676" s="55" t="s">
        <v>4270</v>
      </c>
      <c r="X676" s="55"/>
      <c r="Y676" s="55">
        <v>2</v>
      </c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53"/>
      <c r="AK676" s="53"/>
      <c r="AL676" s="19"/>
      <c r="AM676" s="53"/>
      <c r="AN676" s="19"/>
      <c r="AO676" s="53"/>
      <c r="AP676" s="53"/>
      <c r="AQ676" s="19"/>
      <c r="AR676" s="53"/>
      <c r="AS676" s="53"/>
      <c r="AT676" s="53">
        <v>1</v>
      </c>
    </row>
    <row r="677" s="1" customFormat="1" spans="1:46">
      <c r="A677" s="53">
        <v>358</v>
      </c>
      <c r="B677" s="53" t="s">
        <v>4184</v>
      </c>
      <c r="C677" s="55" t="s">
        <v>4304</v>
      </c>
      <c r="D677" s="54">
        <f>SUM(G677:N677)</f>
        <v>1</v>
      </c>
      <c r="E677" s="54" t="s">
        <v>4305</v>
      </c>
      <c r="F677" s="54" t="s">
        <v>4306</v>
      </c>
      <c r="G677" s="55" t="s">
        <v>4270</v>
      </c>
      <c r="H677" s="55" t="s">
        <v>4270</v>
      </c>
      <c r="I677" s="55"/>
      <c r="J677" s="55"/>
      <c r="K677" s="55" t="s">
        <v>4270</v>
      </c>
      <c r="L677" s="55"/>
      <c r="M677" s="19"/>
      <c r="N677" s="55">
        <v>1</v>
      </c>
      <c r="O677" s="55"/>
      <c r="P677" s="55"/>
      <c r="Q677" s="55" t="s">
        <v>4270</v>
      </c>
      <c r="R677" s="55"/>
      <c r="S677" s="55"/>
      <c r="T677" s="55" t="s">
        <v>4270</v>
      </c>
      <c r="U677" s="55"/>
      <c r="V677" s="55"/>
      <c r="W677" s="55">
        <v>1</v>
      </c>
      <c r="X677" s="55">
        <v>1</v>
      </c>
      <c r="Y677" s="55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53">
        <v>1</v>
      </c>
      <c r="AK677" s="53"/>
      <c r="AL677" s="19"/>
      <c r="AM677" s="53"/>
      <c r="AN677" s="19"/>
      <c r="AO677" s="53"/>
      <c r="AP677" s="53"/>
      <c r="AQ677" s="19"/>
      <c r="AR677" s="53"/>
      <c r="AS677" s="53"/>
      <c r="AT677" s="53"/>
    </row>
    <row r="678" s="1" customFormat="1" spans="1:46">
      <c r="A678" s="53">
        <v>359</v>
      </c>
      <c r="B678" s="53" t="s">
        <v>4184</v>
      </c>
      <c r="C678" s="55" t="s">
        <v>4307</v>
      </c>
      <c r="D678" s="54">
        <v>1</v>
      </c>
      <c r="E678" s="54" t="s">
        <v>4308</v>
      </c>
      <c r="F678" s="54" t="s">
        <v>4309</v>
      </c>
      <c r="G678" s="55"/>
      <c r="H678" s="55"/>
      <c r="I678" s="55"/>
      <c r="J678" s="55"/>
      <c r="K678" s="55"/>
      <c r="L678" s="55"/>
      <c r="M678" s="19"/>
      <c r="N678" s="55">
        <v>1</v>
      </c>
      <c r="O678" s="55"/>
      <c r="P678" s="55"/>
      <c r="Q678" s="55"/>
      <c r="R678" s="55"/>
      <c r="S678" s="55"/>
      <c r="T678" s="55"/>
      <c r="U678" s="55"/>
      <c r="V678" s="55"/>
      <c r="W678" s="55">
        <v>1</v>
      </c>
      <c r="X678" s="55">
        <v>1</v>
      </c>
      <c r="Y678" s="55">
        <v>1</v>
      </c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53">
        <v>1</v>
      </c>
      <c r="AK678" s="53"/>
      <c r="AL678" s="19"/>
      <c r="AM678" s="53"/>
      <c r="AN678" s="19"/>
      <c r="AO678" s="53"/>
      <c r="AP678" s="53"/>
      <c r="AQ678" s="19"/>
      <c r="AR678" s="53"/>
      <c r="AS678" s="53"/>
      <c r="AT678" s="53"/>
    </row>
    <row r="679" s="1" customFormat="1" spans="1:46">
      <c r="A679" s="54">
        <v>360</v>
      </c>
      <c r="B679" s="53" t="s">
        <v>4184</v>
      </c>
      <c r="C679" s="54" t="s">
        <v>4310</v>
      </c>
      <c r="D679" s="54">
        <f>SUM(G679:N679)</f>
        <v>2</v>
      </c>
      <c r="E679" s="54" t="s">
        <v>4311</v>
      </c>
      <c r="F679" s="54" t="s">
        <v>4312</v>
      </c>
      <c r="G679" s="54" t="s">
        <v>4270</v>
      </c>
      <c r="H679" s="54" t="s">
        <v>4270</v>
      </c>
      <c r="I679" s="54"/>
      <c r="J679" s="54"/>
      <c r="K679" s="54" t="s">
        <v>4270</v>
      </c>
      <c r="L679" s="54"/>
      <c r="M679" s="19"/>
      <c r="N679" s="54">
        <v>2</v>
      </c>
      <c r="O679" s="54"/>
      <c r="P679" s="54"/>
      <c r="Q679" s="54" t="s">
        <v>4270</v>
      </c>
      <c r="R679" s="54"/>
      <c r="S679" s="54"/>
      <c r="T679" s="54" t="s">
        <v>4270</v>
      </c>
      <c r="U679" s="54"/>
      <c r="V679" s="54"/>
      <c r="W679" s="54">
        <v>1</v>
      </c>
      <c r="X679" s="54">
        <v>1</v>
      </c>
      <c r="Y679" s="54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54">
        <v>1</v>
      </c>
      <c r="AK679" s="54"/>
      <c r="AL679" s="19"/>
      <c r="AM679" s="54"/>
      <c r="AN679" s="19"/>
      <c r="AO679" s="54"/>
      <c r="AP679" s="54"/>
      <c r="AQ679" s="19"/>
      <c r="AR679" s="54"/>
      <c r="AS679" s="54"/>
      <c r="AT679" s="54"/>
    </row>
    <row r="680" s="1" customFormat="1" spans="1:46">
      <c r="A680" s="54"/>
      <c r="B680" s="53" t="s">
        <v>4184</v>
      </c>
      <c r="C680" s="54"/>
      <c r="D680" s="54"/>
      <c r="E680" s="54"/>
      <c r="F680" s="54" t="s">
        <v>4313</v>
      </c>
      <c r="G680" s="54"/>
      <c r="H680" s="54"/>
      <c r="I680" s="54"/>
      <c r="J680" s="54"/>
      <c r="K680" s="54"/>
      <c r="L680" s="54"/>
      <c r="M680" s="19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>
        <v>1</v>
      </c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54"/>
      <c r="AK680" s="54"/>
      <c r="AL680" s="19"/>
      <c r="AM680" s="54"/>
      <c r="AN680" s="19"/>
      <c r="AO680" s="54"/>
      <c r="AP680" s="54"/>
      <c r="AQ680" s="19"/>
      <c r="AR680" s="54"/>
      <c r="AS680" s="54"/>
      <c r="AT680" s="54"/>
    </row>
    <row r="681" s="1" customFormat="1" spans="1:46">
      <c r="A681" s="54">
        <v>361</v>
      </c>
      <c r="B681" s="53" t="s">
        <v>4184</v>
      </c>
      <c r="C681" s="54" t="s">
        <v>4314</v>
      </c>
      <c r="D681" s="54">
        <v>3</v>
      </c>
      <c r="E681" s="54" t="s">
        <v>4315</v>
      </c>
      <c r="F681" s="54" t="s">
        <v>4316</v>
      </c>
      <c r="G681" s="54"/>
      <c r="H681" s="54">
        <v>1</v>
      </c>
      <c r="I681" s="54"/>
      <c r="J681" s="54"/>
      <c r="K681" s="54">
        <v>1</v>
      </c>
      <c r="L681" s="54">
        <v>1</v>
      </c>
      <c r="M681" s="19"/>
      <c r="N681" s="54">
        <v>2</v>
      </c>
      <c r="O681" s="54"/>
      <c r="P681" s="54"/>
      <c r="Q681" s="54" t="s">
        <v>4270</v>
      </c>
      <c r="R681" s="54"/>
      <c r="S681" s="54"/>
      <c r="T681" s="54" t="s">
        <v>4270</v>
      </c>
      <c r="U681" s="54"/>
      <c r="V681" s="54"/>
      <c r="W681" s="54">
        <v>1</v>
      </c>
      <c r="X681" s="54">
        <v>1</v>
      </c>
      <c r="Y681" s="54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54"/>
      <c r="AK681" s="54"/>
      <c r="AL681" s="19"/>
      <c r="AM681" s="54"/>
      <c r="AN681" s="19"/>
      <c r="AO681" s="54">
        <v>1</v>
      </c>
      <c r="AP681" s="54"/>
      <c r="AQ681" s="19"/>
      <c r="AR681" s="54"/>
      <c r="AS681" s="54"/>
      <c r="AT681" s="54"/>
    </row>
    <row r="682" s="1" customFormat="1" spans="1:46">
      <c r="A682" s="54"/>
      <c r="B682" s="53" t="s">
        <v>4184</v>
      </c>
      <c r="C682" s="54"/>
      <c r="D682" s="54"/>
      <c r="E682" s="54"/>
      <c r="F682" s="54" t="s">
        <v>4317</v>
      </c>
      <c r="G682" s="54"/>
      <c r="H682" s="54"/>
      <c r="I682" s="54"/>
      <c r="J682" s="54"/>
      <c r="K682" s="54"/>
      <c r="L682" s="54"/>
      <c r="M682" s="19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54"/>
      <c r="AK682" s="54"/>
      <c r="AL682" s="19"/>
      <c r="AM682" s="54"/>
      <c r="AN682" s="19"/>
      <c r="AO682" s="54"/>
      <c r="AP682" s="54"/>
      <c r="AQ682" s="19"/>
      <c r="AR682" s="54"/>
      <c r="AS682" s="54"/>
      <c r="AT682" s="54"/>
    </row>
    <row r="683" s="1" customFormat="1" spans="1:46">
      <c r="A683" s="54"/>
      <c r="B683" s="53" t="s">
        <v>4184</v>
      </c>
      <c r="C683" s="54"/>
      <c r="D683" s="54"/>
      <c r="E683" s="54"/>
      <c r="F683" s="54" t="s">
        <v>4318</v>
      </c>
      <c r="G683" s="54"/>
      <c r="H683" s="54"/>
      <c r="I683" s="54"/>
      <c r="J683" s="54"/>
      <c r="K683" s="54"/>
      <c r="L683" s="54"/>
      <c r="M683" s="19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54"/>
      <c r="AK683" s="54"/>
      <c r="AL683" s="19"/>
      <c r="AM683" s="54"/>
      <c r="AN683" s="19"/>
      <c r="AO683" s="54"/>
      <c r="AP683" s="54"/>
      <c r="AQ683" s="19"/>
      <c r="AR683" s="54"/>
      <c r="AS683" s="54"/>
      <c r="AT683" s="54"/>
    </row>
    <row r="684" s="1" customFormat="1" spans="1:46">
      <c r="A684" s="53">
        <v>362</v>
      </c>
      <c r="B684" s="53" t="s">
        <v>4184</v>
      </c>
      <c r="C684" s="55" t="s">
        <v>4319</v>
      </c>
      <c r="D684" s="54">
        <v>1</v>
      </c>
      <c r="E684" s="54"/>
      <c r="F684" s="54" t="s">
        <v>4320</v>
      </c>
      <c r="G684" s="55"/>
      <c r="H684" s="55">
        <v>1</v>
      </c>
      <c r="I684" s="55"/>
      <c r="J684" s="55"/>
      <c r="K684" s="55">
        <v>1</v>
      </c>
      <c r="L684" s="55">
        <v>1</v>
      </c>
      <c r="M684" s="19"/>
      <c r="N684" s="55" t="s">
        <v>4270</v>
      </c>
      <c r="O684" s="55"/>
      <c r="P684" s="55"/>
      <c r="Q684" s="55" t="s">
        <v>4270</v>
      </c>
      <c r="R684" s="55"/>
      <c r="S684" s="55"/>
      <c r="T684" s="55" t="s">
        <v>4270</v>
      </c>
      <c r="U684" s="55"/>
      <c r="V684" s="55"/>
      <c r="W684" s="55">
        <v>1</v>
      </c>
      <c r="X684" s="55">
        <v>1</v>
      </c>
      <c r="Y684" s="55">
        <v>1</v>
      </c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53"/>
      <c r="AK684" s="53"/>
      <c r="AL684" s="19"/>
      <c r="AM684" s="53"/>
      <c r="AN684" s="19"/>
      <c r="AO684" s="53">
        <v>1</v>
      </c>
      <c r="AP684" s="53"/>
      <c r="AQ684" s="19"/>
      <c r="AR684" s="53"/>
      <c r="AS684" s="53"/>
      <c r="AT684" s="53"/>
    </row>
    <row r="685" s="1" customFormat="1" spans="1:46">
      <c r="A685" s="53">
        <v>363</v>
      </c>
      <c r="B685" s="53" t="s">
        <v>4184</v>
      </c>
      <c r="C685" s="54" t="s">
        <v>4321</v>
      </c>
      <c r="D685" s="54">
        <f>SUM(G685:N685)</f>
        <v>2</v>
      </c>
      <c r="E685" s="54" t="s">
        <v>4225</v>
      </c>
      <c r="F685" s="54" t="s">
        <v>4322</v>
      </c>
      <c r="G685" s="19"/>
      <c r="H685" s="19"/>
      <c r="I685" s="19"/>
      <c r="J685" s="19"/>
      <c r="K685" s="19"/>
      <c r="L685" s="19"/>
      <c r="M685" s="19"/>
      <c r="N685" s="55">
        <v>2</v>
      </c>
      <c r="O685" s="55"/>
      <c r="P685" s="55"/>
      <c r="Q685" s="55" t="s">
        <v>4270</v>
      </c>
      <c r="R685" s="55"/>
      <c r="S685" s="55"/>
      <c r="T685" s="55" t="s">
        <v>4270</v>
      </c>
      <c r="U685" s="55"/>
      <c r="V685" s="55"/>
      <c r="W685" s="55">
        <v>1</v>
      </c>
      <c r="X685" s="55">
        <v>1</v>
      </c>
      <c r="Y685" s="55">
        <v>1</v>
      </c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55">
        <v>1</v>
      </c>
      <c r="AK685" s="55"/>
      <c r="AL685" s="19"/>
      <c r="AM685" s="55"/>
      <c r="AN685" s="19"/>
      <c r="AO685" s="55"/>
      <c r="AP685" s="55"/>
      <c r="AQ685" s="19"/>
      <c r="AR685" s="55"/>
      <c r="AS685" s="55"/>
      <c r="AT685" s="55"/>
    </row>
    <row r="686" s="1" customFormat="1" spans="1:46">
      <c r="A686" s="53"/>
      <c r="B686" s="53" t="s">
        <v>4184</v>
      </c>
      <c r="C686" s="54"/>
      <c r="D686" s="54"/>
      <c r="E686" s="54"/>
      <c r="F686" s="54" t="s">
        <v>4323</v>
      </c>
      <c r="G686" s="19"/>
      <c r="H686" s="19"/>
      <c r="I686" s="19"/>
      <c r="J686" s="19"/>
      <c r="K686" s="19"/>
      <c r="L686" s="19"/>
      <c r="M686" s="19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55"/>
      <c r="AK686" s="55"/>
      <c r="AL686" s="19"/>
      <c r="AM686" s="55"/>
      <c r="AN686" s="19"/>
      <c r="AO686" s="55"/>
      <c r="AP686" s="55"/>
      <c r="AQ686" s="19"/>
      <c r="AR686" s="55"/>
      <c r="AS686" s="55"/>
      <c r="AT686" s="55"/>
    </row>
    <row r="687" s="1" customFormat="1" spans="1:46">
      <c r="A687" s="53">
        <v>364</v>
      </c>
      <c r="B687" s="53" t="s">
        <v>4184</v>
      </c>
      <c r="C687" s="53" t="s">
        <v>4324</v>
      </c>
      <c r="D687" s="53">
        <f>SUM(G687:N687)</f>
        <v>2</v>
      </c>
      <c r="E687" s="53" t="s">
        <v>4186</v>
      </c>
      <c r="F687" s="54" t="s">
        <v>4325</v>
      </c>
      <c r="G687" s="19"/>
      <c r="H687" s="19"/>
      <c r="I687" s="19"/>
      <c r="J687" s="19"/>
      <c r="K687" s="19"/>
      <c r="L687" s="19"/>
      <c r="M687" s="19"/>
      <c r="N687" s="55">
        <v>2</v>
      </c>
      <c r="O687" s="55"/>
      <c r="P687" s="55"/>
      <c r="Q687" s="55" t="s">
        <v>4270</v>
      </c>
      <c r="R687" s="55"/>
      <c r="S687" s="55"/>
      <c r="T687" s="55" t="s">
        <v>4270</v>
      </c>
      <c r="U687" s="55"/>
      <c r="V687" s="55"/>
      <c r="W687" s="55" t="s">
        <v>4270</v>
      </c>
      <c r="X687" s="55"/>
      <c r="Y687" s="55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55"/>
      <c r="AK687" s="55"/>
      <c r="AL687" s="19"/>
      <c r="AM687" s="55"/>
      <c r="AN687" s="19"/>
      <c r="AO687" s="55"/>
      <c r="AP687" s="55"/>
      <c r="AQ687" s="19"/>
      <c r="AR687" s="55">
        <v>1</v>
      </c>
      <c r="AS687" s="55"/>
      <c r="AT687" s="55">
        <v>1</v>
      </c>
    </row>
    <row r="688" s="1" customFormat="1" spans="1:46">
      <c r="A688" s="53"/>
      <c r="B688" s="53" t="s">
        <v>4184</v>
      </c>
      <c r="C688" s="53"/>
      <c r="D688" s="53"/>
      <c r="E688" s="53"/>
      <c r="F688" s="54" t="s">
        <v>4326</v>
      </c>
      <c r="G688" s="19"/>
      <c r="H688" s="19"/>
      <c r="I688" s="19"/>
      <c r="J688" s="19"/>
      <c r="K688" s="19"/>
      <c r="L688" s="19"/>
      <c r="M688" s="19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55"/>
      <c r="AK688" s="55"/>
      <c r="AL688" s="19"/>
      <c r="AM688" s="55"/>
      <c r="AN688" s="19"/>
      <c r="AO688" s="55"/>
      <c r="AP688" s="55"/>
      <c r="AQ688" s="19"/>
      <c r="AR688" s="55"/>
      <c r="AS688" s="55"/>
      <c r="AT688" s="55"/>
    </row>
    <row r="689" s="1" customFormat="1" spans="1:46">
      <c r="A689" s="53">
        <v>365</v>
      </c>
      <c r="B689" s="53" t="s">
        <v>4184</v>
      </c>
      <c r="C689" s="59" t="s">
        <v>4327</v>
      </c>
      <c r="D689" s="53">
        <f>SUM(G689:N689)</f>
        <v>2</v>
      </c>
      <c r="E689" s="53" t="s">
        <v>4186</v>
      </c>
      <c r="F689" s="58" t="s">
        <v>4328</v>
      </c>
      <c r="G689" s="19"/>
      <c r="H689" s="19"/>
      <c r="I689" s="19"/>
      <c r="J689" s="19"/>
      <c r="K689" s="19"/>
      <c r="L689" s="19"/>
      <c r="M689" s="19"/>
      <c r="N689" s="55">
        <v>2</v>
      </c>
      <c r="O689" s="55"/>
      <c r="P689" s="55"/>
      <c r="Q689" s="55" t="s">
        <v>4270</v>
      </c>
      <c r="R689" s="55"/>
      <c r="S689" s="55"/>
      <c r="T689" s="55" t="s">
        <v>4270</v>
      </c>
      <c r="U689" s="55"/>
      <c r="V689" s="55"/>
      <c r="W689" s="55" t="s">
        <v>4270</v>
      </c>
      <c r="X689" s="55"/>
      <c r="Y689" s="55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55"/>
      <c r="AK689" s="55"/>
      <c r="AL689" s="19"/>
      <c r="AM689" s="55"/>
      <c r="AN689" s="19"/>
      <c r="AO689" s="55"/>
      <c r="AP689" s="55"/>
      <c r="AQ689" s="19"/>
      <c r="AR689" s="55">
        <v>1</v>
      </c>
      <c r="AS689" s="55"/>
      <c r="AT689" s="55">
        <v>1</v>
      </c>
    </row>
    <row r="690" s="1" customFormat="1" spans="1:46">
      <c r="A690" s="53"/>
      <c r="B690" s="53" t="s">
        <v>4184</v>
      </c>
      <c r="C690" s="53"/>
      <c r="D690" s="53"/>
      <c r="E690" s="53"/>
      <c r="F690" s="58" t="s">
        <v>4329</v>
      </c>
      <c r="G690" s="19"/>
      <c r="H690" s="19"/>
      <c r="I690" s="19"/>
      <c r="J690" s="19"/>
      <c r="K690" s="19"/>
      <c r="L690" s="19"/>
      <c r="M690" s="19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55"/>
      <c r="AK690" s="55"/>
      <c r="AL690" s="19"/>
      <c r="AM690" s="55"/>
      <c r="AN690" s="19"/>
      <c r="AO690" s="55"/>
      <c r="AP690" s="55"/>
      <c r="AQ690" s="19"/>
      <c r="AR690" s="55"/>
      <c r="AS690" s="55"/>
      <c r="AT690" s="55"/>
    </row>
    <row r="691" s="1" customFormat="1" spans="1:46">
      <c r="A691" s="53">
        <v>38</v>
      </c>
      <c r="B691" s="53" t="s">
        <v>4184</v>
      </c>
      <c r="C691" s="53" t="s">
        <v>4330</v>
      </c>
      <c r="D691" s="53">
        <f>SUM(G691:N691)</f>
        <v>2</v>
      </c>
      <c r="E691" s="53" t="s">
        <v>4186</v>
      </c>
      <c r="F691" s="54" t="s">
        <v>4331</v>
      </c>
      <c r="G691" s="19"/>
      <c r="H691" s="19"/>
      <c r="I691" s="19"/>
      <c r="J691" s="19"/>
      <c r="K691" s="19"/>
      <c r="L691" s="19"/>
      <c r="M691" s="19"/>
      <c r="N691" s="55">
        <v>2</v>
      </c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55"/>
      <c r="AK691" s="55"/>
      <c r="AL691" s="19"/>
      <c r="AM691" s="55"/>
      <c r="AN691" s="19"/>
      <c r="AO691" s="55"/>
      <c r="AP691" s="55"/>
      <c r="AQ691" s="19"/>
      <c r="AR691" s="55">
        <v>1</v>
      </c>
      <c r="AS691" s="55"/>
      <c r="AT691" s="55">
        <v>1</v>
      </c>
    </row>
    <row r="692" s="1" customFormat="1" spans="1:46">
      <c r="A692" s="53"/>
      <c r="B692" s="53" t="s">
        <v>4184</v>
      </c>
      <c r="C692" s="53"/>
      <c r="D692" s="53"/>
      <c r="E692" s="53"/>
      <c r="F692" s="54" t="s">
        <v>4332</v>
      </c>
      <c r="G692" s="19"/>
      <c r="H692" s="19"/>
      <c r="I692" s="19"/>
      <c r="J692" s="19"/>
      <c r="K692" s="19"/>
      <c r="L692" s="19"/>
      <c r="M692" s="19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55"/>
      <c r="AK692" s="55"/>
      <c r="AL692" s="19"/>
      <c r="AM692" s="55"/>
      <c r="AN692" s="19"/>
      <c r="AO692" s="55"/>
      <c r="AP692" s="55"/>
      <c r="AQ692" s="19"/>
      <c r="AR692" s="55"/>
      <c r="AS692" s="55"/>
      <c r="AT692" s="55"/>
    </row>
    <row r="693" s="1" customFormat="1" spans="1:46">
      <c r="A693" s="53">
        <v>39</v>
      </c>
      <c r="B693" s="53" t="s">
        <v>4184</v>
      </c>
      <c r="C693" s="53" t="s">
        <v>4333</v>
      </c>
      <c r="D693" s="53">
        <f>SUM(G693:N693)</f>
        <v>2</v>
      </c>
      <c r="E693" s="53" t="s">
        <v>4186</v>
      </c>
      <c r="F693" s="54" t="s">
        <v>4334</v>
      </c>
      <c r="G693" s="19"/>
      <c r="H693" s="19"/>
      <c r="I693" s="19"/>
      <c r="J693" s="19"/>
      <c r="K693" s="19"/>
      <c r="L693" s="19"/>
      <c r="M693" s="19"/>
      <c r="N693" s="60">
        <v>2</v>
      </c>
      <c r="O693" s="60"/>
      <c r="P693" s="60"/>
      <c r="Q693" s="60"/>
      <c r="R693" s="60"/>
      <c r="S693" s="60"/>
      <c r="T693" s="55"/>
      <c r="U693" s="55"/>
      <c r="V693" s="55"/>
      <c r="W693" s="55"/>
      <c r="X693" s="55"/>
      <c r="Y693" s="55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55"/>
      <c r="AK693" s="55"/>
      <c r="AL693" s="19"/>
      <c r="AM693" s="55"/>
      <c r="AN693" s="19"/>
      <c r="AO693" s="55"/>
      <c r="AP693" s="55"/>
      <c r="AQ693" s="19"/>
      <c r="AR693" s="55">
        <v>1</v>
      </c>
      <c r="AS693" s="55"/>
      <c r="AT693" s="55">
        <v>1</v>
      </c>
    </row>
    <row r="694" s="1" customFormat="1" spans="1:46">
      <c r="A694" s="53"/>
      <c r="B694" s="53" t="s">
        <v>4184</v>
      </c>
      <c r="C694" s="53"/>
      <c r="D694" s="53"/>
      <c r="E694" s="53"/>
      <c r="F694" s="54" t="s">
        <v>4335</v>
      </c>
      <c r="G694" s="19"/>
      <c r="H694" s="19"/>
      <c r="I694" s="19"/>
      <c r="J694" s="19"/>
      <c r="K694" s="19"/>
      <c r="L694" s="19"/>
      <c r="M694" s="19"/>
      <c r="N694" s="60"/>
      <c r="O694" s="60"/>
      <c r="P694" s="60"/>
      <c r="Q694" s="60"/>
      <c r="R694" s="60"/>
      <c r="S694" s="60"/>
      <c r="T694" s="55"/>
      <c r="U694" s="55"/>
      <c r="V694" s="55"/>
      <c r="W694" s="55"/>
      <c r="X694" s="55"/>
      <c r="Y694" s="55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55"/>
      <c r="AK694" s="55"/>
      <c r="AL694" s="19"/>
      <c r="AM694" s="55"/>
      <c r="AN694" s="19"/>
      <c r="AO694" s="55"/>
      <c r="AP694" s="55"/>
      <c r="AQ694" s="19"/>
      <c r="AR694" s="55"/>
      <c r="AS694" s="55"/>
      <c r="AT694" s="55"/>
    </row>
    <row r="695" s="1" customFormat="1" spans="1:46">
      <c r="A695" s="53">
        <v>40</v>
      </c>
      <c r="B695" s="53" t="s">
        <v>4184</v>
      </c>
      <c r="C695" s="61" t="s">
        <v>4336</v>
      </c>
      <c r="D695" s="61">
        <f>SUM(G695:N695)</f>
        <v>2</v>
      </c>
      <c r="E695" s="61" t="s">
        <v>4337</v>
      </c>
      <c r="F695" s="54" t="s">
        <v>4338</v>
      </c>
      <c r="G695" s="19"/>
      <c r="H695" s="19"/>
      <c r="I695" s="19"/>
      <c r="J695" s="19"/>
      <c r="K695" s="19"/>
      <c r="L695" s="19"/>
      <c r="M695" s="19"/>
      <c r="N695" s="60">
        <v>2</v>
      </c>
      <c r="O695" s="60"/>
      <c r="P695" s="60"/>
      <c r="Q695" s="60"/>
      <c r="R695" s="60"/>
      <c r="S695" s="60"/>
      <c r="T695" s="60"/>
      <c r="U695" s="60"/>
      <c r="V695" s="60"/>
      <c r="W695" s="60">
        <v>1</v>
      </c>
      <c r="X695" s="60">
        <v>1</v>
      </c>
      <c r="Y695" s="60">
        <v>1</v>
      </c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60"/>
      <c r="AK695" s="60">
        <v>1</v>
      </c>
      <c r="AL695" s="19"/>
      <c r="AM695" s="60"/>
      <c r="AN695" s="19"/>
      <c r="AO695" s="60"/>
      <c r="AP695" s="60"/>
      <c r="AQ695" s="19"/>
      <c r="AR695" s="60"/>
      <c r="AS695" s="60"/>
      <c r="AT695" s="60"/>
    </row>
    <row r="696" s="1" customFormat="1" spans="1:46">
      <c r="A696" s="53"/>
      <c r="B696" s="53" t="s">
        <v>4184</v>
      </c>
      <c r="C696" s="61"/>
      <c r="D696" s="61"/>
      <c r="E696" s="61"/>
      <c r="F696" s="54" t="s">
        <v>4339</v>
      </c>
      <c r="G696" s="19"/>
      <c r="H696" s="19"/>
      <c r="I696" s="19"/>
      <c r="J696" s="19"/>
      <c r="K696" s="19"/>
      <c r="L696" s="19"/>
      <c r="M696" s="19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60"/>
      <c r="AK696" s="60"/>
      <c r="AL696" s="19"/>
      <c r="AM696" s="60"/>
      <c r="AN696" s="19"/>
      <c r="AO696" s="60"/>
      <c r="AP696" s="60"/>
      <c r="AQ696" s="19"/>
      <c r="AR696" s="60"/>
      <c r="AS696" s="60"/>
      <c r="AT696" s="60"/>
    </row>
    <row r="697" s="1" customFormat="1" spans="1:46">
      <c r="A697" s="53">
        <v>41</v>
      </c>
      <c r="B697" s="53" t="s">
        <v>4184</v>
      </c>
      <c r="C697" s="61" t="s">
        <v>4340</v>
      </c>
      <c r="D697" s="54">
        <v>1</v>
      </c>
      <c r="E697" s="54"/>
      <c r="F697" s="54" t="s">
        <v>4341</v>
      </c>
      <c r="G697" s="19"/>
      <c r="H697" s="19"/>
      <c r="I697" s="19"/>
      <c r="J697" s="19"/>
      <c r="K697" s="19"/>
      <c r="L697" s="19"/>
      <c r="M697" s="19"/>
      <c r="N697" s="60"/>
      <c r="O697" s="60"/>
      <c r="P697" s="60"/>
      <c r="Q697" s="60"/>
      <c r="R697" s="60"/>
      <c r="S697" s="60"/>
      <c r="T697" s="60">
        <v>1</v>
      </c>
      <c r="U697" s="60"/>
      <c r="V697" s="60"/>
      <c r="W697" s="60">
        <v>1</v>
      </c>
      <c r="X697" s="60">
        <v>1</v>
      </c>
      <c r="Y697" s="60">
        <v>1</v>
      </c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53"/>
      <c r="AK697" s="53"/>
      <c r="AL697" s="19"/>
      <c r="AM697" s="53"/>
      <c r="AN697" s="19"/>
      <c r="AO697" s="53">
        <v>1</v>
      </c>
      <c r="AP697" s="53"/>
      <c r="AQ697" s="19"/>
      <c r="AR697" s="53"/>
      <c r="AS697" s="53"/>
      <c r="AT697" s="53"/>
    </row>
    <row r="698" s="1" customFormat="1" spans="1:46">
      <c r="A698" s="53">
        <v>42</v>
      </c>
      <c r="B698" s="53" t="s">
        <v>4184</v>
      </c>
      <c r="C698" s="61" t="s">
        <v>4342</v>
      </c>
      <c r="D698" s="54">
        <v>1</v>
      </c>
      <c r="E698" s="54"/>
      <c r="F698" s="58" t="s">
        <v>4343</v>
      </c>
      <c r="G698" s="19"/>
      <c r="H698" s="19"/>
      <c r="I698" s="19"/>
      <c r="J698" s="19"/>
      <c r="K698" s="19"/>
      <c r="L698" s="19"/>
      <c r="M698" s="19"/>
      <c r="N698" s="60"/>
      <c r="O698" s="60"/>
      <c r="P698" s="60"/>
      <c r="Q698" s="60"/>
      <c r="R698" s="60"/>
      <c r="S698" s="60"/>
      <c r="T698" s="60">
        <v>1</v>
      </c>
      <c r="U698" s="60"/>
      <c r="V698" s="60"/>
      <c r="W698" s="60">
        <v>1</v>
      </c>
      <c r="X698" s="60">
        <v>1</v>
      </c>
      <c r="Y698" s="60">
        <v>1</v>
      </c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53"/>
      <c r="AK698" s="53"/>
      <c r="AL698" s="19"/>
      <c r="AM698" s="53"/>
      <c r="AN698" s="19"/>
      <c r="AO698" s="53">
        <v>1</v>
      </c>
      <c r="AP698" s="53"/>
      <c r="AQ698" s="19"/>
      <c r="AR698" s="53"/>
      <c r="AS698" s="53"/>
      <c r="AT698" s="53"/>
    </row>
    <row r="699" s="1" customFormat="1" spans="1:46">
      <c r="A699" s="53">
        <v>43</v>
      </c>
      <c r="B699" s="53" t="s">
        <v>4184</v>
      </c>
      <c r="C699" s="61" t="s">
        <v>4344</v>
      </c>
      <c r="D699" s="54">
        <v>1</v>
      </c>
      <c r="E699" s="54" t="s">
        <v>4186</v>
      </c>
      <c r="F699" s="54" t="s">
        <v>4345</v>
      </c>
      <c r="G699" s="19"/>
      <c r="H699" s="19"/>
      <c r="I699" s="19"/>
      <c r="J699" s="19"/>
      <c r="K699" s="19"/>
      <c r="L699" s="19"/>
      <c r="M699" s="19"/>
      <c r="N699" s="60"/>
      <c r="O699" s="60"/>
      <c r="P699" s="60"/>
      <c r="Q699" s="60"/>
      <c r="R699" s="60"/>
      <c r="S699" s="60"/>
      <c r="T699" s="60"/>
      <c r="U699" s="60"/>
      <c r="V699" s="60">
        <v>1</v>
      </c>
      <c r="W699" s="60">
        <v>1</v>
      </c>
      <c r="X699" s="60">
        <v>1</v>
      </c>
      <c r="Y699" s="60">
        <v>1</v>
      </c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53"/>
      <c r="AK699" s="53"/>
      <c r="AL699" s="19"/>
      <c r="AM699" s="53"/>
      <c r="AN699" s="19"/>
      <c r="AO699" s="53"/>
      <c r="AP699" s="53"/>
      <c r="AQ699" s="19"/>
      <c r="AR699" s="53"/>
      <c r="AS699" s="53"/>
      <c r="AT699" s="53">
        <v>1</v>
      </c>
    </row>
    <row r="700" s="1" customFormat="1" spans="1:46">
      <c r="A700" s="53">
        <v>44</v>
      </c>
      <c r="B700" s="53" t="s">
        <v>4184</v>
      </c>
      <c r="C700" s="61" t="s">
        <v>4346</v>
      </c>
      <c r="D700" s="54">
        <v>1</v>
      </c>
      <c r="E700" s="54"/>
      <c r="F700" s="54" t="s">
        <v>4347</v>
      </c>
      <c r="G700" s="19"/>
      <c r="H700" s="19"/>
      <c r="I700" s="19"/>
      <c r="J700" s="19"/>
      <c r="K700" s="19"/>
      <c r="L700" s="19"/>
      <c r="M700" s="19"/>
      <c r="N700" s="60"/>
      <c r="O700" s="60"/>
      <c r="P700" s="60"/>
      <c r="Q700" s="60">
        <v>1</v>
      </c>
      <c r="R700" s="60"/>
      <c r="S700" s="60"/>
      <c r="T700" s="60"/>
      <c r="U700" s="60"/>
      <c r="V700" s="60"/>
      <c r="W700" s="60">
        <v>1</v>
      </c>
      <c r="X700" s="60">
        <v>1</v>
      </c>
      <c r="Y700" s="60">
        <v>1</v>
      </c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53"/>
      <c r="AK700" s="53"/>
      <c r="AL700" s="19"/>
      <c r="AM700" s="53"/>
      <c r="AN700" s="19"/>
      <c r="AO700" s="53">
        <v>1</v>
      </c>
      <c r="AP700" s="53"/>
      <c r="AQ700" s="19"/>
      <c r="AR700" s="53"/>
      <c r="AS700" s="53"/>
      <c r="AT700" s="53"/>
    </row>
    <row r="701" s="1" customFormat="1" spans="1:46">
      <c r="A701" s="53">
        <v>45</v>
      </c>
      <c r="B701" s="53" t="s">
        <v>4184</v>
      </c>
      <c r="C701" s="61" t="s">
        <v>4348</v>
      </c>
      <c r="D701" s="54">
        <v>2</v>
      </c>
      <c r="E701" s="61" t="s">
        <v>4349</v>
      </c>
      <c r="F701" s="54" t="s">
        <v>4350</v>
      </c>
      <c r="G701" s="19"/>
      <c r="H701" s="19"/>
      <c r="I701" s="19"/>
      <c r="J701" s="19"/>
      <c r="K701" s="19"/>
      <c r="L701" s="19"/>
      <c r="M701" s="19"/>
      <c r="N701" s="54"/>
      <c r="O701" s="54"/>
      <c r="P701" s="54"/>
      <c r="Q701" s="54">
        <v>2</v>
      </c>
      <c r="R701" s="54"/>
      <c r="S701" s="54"/>
      <c r="T701" s="54"/>
      <c r="U701" s="54"/>
      <c r="V701" s="54"/>
      <c r="W701" s="54">
        <v>1</v>
      </c>
      <c r="X701" s="54">
        <v>1</v>
      </c>
      <c r="Y701" s="54">
        <v>1</v>
      </c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54"/>
      <c r="AK701" s="54"/>
      <c r="AL701" s="19"/>
      <c r="AM701" s="54"/>
      <c r="AN701" s="19"/>
      <c r="AO701" s="54">
        <v>1</v>
      </c>
      <c r="AP701" s="54"/>
      <c r="AQ701" s="19"/>
      <c r="AR701" s="54"/>
      <c r="AS701" s="54"/>
      <c r="AT701" s="54"/>
    </row>
    <row r="702" s="1" customFormat="1" spans="1:46">
      <c r="A702" s="53"/>
      <c r="B702" s="53" t="s">
        <v>4184</v>
      </c>
      <c r="C702" s="61"/>
      <c r="D702" s="54"/>
      <c r="E702" s="61"/>
      <c r="F702" s="54" t="s">
        <v>4351</v>
      </c>
      <c r="G702" s="19"/>
      <c r="H702" s="19"/>
      <c r="I702" s="19"/>
      <c r="J702" s="19"/>
      <c r="K702" s="19"/>
      <c r="L702" s="19"/>
      <c r="M702" s="19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54"/>
      <c r="AK702" s="54"/>
      <c r="AL702" s="19"/>
      <c r="AM702" s="54"/>
      <c r="AN702" s="19"/>
      <c r="AO702" s="54"/>
      <c r="AP702" s="54"/>
      <c r="AQ702" s="19"/>
      <c r="AR702" s="54"/>
      <c r="AS702" s="54"/>
      <c r="AT702" s="54"/>
    </row>
    <row r="703" s="1" customFormat="1" spans="1:46">
      <c r="A703" s="53">
        <v>46</v>
      </c>
      <c r="B703" s="53" t="s">
        <v>4184</v>
      </c>
      <c r="C703" s="61" t="s">
        <v>4352</v>
      </c>
      <c r="D703" s="54">
        <v>1</v>
      </c>
      <c r="E703" s="54" t="s">
        <v>4353</v>
      </c>
      <c r="F703" s="54" t="s">
        <v>4354</v>
      </c>
      <c r="G703" s="19"/>
      <c r="H703" s="19"/>
      <c r="I703" s="19"/>
      <c r="J703" s="19"/>
      <c r="K703" s="19"/>
      <c r="L703" s="19"/>
      <c r="M703" s="19"/>
      <c r="N703" s="60"/>
      <c r="O703" s="60"/>
      <c r="P703" s="60"/>
      <c r="Q703" s="60">
        <v>1</v>
      </c>
      <c r="R703" s="60"/>
      <c r="S703" s="60"/>
      <c r="T703" s="60"/>
      <c r="U703" s="60"/>
      <c r="V703" s="60"/>
      <c r="W703" s="60">
        <v>1</v>
      </c>
      <c r="X703" s="60">
        <v>1</v>
      </c>
      <c r="Y703" s="60">
        <v>1</v>
      </c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53">
        <v>1</v>
      </c>
      <c r="AK703" s="53"/>
      <c r="AL703" s="19"/>
      <c r="AM703" s="53"/>
      <c r="AN703" s="19"/>
      <c r="AO703" s="53"/>
      <c r="AP703" s="53"/>
      <c r="AQ703" s="19"/>
      <c r="AR703" s="53"/>
      <c r="AS703" s="53"/>
      <c r="AT703" s="53"/>
    </row>
    <row r="704" s="1" customFormat="1" spans="1:46">
      <c r="A704" s="53">
        <v>47</v>
      </c>
      <c r="B704" s="53" t="s">
        <v>4184</v>
      </c>
      <c r="C704" s="61" t="s">
        <v>4355</v>
      </c>
      <c r="D704" s="54">
        <v>1</v>
      </c>
      <c r="E704" s="54" t="s">
        <v>4356</v>
      </c>
      <c r="F704" s="54" t="s">
        <v>4357</v>
      </c>
      <c r="G704" s="19"/>
      <c r="H704" s="19"/>
      <c r="I704" s="19"/>
      <c r="J704" s="19"/>
      <c r="K704" s="19"/>
      <c r="L704" s="19"/>
      <c r="M704" s="19"/>
      <c r="N704" s="60"/>
      <c r="O704" s="60"/>
      <c r="P704" s="60"/>
      <c r="Q704" s="60">
        <v>1</v>
      </c>
      <c r="R704" s="60"/>
      <c r="S704" s="60"/>
      <c r="T704" s="60"/>
      <c r="U704" s="60"/>
      <c r="V704" s="60"/>
      <c r="W704" s="60">
        <v>1</v>
      </c>
      <c r="X704" s="60">
        <v>1</v>
      </c>
      <c r="Y704" s="60">
        <v>1</v>
      </c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53">
        <v>1</v>
      </c>
      <c r="AK704" s="53"/>
      <c r="AL704" s="19"/>
      <c r="AM704" s="53"/>
      <c r="AN704" s="19"/>
      <c r="AO704" s="53"/>
      <c r="AP704" s="53"/>
      <c r="AQ704" s="19"/>
      <c r="AR704" s="53"/>
      <c r="AS704" s="53"/>
      <c r="AT704" s="53"/>
    </row>
    <row r="705" s="1" customFormat="1" spans="1:46">
      <c r="A705" s="53">
        <v>48</v>
      </c>
      <c r="B705" s="53" t="s">
        <v>4184</v>
      </c>
      <c r="C705" s="61" t="s">
        <v>4358</v>
      </c>
      <c r="D705" s="54">
        <v>1</v>
      </c>
      <c r="E705" s="54" t="s">
        <v>4359</v>
      </c>
      <c r="F705" s="54" t="s">
        <v>4360</v>
      </c>
      <c r="G705" s="19"/>
      <c r="H705" s="19"/>
      <c r="I705" s="19"/>
      <c r="J705" s="19"/>
      <c r="K705" s="19"/>
      <c r="L705" s="19"/>
      <c r="M705" s="19"/>
      <c r="N705" s="60"/>
      <c r="O705" s="60"/>
      <c r="P705" s="60"/>
      <c r="Q705" s="60">
        <v>1</v>
      </c>
      <c r="R705" s="60"/>
      <c r="S705" s="60"/>
      <c r="T705" s="60"/>
      <c r="U705" s="60"/>
      <c r="V705" s="60"/>
      <c r="W705" s="60">
        <v>1</v>
      </c>
      <c r="X705" s="60">
        <v>1</v>
      </c>
      <c r="Y705" s="60">
        <v>1</v>
      </c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53">
        <v>1</v>
      </c>
      <c r="AK705" s="53"/>
      <c r="AL705" s="19"/>
      <c r="AM705" s="53"/>
      <c r="AN705" s="19"/>
      <c r="AO705" s="53"/>
      <c r="AP705" s="53"/>
      <c r="AQ705" s="19"/>
      <c r="AR705" s="53"/>
      <c r="AS705" s="53"/>
      <c r="AT705" s="53"/>
    </row>
    <row r="706" s="1" customFormat="1" spans="1:46">
      <c r="A706" s="53">
        <v>49</v>
      </c>
      <c r="B706" s="53" t="s">
        <v>4184</v>
      </c>
      <c r="C706" s="61" t="s">
        <v>4361</v>
      </c>
      <c r="D706" s="54">
        <v>1</v>
      </c>
      <c r="E706" s="54" t="s">
        <v>4362</v>
      </c>
      <c r="F706" s="54" t="s">
        <v>4363</v>
      </c>
      <c r="G706" s="19"/>
      <c r="H706" s="19"/>
      <c r="I706" s="19"/>
      <c r="J706" s="19"/>
      <c r="K706" s="19"/>
      <c r="L706" s="19"/>
      <c r="M706" s="19"/>
      <c r="N706" s="60"/>
      <c r="O706" s="60"/>
      <c r="P706" s="60"/>
      <c r="Q706" s="60">
        <v>1</v>
      </c>
      <c r="R706" s="60"/>
      <c r="S706" s="60"/>
      <c r="T706" s="60"/>
      <c r="U706" s="60"/>
      <c r="V706" s="60"/>
      <c r="W706" s="60">
        <v>1</v>
      </c>
      <c r="X706" s="60">
        <v>1</v>
      </c>
      <c r="Y706" s="60">
        <v>1</v>
      </c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53">
        <v>1</v>
      </c>
      <c r="AK706" s="53"/>
      <c r="AL706" s="19"/>
      <c r="AM706" s="53"/>
      <c r="AN706" s="19"/>
      <c r="AO706" s="53"/>
      <c r="AP706" s="53"/>
      <c r="AQ706" s="19"/>
      <c r="AR706" s="53"/>
      <c r="AS706" s="53"/>
      <c r="AT706" s="53"/>
    </row>
    <row r="707" s="1" customFormat="1" spans="1:46">
      <c r="A707" s="53">
        <v>50</v>
      </c>
      <c r="B707" s="53" t="s">
        <v>4184</v>
      </c>
      <c r="C707" s="61" t="s">
        <v>4364</v>
      </c>
      <c r="D707" s="54">
        <v>1</v>
      </c>
      <c r="E707" s="54"/>
      <c r="F707" s="54" t="s">
        <v>4365</v>
      </c>
      <c r="G707" s="19"/>
      <c r="H707" s="19"/>
      <c r="I707" s="19"/>
      <c r="J707" s="19"/>
      <c r="K707" s="19"/>
      <c r="L707" s="19"/>
      <c r="M707" s="19"/>
      <c r="N707" s="60"/>
      <c r="O707" s="60"/>
      <c r="P707" s="60"/>
      <c r="Q707" s="60">
        <v>1</v>
      </c>
      <c r="R707" s="60"/>
      <c r="S707" s="60"/>
      <c r="T707" s="60"/>
      <c r="U707" s="60"/>
      <c r="V707" s="60"/>
      <c r="W707" s="60">
        <v>1</v>
      </c>
      <c r="X707" s="60">
        <v>1</v>
      </c>
      <c r="Y707" s="60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53"/>
      <c r="AK707" s="53"/>
      <c r="AL707" s="19"/>
      <c r="AM707" s="53"/>
      <c r="AN707" s="19"/>
      <c r="AO707" s="53">
        <v>1</v>
      </c>
      <c r="AP707" s="53"/>
      <c r="AQ707" s="19"/>
      <c r="AR707" s="53"/>
      <c r="AS707" s="53"/>
      <c r="AT707" s="53"/>
    </row>
    <row r="708" s="1" customFormat="1" spans="1:46">
      <c r="A708" s="53">
        <v>51</v>
      </c>
      <c r="B708" s="53" t="s">
        <v>4184</v>
      </c>
      <c r="C708" s="61" t="s">
        <v>4366</v>
      </c>
      <c r="D708" s="54">
        <v>1</v>
      </c>
      <c r="E708" s="54" t="s">
        <v>4367</v>
      </c>
      <c r="F708" s="54" t="s">
        <v>4368</v>
      </c>
      <c r="G708" s="19"/>
      <c r="H708" s="19"/>
      <c r="I708" s="19"/>
      <c r="J708" s="19"/>
      <c r="K708" s="19"/>
      <c r="L708" s="19"/>
      <c r="M708" s="19"/>
      <c r="N708" s="60"/>
      <c r="O708" s="60"/>
      <c r="P708" s="60"/>
      <c r="Q708" s="60">
        <v>1</v>
      </c>
      <c r="R708" s="60"/>
      <c r="S708" s="60"/>
      <c r="T708" s="60"/>
      <c r="U708" s="60"/>
      <c r="V708" s="60"/>
      <c r="W708" s="60">
        <v>1</v>
      </c>
      <c r="X708" s="60">
        <v>1</v>
      </c>
      <c r="Y708" s="60">
        <v>1</v>
      </c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53">
        <v>1</v>
      </c>
      <c r="AK708" s="53"/>
      <c r="AL708" s="19"/>
      <c r="AM708" s="53"/>
      <c r="AN708" s="19"/>
      <c r="AO708" s="53"/>
      <c r="AP708" s="53"/>
      <c r="AQ708" s="19"/>
      <c r="AR708" s="53"/>
      <c r="AS708" s="53"/>
      <c r="AT708" s="53"/>
    </row>
    <row r="709" s="1" customFormat="1" spans="1:46">
      <c r="A709" s="53">
        <v>52</v>
      </c>
      <c r="B709" s="53" t="s">
        <v>4184</v>
      </c>
      <c r="C709" s="53" t="s">
        <v>4369</v>
      </c>
      <c r="D709" s="54">
        <v>1</v>
      </c>
      <c r="E709" s="54" t="s">
        <v>4370</v>
      </c>
      <c r="F709" s="54" t="s">
        <v>4371</v>
      </c>
      <c r="G709" s="19"/>
      <c r="H709" s="19"/>
      <c r="I709" s="19"/>
      <c r="J709" s="19"/>
      <c r="K709" s="19"/>
      <c r="L709" s="19"/>
      <c r="M709" s="19"/>
      <c r="N709" s="60"/>
      <c r="O709" s="60"/>
      <c r="P709" s="60"/>
      <c r="Q709" s="60">
        <v>1</v>
      </c>
      <c r="R709" s="60"/>
      <c r="S709" s="60"/>
      <c r="T709" s="60"/>
      <c r="U709" s="60"/>
      <c r="V709" s="60"/>
      <c r="W709" s="60">
        <v>1</v>
      </c>
      <c r="X709" s="60">
        <v>1</v>
      </c>
      <c r="Y709" s="60">
        <v>1</v>
      </c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53">
        <v>1</v>
      </c>
      <c r="AK709" s="53"/>
      <c r="AL709" s="19"/>
      <c r="AM709" s="53"/>
      <c r="AN709" s="19"/>
      <c r="AO709" s="53"/>
      <c r="AP709" s="53"/>
      <c r="AQ709" s="19"/>
      <c r="AR709" s="53"/>
      <c r="AS709" s="53"/>
      <c r="AT709" s="53"/>
    </row>
    <row r="710" s="1" customFormat="1" spans="1:46">
      <c r="A710" s="53">
        <v>53</v>
      </c>
      <c r="B710" s="53" t="s">
        <v>4184</v>
      </c>
      <c r="C710" s="53" t="s">
        <v>4372</v>
      </c>
      <c r="D710" s="54">
        <v>1</v>
      </c>
      <c r="E710" s="54" t="s">
        <v>4373</v>
      </c>
      <c r="F710" s="54" t="s">
        <v>4374</v>
      </c>
      <c r="G710" s="19"/>
      <c r="H710" s="19"/>
      <c r="I710" s="19"/>
      <c r="J710" s="19"/>
      <c r="K710" s="19"/>
      <c r="L710" s="19"/>
      <c r="M710" s="19"/>
      <c r="N710" s="60"/>
      <c r="O710" s="60"/>
      <c r="P710" s="60"/>
      <c r="Q710" s="60">
        <v>1</v>
      </c>
      <c r="R710" s="60"/>
      <c r="S710" s="60"/>
      <c r="T710" s="60"/>
      <c r="U710" s="60"/>
      <c r="V710" s="60"/>
      <c r="W710" s="60">
        <v>1</v>
      </c>
      <c r="X710" s="60">
        <v>1</v>
      </c>
      <c r="Y710" s="60">
        <v>1</v>
      </c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53"/>
      <c r="AK710" s="53"/>
      <c r="AL710" s="19"/>
      <c r="AM710" s="53"/>
      <c r="AN710" s="19"/>
      <c r="AO710" s="53"/>
      <c r="AP710" s="53"/>
      <c r="AQ710" s="19"/>
      <c r="AR710" s="53"/>
      <c r="AS710" s="53"/>
      <c r="AT710" s="53">
        <v>1</v>
      </c>
    </row>
    <row r="711" s="1" customFormat="1" spans="1:46">
      <c r="A711" s="53">
        <v>54</v>
      </c>
      <c r="B711" s="53" t="s">
        <v>4184</v>
      </c>
      <c r="C711" s="53" t="s">
        <v>4375</v>
      </c>
      <c r="D711" s="54">
        <v>1</v>
      </c>
      <c r="E711" s="54" t="s">
        <v>4376</v>
      </c>
      <c r="F711" s="54" t="s">
        <v>4377</v>
      </c>
      <c r="G711" s="19"/>
      <c r="H711" s="19"/>
      <c r="I711" s="19"/>
      <c r="J711" s="19"/>
      <c r="K711" s="19"/>
      <c r="L711" s="19"/>
      <c r="M711" s="19"/>
      <c r="N711" s="60"/>
      <c r="O711" s="60"/>
      <c r="P711" s="60"/>
      <c r="Q711" s="60">
        <v>1</v>
      </c>
      <c r="R711" s="60"/>
      <c r="S711" s="60"/>
      <c r="T711" s="60"/>
      <c r="U711" s="60"/>
      <c r="V711" s="60"/>
      <c r="W711" s="60">
        <v>1</v>
      </c>
      <c r="X711" s="60">
        <v>1</v>
      </c>
      <c r="Y711" s="60">
        <v>1</v>
      </c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53"/>
      <c r="AK711" s="53"/>
      <c r="AL711" s="19"/>
      <c r="AM711" s="53"/>
      <c r="AN711" s="19"/>
      <c r="AO711" s="53">
        <v>1</v>
      </c>
      <c r="AP711" s="53"/>
      <c r="AQ711" s="19"/>
      <c r="AR711" s="53"/>
      <c r="AS711" s="53"/>
      <c r="AT711" s="53"/>
    </row>
    <row r="712" s="1" customFormat="1" spans="1:46">
      <c r="A712" s="53">
        <v>55</v>
      </c>
      <c r="B712" s="53" t="s">
        <v>4184</v>
      </c>
      <c r="C712" s="53" t="s">
        <v>4378</v>
      </c>
      <c r="D712" s="54">
        <v>1</v>
      </c>
      <c r="E712" s="54" t="s">
        <v>4379</v>
      </c>
      <c r="F712" s="54" t="s">
        <v>4380</v>
      </c>
      <c r="G712" s="19"/>
      <c r="H712" s="19"/>
      <c r="I712" s="19"/>
      <c r="J712" s="19"/>
      <c r="K712" s="19"/>
      <c r="L712" s="19"/>
      <c r="M712" s="19"/>
      <c r="N712" s="60"/>
      <c r="O712" s="60"/>
      <c r="P712" s="60"/>
      <c r="Q712" s="60">
        <v>1</v>
      </c>
      <c r="R712" s="60"/>
      <c r="S712" s="60"/>
      <c r="T712" s="60"/>
      <c r="U712" s="60"/>
      <c r="V712" s="60"/>
      <c r="W712" s="60">
        <v>1</v>
      </c>
      <c r="X712" s="60">
        <v>1</v>
      </c>
      <c r="Y712" s="60">
        <v>1</v>
      </c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53"/>
      <c r="AK712" s="53"/>
      <c r="AL712" s="19"/>
      <c r="AM712" s="53"/>
      <c r="AN712" s="19"/>
      <c r="AO712" s="53">
        <v>1</v>
      </c>
      <c r="AP712" s="53"/>
      <c r="AQ712" s="19"/>
      <c r="AR712" s="53"/>
      <c r="AS712" s="53"/>
      <c r="AT712" s="53"/>
    </row>
    <row r="713" s="1" customFormat="1" spans="1:46">
      <c r="A713" s="53">
        <v>56</v>
      </c>
      <c r="B713" s="53" t="s">
        <v>4184</v>
      </c>
      <c r="C713" s="53" t="s">
        <v>4381</v>
      </c>
      <c r="D713" s="54">
        <v>1</v>
      </c>
      <c r="E713" s="54" t="s">
        <v>4382</v>
      </c>
      <c r="F713" s="54" t="s">
        <v>4383</v>
      </c>
      <c r="G713" s="19"/>
      <c r="H713" s="19"/>
      <c r="I713" s="19"/>
      <c r="J713" s="19"/>
      <c r="K713" s="19"/>
      <c r="L713" s="19"/>
      <c r="M713" s="19"/>
      <c r="N713" s="60"/>
      <c r="O713" s="60"/>
      <c r="P713" s="60"/>
      <c r="Q713" s="60">
        <v>1</v>
      </c>
      <c r="R713" s="60"/>
      <c r="S713" s="60"/>
      <c r="T713" s="60"/>
      <c r="U713" s="60"/>
      <c r="V713" s="60"/>
      <c r="W713" s="60">
        <v>1</v>
      </c>
      <c r="X713" s="60">
        <v>1</v>
      </c>
      <c r="Y713" s="60">
        <v>1</v>
      </c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53"/>
      <c r="AK713" s="53"/>
      <c r="AL713" s="19"/>
      <c r="AM713" s="53"/>
      <c r="AN713" s="19"/>
      <c r="AO713" s="53">
        <v>1</v>
      </c>
      <c r="AP713" s="53"/>
      <c r="AQ713" s="19"/>
      <c r="AR713" s="53"/>
      <c r="AS713" s="53"/>
      <c r="AT713" s="53"/>
    </row>
    <row r="714" s="1" customFormat="1" spans="1:46">
      <c r="A714" s="53">
        <v>57</v>
      </c>
      <c r="B714" s="53" t="s">
        <v>4184</v>
      </c>
      <c r="C714" s="53" t="s">
        <v>4384</v>
      </c>
      <c r="D714" s="54">
        <v>1</v>
      </c>
      <c r="E714" s="54" t="s">
        <v>4385</v>
      </c>
      <c r="F714" s="54" t="s">
        <v>4386</v>
      </c>
      <c r="G714" s="19"/>
      <c r="H714" s="19"/>
      <c r="I714" s="19"/>
      <c r="J714" s="19"/>
      <c r="K714" s="19"/>
      <c r="L714" s="19"/>
      <c r="M714" s="19"/>
      <c r="N714" s="60"/>
      <c r="O714" s="60"/>
      <c r="P714" s="60"/>
      <c r="Q714" s="60">
        <v>1</v>
      </c>
      <c r="R714" s="60"/>
      <c r="S714" s="60"/>
      <c r="T714" s="60"/>
      <c r="U714" s="60"/>
      <c r="V714" s="60"/>
      <c r="W714" s="60">
        <v>1</v>
      </c>
      <c r="X714" s="60">
        <v>1</v>
      </c>
      <c r="Y714" s="60">
        <v>1</v>
      </c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53"/>
      <c r="AK714" s="53"/>
      <c r="AL714" s="19"/>
      <c r="AM714" s="53"/>
      <c r="AN714" s="19"/>
      <c r="AO714" s="53">
        <v>1</v>
      </c>
      <c r="AP714" s="53"/>
      <c r="AQ714" s="19"/>
      <c r="AR714" s="53"/>
      <c r="AS714" s="53"/>
      <c r="AT714" s="53"/>
    </row>
    <row r="715" s="1" customFormat="1" spans="1:46">
      <c r="A715" s="53">
        <v>58</v>
      </c>
      <c r="B715" s="53" t="s">
        <v>4184</v>
      </c>
      <c r="C715" s="53" t="s">
        <v>4387</v>
      </c>
      <c r="D715" s="54">
        <v>1</v>
      </c>
      <c r="E715" s="54" t="s">
        <v>4388</v>
      </c>
      <c r="F715" s="54" t="s">
        <v>4389</v>
      </c>
      <c r="G715" s="19"/>
      <c r="H715" s="19"/>
      <c r="I715" s="19"/>
      <c r="J715" s="19"/>
      <c r="K715" s="19"/>
      <c r="L715" s="19"/>
      <c r="M715" s="19"/>
      <c r="N715" s="60"/>
      <c r="O715" s="60"/>
      <c r="P715" s="60"/>
      <c r="Q715" s="60">
        <v>1</v>
      </c>
      <c r="R715" s="60"/>
      <c r="S715" s="60"/>
      <c r="T715" s="60"/>
      <c r="U715" s="60"/>
      <c r="V715" s="60"/>
      <c r="W715" s="60">
        <v>1</v>
      </c>
      <c r="X715" s="60">
        <v>1</v>
      </c>
      <c r="Y715" s="60">
        <v>1</v>
      </c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53"/>
      <c r="AK715" s="53"/>
      <c r="AL715" s="19"/>
      <c r="AM715" s="53"/>
      <c r="AN715" s="19"/>
      <c r="AO715" s="53"/>
      <c r="AP715" s="53"/>
      <c r="AQ715" s="19"/>
      <c r="AR715" s="53"/>
      <c r="AS715" s="53"/>
      <c r="AT715" s="53">
        <v>1</v>
      </c>
    </row>
    <row r="716" s="1" customFormat="1" spans="1:46">
      <c r="A716" s="53">
        <v>59</v>
      </c>
      <c r="B716" s="53" t="s">
        <v>4184</v>
      </c>
      <c r="C716" s="53" t="s">
        <v>4390</v>
      </c>
      <c r="D716" s="54">
        <v>1</v>
      </c>
      <c r="E716" s="54" t="s">
        <v>4391</v>
      </c>
      <c r="F716" s="54" t="s">
        <v>4392</v>
      </c>
      <c r="G716" s="19"/>
      <c r="H716" s="19"/>
      <c r="I716" s="19"/>
      <c r="J716" s="19"/>
      <c r="K716" s="19"/>
      <c r="L716" s="19"/>
      <c r="M716" s="19"/>
      <c r="N716" s="60"/>
      <c r="O716" s="60"/>
      <c r="P716" s="60"/>
      <c r="Q716" s="60">
        <v>1</v>
      </c>
      <c r="R716" s="60"/>
      <c r="S716" s="60"/>
      <c r="T716" s="60"/>
      <c r="U716" s="60"/>
      <c r="V716" s="60"/>
      <c r="W716" s="60">
        <v>1</v>
      </c>
      <c r="X716" s="60">
        <v>1</v>
      </c>
      <c r="Y716" s="60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53"/>
      <c r="AK716" s="53"/>
      <c r="AL716" s="19"/>
      <c r="AM716" s="53"/>
      <c r="AN716" s="19"/>
      <c r="AO716" s="53">
        <v>1</v>
      </c>
      <c r="AP716" s="53"/>
      <c r="AQ716" s="19"/>
      <c r="AR716" s="53"/>
      <c r="AS716" s="53"/>
      <c r="AT716" s="53"/>
    </row>
    <row r="717" s="1" customFormat="1" spans="1:46">
      <c r="A717" s="53">
        <v>60</v>
      </c>
      <c r="B717" s="53" t="s">
        <v>4184</v>
      </c>
      <c r="C717" s="53" t="s">
        <v>4393</v>
      </c>
      <c r="D717" s="54">
        <v>1</v>
      </c>
      <c r="E717" s="54" t="s">
        <v>4394</v>
      </c>
      <c r="F717" s="54" t="s">
        <v>4395</v>
      </c>
      <c r="G717" s="19"/>
      <c r="H717" s="19"/>
      <c r="I717" s="19"/>
      <c r="J717" s="19"/>
      <c r="K717" s="19"/>
      <c r="L717" s="19"/>
      <c r="M717" s="19"/>
      <c r="N717" s="60"/>
      <c r="O717" s="60"/>
      <c r="P717" s="60"/>
      <c r="Q717" s="60">
        <v>1</v>
      </c>
      <c r="R717" s="60"/>
      <c r="S717" s="60"/>
      <c r="T717" s="60"/>
      <c r="U717" s="60"/>
      <c r="V717" s="60"/>
      <c r="W717" s="60">
        <v>1</v>
      </c>
      <c r="X717" s="60">
        <v>1</v>
      </c>
      <c r="Y717" s="60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53"/>
      <c r="AK717" s="53"/>
      <c r="AL717" s="19"/>
      <c r="AM717" s="53"/>
      <c r="AN717" s="19"/>
      <c r="AO717" s="53">
        <v>1</v>
      </c>
      <c r="AP717" s="53"/>
      <c r="AQ717" s="19"/>
      <c r="AR717" s="53"/>
      <c r="AS717" s="53"/>
      <c r="AT717" s="53"/>
    </row>
    <row r="718" s="1" customFormat="1" spans="1:46">
      <c r="A718" s="53">
        <v>61</v>
      </c>
      <c r="B718" s="53" t="s">
        <v>4184</v>
      </c>
      <c r="C718" s="53" t="s">
        <v>4396</v>
      </c>
      <c r="D718" s="54">
        <v>1</v>
      </c>
      <c r="E718" s="53" t="s">
        <v>4397</v>
      </c>
      <c r="F718" s="54" t="s">
        <v>4398</v>
      </c>
      <c r="G718" s="19"/>
      <c r="H718" s="19"/>
      <c r="I718" s="19"/>
      <c r="J718" s="19"/>
      <c r="K718" s="19"/>
      <c r="L718" s="19"/>
      <c r="M718" s="19"/>
      <c r="N718" s="60"/>
      <c r="O718" s="60"/>
      <c r="P718" s="60"/>
      <c r="Q718" s="60">
        <v>1</v>
      </c>
      <c r="R718" s="60"/>
      <c r="S718" s="60"/>
      <c r="T718" s="60"/>
      <c r="U718" s="60"/>
      <c r="V718" s="60"/>
      <c r="W718" s="60">
        <v>1</v>
      </c>
      <c r="X718" s="60">
        <v>1</v>
      </c>
      <c r="Y718" s="60">
        <v>1</v>
      </c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53"/>
      <c r="AK718" s="53"/>
      <c r="AL718" s="19"/>
      <c r="AM718" s="53"/>
      <c r="AN718" s="19"/>
      <c r="AO718" s="53">
        <v>1</v>
      </c>
      <c r="AP718" s="53"/>
      <c r="AQ718" s="19"/>
      <c r="AR718" s="53"/>
      <c r="AS718" s="53"/>
      <c r="AT718" s="53"/>
    </row>
    <row r="719" s="1" customFormat="1" spans="1:46">
      <c r="A719" s="53">
        <v>62</v>
      </c>
      <c r="B719" s="53" t="s">
        <v>4184</v>
      </c>
      <c r="C719" s="53" t="s">
        <v>4399</v>
      </c>
      <c r="D719" s="54">
        <v>1</v>
      </c>
      <c r="E719" s="54" t="s">
        <v>4400</v>
      </c>
      <c r="F719" s="58" t="s">
        <v>4401</v>
      </c>
      <c r="G719" s="19"/>
      <c r="H719" s="19"/>
      <c r="I719" s="19"/>
      <c r="J719" s="19"/>
      <c r="K719" s="19"/>
      <c r="L719" s="19"/>
      <c r="M719" s="19"/>
      <c r="N719" s="60"/>
      <c r="O719" s="60"/>
      <c r="P719" s="60"/>
      <c r="Q719" s="60">
        <v>1</v>
      </c>
      <c r="R719" s="60"/>
      <c r="S719" s="60"/>
      <c r="T719" s="60"/>
      <c r="U719" s="60"/>
      <c r="V719" s="60"/>
      <c r="W719" s="60">
        <v>1</v>
      </c>
      <c r="X719" s="60">
        <v>1</v>
      </c>
      <c r="Y719" s="60">
        <v>1</v>
      </c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53"/>
      <c r="AK719" s="53"/>
      <c r="AL719" s="19"/>
      <c r="AM719" s="53"/>
      <c r="AN719" s="19"/>
      <c r="AO719" s="53">
        <v>1</v>
      </c>
      <c r="AP719" s="53"/>
      <c r="AQ719" s="19"/>
      <c r="AR719" s="53"/>
      <c r="AS719" s="53"/>
      <c r="AT719" s="53"/>
    </row>
    <row r="720" s="1" customFormat="1" spans="1:46">
      <c r="A720" s="53">
        <v>64</v>
      </c>
      <c r="B720" s="53" t="s">
        <v>4184</v>
      </c>
      <c r="C720" s="53" t="s">
        <v>4402</v>
      </c>
      <c r="D720" s="54">
        <v>2</v>
      </c>
      <c r="E720" s="54" t="s">
        <v>4403</v>
      </c>
      <c r="F720" s="54" t="s">
        <v>4404</v>
      </c>
      <c r="G720" s="19"/>
      <c r="H720" s="19"/>
      <c r="I720" s="19"/>
      <c r="J720" s="19"/>
      <c r="K720" s="19"/>
      <c r="L720" s="19"/>
      <c r="M720" s="19"/>
      <c r="N720" s="54"/>
      <c r="O720" s="54"/>
      <c r="P720" s="54"/>
      <c r="Q720" s="54">
        <v>2</v>
      </c>
      <c r="R720" s="54"/>
      <c r="S720" s="54"/>
      <c r="T720" s="54"/>
      <c r="U720" s="54"/>
      <c r="V720" s="54"/>
      <c r="W720" s="54">
        <v>1</v>
      </c>
      <c r="X720" s="54">
        <v>1</v>
      </c>
      <c r="Y720" s="54">
        <v>1</v>
      </c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54"/>
      <c r="AK720" s="54"/>
      <c r="AL720" s="19"/>
      <c r="AM720" s="54"/>
      <c r="AN720" s="19"/>
      <c r="AO720" s="54">
        <v>1</v>
      </c>
      <c r="AP720" s="54"/>
      <c r="AQ720" s="19"/>
      <c r="AR720" s="54"/>
      <c r="AS720" s="54"/>
      <c r="AT720" s="54"/>
    </row>
    <row r="721" s="1" customFormat="1" spans="1:46">
      <c r="A721" s="53"/>
      <c r="B721" s="53"/>
      <c r="C721" s="53"/>
      <c r="D721" s="54"/>
      <c r="E721" s="54"/>
      <c r="F721" s="54" t="s">
        <v>4405</v>
      </c>
      <c r="G721" s="19"/>
      <c r="H721" s="19"/>
      <c r="I721" s="19"/>
      <c r="J721" s="19"/>
      <c r="K721" s="19"/>
      <c r="L721" s="19"/>
      <c r="M721" s="19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>
        <v>1</v>
      </c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54"/>
      <c r="AK721" s="54"/>
      <c r="AL721" s="19"/>
      <c r="AM721" s="54"/>
      <c r="AN721" s="19"/>
      <c r="AO721" s="54"/>
      <c r="AP721" s="54"/>
      <c r="AQ721" s="19"/>
      <c r="AR721" s="54"/>
      <c r="AS721" s="54"/>
      <c r="AT721" s="54"/>
    </row>
    <row r="722" s="1" customFormat="1" spans="1:46">
      <c r="A722" s="53">
        <v>65</v>
      </c>
      <c r="B722" s="53" t="s">
        <v>4184</v>
      </c>
      <c r="C722" s="53" t="s">
        <v>4406</v>
      </c>
      <c r="D722" s="54">
        <v>1</v>
      </c>
      <c r="E722" s="54" t="s">
        <v>4407</v>
      </c>
      <c r="F722" s="54" t="s">
        <v>4408</v>
      </c>
      <c r="G722" s="19"/>
      <c r="H722" s="19"/>
      <c r="I722" s="19"/>
      <c r="J722" s="19"/>
      <c r="K722" s="19"/>
      <c r="L722" s="19"/>
      <c r="M722" s="19"/>
      <c r="N722" s="60"/>
      <c r="O722" s="60"/>
      <c r="P722" s="60"/>
      <c r="Q722" s="60">
        <v>1</v>
      </c>
      <c r="R722" s="60"/>
      <c r="S722" s="60"/>
      <c r="T722" s="60"/>
      <c r="U722" s="60"/>
      <c r="V722" s="60"/>
      <c r="W722" s="60">
        <v>1</v>
      </c>
      <c r="X722" s="60">
        <v>1</v>
      </c>
      <c r="Y722" s="60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53"/>
      <c r="AK722" s="53"/>
      <c r="AL722" s="19"/>
      <c r="AM722" s="53"/>
      <c r="AN722" s="19"/>
      <c r="AO722" s="53">
        <v>1</v>
      </c>
      <c r="AP722" s="53"/>
      <c r="AQ722" s="19"/>
      <c r="AR722" s="53"/>
      <c r="AS722" s="53"/>
      <c r="AT722" s="53"/>
    </row>
    <row r="723" s="1" customFormat="1" spans="1:46">
      <c r="A723" s="53">
        <v>66</v>
      </c>
      <c r="B723" s="53" t="s">
        <v>4184</v>
      </c>
      <c r="C723" s="53" t="s">
        <v>4409</v>
      </c>
      <c r="D723" s="54">
        <v>1</v>
      </c>
      <c r="E723" s="54" t="s">
        <v>4410</v>
      </c>
      <c r="F723" s="54" t="s">
        <v>4411</v>
      </c>
      <c r="G723" s="19"/>
      <c r="H723" s="19"/>
      <c r="I723" s="19"/>
      <c r="J723" s="19"/>
      <c r="K723" s="19"/>
      <c r="L723" s="19"/>
      <c r="M723" s="19"/>
      <c r="N723" s="60"/>
      <c r="O723" s="60"/>
      <c r="P723" s="60"/>
      <c r="Q723" s="60">
        <v>1</v>
      </c>
      <c r="R723" s="60"/>
      <c r="S723" s="60"/>
      <c r="T723" s="60"/>
      <c r="U723" s="60"/>
      <c r="V723" s="60"/>
      <c r="W723" s="60">
        <v>1</v>
      </c>
      <c r="X723" s="60">
        <v>1</v>
      </c>
      <c r="Y723" s="60">
        <v>1</v>
      </c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53"/>
      <c r="AK723" s="53"/>
      <c r="AL723" s="19"/>
      <c r="AM723" s="53"/>
      <c r="AN723" s="19"/>
      <c r="AO723" s="53">
        <v>1</v>
      </c>
      <c r="AP723" s="53"/>
      <c r="AQ723" s="19"/>
      <c r="AR723" s="53"/>
      <c r="AS723" s="53"/>
      <c r="AT723" s="53"/>
    </row>
    <row r="724" s="1" customFormat="1" spans="1:46">
      <c r="A724" s="53">
        <v>67</v>
      </c>
      <c r="B724" s="53" t="s">
        <v>4184</v>
      </c>
      <c r="C724" s="53" t="s">
        <v>4412</v>
      </c>
      <c r="D724" s="54">
        <v>1</v>
      </c>
      <c r="E724" s="54" t="s">
        <v>4413</v>
      </c>
      <c r="F724" s="54" t="s">
        <v>4414</v>
      </c>
      <c r="G724" s="19"/>
      <c r="H724" s="19"/>
      <c r="I724" s="19"/>
      <c r="J724" s="19"/>
      <c r="K724" s="19"/>
      <c r="L724" s="19"/>
      <c r="M724" s="19"/>
      <c r="N724" s="60"/>
      <c r="O724" s="60"/>
      <c r="P724" s="60"/>
      <c r="Q724" s="60">
        <v>1</v>
      </c>
      <c r="R724" s="60"/>
      <c r="S724" s="60"/>
      <c r="T724" s="60"/>
      <c r="U724" s="60"/>
      <c r="V724" s="60"/>
      <c r="W724" s="60">
        <v>1</v>
      </c>
      <c r="X724" s="60">
        <v>1</v>
      </c>
      <c r="Y724" s="60">
        <v>1</v>
      </c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53">
        <v>1</v>
      </c>
      <c r="AK724" s="53"/>
      <c r="AL724" s="19"/>
      <c r="AM724" s="53"/>
      <c r="AN724" s="19"/>
      <c r="AO724" s="53"/>
      <c r="AP724" s="53"/>
      <c r="AQ724" s="19"/>
      <c r="AR724" s="53"/>
      <c r="AS724" s="53"/>
      <c r="AT724" s="53"/>
    </row>
    <row r="725" s="1" customFormat="1" spans="1:46">
      <c r="A725" s="53">
        <v>68</v>
      </c>
      <c r="B725" s="53" t="s">
        <v>4184</v>
      </c>
      <c r="C725" s="53" t="s">
        <v>4415</v>
      </c>
      <c r="D725" s="54">
        <v>1</v>
      </c>
      <c r="E725" s="54" t="s">
        <v>4416</v>
      </c>
      <c r="F725" s="58" t="s">
        <v>4417</v>
      </c>
      <c r="G725" s="19"/>
      <c r="H725" s="19"/>
      <c r="I725" s="19"/>
      <c r="J725" s="19"/>
      <c r="K725" s="19"/>
      <c r="L725" s="19"/>
      <c r="M725" s="19"/>
      <c r="N725" s="60"/>
      <c r="O725" s="60"/>
      <c r="P725" s="60"/>
      <c r="Q725" s="60">
        <v>1</v>
      </c>
      <c r="R725" s="60"/>
      <c r="S725" s="60"/>
      <c r="T725" s="60"/>
      <c r="U725" s="60"/>
      <c r="V725" s="60"/>
      <c r="W725" s="60">
        <v>1</v>
      </c>
      <c r="X725" s="60">
        <v>1</v>
      </c>
      <c r="Y725" s="60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53">
        <v>1</v>
      </c>
      <c r="AK725" s="53"/>
      <c r="AL725" s="19"/>
      <c r="AM725" s="53"/>
      <c r="AN725" s="19"/>
      <c r="AO725" s="53"/>
      <c r="AP725" s="53"/>
      <c r="AQ725" s="19"/>
      <c r="AR725" s="53"/>
      <c r="AS725" s="53"/>
      <c r="AT725" s="53"/>
    </row>
    <row r="726" s="1" customFormat="1" spans="1:46">
      <c r="A726" s="53">
        <v>69</v>
      </c>
      <c r="B726" s="53" t="s">
        <v>4184</v>
      </c>
      <c r="C726" s="53" t="s">
        <v>4418</v>
      </c>
      <c r="D726" s="54">
        <v>1</v>
      </c>
      <c r="E726" s="54" t="s">
        <v>4419</v>
      </c>
      <c r="F726" s="54" t="s">
        <v>4420</v>
      </c>
      <c r="G726" s="19"/>
      <c r="H726" s="19"/>
      <c r="I726" s="19"/>
      <c r="J726" s="19"/>
      <c r="K726" s="19"/>
      <c r="L726" s="19"/>
      <c r="M726" s="19"/>
      <c r="N726" s="60"/>
      <c r="O726" s="60"/>
      <c r="P726" s="60"/>
      <c r="Q726" s="60">
        <v>1</v>
      </c>
      <c r="R726" s="60"/>
      <c r="S726" s="60"/>
      <c r="T726" s="60"/>
      <c r="U726" s="60"/>
      <c r="V726" s="60"/>
      <c r="W726" s="60">
        <v>1</v>
      </c>
      <c r="X726" s="60">
        <v>1</v>
      </c>
      <c r="Y726" s="60">
        <v>1</v>
      </c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53">
        <v>1</v>
      </c>
      <c r="AK726" s="53"/>
      <c r="AL726" s="19"/>
      <c r="AM726" s="53"/>
      <c r="AN726" s="19"/>
      <c r="AO726" s="53"/>
      <c r="AP726" s="53"/>
      <c r="AQ726" s="19"/>
      <c r="AR726" s="53"/>
      <c r="AS726" s="53"/>
      <c r="AT726" s="53"/>
    </row>
    <row r="727" s="1" customFormat="1" spans="1:46">
      <c r="A727" s="53">
        <v>70</v>
      </c>
      <c r="B727" s="53" t="s">
        <v>4184</v>
      </c>
      <c r="C727" s="53" t="s">
        <v>4421</v>
      </c>
      <c r="D727" s="54">
        <v>1</v>
      </c>
      <c r="E727" s="54" t="s">
        <v>4422</v>
      </c>
      <c r="F727" s="54" t="s">
        <v>4423</v>
      </c>
      <c r="G727" s="19"/>
      <c r="H727" s="19"/>
      <c r="I727" s="19"/>
      <c r="J727" s="19"/>
      <c r="K727" s="19"/>
      <c r="L727" s="19"/>
      <c r="M727" s="19"/>
      <c r="N727" s="60"/>
      <c r="O727" s="60"/>
      <c r="P727" s="60"/>
      <c r="Q727" s="60">
        <v>1</v>
      </c>
      <c r="R727" s="60"/>
      <c r="S727" s="60"/>
      <c r="T727" s="60"/>
      <c r="U727" s="60"/>
      <c r="V727" s="60"/>
      <c r="W727" s="60">
        <v>1</v>
      </c>
      <c r="X727" s="60">
        <v>1</v>
      </c>
      <c r="Y727" s="60">
        <v>1</v>
      </c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53">
        <v>1</v>
      </c>
      <c r="AK727" s="53"/>
      <c r="AL727" s="19"/>
      <c r="AM727" s="53"/>
      <c r="AN727" s="19"/>
      <c r="AO727" s="53"/>
      <c r="AP727" s="53"/>
      <c r="AQ727" s="19"/>
      <c r="AR727" s="53"/>
      <c r="AS727" s="53"/>
      <c r="AT727" s="53"/>
    </row>
    <row r="728" s="1" customFormat="1" spans="1:46">
      <c r="A728" s="53">
        <v>71</v>
      </c>
      <c r="B728" s="53" t="s">
        <v>4184</v>
      </c>
      <c r="C728" s="53" t="s">
        <v>4424</v>
      </c>
      <c r="D728" s="54">
        <v>1</v>
      </c>
      <c r="E728" s="54" t="s">
        <v>4425</v>
      </c>
      <c r="F728" s="54" t="s">
        <v>4426</v>
      </c>
      <c r="G728" s="19"/>
      <c r="H728" s="19"/>
      <c r="I728" s="19"/>
      <c r="J728" s="19"/>
      <c r="K728" s="19"/>
      <c r="L728" s="19"/>
      <c r="M728" s="19"/>
      <c r="N728" s="60"/>
      <c r="O728" s="60"/>
      <c r="P728" s="60"/>
      <c r="Q728" s="60">
        <v>1</v>
      </c>
      <c r="R728" s="60"/>
      <c r="S728" s="60"/>
      <c r="T728" s="60"/>
      <c r="U728" s="60"/>
      <c r="V728" s="60"/>
      <c r="W728" s="60">
        <v>1</v>
      </c>
      <c r="X728" s="60">
        <v>1</v>
      </c>
      <c r="Y728" s="60">
        <v>1</v>
      </c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53">
        <v>1</v>
      </c>
      <c r="AK728" s="53"/>
      <c r="AL728" s="19"/>
      <c r="AM728" s="53"/>
      <c r="AN728" s="19"/>
      <c r="AO728" s="53"/>
      <c r="AP728" s="53"/>
      <c r="AQ728" s="19"/>
      <c r="AR728" s="53"/>
      <c r="AS728" s="53"/>
      <c r="AT728" s="53"/>
    </row>
    <row r="729" s="1" customFormat="1" spans="1:46">
      <c r="A729" s="53">
        <v>72</v>
      </c>
      <c r="B729" s="53" t="s">
        <v>4184</v>
      </c>
      <c r="C729" s="53" t="s">
        <v>4427</v>
      </c>
      <c r="D729" s="54">
        <v>1</v>
      </c>
      <c r="E729" s="54" t="s">
        <v>4428</v>
      </c>
      <c r="F729" s="54" t="s">
        <v>4429</v>
      </c>
      <c r="G729" s="19"/>
      <c r="H729" s="19"/>
      <c r="I729" s="19"/>
      <c r="J729" s="19"/>
      <c r="K729" s="19"/>
      <c r="L729" s="19"/>
      <c r="M729" s="19"/>
      <c r="N729" s="60"/>
      <c r="O729" s="60"/>
      <c r="P729" s="60"/>
      <c r="Q729" s="60">
        <v>1</v>
      </c>
      <c r="R729" s="60"/>
      <c r="S729" s="60"/>
      <c r="T729" s="60"/>
      <c r="U729" s="60"/>
      <c r="V729" s="60"/>
      <c r="W729" s="60">
        <v>1</v>
      </c>
      <c r="X729" s="60">
        <v>1</v>
      </c>
      <c r="Y729" s="60">
        <v>1</v>
      </c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53">
        <v>1</v>
      </c>
      <c r="AK729" s="53"/>
      <c r="AL729" s="19"/>
      <c r="AM729" s="53"/>
      <c r="AN729" s="19"/>
      <c r="AO729" s="53"/>
      <c r="AP729" s="53"/>
      <c r="AQ729" s="19"/>
      <c r="AR729" s="53"/>
      <c r="AS729" s="53"/>
      <c r="AT729" s="53"/>
    </row>
    <row r="730" s="1" customFormat="1" spans="1:46">
      <c r="A730" s="53">
        <v>73</v>
      </c>
      <c r="B730" s="53" t="s">
        <v>4184</v>
      </c>
      <c r="C730" s="53" t="s">
        <v>4430</v>
      </c>
      <c r="D730" s="54">
        <v>1</v>
      </c>
      <c r="E730" s="54" t="s">
        <v>4431</v>
      </c>
      <c r="F730" s="54" t="s">
        <v>4432</v>
      </c>
      <c r="G730" s="19"/>
      <c r="H730" s="19"/>
      <c r="I730" s="19"/>
      <c r="J730" s="19"/>
      <c r="K730" s="19"/>
      <c r="L730" s="19"/>
      <c r="M730" s="19"/>
      <c r="N730" s="60"/>
      <c r="O730" s="60"/>
      <c r="P730" s="60"/>
      <c r="Q730" s="60">
        <v>1</v>
      </c>
      <c r="R730" s="60"/>
      <c r="S730" s="60"/>
      <c r="T730" s="60"/>
      <c r="U730" s="60"/>
      <c r="V730" s="60"/>
      <c r="W730" s="60">
        <v>1</v>
      </c>
      <c r="X730" s="60">
        <v>1</v>
      </c>
      <c r="Y730" s="60">
        <v>1</v>
      </c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53">
        <v>1</v>
      </c>
      <c r="AK730" s="53"/>
      <c r="AL730" s="19"/>
      <c r="AM730" s="53"/>
      <c r="AN730" s="19"/>
      <c r="AO730" s="53"/>
      <c r="AP730" s="53"/>
      <c r="AQ730" s="19"/>
      <c r="AR730" s="53"/>
      <c r="AS730" s="53"/>
      <c r="AT730" s="53"/>
    </row>
    <row r="731" s="1" customFormat="1" spans="1:46">
      <c r="A731" s="53">
        <v>74</v>
      </c>
      <c r="B731" s="53" t="s">
        <v>4184</v>
      </c>
      <c r="C731" s="53" t="s">
        <v>4433</v>
      </c>
      <c r="D731" s="54">
        <v>1</v>
      </c>
      <c r="E731" s="54" t="s">
        <v>4434</v>
      </c>
      <c r="F731" s="54" t="s">
        <v>4435</v>
      </c>
      <c r="G731" s="19"/>
      <c r="H731" s="19"/>
      <c r="I731" s="19"/>
      <c r="J731" s="19"/>
      <c r="K731" s="19"/>
      <c r="L731" s="19"/>
      <c r="M731" s="19"/>
      <c r="N731" s="60"/>
      <c r="O731" s="60"/>
      <c r="P731" s="60"/>
      <c r="Q731" s="60">
        <v>1</v>
      </c>
      <c r="R731" s="60"/>
      <c r="S731" s="60"/>
      <c r="T731" s="60"/>
      <c r="U731" s="60"/>
      <c r="V731" s="60"/>
      <c r="W731" s="60">
        <v>1</v>
      </c>
      <c r="X731" s="60">
        <v>1</v>
      </c>
      <c r="Y731" s="60">
        <v>1</v>
      </c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53">
        <v>1</v>
      </c>
      <c r="AK731" s="53"/>
      <c r="AL731" s="19"/>
      <c r="AM731" s="53"/>
      <c r="AN731" s="19"/>
      <c r="AO731" s="53"/>
      <c r="AP731" s="53"/>
      <c r="AQ731" s="19"/>
      <c r="AR731" s="53"/>
      <c r="AS731" s="53"/>
      <c r="AT731" s="53"/>
    </row>
    <row r="732" s="1" customFormat="1" spans="1:46">
      <c r="A732" s="53">
        <v>75</v>
      </c>
      <c r="B732" s="53" t="s">
        <v>4184</v>
      </c>
      <c r="C732" s="53" t="s">
        <v>4436</v>
      </c>
      <c r="D732" s="54">
        <v>1</v>
      </c>
      <c r="E732" s="54" t="s">
        <v>4437</v>
      </c>
      <c r="F732" s="58" t="s">
        <v>4438</v>
      </c>
      <c r="G732" s="19"/>
      <c r="H732" s="19"/>
      <c r="I732" s="19"/>
      <c r="J732" s="19"/>
      <c r="K732" s="19"/>
      <c r="L732" s="19"/>
      <c r="M732" s="19"/>
      <c r="N732" s="60"/>
      <c r="O732" s="60"/>
      <c r="P732" s="60"/>
      <c r="Q732" s="60">
        <v>1</v>
      </c>
      <c r="R732" s="60"/>
      <c r="S732" s="60"/>
      <c r="T732" s="60"/>
      <c r="U732" s="60"/>
      <c r="V732" s="60"/>
      <c r="W732" s="60">
        <v>1</v>
      </c>
      <c r="X732" s="60">
        <v>1</v>
      </c>
      <c r="Y732" s="60">
        <v>1</v>
      </c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53">
        <v>1</v>
      </c>
      <c r="AK732" s="53"/>
      <c r="AL732" s="19"/>
      <c r="AM732" s="53"/>
      <c r="AN732" s="19"/>
      <c r="AO732" s="53"/>
      <c r="AP732" s="53"/>
      <c r="AQ732" s="19"/>
      <c r="AR732" s="53"/>
      <c r="AS732" s="53"/>
      <c r="AT732" s="53"/>
    </row>
    <row r="733" s="1" customFormat="1" spans="1:46">
      <c r="A733" s="53">
        <v>76</v>
      </c>
      <c r="B733" s="53" t="s">
        <v>4184</v>
      </c>
      <c r="C733" s="53" t="s">
        <v>4439</v>
      </c>
      <c r="D733" s="54">
        <v>1</v>
      </c>
      <c r="E733" s="54" t="s">
        <v>4440</v>
      </c>
      <c r="F733" s="56" t="s">
        <v>4441</v>
      </c>
      <c r="G733" s="19"/>
      <c r="H733" s="19"/>
      <c r="I733" s="19"/>
      <c r="J733" s="19"/>
      <c r="K733" s="19"/>
      <c r="L733" s="19"/>
      <c r="M733" s="19"/>
      <c r="N733" s="60"/>
      <c r="O733" s="60"/>
      <c r="P733" s="60"/>
      <c r="Q733" s="60">
        <v>1</v>
      </c>
      <c r="R733" s="60"/>
      <c r="S733" s="60"/>
      <c r="T733" s="60"/>
      <c r="U733" s="60"/>
      <c r="V733" s="60"/>
      <c r="W733" s="60">
        <v>1</v>
      </c>
      <c r="X733" s="60">
        <v>1</v>
      </c>
      <c r="Y733" s="60">
        <v>1</v>
      </c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53">
        <v>1</v>
      </c>
      <c r="AK733" s="53"/>
      <c r="AL733" s="19"/>
      <c r="AM733" s="53"/>
      <c r="AN733" s="19"/>
      <c r="AO733" s="53"/>
      <c r="AP733" s="53"/>
      <c r="AQ733" s="19"/>
      <c r="AR733" s="53"/>
      <c r="AS733" s="53"/>
      <c r="AT733" s="53"/>
    </row>
    <row r="734" s="1" customFormat="1" spans="1:46">
      <c r="A734" s="53">
        <v>77</v>
      </c>
      <c r="B734" s="53" t="s">
        <v>4184</v>
      </c>
      <c r="C734" s="53" t="s">
        <v>4442</v>
      </c>
      <c r="D734" s="54">
        <v>1</v>
      </c>
      <c r="E734" s="54" t="s">
        <v>4443</v>
      </c>
      <c r="F734" s="54" t="s">
        <v>4444</v>
      </c>
      <c r="G734" s="19"/>
      <c r="H734" s="19"/>
      <c r="I734" s="19"/>
      <c r="J734" s="19"/>
      <c r="K734" s="19"/>
      <c r="L734" s="19"/>
      <c r="M734" s="19"/>
      <c r="N734" s="60"/>
      <c r="O734" s="60"/>
      <c r="P734" s="60"/>
      <c r="Q734" s="60">
        <v>1</v>
      </c>
      <c r="R734" s="60"/>
      <c r="S734" s="60"/>
      <c r="T734" s="60"/>
      <c r="U734" s="60"/>
      <c r="V734" s="60"/>
      <c r="W734" s="60">
        <v>1</v>
      </c>
      <c r="X734" s="60">
        <v>1</v>
      </c>
      <c r="Y734" s="60">
        <v>1</v>
      </c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53">
        <v>1</v>
      </c>
      <c r="AK734" s="53"/>
      <c r="AL734" s="19"/>
      <c r="AM734" s="53"/>
      <c r="AN734" s="19"/>
      <c r="AO734" s="53"/>
      <c r="AP734" s="53"/>
      <c r="AQ734" s="19"/>
      <c r="AR734" s="53"/>
      <c r="AS734" s="53"/>
      <c r="AT734" s="53"/>
    </row>
    <row r="735" s="1" customFormat="1" spans="1:46">
      <c r="A735" s="53">
        <v>78</v>
      </c>
      <c r="B735" s="53" t="s">
        <v>4184</v>
      </c>
      <c r="C735" s="53" t="s">
        <v>4445</v>
      </c>
      <c r="D735" s="54">
        <v>1</v>
      </c>
      <c r="E735" s="54" t="s">
        <v>4446</v>
      </c>
      <c r="F735" s="56" t="s">
        <v>4447</v>
      </c>
      <c r="G735" s="19"/>
      <c r="H735" s="19"/>
      <c r="I735" s="19"/>
      <c r="J735" s="19"/>
      <c r="K735" s="19"/>
      <c r="L735" s="19"/>
      <c r="M735" s="19"/>
      <c r="N735" s="60"/>
      <c r="O735" s="60"/>
      <c r="P735" s="60"/>
      <c r="Q735" s="60">
        <v>1</v>
      </c>
      <c r="R735" s="60"/>
      <c r="S735" s="60"/>
      <c r="T735" s="60"/>
      <c r="U735" s="60"/>
      <c r="V735" s="60"/>
      <c r="W735" s="60">
        <v>1</v>
      </c>
      <c r="X735" s="60">
        <v>1</v>
      </c>
      <c r="Y735" s="60">
        <v>1</v>
      </c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53"/>
      <c r="AK735" s="53"/>
      <c r="AL735" s="19"/>
      <c r="AM735" s="53"/>
      <c r="AN735" s="19"/>
      <c r="AO735" s="53"/>
      <c r="AP735" s="53"/>
      <c r="AQ735" s="19"/>
      <c r="AR735" s="53">
        <v>1</v>
      </c>
      <c r="AS735" s="53"/>
      <c r="AT735" s="53"/>
    </row>
    <row r="736" s="1" customFormat="1" spans="1:46">
      <c r="A736" s="53">
        <v>79</v>
      </c>
      <c r="B736" s="53" t="s">
        <v>4184</v>
      </c>
      <c r="C736" s="53" t="s">
        <v>4448</v>
      </c>
      <c r="D736" s="54">
        <v>4</v>
      </c>
      <c r="E736" s="54" t="s">
        <v>4186</v>
      </c>
      <c r="F736" s="62" t="s">
        <v>4449</v>
      </c>
      <c r="G736" s="19"/>
      <c r="H736" s="19"/>
      <c r="I736" s="19"/>
      <c r="J736" s="19"/>
      <c r="K736" s="19"/>
      <c r="L736" s="19"/>
      <c r="M736" s="19"/>
      <c r="N736" s="60">
        <v>2</v>
      </c>
      <c r="O736" s="60"/>
      <c r="P736" s="60"/>
      <c r="Q736" s="60">
        <v>2</v>
      </c>
      <c r="R736" s="60"/>
      <c r="S736" s="60"/>
      <c r="T736" s="60"/>
      <c r="U736" s="60"/>
      <c r="V736" s="60"/>
      <c r="W736" s="60"/>
      <c r="X736" s="60"/>
      <c r="Y736" s="60">
        <v>2</v>
      </c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60"/>
      <c r="AK736" s="60"/>
      <c r="AL736" s="19"/>
      <c r="AM736" s="60"/>
      <c r="AN736" s="19"/>
      <c r="AO736" s="60"/>
      <c r="AP736" s="60"/>
      <c r="AQ736" s="19"/>
      <c r="AR736" s="60">
        <v>2</v>
      </c>
      <c r="AS736" s="60"/>
      <c r="AT736" s="60"/>
    </row>
    <row r="737" s="1" customFormat="1" spans="1:46">
      <c r="A737" s="53"/>
      <c r="B737" s="53"/>
      <c r="C737" s="53"/>
      <c r="D737" s="54"/>
      <c r="E737" s="54"/>
      <c r="F737" s="62" t="s">
        <v>4450</v>
      </c>
      <c r="G737" s="19"/>
      <c r="H737" s="19"/>
      <c r="I737" s="19"/>
      <c r="J737" s="19"/>
      <c r="K737" s="19"/>
      <c r="L737" s="19"/>
      <c r="M737" s="19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>
        <v>1</v>
      </c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60"/>
      <c r="AK737" s="60"/>
      <c r="AL737" s="19"/>
      <c r="AM737" s="60"/>
      <c r="AN737" s="19"/>
      <c r="AO737" s="60"/>
      <c r="AP737" s="60"/>
      <c r="AQ737" s="19"/>
      <c r="AR737" s="60"/>
      <c r="AS737" s="60"/>
      <c r="AT737" s="60"/>
    </row>
    <row r="738" s="1" customFormat="1" spans="1:46">
      <c r="A738" s="53"/>
      <c r="B738" s="53"/>
      <c r="C738" s="53"/>
      <c r="D738" s="54"/>
      <c r="E738" s="54"/>
      <c r="F738" s="62" t="s">
        <v>4451</v>
      </c>
      <c r="G738" s="19"/>
      <c r="H738" s="19"/>
      <c r="I738" s="19"/>
      <c r="J738" s="19"/>
      <c r="K738" s="19"/>
      <c r="L738" s="19"/>
      <c r="M738" s="19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60"/>
      <c r="AK738" s="60"/>
      <c r="AL738" s="19"/>
      <c r="AM738" s="60"/>
      <c r="AN738" s="19"/>
      <c r="AO738" s="60"/>
      <c r="AP738" s="60"/>
      <c r="AQ738" s="19"/>
      <c r="AR738" s="60"/>
      <c r="AS738" s="60"/>
      <c r="AT738" s="60"/>
    </row>
    <row r="739" s="1" customFormat="1" spans="1:46">
      <c r="A739" s="53"/>
      <c r="B739" s="53"/>
      <c r="C739" s="53"/>
      <c r="D739" s="54"/>
      <c r="E739" s="54"/>
      <c r="F739" s="62" t="s">
        <v>4452</v>
      </c>
      <c r="G739" s="19"/>
      <c r="H739" s="19"/>
      <c r="I739" s="19"/>
      <c r="J739" s="19"/>
      <c r="K739" s="19"/>
      <c r="L739" s="19"/>
      <c r="M739" s="19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60"/>
      <c r="AK739" s="60"/>
      <c r="AL739" s="19"/>
      <c r="AM739" s="60"/>
      <c r="AN739" s="19"/>
      <c r="AO739" s="60"/>
      <c r="AP739" s="60"/>
      <c r="AQ739" s="19"/>
      <c r="AR739" s="60"/>
      <c r="AS739" s="60"/>
      <c r="AT739" s="60"/>
    </row>
    <row r="740" s="1" customFormat="1" spans="1:46">
      <c r="A740" s="53">
        <v>80</v>
      </c>
      <c r="B740" s="53" t="s">
        <v>4184</v>
      </c>
      <c r="C740" s="53" t="s">
        <v>4453</v>
      </c>
      <c r="D740" s="54">
        <v>1</v>
      </c>
      <c r="E740" s="54" t="s">
        <v>4454</v>
      </c>
      <c r="F740" s="56" t="s">
        <v>4455</v>
      </c>
      <c r="G740" s="19"/>
      <c r="H740" s="19"/>
      <c r="I740" s="19"/>
      <c r="J740" s="19"/>
      <c r="K740" s="19"/>
      <c r="L740" s="19"/>
      <c r="M740" s="19"/>
      <c r="N740" s="53">
        <v>1</v>
      </c>
      <c r="O740" s="53"/>
      <c r="P740" s="53"/>
      <c r="Q740" s="53"/>
      <c r="R740" s="53"/>
      <c r="S740" s="53"/>
      <c r="T740" s="60"/>
      <c r="U740" s="60"/>
      <c r="V740" s="60"/>
      <c r="W740" s="60"/>
      <c r="X740" s="60"/>
      <c r="Y740" s="60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53"/>
      <c r="AK740" s="53"/>
      <c r="AL740" s="19"/>
      <c r="AM740" s="53"/>
      <c r="AN740" s="19"/>
      <c r="AO740" s="53"/>
      <c r="AP740" s="53"/>
      <c r="AQ740" s="19"/>
      <c r="AR740" s="53"/>
      <c r="AS740" s="53"/>
      <c r="AT740" s="53"/>
    </row>
    <row r="741" s="1" customFormat="1" spans="1:46">
      <c r="A741" s="53">
        <v>81</v>
      </c>
      <c r="B741" s="53" t="s">
        <v>4184</v>
      </c>
      <c r="C741" s="53" t="s">
        <v>4456</v>
      </c>
      <c r="D741" s="54">
        <v>1</v>
      </c>
      <c r="E741" s="54" t="s">
        <v>3580</v>
      </c>
      <c r="F741" s="56" t="s">
        <v>4457</v>
      </c>
      <c r="G741" s="19"/>
      <c r="H741" s="19"/>
      <c r="I741" s="19"/>
      <c r="J741" s="19"/>
      <c r="K741" s="19"/>
      <c r="L741" s="19"/>
      <c r="M741" s="19"/>
      <c r="N741" s="53">
        <v>1</v>
      </c>
      <c r="O741" s="53"/>
      <c r="P741" s="53"/>
      <c r="Q741" s="53"/>
      <c r="R741" s="53"/>
      <c r="S741" s="53"/>
      <c r="T741" s="60"/>
      <c r="U741" s="60"/>
      <c r="V741" s="60"/>
      <c r="W741" s="60"/>
      <c r="X741" s="60"/>
      <c r="Y741" s="60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53"/>
      <c r="AK741" s="53"/>
      <c r="AL741" s="19"/>
      <c r="AM741" s="53"/>
      <c r="AN741" s="19"/>
      <c r="AO741" s="53"/>
      <c r="AP741" s="53"/>
      <c r="AQ741" s="19"/>
      <c r="AR741" s="53"/>
      <c r="AS741" s="53"/>
      <c r="AT741" s="53"/>
    </row>
    <row r="742" s="1" customFormat="1" spans="1:46">
      <c r="A742" s="53">
        <v>82</v>
      </c>
      <c r="B742" s="53" t="s">
        <v>4184</v>
      </c>
      <c r="C742" s="53" t="s">
        <v>4458</v>
      </c>
      <c r="D742" s="54"/>
      <c r="E742" s="54"/>
      <c r="F742" s="54"/>
      <c r="G742" s="19"/>
      <c r="H742" s="19"/>
      <c r="I742" s="19"/>
      <c r="J742" s="19"/>
      <c r="K742" s="19"/>
      <c r="L742" s="19"/>
      <c r="M742" s="19"/>
      <c r="N742" s="60"/>
      <c r="O742" s="60"/>
      <c r="P742" s="60"/>
      <c r="Q742" s="60"/>
      <c r="R742" s="60"/>
      <c r="S742" s="60"/>
      <c r="T742" s="60"/>
      <c r="U742" s="60"/>
      <c r="V742" s="60"/>
      <c r="W742" s="60">
        <v>1</v>
      </c>
      <c r="X742" s="60"/>
      <c r="Y742" s="60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53">
        <v>1</v>
      </c>
      <c r="AK742" s="53"/>
      <c r="AL742" s="19"/>
      <c r="AM742" s="53"/>
      <c r="AN742" s="19"/>
      <c r="AO742" s="53"/>
      <c r="AP742" s="53"/>
      <c r="AQ742" s="19"/>
      <c r="AR742" s="53"/>
      <c r="AS742" s="53"/>
      <c r="AT742" s="53"/>
    </row>
    <row r="743" s="1" customFormat="1" spans="1:46">
      <c r="A743" s="53">
        <v>83</v>
      </c>
      <c r="B743" s="53" t="s">
        <v>4184</v>
      </c>
      <c r="C743" s="53" t="s">
        <v>4459</v>
      </c>
      <c r="D743" s="54"/>
      <c r="E743" s="54"/>
      <c r="F743" s="54"/>
      <c r="G743" s="19"/>
      <c r="H743" s="19"/>
      <c r="I743" s="19"/>
      <c r="J743" s="19"/>
      <c r="K743" s="19"/>
      <c r="L743" s="19"/>
      <c r="M743" s="19"/>
      <c r="N743" s="60"/>
      <c r="O743" s="60"/>
      <c r="P743" s="60"/>
      <c r="Q743" s="60"/>
      <c r="R743" s="60"/>
      <c r="S743" s="60"/>
      <c r="T743" s="60"/>
      <c r="U743" s="60"/>
      <c r="V743" s="60"/>
      <c r="W743" s="60">
        <v>1</v>
      </c>
      <c r="X743" s="60"/>
      <c r="Y743" s="60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53">
        <v>1</v>
      </c>
      <c r="AK743" s="53"/>
      <c r="AL743" s="19"/>
      <c r="AM743" s="53"/>
      <c r="AN743" s="19"/>
      <c r="AO743" s="53"/>
      <c r="AP743" s="53"/>
      <c r="AQ743" s="19"/>
      <c r="AR743" s="53"/>
      <c r="AS743" s="53"/>
      <c r="AT743" s="53"/>
    </row>
    <row r="744" s="1" customFormat="1" spans="1:46">
      <c r="A744" s="53">
        <v>84</v>
      </c>
      <c r="B744" s="53" t="s">
        <v>4184</v>
      </c>
      <c r="C744" s="53" t="s">
        <v>4460</v>
      </c>
      <c r="D744" s="54"/>
      <c r="E744" s="54"/>
      <c r="F744" s="54"/>
      <c r="G744" s="19"/>
      <c r="H744" s="19"/>
      <c r="I744" s="19"/>
      <c r="J744" s="19"/>
      <c r="K744" s="19"/>
      <c r="L744" s="19"/>
      <c r="M744" s="19"/>
      <c r="N744" s="60"/>
      <c r="O744" s="60"/>
      <c r="P744" s="60"/>
      <c r="Q744" s="60"/>
      <c r="R744" s="60"/>
      <c r="S744" s="60"/>
      <c r="T744" s="60"/>
      <c r="U744" s="60"/>
      <c r="V744" s="60"/>
      <c r="W744" s="60">
        <v>4</v>
      </c>
      <c r="X744" s="60"/>
      <c r="Y744" s="60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53">
        <v>4</v>
      </c>
      <c r="AK744" s="53"/>
      <c r="AL744" s="19"/>
      <c r="AM744" s="53"/>
      <c r="AN744" s="19"/>
      <c r="AO744" s="53"/>
      <c r="AP744" s="53"/>
      <c r="AQ744" s="19"/>
      <c r="AR744" s="53"/>
      <c r="AS744" s="53"/>
      <c r="AT744" s="53"/>
    </row>
    <row r="745" s="1" customFormat="1" spans="1:46">
      <c r="A745" s="53">
        <v>85</v>
      </c>
      <c r="B745" s="53" t="s">
        <v>4184</v>
      </c>
      <c r="C745" s="53" t="s">
        <v>4461</v>
      </c>
      <c r="D745" s="54"/>
      <c r="E745" s="54"/>
      <c r="F745" s="54"/>
      <c r="G745" s="19"/>
      <c r="H745" s="19"/>
      <c r="I745" s="19"/>
      <c r="J745" s="19"/>
      <c r="K745" s="19"/>
      <c r="L745" s="19"/>
      <c r="M745" s="19"/>
      <c r="N745" s="60"/>
      <c r="O745" s="60"/>
      <c r="P745" s="60"/>
      <c r="Q745" s="60"/>
      <c r="R745" s="60"/>
      <c r="S745" s="60"/>
      <c r="T745" s="60"/>
      <c r="U745" s="60"/>
      <c r="V745" s="60"/>
      <c r="W745" s="60">
        <v>1</v>
      </c>
      <c r="X745" s="60"/>
      <c r="Y745" s="60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53">
        <v>1</v>
      </c>
      <c r="AK745" s="53"/>
      <c r="AL745" s="19"/>
      <c r="AM745" s="53"/>
      <c r="AN745" s="19"/>
      <c r="AO745" s="53"/>
      <c r="AP745" s="53"/>
      <c r="AQ745" s="19"/>
      <c r="AR745" s="53"/>
      <c r="AS745" s="53"/>
      <c r="AT745" s="53"/>
    </row>
    <row r="746" s="1" customFormat="1" spans="1:46">
      <c r="A746" s="53">
        <v>86</v>
      </c>
      <c r="B746" s="53" t="s">
        <v>4184</v>
      </c>
      <c r="C746" s="53" t="s">
        <v>4462</v>
      </c>
      <c r="D746" s="54">
        <v>1</v>
      </c>
      <c r="E746" s="54"/>
      <c r="F746" s="54"/>
      <c r="G746" s="19"/>
      <c r="H746" s="19"/>
      <c r="I746" s="19"/>
      <c r="J746" s="19"/>
      <c r="K746" s="19"/>
      <c r="L746" s="19"/>
      <c r="M746" s="19"/>
      <c r="N746" s="60"/>
      <c r="O746" s="60"/>
      <c r="P746" s="60"/>
      <c r="Q746" s="60">
        <v>1</v>
      </c>
      <c r="R746" s="60"/>
      <c r="S746" s="60"/>
      <c r="T746" s="60"/>
      <c r="U746" s="60"/>
      <c r="V746" s="60"/>
      <c r="W746" s="60"/>
      <c r="X746" s="60"/>
      <c r="Y746" s="60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53"/>
      <c r="AK746" s="53"/>
      <c r="AL746" s="19"/>
      <c r="AM746" s="53"/>
      <c r="AN746" s="19"/>
      <c r="AO746" s="53"/>
      <c r="AP746" s="53"/>
      <c r="AQ746" s="19"/>
      <c r="AR746" s="53"/>
      <c r="AS746" s="53"/>
      <c r="AT746" s="53"/>
    </row>
    <row r="747" s="1" customFormat="1" spans="1:46">
      <c r="A747" s="19"/>
      <c r="B747" s="19" t="s">
        <v>731</v>
      </c>
      <c r="C747" s="22" t="s">
        <v>4463</v>
      </c>
      <c r="D747" s="22">
        <v>1</v>
      </c>
      <c r="E747" s="22" t="s">
        <v>4464</v>
      </c>
      <c r="F747" s="22" t="s">
        <v>4465</v>
      </c>
      <c r="G747" s="19"/>
      <c r="H747" s="19"/>
      <c r="I747" s="19"/>
      <c r="J747" s="19"/>
      <c r="K747" s="19"/>
      <c r="L747" s="19"/>
      <c r="M747" s="19"/>
      <c r="N747" s="19">
        <v>1</v>
      </c>
      <c r="O747" s="19"/>
      <c r="P747" s="19"/>
      <c r="Q747" s="19"/>
      <c r="R747" s="19"/>
      <c r="S747" s="19"/>
      <c r="T747" s="19"/>
      <c r="U747" s="19"/>
      <c r="V747" s="19"/>
      <c r="W747" s="19">
        <v>1</v>
      </c>
      <c r="X747" s="19">
        <v>1</v>
      </c>
      <c r="Y747" s="19">
        <v>2</v>
      </c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>
        <v>1</v>
      </c>
    </row>
    <row r="748" s="1" customFormat="1" spans="1:46">
      <c r="A748" s="19"/>
      <c r="B748" s="19" t="s">
        <v>731</v>
      </c>
      <c r="C748" s="22" t="s">
        <v>4466</v>
      </c>
      <c r="D748" s="22">
        <v>1</v>
      </c>
      <c r="E748" s="22" t="s">
        <v>4467</v>
      </c>
      <c r="F748" s="22" t="s">
        <v>4468</v>
      </c>
      <c r="G748" s="19"/>
      <c r="H748" s="19"/>
      <c r="I748" s="19"/>
      <c r="J748" s="19"/>
      <c r="K748" s="19"/>
      <c r="L748" s="19"/>
      <c r="M748" s="19"/>
      <c r="N748" s="19">
        <v>1</v>
      </c>
      <c r="O748" s="19"/>
      <c r="P748" s="19"/>
      <c r="Q748" s="19"/>
      <c r="R748" s="19"/>
      <c r="S748" s="19"/>
      <c r="T748" s="19"/>
      <c r="U748" s="19"/>
      <c r="V748" s="19"/>
      <c r="W748" s="19">
        <v>1</v>
      </c>
      <c r="X748" s="19">
        <v>1</v>
      </c>
      <c r="Y748" s="19">
        <v>1</v>
      </c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>
        <v>1</v>
      </c>
    </row>
    <row r="749" s="1" customFormat="1" spans="1:46">
      <c r="A749" s="19"/>
      <c r="B749" s="19" t="s">
        <v>731</v>
      </c>
      <c r="C749" s="22" t="s">
        <v>4469</v>
      </c>
      <c r="D749" s="22">
        <v>1</v>
      </c>
      <c r="E749" s="22" t="s">
        <v>4470</v>
      </c>
      <c r="F749" s="22" t="s">
        <v>4471</v>
      </c>
      <c r="G749" s="19"/>
      <c r="H749" s="19"/>
      <c r="I749" s="19"/>
      <c r="J749" s="19"/>
      <c r="K749" s="19"/>
      <c r="L749" s="19"/>
      <c r="M749" s="19"/>
      <c r="N749" s="19">
        <v>1</v>
      </c>
      <c r="O749" s="19"/>
      <c r="P749" s="19"/>
      <c r="Q749" s="19"/>
      <c r="R749" s="19"/>
      <c r="S749" s="19"/>
      <c r="T749" s="19"/>
      <c r="U749" s="19"/>
      <c r="V749" s="19"/>
      <c r="W749" s="19">
        <v>1</v>
      </c>
      <c r="X749" s="19">
        <v>1</v>
      </c>
      <c r="Y749" s="19">
        <v>1</v>
      </c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>
        <v>1</v>
      </c>
    </row>
    <row r="750" s="1" customFormat="1" spans="1:46">
      <c r="A750" s="19"/>
      <c r="B750" s="19" t="s">
        <v>731</v>
      </c>
      <c r="C750" s="22" t="s">
        <v>4472</v>
      </c>
      <c r="D750" s="22">
        <v>1</v>
      </c>
      <c r="E750" s="22" t="s">
        <v>4473</v>
      </c>
      <c r="F750" s="22" t="s">
        <v>4474</v>
      </c>
      <c r="G750" s="19"/>
      <c r="H750" s="19"/>
      <c r="I750" s="19"/>
      <c r="J750" s="19"/>
      <c r="K750" s="19"/>
      <c r="L750" s="19"/>
      <c r="M750" s="19"/>
      <c r="N750" s="19">
        <v>1</v>
      </c>
      <c r="O750" s="19"/>
      <c r="P750" s="19"/>
      <c r="Q750" s="19"/>
      <c r="R750" s="19"/>
      <c r="S750" s="19"/>
      <c r="T750" s="19"/>
      <c r="U750" s="19"/>
      <c r="V750" s="19"/>
      <c r="W750" s="19">
        <v>1</v>
      </c>
      <c r="X750" s="19">
        <v>1</v>
      </c>
      <c r="Y750" s="19">
        <v>2</v>
      </c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>
        <v>1</v>
      </c>
    </row>
    <row r="751" s="1" customFormat="1" spans="1:46">
      <c r="A751" s="19"/>
      <c r="B751" s="19" t="s">
        <v>731</v>
      </c>
      <c r="C751" s="22" t="s">
        <v>4475</v>
      </c>
      <c r="D751" s="22">
        <v>1</v>
      </c>
      <c r="E751" s="22" t="s">
        <v>4476</v>
      </c>
      <c r="F751" s="22" t="s">
        <v>4477</v>
      </c>
      <c r="G751" s="19"/>
      <c r="H751" s="19"/>
      <c r="I751" s="19"/>
      <c r="J751" s="19"/>
      <c r="K751" s="19"/>
      <c r="L751" s="19"/>
      <c r="M751" s="19"/>
      <c r="N751" s="19">
        <v>1</v>
      </c>
      <c r="O751" s="19"/>
      <c r="P751" s="19"/>
      <c r="Q751" s="19"/>
      <c r="R751" s="19"/>
      <c r="S751" s="19"/>
      <c r="T751" s="19"/>
      <c r="U751" s="19"/>
      <c r="V751" s="19"/>
      <c r="W751" s="19">
        <v>1</v>
      </c>
      <c r="X751" s="19">
        <v>1</v>
      </c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>
        <v>1</v>
      </c>
    </row>
    <row r="752" s="1" customFormat="1" spans="1:46">
      <c r="A752" s="19"/>
      <c r="B752" s="19" t="s">
        <v>731</v>
      </c>
      <c r="C752" s="22" t="s">
        <v>4478</v>
      </c>
      <c r="D752" s="22">
        <v>1</v>
      </c>
      <c r="E752" s="22" t="s">
        <v>4479</v>
      </c>
      <c r="F752" s="22" t="s">
        <v>4480</v>
      </c>
      <c r="G752" s="19"/>
      <c r="H752" s="19"/>
      <c r="I752" s="19"/>
      <c r="J752" s="19"/>
      <c r="K752" s="19"/>
      <c r="L752" s="19"/>
      <c r="M752" s="19"/>
      <c r="N752" s="19">
        <v>1</v>
      </c>
      <c r="O752" s="19"/>
      <c r="P752" s="19"/>
      <c r="Q752" s="19"/>
      <c r="R752" s="19"/>
      <c r="S752" s="19"/>
      <c r="T752" s="19"/>
      <c r="U752" s="19"/>
      <c r="V752" s="19"/>
      <c r="W752" s="19">
        <v>1</v>
      </c>
      <c r="X752" s="19">
        <v>1</v>
      </c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>
        <v>1</v>
      </c>
    </row>
    <row r="753" s="1" customFormat="1" spans="1:46">
      <c r="A753" s="19"/>
      <c r="B753" s="19" t="s">
        <v>731</v>
      </c>
      <c r="C753" s="22" t="s">
        <v>4481</v>
      </c>
      <c r="D753" s="22">
        <v>1</v>
      </c>
      <c r="E753" s="22" t="s">
        <v>4482</v>
      </c>
      <c r="F753" s="22" t="s">
        <v>4483</v>
      </c>
      <c r="G753" s="19"/>
      <c r="H753" s="19"/>
      <c r="I753" s="19"/>
      <c r="J753" s="19"/>
      <c r="K753" s="19"/>
      <c r="L753" s="19"/>
      <c r="M753" s="19"/>
      <c r="N753" s="19">
        <v>1</v>
      </c>
      <c r="O753" s="19"/>
      <c r="P753" s="19"/>
      <c r="Q753" s="19"/>
      <c r="R753" s="19"/>
      <c r="S753" s="19"/>
      <c r="T753" s="19"/>
      <c r="U753" s="19"/>
      <c r="V753" s="19"/>
      <c r="W753" s="19">
        <v>1</v>
      </c>
      <c r="X753" s="19">
        <v>1</v>
      </c>
      <c r="Y753" s="19">
        <v>2</v>
      </c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>
        <v>1</v>
      </c>
      <c r="AR753" s="19"/>
      <c r="AS753" s="19"/>
      <c r="AT753" s="19"/>
    </row>
    <row r="754" s="1" customFormat="1" spans="1:46">
      <c r="A754" s="19"/>
      <c r="B754" s="19" t="s">
        <v>731</v>
      </c>
      <c r="C754" s="22" t="s">
        <v>4484</v>
      </c>
      <c r="D754" s="22">
        <v>1</v>
      </c>
      <c r="E754" s="22" t="s">
        <v>4485</v>
      </c>
      <c r="F754" s="22" t="s">
        <v>4486</v>
      </c>
      <c r="G754" s="19"/>
      <c r="H754" s="19"/>
      <c r="I754" s="19"/>
      <c r="J754" s="19"/>
      <c r="K754" s="19"/>
      <c r="L754" s="19"/>
      <c r="M754" s="19"/>
      <c r="N754" s="19">
        <v>1</v>
      </c>
      <c r="O754" s="19"/>
      <c r="P754" s="19"/>
      <c r="Q754" s="19"/>
      <c r="R754" s="19"/>
      <c r="S754" s="19"/>
      <c r="T754" s="19"/>
      <c r="U754" s="19"/>
      <c r="V754" s="19"/>
      <c r="W754" s="19">
        <v>1</v>
      </c>
      <c r="X754" s="19">
        <v>1</v>
      </c>
      <c r="Y754" s="19">
        <v>3</v>
      </c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>
        <v>1</v>
      </c>
      <c r="AR754" s="19"/>
      <c r="AS754" s="19"/>
      <c r="AT754" s="19"/>
    </row>
    <row r="755" s="1" customFormat="1" spans="1:46">
      <c r="A755" s="19"/>
      <c r="B755" s="19" t="s">
        <v>4163</v>
      </c>
      <c r="C755" s="22" t="s">
        <v>4487</v>
      </c>
      <c r="D755" s="22">
        <v>1</v>
      </c>
      <c r="E755" s="22" t="s">
        <v>4488</v>
      </c>
      <c r="F755" s="22" t="s">
        <v>4489</v>
      </c>
      <c r="G755" s="19"/>
      <c r="H755" s="19"/>
      <c r="I755" s="19"/>
      <c r="J755" s="19"/>
      <c r="K755" s="19"/>
      <c r="L755" s="19"/>
      <c r="M755" s="19"/>
      <c r="N755" s="19">
        <v>1</v>
      </c>
      <c r="O755" s="19"/>
      <c r="P755" s="19"/>
      <c r="Q755" s="19"/>
      <c r="R755" s="19"/>
      <c r="S755" s="19"/>
      <c r="T755" s="19"/>
      <c r="U755" s="19"/>
      <c r="V755" s="19"/>
      <c r="W755" s="19">
        <v>1</v>
      </c>
      <c r="X755" s="19">
        <v>1</v>
      </c>
      <c r="Y755" s="19">
        <v>1</v>
      </c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>
        <v>1</v>
      </c>
    </row>
    <row r="756" s="1" customFormat="1" spans="1:46">
      <c r="A756" s="19"/>
      <c r="B756" s="19" t="s">
        <v>4163</v>
      </c>
      <c r="C756" s="22" t="s">
        <v>4490</v>
      </c>
      <c r="D756" s="22">
        <v>1</v>
      </c>
      <c r="E756" s="22" t="s">
        <v>4491</v>
      </c>
      <c r="F756" s="22" t="s">
        <v>4492</v>
      </c>
      <c r="G756" s="19"/>
      <c r="H756" s="19"/>
      <c r="I756" s="19"/>
      <c r="J756" s="19"/>
      <c r="K756" s="19"/>
      <c r="L756" s="19"/>
      <c r="M756" s="19"/>
      <c r="N756" s="19">
        <v>1</v>
      </c>
      <c r="O756" s="19"/>
      <c r="P756" s="19"/>
      <c r="Q756" s="19"/>
      <c r="R756" s="19"/>
      <c r="S756" s="19"/>
      <c r="T756" s="19"/>
      <c r="U756" s="19"/>
      <c r="V756" s="19"/>
      <c r="W756" s="19">
        <v>1</v>
      </c>
      <c r="X756" s="19">
        <v>1</v>
      </c>
      <c r="Y756" s="19">
        <v>1</v>
      </c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>
        <v>1</v>
      </c>
    </row>
    <row r="757" s="1" customFormat="1" spans="1:46">
      <c r="A757" s="19"/>
      <c r="B757" s="19" t="s">
        <v>4163</v>
      </c>
      <c r="C757" s="22" t="s">
        <v>4493</v>
      </c>
      <c r="D757" s="22">
        <v>1</v>
      </c>
      <c r="E757" s="22" t="s">
        <v>4494</v>
      </c>
      <c r="F757" s="22" t="s">
        <v>4495</v>
      </c>
      <c r="G757" s="19"/>
      <c r="H757" s="19"/>
      <c r="I757" s="19"/>
      <c r="J757" s="19"/>
      <c r="K757" s="19"/>
      <c r="L757" s="19"/>
      <c r="M757" s="19"/>
      <c r="N757" s="19">
        <v>1</v>
      </c>
      <c r="O757" s="19"/>
      <c r="P757" s="19"/>
      <c r="Q757" s="19"/>
      <c r="R757" s="19"/>
      <c r="S757" s="19"/>
      <c r="T757" s="19"/>
      <c r="U757" s="19"/>
      <c r="V757" s="19"/>
      <c r="W757" s="19">
        <v>1</v>
      </c>
      <c r="X757" s="19">
        <v>1</v>
      </c>
      <c r="Y757" s="19">
        <v>1</v>
      </c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>
        <v>1</v>
      </c>
    </row>
    <row r="758" s="1" customFormat="1" spans="1:46">
      <c r="A758" s="19"/>
      <c r="B758" s="19" t="s">
        <v>4163</v>
      </c>
      <c r="C758" s="22" t="s">
        <v>4496</v>
      </c>
      <c r="D758" s="22">
        <v>1</v>
      </c>
      <c r="E758" s="22" t="s">
        <v>4497</v>
      </c>
      <c r="F758" s="22" t="s">
        <v>4498</v>
      </c>
      <c r="G758" s="19"/>
      <c r="H758" s="19"/>
      <c r="I758" s="19"/>
      <c r="J758" s="19"/>
      <c r="K758" s="19"/>
      <c r="L758" s="19"/>
      <c r="M758" s="19"/>
      <c r="N758" s="19">
        <v>1</v>
      </c>
      <c r="O758" s="19"/>
      <c r="P758" s="19"/>
      <c r="Q758" s="19"/>
      <c r="R758" s="19"/>
      <c r="S758" s="19"/>
      <c r="T758" s="19"/>
      <c r="U758" s="19"/>
      <c r="V758" s="19"/>
      <c r="W758" s="19">
        <v>1</v>
      </c>
      <c r="X758" s="19">
        <v>1</v>
      </c>
      <c r="Y758" s="19">
        <v>1</v>
      </c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>
        <v>1</v>
      </c>
    </row>
    <row r="759" s="1" customFormat="1" spans="1:46">
      <c r="A759" s="19"/>
      <c r="B759" s="19" t="s">
        <v>4163</v>
      </c>
      <c r="C759" s="22" t="s">
        <v>4499</v>
      </c>
      <c r="D759" s="22">
        <v>1</v>
      </c>
      <c r="E759" s="22" t="s">
        <v>4500</v>
      </c>
      <c r="F759" s="22" t="s">
        <v>4501</v>
      </c>
      <c r="G759" s="19"/>
      <c r="H759" s="19"/>
      <c r="I759" s="19"/>
      <c r="J759" s="19"/>
      <c r="K759" s="19"/>
      <c r="L759" s="19"/>
      <c r="M759" s="19"/>
      <c r="N759" s="19">
        <v>1</v>
      </c>
      <c r="O759" s="19"/>
      <c r="P759" s="19"/>
      <c r="Q759" s="19"/>
      <c r="R759" s="19"/>
      <c r="S759" s="19"/>
      <c r="T759" s="19"/>
      <c r="U759" s="19"/>
      <c r="V759" s="19"/>
      <c r="W759" s="19">
        <v>1</v>
      </c>
      <c r="X759" s="19">
        <v>1</v>
      </c>
      <c r="Y759" s="19">
        <v>1</v>
      </c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>
        <v>1</v>
      </c>
    </row>
    <row r="760" s="1" customFormat="1" spans="1:46">
      <c r="A760" s="19"/>
      <c r="B760" s="19" t="s">
        <v>4163</v>
      </c>
      <c r="C760" s="22" t="s">
        <v>4502</v>
      </c>
      <c r="D760" s="22">
        <v>1</v>
      </c>
      <c r="E760" s="22" t="s">
        <v>4503</v>
      </c>
      <c r="F760" s="22" t="s">
        <v>4504</v>
      </c>
      <c r="G760" s="19"/>
      <c r="H760" s="19"/>
      <c r="I760" s="19"/>
      <c r="J760" s="19"/>
      <c r="K760" s="19"/>
      <c r="L760" s="19"/>
      <c r="M760" s="19"/>
      <c r="N760" s="19">
        <v>1</v>
      </c>
      <c r="O760" s="19"/>
      <c r="P760" s="19"/>
      <c r="Q760" s="19"/>
      <c r="R760" s="19"/>
      <c r="S760" s="19"/>
      <c r="T760" s="19"/>
      <c r="U760" s="19"/>
      <c r="V760" s="19"/>
      <c r="W760" s="19">
        <v>1</v>
      </c>
      <c r="X760" s="19">
        <v>1</v>
      </c>
      <c r="Y760" s="19">
        <v>1</v>
      </c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>
        <v>1</v>
      </c>
    </row>
    <row r="761" s="1" customFormat="1" spans="1:46">
      <c r="A761" s="19"/>
      <c r="B761" s="19" t="s">
        <v>4163</v>
      </c>
      <c r="C761" s="22" t="s">
        <v>4505</v>
      </c>
      <c r="D761" s="22">
        <v>1</v>
      </c>
      <c r="E761" s="37"/>
      <c r="F761" s="31" t="s">
        <v>4506</v>
      </c>
      <c r="G761" s="19"/>
      <c r="H761" s="19"/>
      <c r="I761" s="19"/>
      <c r="J761" s="19"/>
      <c r="K761" s="19"/>
      <c r="L761" s="19"/>
      <c r="M761" s="19"/>
      <c r="N761" s="19">
        <v>1</v>
      </c>
      <c r="O761" s="19"/>
      <c r="P761" s="19"/>
      <c r="Q761" s="19"/>
      <c r="R761" s="19"/>
      <c r="S761" s="19"/>
      <c r="T761" s="19"/>
      <c r="U761" s="19"/>
      <c r="V761" s="19"/>
      <c r="W761" s="19">
        <v>1</v>
      </c>
      <c r="X761" s="19">
        <v>1</v>
      </c>
      <c r="Y761" s="19">
        <v>1</v>
      </c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>
        <v>1</v>
      </c>
    </row>
    <row r="762" s="1" customFormat="1" spans="1:46">
      <c r="A762" s="19"/>
      <c r="B762" s="19" t="s">
        <v>4163</v>
      </c>
      <c r="C762" s="22" t="s">
        <v>4507</v>
      </c>
      <c r="D762" s="22">
        <v>1</v>
      </c>
      <c r="E762" s="22" t="s">
        <v>4508</v>
      </c>
      <c r="F762" s="22" t="s">
        <v>4509</v>
      </c>
      <c r="G762" s="19"/>
      <c r="H762" s="19"/>
      <c r="I762" s="19"/>
      <c r="J762" s="19"/>
      <c r="K762" s="19"/>
      <c r="L762" s="19"/>
      <c r="M762" s="19"/>
      <c r="N762" s="19">
        <v>1</v>
      </c>
      <c r="O762" s="19"/>
      <c r="P762" s="19"/>
      <c r="Q762" s="19"/>
      <c r="R762" s="19"/>
      <c r="S762" s="19"/>
      <c r="T762" s="19"/>
      <c r="U762" s="19"/>
      <c r="V762" s="19"/>
      <c r="W762" s="19">
        <v>1</v>
      </c>
      <c r="X762" s="19">
        <v>1</v>
      </c>
      <c r="Y762" s="19">
        <v>1</v>
      </c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>
        <v>1</v>
      </c>
    </row>
    <row r="763" s="1" customFormat="1" spans="1:46">
      <c r="A763" s="19"/>
      <c r="B763" s="19" t="s">
        <v>4163</v>
      </c>
      <c r="C763" s="22" t="s">
        <v>4510</v>
      </c>
      <c r="D763" s="22">
        <v>1</v>
      </c>
      <c r="E763" s="22" t="s">
        <v>4511</v>
      </c>
      <c r="F763" s="22" t="s">
        <v>4512</v>
      </c>
      <c r="G763" s="19"/>
      <c r="H763" s="19"/>
      <c r="I763" s="19"/>
      <c r="J763" s="19"/>
      <c r="K763" s="19"/>
      <c r="L763" s="19"/>
      <c r="M763" s="19"/>
      <c r="N763" s="19">
        <v>1</v>
      </c>
      <c r="O763" s="19"/>
      <c r="P763" s="19"/>
      <c r="Q763" s="19"/>
      <c r="R763" s="19"/>
      <c r="S763" s="19"/>
      <c r="T763" s="19"/>
      <c r="U763" s="19"/>
      <c r="V763" s="19"/>
      <c r="W763" s="19">
        <v>1</v>
      </c>
      <c r="X763" s="19">
        <v>1</v>
      </c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>
        <v>1</v>
      </c>
    </row>
    <row r="764" s="1" customFormat="1" spans="1:46">
      <c r="A764" s="19"/>
      <c r="B764" s="19" t="s">
        <v>4163</v>
      </c>
      <c r="C764" s="22" t="s">
        <v>4513</v>
      </c>
      <c r="D764" s="22">
        <v>2</v>
      </c>
      <c r="E764" s="22" t="s">
        <v>4514</v>
      </c>
      <c r="F764" s="22" t="s">
        <v>4515</v>
      </c>
      <c r="G764" s="19"/>
      <c r="H764" s="19"/>
      <c r="I764" s="19"/>
      <c r="J764" s="19"/>
      <c r="K764" s="19"/>
      <c r="L764" s="19"/>
      <c r="M764" s="19"/>
      <c r="N764" s="22">
        <v>2</v>
      </c>
      <c r="O764" s="22"/>
      <c r="P764" s="22"/>
      <c r="Q764" s="19"/>
      <c r="R764" s="19"/>
      <c r="S764" s="19"/>
      <c r="T764" s="19"/>
      <c r="U764" s="19"/>
      <c r="V764" s="19"/>
      <c r="W764" s="22">
        <v>1</v>
      </c>
      <c r="X764" s="22">
        <v>1</v>
      </c>
      <c r="Y764" s="22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22">
        <v>1</v>
      </c>
    </row>
    <row r="765" s="1" customFormat="1" spans="1:46">
      <c r="A765" s="19"/>
      <c r="B765" s="19"/>
      <c r="C765" s="22"/>
      <c r="D765" s="22"/>
      <c r="E765" s="22"/>
      <c r="F765" s="22" t="s">
        <v>4516</v>
      </c>
      <c r="G765" s="19"/>
      <c r="H765" s="19"/>
      <c r="I765" s="19"/>
      <c r="J765" s="19"/>
      <c r="K765" s="19"/>
      <c r="L765" s="19"/>
      <c r="M765" s="19"/>
      <c r="N765" s="22"/>
      <c r="O765" s="22"/>
      <c r="P765" s="22"/>
      <c r="Q765" s="19"/>
      <c r="R765" s="19"/>
      <c r="S765" s="19"/>
      <c r="T765" s="19"/>
      <c r="U765" s="19"/>
      <c r="V765" s="19"/>
      <c r="W765" s="22"/>
      <c r="X765" s="22"/>
      <c r="Y765" s="22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22"/>
    </row>
    <row r="766" s="1" customFormat="1" spans="1:46">
      <c r="A766" s="19"/>
      <c r="B766" s="19" t="s">
        <v>4163</v>
      </c>
      <c r="C766" s="19" t="s">
        <v>4517</v>
      </c>
      <c r="D766" s="22">
        <v>2</v>
      </c>
      <c r="E766" s="22" t="s">
        <v>4518</v>
      </c>
      <c r="F766" s="22" t="s">
        <v>4519</v>
      </c>
      <c r="G766" s="19"/>
      <c r="H766" s="19"/>
      <c r="I766" s="19"/>
      <c r="J766" s="19"/>
      <c r="K766" s="19"/>
      <c r="L766" s="19"/>
      <c r="M766" s="19"/>
      <c r="N766" s="22">
        <v>2</v>
      </c>
      <c r="O766" s="22"/>
      <c r="P766" s="22"/>
      <c r="Q766" s="19"/>
      <c r="R766" s="19"/>
      <c r="S766" s="19"/>
      <c r="T766" s="19"/>
      <c r="U766" s="19"/>
      <c r="V766" s="19"/>
      <c r="W766" s="22">
        <v>1</v>
      </c>
      <c r="X766" s="22">
        <v>1</v>
      </c>
      <c r="Y766" s="22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22">
        <v>1</v>
      </c>
    </row>
    <row r="767" s="1" customFormat="1" spans="1:46">
      <c r="A767" s="19"/>
      <c r="B767" s="19"/>
      <c r="C767" s="19"/>
      <c r="D767" s="22"/>
      <c r="E767" s="22"/>
      <c r="F767" s="22" t="s">
        <v>4520</v>
      </c>
      <c r="G767" s="19"/>
      <c r="H767" s="19"/>
      <c r="I767" s="19"/>
      <c r="J767" s="19"/>
      <c r="K767" s="19"/>
      <c r="L767" s="19"/>
      <c r="M767" s="19"/>
      <c r="N767" s="22"/>
      <c r="O767" s="22"/>
      <c r="P767" s="22"/>
      <c r="Q767" s="19"/>
      <c r="R767" s="19"/>
      <c r="S767" s="19"/>
      <c r="T767" s="19"/>
      <c r="U767" s="19"/>
      <c r="V767" s="19"/>
      <c r="W767" s="22"/>
      <c r="X767" s="22"/>
      <c r="Y767" s="22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22"/>
    </row>
    <row r="768" s="1" customFormat="1" spans="1:46">
      <c r="A768" s="19"/>
      <c r="B768" s="19" t="s">
        <v>4163</v>
      </c>
      <c r="C768" s="19" t="s">
        <v>4521</v>
      </c>
      <c r="D768" s="22">
        <v>1</v>
      </c>
      <c r="E768" s="22"/>
      <c r="F768" s="22" t="s">
        <v>4522</v>
      </c>
      <c r="G768" s="19"/>
      <c r="H768" s="19"/>
      <c r="I768" s="19"/>
      <c r="J768" s="19"/>
      <c r="K768" s="19"/>
      <c r="L768" s="19"/>
      <c r="M768" s="19"/>
      <c r="N768" s="22">
        <v>1</v>
      </c>
      <c r="O768" s="22"/>
      <c r="P768" s="22"/>
      <c r="Q768" s="19"/>
      <c r="R768" s="19"/>
      <c r="S768" s="19"/>
      <c r="T768" s="19"/>
      <c r="U768" s="19"/>
      <c r="V768" s="19"/>
      <c r="W768" s="22"/>
      <c r="X768" s="22"/>
      <c r="Y768" s="22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22"/>
      <c r="AK768" s="19"/>
      <c r="AL768" s="19"/>
      <c r="AM768" s="19"/>
      <c r="AN768" s="19"/>
      <c r="AO768" s="19"/>
      <c r="AP768" s="19"/>
      <c r="AQ768" s="19"/>
      <c r="AR768" s="19"/>
      <c r="AS768" s="19"/>
      <c r="AT768" s="22">
        <v>1</v>
      </c>
    </row>
    <row r="769" s="1" customFormat="1" spans="1:46">
      <c r="A769" s="19"/>
      <c r="B769" s="19" t="s">
        <v>4163</v>
      </c>
      <c r="C769" s="19" t="s">
        <v>4523</v>
      </c>
      <c r="D769" s="22">
        <v>1</v>
      </c>
      <c r="E769" s="22"/>
      <c r="F769" s="22" t="s">
        <v>4524</v>
      </c>
      <c r="G769" s="19"/>
      <c r="H769" s="19"/>
      <c r="I769" s="19"/>
      <c r="J769" s="19"/>
      <c r="K769" s="19"/>
      <c r="L769" s="19"/>
      <c r="M769" s="19"/>
      <c r="N769" s="22">
        <v>1</v>
      </c>
      <c r="O769" s="22"/>
      <c r="P769" s="22"/>
      <c r="Q769" s="19"/>
      <c r="R769" s="19"/>
      <c r="S769" s="19"/>
      <c r="T769" s="19"/>
      <c r="U769" s="19"/>
      <c r="V769" s="19"/>
      <c r="W769" s="22"/>
      <c r="X769" s="22"/>
      <c r="Y769" s="22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22"/>
      <c r="AK769" s="19"/>
      <c r="AL769" s="19"/>
      <c r="AM769" s="19"/>
      <c r="AN769" s="19"/>
      <c r="AO769" s="19"/>
      <c r="AP769" s="19"/>
      <c r="AQ769" s="19"/>
      <c r="AR769" s="19"/>
      <c r="AS769" s="19"/>
      <c r="AT769" s="22">
        <v>1</v>
      </c>
    </row>
    <row r="770" s="1" customFormat="1" spans="1:46">
      <c r="A770" s="19"/>
      <c r="B770" s="22" t="s">
        <v>731</v>
      </c>
      <c r="C770" s="19" t="s">
        <v>4525</v>
      </c>
      <c r="D770" s="22">
        <v>2</v>
      </c>
      <c r="E770" s="22" t="s">
        <v>4526</v>
      </c>
      <c r="F770" s="22" t="s">
        <v>4527</v>
      </c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22">
        <v>1</v>
      </c>
      <c r="R770" s="22"/>
      <c r="S770" s="22"/>
      <c r="T770" s="22">
        <v>1</v>
      </c>
      <c r="U770" s="22"/>
      <c r="V770" s="19"/>
      <c r="W770" s="22">
        <v>1</v>
      </c>
      <c r="X770" s="22">
        <v>1</v>
      </c>
      <c r="Y770" s="22">
        <v>1</v>
      </c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22">
        <v>1</v>
      </c>
      <c r="AP770" s="19"/>
      <c r="AQ770" s="19"/>
      <c r="AR770" s="19"/>
      <c r="AS770" s="19"/>
      <c r="AT770" s="19"/>
    </row>
    <row r="771" s="1" customFormat="1" spans="1:46">
      <c r="A771" s="19"/>
      <c r="B771" s="22"/>
      <c r="C771" s="19" t="s">
        <v>4528</v>
      </c>
      <c r="D771" s="22"/>
      <c r="E771" s="22"/>
      <c r="F771" s="22" t="s">
        <v>4529</v>
      </c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22">
        <v>1</v>
      </c>
      <c r="R771" s="22"/>
      <c r="S771" s="22"/>
      <c r="T771" s="22"/>
      <c r="U771" s="22"/>
      <c r="V771" s="19"/>
      <c r="W771" s="22"/>
      <c r="X771" s="22"/>
      <c r="Y771" s="22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>
        <v>1</v>
      </c>
      <c r="AK771" s="19"/>
      <c r="AL771" s="19"/>
      <c r="AM771" s="19"/>
      <c r="AN771" s="19"/>
      <c r="AO771" s="22"/>
      <c r="AP771" s="19"/>
      <c r="AQ771" s="19"/>
      <c r="AR771" s="19"/>
      <c r="AS771" s="19"/>
      <c r="AT771" s="19"/>
    </row>
    <row r="772" s="1" customFormat="1" spans="1:46">
      <c r="A772" s="19"/>
      <c r="B772" s="22" t="s">
        <v>731</v>
      </c>
      <c r="C772" s="22" t="s">
        <v>4530</v>
      </c>
      <c r="D772" s="22">
        <v>1</v>
      </c>
      <c r="E772" s="22" t="s">
        <v>4531</v>
      </c>
      <c r="F772" s="22" t="s">
        <v>4532</v>
      </c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22">
        <v>1</v>
      </c>
      <c r="R772" s="22"/>
      <c r="S772" s="22"/>
      <c r="T772" s="22"/>
      <c r="U772" s="22"/>
      <c r="V772" s="19"/>
      <c r="W772" s="19">
        <v>1</v>
      </c>
      <c r="X772" s="22">
        <v>1</v>
      </c>
      <c r="Y772" s="19">
        <v>1</v>
      </c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>
        <v>1</v>
      </c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</row>
    <row r="773" s="1" customFormat="1" spans="1:46">
      <c r="A773" s="19"/>
      <c r="B773" s="22" t="s">
        <v>731</v>
      </c>
      <c r="C773" s="22" t="s">
        <v>4533</v>
      </c>
      <c r="D773" s="22">
        <v>1</v>
      </c>
      <c r="E773" s="22" t="s">
        <v>4534</v>
      </c>
      <c r="F773" s="22" t="s">
        <v>4535</v>
      </c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22">
        <v>1</v>
      </c>
      <c r="R773" s="22"/>
      <c r="S773" s="22"/>
      <c r="T773" s="22"/>
      <c r="U773" s="22"/>
      <c r="V773" s="19"/>
      <c r="W773" s="19">
        <v>1</v>
      </c>
      <c r="X773" s="22">
        <v>1</v>
      </c>
      <c r="Y773" s="19">
        <v>1</v>
      </c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>
        <v>1</v>
      </c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</row>
    <row r="774" s="1" customFormat="1" spans="1:46">
      <c r="A774" s="19"/>
      <c r="B774" s="22" t="s">
        <v>731</v>
      </c>
      <c r="C774" s="22" t="s">
        <v>4536</v>
      </c>
      <c r="D774" s="22">
        <v>1</v>
      </c>
      <c r="E774" s="22" t="s">
        <v>4537</v>
      </c>
      <c r="F774" s="22" t="s">
        <v>4538</v>
      </c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22">
        <v>1</v>
      </c>
      <c r="R774" s="22"/>
      <c r="S774" s="22"/>
      <c r="T774" s="22"/>
      <c r="U774" s="22"/>
      <c r="V774" s="19"/>
      <c r="W774" s="19">
        <v>1</v>
      </c>
      <c r="X774" s="22">
        <v>1</v>
      </c>
      <c r="Y774" s="19">
        <v>2</v>
      </c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>
        <v>1</v>
      </c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</row>
    <row r="775" s="1" customFormat="1" spans="1:46">
      <c r="A775" s="19"/>
      <c r="B775" s="22" t="s">
        <v>731</v>
      </c>
      <c r="C775" s="19" t="s">
        <v>4539</v>
      </c>
      <c r="D775" s="22">
        <v>1</v>
      </c>
      <c r="E775" s="22" t="s">
        <v>4540</v>
      </c>
      <c r="F775" s="22" t="s">
        <v>4541</v>
      </c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>
        <v>1</v>
      </c>
      <c r="R775" s="19"/>
      <c r="S775" s="19"/>
      <c r="T775" s="19"/>
      <c r="U775" s="19"/>
      <c r="V775" s="19"/>
      <c r="W775" s="19">
        <v>1</v>
      </c>
      <c r="X775" s="22">
        <v>1</v>
      </c>
      <c r="Y775" s="19">
        <v>1</v>
      </c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>
        <v>1</v>
      </c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</row>
    <row r="776" s="1" customFormat="1" spans="1:46">
      <c r="A776" s="19"/>
      <c r="B776" s="22" t="s">
        <v>731</v>
      </c>
      <c r="C776" s="19" t="s">
        <v>4542</v>
      </c>
      <c r="D776" s="22">
        <v>1</v>
      </c>
      <c r="E776" s="22" t="s">
        <v>4543</v>
      </c>
      <c r="F776" s="22" t="s">
        <v>4544</v>
      </c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>
        <v>1</v>
      </c>
      <c r="R776" s="19"/>
      <c r="S776" s="19"/>
      <c r="T776" s="19"/>
      <c r="U776" s="19"/>
      <c r="V776" s="19"/>
      <c r="W776" s="19">
        <v>1</v>
      </c>
      <c r="X776" s="22">
        <v>1</v>
      </c>
      <c r="Y776" s="19">
        <v>1</v>
      </c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>
        <v>1</v>
      </c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</row>
    <row r="777" s="1" customFormat="1" spans="1:46">
      <c r="A777" s="19"/>
      <c r="B777" s="22" t="s">
        <v>731</v>
      </c>
      <c r="C777" s="19" t="s">
        <v>4545</v>
      </c>
      <c r="D777" s="22">
        <v>1</v>
      </c>
      <c r="E777" s="22" t="s">
        <v>4546</v>
      </c>
      <c r="F777" s="22" t="s">
        <v>4547</v>
      </c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>
        <v>1</v>
      </c>
      <c r="R777" s="19"/>
      <c r="S777" s="19"/>
      <c r="T777" s="19"/>
      <c r="U777" s="19"/>
      <c r="V777" s="19"/>
      <c r="W777" s="19">
        <v>1</v>
      </c>
      <c r="X777" s="22">
        <v>1</v>
      </c>
      <c r="Y777" s="19">
        <v>2</v>
      </c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>
        <v>1</v>
      </c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</row>
    <row r="778" s="1" customFormat="1" spans="1:46">
      <c r="A778" s="19"/>
      <c r="B778" s="22" t="s">
        <v>731</v>
      </c>
      <c r="C778" s="19" t="s">
        <v>4548</v>
      </c>
      <c r="D778" s="22">
        <v>1</v>
      </c>
      <c r="E778" s="22" t="s">
        <v>4549</v>
      </c>
      <c r="F778" s="22" t="s">
        <v>4550</v>
      </c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>
        <v>1</v>
      </c>
      <c r="R778" s="19"/>
      <c r="S778" s="19"/>
      <c r="T778" s="19"/>
      <c r="U778" s="19"/>
      <c r="V778" s="19"/>
      <c r="W778" s="19">
        <v>1</v>
      </c>
      <c r="X778" s="22">
        <v>1</v>
      </c>
      <c r="Y778" s="19">
        <v>2</v>
      </c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>
        <v>1</v>
      </c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</row>
    <row r="779" s="1" customFormat="1" spans="1:46">
      <c r="A779" s="19"/>
      <c r="B779" s="22" t="s">
        <v>731</v>
      </c>
      <c r="C779" s="19" t="s">
        <v>4551</v>
      </c>
      <c r="D779" s="22">
        <v>1</v>
      </c>
      <c r="E779" s="22" t="s">
        <v>4552</v>
      </c>
      <c r="F779" s="22" t="s">
        <v>4553</v>
      </c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>
        <v>1</v>
      </c>
      <c r="R779" s="19"/>
      <c r="S779" s="19"/>
      <c r="T779" s="19"/>
      <c r="U779" s="19"/>
      <c r="V779" s="19"/>
      <c r="W779" s="19">
        <v>1</v>
      </c>
      <c r="X779" s="22">
        <v>1</v>
      </c>
      <c r="Y779" s="19">
        <v>1</v>
      </c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>
        <v>1</v>
      </c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</row>
    <row r="780" s="1" customFormat="1" spans="1:46">
      <c r="A780" s="19"/>
      <c r="B780" s="22" t="s">
        <v>731</v>
      </c>
      <c r="C780" s="22" t="s">
        <v>4554</v>
      </c>
      <c r="D780" s="22">
        <v>1</v>
      </c>
      <c r="E780" s="22" t="s">
        <v>4555</v>
      </c>
      <c r="F780" s="22" t="s">
        <v>4556</v>
      </c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22">
        <v>1</v>
      </c>
      <c r="R780" s="22"/>
      <c r="S780" s="22"/>
      <c r="T780" s="22"/>
      <c r="U780" s="22"/>
      <c r="V780" s="19"/>
      <c r="W780" s="19">
        <v>1</v>
      </c>
      <c r="X780" s="22">
        <v>1</v>
      </c>
      <c r="Y780" s="19">
        <v>2</v>
      </c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>
        <v>1</v>
      </c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</row>
    <row r="781" s="1" customFormat="1" spans="1:46">
      <c r="A781" s="19"/>
      <c r="B781" s="22" t="s">
        <v>731</v>
      </c>
      <c r="C781" s="22" t="s">
        <v>4557</v>
      </c>
      <c r="D781" s="22">
        <v>1</v>
      </c>
      <c r="E781" s="22" t="s">
        <v>4558</v>
      </c>
      <c r="F781" s="22" t="s">
        <v>4559</v>
      </c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22">
        <v>1</v>
      </c>
      <c r="R781" s="22"/>
      <c r="S781" s="22"/>
      <c r="T781" s="22"/>
      <c r="U781" s="22"/>
      <c r="V781" s="19"/>
      <c r="W781" s="19">
        <v>1</v>
      </c>
      <c r="X781" s="22">
        <v>1</v>
      </c>
      <c r="Y781" s="19">
        <v>1</v>
      </c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>
        <v>1</v>
      </c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</row>
    <row r="782" s="1" customFormat="1" spans="1:46">
      <c r="A782" s="19"/>
      <c r="B782" s="22" t="s">
        <v>731</v>
      </c>
      <c r="C782" s="22" t="s">
        <v>4560</v>
      </c>
      <c r="D782" s="22">
        <v>1</v>
      </c>
      <c r="E782" s="22" t="s">
        <v>4561</v>
      </c>
      <c r="F782" s="22" t="s">
        <v>4562</v>
      </c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22">
        <v>1</v>
      </c>
      <c r="R782" s="22"/>
      <c r="S782" s="22"/>
      <c r="T782" s="22"/>
      <c r="U782" s="22"/>
      <c r="V782" s="19"/>
      <c r="W782" s="19">
        <v>1</v>
      </c>
      <c r="X782" s="22">
        <v>1</v>
      </c>
      <c r="Y782" s="19">
        <v>1</v>
      </c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>
        <v>1</v>
      </c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</row>
    <row r="783" s="1" customFormat="1" spans="1:46">
      <c r="A783" s="19"/>
      <c r="B783" s="22" t="s">
        <v>731</v>
      </c>
      <c r="C783" s="22" t="s">
        <v>4563</v>
      </c>
      <c r="D783" s="22">
        <v>1</v>
      </c>
      <c r="E783" s="22" t="s">
        <v>4564</v>
      </c>
      <c r="F783" s="22" t="s">
        <v>4565</v>
      </c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22">
        <v>1</v>
      </c>
      <c r="R783" s="22"/>
      <c r="S783" s="22"/>
      <c r="T783" s="22"/>
      <c r="U783" s="22"/>
      <c r="V783" s="19"/>
      <c r="W783" s="19">
        <v>1</v>
      </c>
      <c r="X783" s="22">
        <v>1</v>
      </c>
      <c r="Y783" s="19">
        <v>1</v>
      </c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>
        <v>1</v>
      </c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</row>
    <row r="784" s="1" customFormat="1" spans="1:46">
      <c r="A784" s="19"/>
      <c r="B784" s="22" t="s">
        <v>731</v>
      </c>
      <c r="C784" s="19" t="s">
        <v>4566</v>
      </c>
      <c r="D784" s="22">
        <v>1</v>
      </c>
      <c r="E784" s="22" t="s">
        <v>4567</v>
      </c>
      <c r="F784" s="22" t="s">
        <v>4568</v>
      </c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>
        <v>1</v>
      </c>
      <c r="R784" s="19"/>
      <c r="S784" s="19"/>
      <c r="T784" s="19"/>
      <c r="U784" s="19"/>
      <c r="V784" s="19"/>
      <c r="W784" s="19">
        <v>1</v>
      </c>
      <c r="X784" s="22">
        <v>1</v>
      </c>
      <c r="Y784" s="19">
        <v>1</v>
      </c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>
        <v>1</v>
      </c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</row>
    <row r="785" s="1" customFormat="1" spans="1:46">
      <c r="A785" s="19"/>
      <c r="B785" s="22" t="s">
        <v>731</v>
      </c>
      <c r="C785" s="19" t="s">
        <v>4569</v>
      </c>
      <c r="D785" s="22">
        <v>1</v>
      </c>
      <c r="E785" s="22" t="s">
        <v>4570</v>
      </c>
      <c r="F785" s="22" t="s">
        <v>4571</v>
      </c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>
        <v>1</v>
      </c>
      <c r="R785" s="19"/>
      <c r="S785" s="19"/>
      <c r="T785" s="19"/>
      <c r="U785" s="19"/>
      <c r="V785" s="19"/>
      <c r="W785" s="19">
        <v>1</v>
      </c>
      <c r="X785" s="22">
        <v>1</v>
      </c>
      <c r="Y785" s="19">
        <v>2</v>
      </c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>
        <v>1</v>
      </c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</row>
    <row r="786" s="1" customFormat="1" spans="1:46">
      <c r="A786" s="19"/>
      <c r="B786" s="22" t="s">
        <v>731</v>
      </c>
      <c r="C786" s="19" t="s">
        <v>4572</v>
      </c>
      <c r="D786" s="22">
        <v>1</v>
      </c>
      <c r="E786" s="22" t="s">
        <v>4573</v>
      </c>
      <c r="F786" s="22" t="s">
        <v>4574</v>
      </c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>
        <v>1</v>
      </c>
      <c r="R786" s="19"/>
      <c r="S786" s="19"/>
      <c r="T786" s="19"/>
      <c r="U786" s="19"/>
      <c r="V786" s="19"/>
      <c r="W786" s="19">
        <v>1</v>
      </c>
      <c r="X786" s="22">
        <v>1</v>
      </c>
      <c r="Y786" s="19">
        <v>2</v>
      </c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>
        <v>1</v>
      </c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</row>
    <row r="787" s="1" customFormat="1" spans="1:46">
      <c r="A787" s="19"/>
      <c r="B787" s="22" t="s">
        <v>731</v>
      </c>
      <c r="C787" s="19" t="s">
        <v>4575</v>
      </c>
      <c r="D787" s="22">
        <v>1</v>
      </c>
      <c r="E787" s="22" t="s">
        <v>4576</v>
      </c>
      <c r="F787" s="22" t="s">
        <v>4577</v>
      </c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>
        <v>1</v>
      </c>
      <c r="R787" s="19"/>
      <c r="S787" s="19"/>
      <c r="T787" s="19"/>
      <c r="U787" s="19"/>
      <c r="V787" s="19"/>
      <c r="W787" s="19">
        <v>1</v>
      </c>
      <c r="X787" s="22">
        <v>1</v>
      </c>
      <c r="Y787" s="19">
        <v>2</v>
      </c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>
        <v>1</v>
      </c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</row>
    <row r="788" s="1" customFormat="1" spans="1:46">
      <c r="A788" s="19"/>
      <c r="B788" s="22" t="s">
        <v>731</v>
      </c>
      <c r="C788" s="19" t="s">
        <v>4578</v>
      </c>
      <c r="D788" s="22">
        <v>1</v>
      </c>
      <c r="E788" s="22" t="s">
        <v>4579</v>
      </c>
      <c r="F788" s="22" t="s">
        <v>4580</v>
      </c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>
        <v>1</v>
      </c>
      <c r="R788" s="19"/>
      <c r="S788" s="19"/>
      <c r="T788" s="19"/>
      <c r="U788" s="19"/>
      <c r="V788" s="19"/>
      <c r="W788" s="19">
        <v>1</v>
      </c>
      <c r="X788" s="22">
        <v>1</v>
      </c>
      <c r="Y788" s="19">
        <v>2</v>
      </c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>
        <v>1</v>
      </c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</row>
    <row r="789" s="1" customFormat="1" spans="1:46">
      <c r="A789" s="19"/>
      <c r="B789" s="22" t="s">
        <v>731</v>
      </c>
      <c r="C789" s="19" t="s">
        <v>4581</v>
      </c>
      <c r="D789" s="22">
        <v>1</v>
      </c>
      <c r="E789" s="22" t="s">
        <v>4582</v>
      </c>
      <c r="F789" s="22" t="s">
        <v>4583</v>
      </c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>
        <v>1</v>
      </c>
      <c r="R789" s="19"/>
      <c r="S789" s="19"/>
      <c r="T789" s="19"/>
      <c r="U789" s="19"/>
      <c r="V789" s="19"/>
      <c r="W789" s="19">
        <v>1</v>
      </c>
      <c r="X789" s="22">
        <v>1</v>
      </c>
      <c r="Y789" s="19">
        <v>2</v>
      </c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>
        <v>1</v>
      </c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</row>
    <row r="790" s="1" customFormat="1" spans="1:46">
      <c r="A790" s="19"/>
      <c r="B790" s="22" t="s">
        <v>731</v>
      </c>
      <c r="C790" s="19" t="s">
        <v>4584</v>
      </c>
      <c r="D790" s="22">
        <v>1</v>
      </c>
      <c r="E790" s="22" t="s">
        <v>4585</v>
      </c>
      <c r="F790" s="22" t="s">
        <v>4586</v>
      </c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>
        <v>1</v>
      </c>
      <c r="R790" s="19"/>
      <c r="S790" s="19"/>
      <c r="T790" s="19"/>
      <c r="U790" s="19"/>
      <c r="V790" s="19"/>
      <c r="W790" s="19">
        <v>1</v>
      </c>
      <c r="X790" s="22">
        <v>1</v>
      </c>
      <c r="Y790" s="19">
        <v>2</v>
      </c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>
        <v>1</v>
      </c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</row>
    <row r="791" s="1" customFormat="1" spans="1:46">
      <c r="A791" s="19"/>
      <c r="B791" s="22" t="s">
        <v>731</v>
      </c>
      <c r="C791" s="19" t="s">
        <v>4587</v>
      </c>
      <c r="D791" s="22">
        <v>1</v>
      </c>
      <c r="E791" s="22" t="s">
        <v>4588</v>
      </c>
      <c r="F791" s="22" t="s">
        <v>4589</v>
      </c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>
        <v>1</v>
      </c>
      <c r="R791" s="19"/>
      <c r="S791" s="19"/>
      <c r="T791" s="19"/>
      <c r="U791" s="19"/>
      <c r="V791" s="19"/>
      <c r="W791" s="19">
        <v>1</v>
      </c>
      <c r="X791" s="22">
        <v>1</v>
      </c>
      <c r="Y791" s="19">
        <v>2</v>
      </c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>
        <v>1</v>
      </c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</row>
    <row r="792" s="1" customFormat="1" spans="1:46">
      <c r="A792" s="19"/>
      <c r="B792" s="22" t="s">
        <v>731</v>
      </c>
      <c r="C792" s="19" t="s">
        <v>4590</v>
      </c>
      <c r="D792" s="22">
        <v>1</v>
      </c>
      <c r="E792" s="22"/>
      <c r="F792" s="22" t="s">
        <v>4591</v>
      </c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>
        <v>1</v>
      </c>
      <c r="R792" s="19"/>
      <c r="S792" s="19"/>
      <c r="T792" s="19"/>
      <c r="U792" s="19"/>
      <c r="V792" s="19"/>
      <c r="W792" s="19"/>
      <c r="X792" s="22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22">
        <v>1</v>
      </c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</row>
    <row r="793" s="1" customFormat="1" spans="1:46">
      <c r="A793" s="19"/>
      <c r="B793" s="22" t="s">
        <v>731</v>
      </c>
      <c r="C793" s="19" t="s">
        <v>4592</v>
      </c>
      <c r="D793" s="22">
        <v>1</v>
      </c>
      <c r="E793" s="22" t="s">
        <v>4593</v>
      </c>
      <c r="F793" s="22" t="s">
        <v>4594</v>
      </c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>
        <v>1</v>
      </c>
      <c r="R793" s="19"/>
      <c r="S793" s="19"/>
      <c r="T793" s="19"/>
      <c r="U793" s="19"/>
      <c r="V793" s="19"/>
      <c r="W793" s="19">
        <v>1</v>
      </c>
      <c r="X793" s="22">
        <v>1</v>
      </c>
      <c r="Y793" s="19">
        <v>2</v>
      </c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22">
        <v>1</v>
      </c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</row>
    <row r="794" s="1" customFormat="1" spans="1:46">
      <c r="A794" s="19"/>
      <c r="B794" s="22" t="s">
        <v>731</v>
      </c>
      <c r="C794" s="19" t="s">
        <v>4595</v>
      </c>
      <c r="D794" s="22">
        <v>2</v>
      </c>
      <c r="E794" s="22" t="s">
        <v>4596</v>
      </c>
      <c r="F794" s="22" t="s">
        <v>4597</v>
      </c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>
        <v>1</v>
      </c>
      <c r="R794" s="19"/>
      <c r="S794" s="19"/>
      <c r="T794" s="19"/>
      <c r="U794" s="19"/>
      <c r="V794" s="19"/>
      <c r="W794" s="19">
        <v>1</v>
      </c>
      <c r="X794" s="19">
        <v>1</v>
      </c>
      <c r="Y794" s="19">
        <v>1</v>
      </c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>
        <v>1</v>
      </c>
      <c r="AK794" s="19"/>
      <c r="AL794" s="19"/>
      <c r="AM794" s="19"/>
      <c r="AN794" s="19"/>
      <c r="AO794" s="22"/>
      <c r="AP794" s="19"/>
      <c r="AQ794" s="19"/>
      <c r="AR794" s="19"/>
      <c r="AS794" s="19"/>
      <c r="AT794" s="19"/>
    </row>
    <row r="795" s="1" customFormat="1" spans="1:46">
      <c r="A795" s="19"/>
      <c r="B795" s="22"/>
      <c r="C795" s="19" t="s">
        <v>4598</v>
      </c>
      <c r="D795" s="22"/>
      <c r="E795" s="22"/>
      <c r="F795" s="22" t="s">
        <v>4599</v>
      </c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>
        <v>1</v>
      </c>
      <c r="AK795" s="19"/>
      <c r="AL795" s="19"/>
      <c r="AM795" s="19"/>
      <c r="AN795" s="19"/>
      <c r="AO795" s="22"/>
      <c r="AP795" s="19"/>
      <c r="AQ795" s="19"/>
      <c r="AR795" s="19"/>
      <c r="AS795" s="19"/>
      <c r="AT795" s="19"/>
    </row>
    <row r="796" s="1" customFormat="1" spans="1:46">
      <c r="A796" s="19"/>
      <c r="B796" s="19" t="s">
        <v>731</v>
      </c>
      <c r="C796" s="19" t="s">
        <v>4600</v>
      </c>
      <c r="D796" s="22">
        <v>1</v>
      </c>
      <c r="E796" s="22" t="s">
        <v>4601</v>
      </c>
      <c r="F796" s="22" t="s">
        <v>4602</v>
      </c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>
        <v>1</v>
      </c>
      <c r="R796" s="19"/>
      <c r="S796" s="19"/>
      <c r="T796" s="19"/>
      <c r="U796" s="19"/>
      <c r="V796" s="19"/>
      <c r="W796" s="19">
        <v>1</v>
      </c>
      <c r="X796" s="19">
        <v>1</v>
      </c>
      <c r="Y796" s="19">
        <v>1</v>
      </c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>
        <v>1</v>
      </c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</row>
    <row r="797" s="1" customFormat="1" spans="1:46">
      <c r="A797" s="19"/>
      <c r="B797" s="19" t="s">
        <v>731</v>
      </c>
      <c r="C797" s="19" t="s">
        <v>4603</v>
      </c>
      <c r="D797" s="22">
        <v>1</v>
      </c>
      <c r="E797" s="22" t="s">
        <v>4604</v>
      </c>
      <c r="F797" s="22" t="s">
        <v>4605</v>
      </c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>
        <v>1</v>
      </c>
      <c r="R797" s="19"/>
      <c r="S797" s="19"/>
      <c r="T797" s="19"/>
      <c r="U797" s="19"/>
      <c r="V797" s="19"/>
      <c r="W797" s="19">
        <v>1</v>
      </c>
      <c r="X797" s="19">
        <v>1</v>
      </c>
      <c r="Y797" s="19">
        <v>1</v>
      </c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>
        <v>1</v>
      </c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</row>
    <row r="798" s="1" customFormat="1" spans="1:46">
      <c r="A798" s="19"/>
      <c r="B798" s="19" t="s">
        <v>731</v>
      </c>
      <c r="C798" s="19" t="s">
        <v>4606</v>
      </c>
      <c r="D798" s="22">
        <v>1</v>
      </c>
      <c r="E798" s="22" t="s">
        <v>4607</v>
      </c>
      <c r="F798" s="22" t="s">
        <v>4608</v>
      </c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>
        <v>1</v>
      </c>
      <c r="R798" s="19"/>
      <c r="S798" s="19"/>
      <c r="T798" s="19"/>
      <c r="U798" s="19"/>
      <c r="V798" s="19"/>
      <c r="W798" s="19">
        <v>1</v>
      </c>
      <c r="X798" s="19">
        <v>1</v>
      </c>
      <c r="Y798" s="19">
        <v>1</v>
      </c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>
        <v>1</v>
      </c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</row>
    <row r="799" s="1" customFormat="1" spans="1:46">
      <c r="A799" s="19"/>
      <c r="B799" s="19" t="s">
        <v>731</v>
      </c>
      <c r="C799" s="19" t="s">
        <v>4609</v>
      </c>
      <c r="D799" s="22">
        <v>1</v>
      </c>
      <c r="E799" s="22" t="s">
        <v>4610</v>
      </c>
      <c r="F799" s="22" t="s">
        <v>4611</v>
      </c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>
        <v>1</v>
      </c>
      <c r="R799" s="19"/>
      <c r="S799" s="19"/>
      <c r="T799" s="19"/>
      <c r="U799" s="19"/>
      <c r="V799" s="19"/>
      <c r="W799" s="19">
        <v>1</v>
      </c>
      <c r="X799" s="19">
        <v>1</v>
      </c>
      <c r="Y799" s="19">
        <v>1</v>
      </c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>
        <v>1</v>
      </c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</row>
    <row r="800" s="1" customFormat="1" spans="1:46">
      <c r="A800" s="19"/>
      <c r="B800" s="19" t="s">
        <v>731</v>
      </c>
      <c r="C800" s="19" t="s">
        <v>4612</v>
      </c>
      <c r="D800" s="22">
        <v>1</v>
      </c>
      <c r="E800" s="22" t="s">
        <v>4613</v>
      </c>
      <c r="F800" s="22" t="s">
        <v>4614</v>
      </c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>
        <v>1</v>
      </c>
      <c r="R800" s="19"/>
      <c r="S800" s="19"/>
      <c r="T800" s="19"/>
      <c r="U800" s="19"/>
      <c r="V800" s="19"/>
      <c r="W800" s="19">
        <v>1</v>
      </c>
      <c r="X800" s="19">
        <v>1</v>
      </c>
      <c r="Y800" s="19">
        <v>1</v>
      </c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>
        <v>1</v>
      </c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</row>
    <row r="801" s="1" customFormat="1" spans="1:46">
      <c r="A801" s="19"/>
      <c r="B801" s="19" t="s">
        <v>3927</v>
      </c>
      <c r="C801" s="19" t="s">
        <v>4615</v>
      </c>
      <c r="D801" s="22">
        <v>1</v>
      </c>
      <c r="E801" s="22" t="s">
        <v>4616</v>
      </c>
      <c r="F801" s="22" t="s">
        <v>4617</v>
      </c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>
        <v>1</v>
      </c>
      <c r="U801" s="19"/>
      <c r="V801" s="19"/>
      <c r="W801" s="19">
        <v>1</v>
      </c>
      <c r="X801" s="22">
        <v>1</v>
      </c>
      <c r="Y801" s="19">
        <v>1</v>
      </c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>
        <v>1</v>
      </c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</row>
    <row r="802" s="1" customFormat="1" spans="1:46">
      <c r="A802" s="19"/>
      <c r="B802" s="19" t="s">
        <v>3927</v>
      </c>
      <c r="C802" s="19" t="s">
        <v>4618</v>
      </c>
      <c r="D802" s="22">
        <v>1</v>
      </c>
      <c r="E802" s="22" t="s">
        <v>4619</v>
      </c>
      <c r="F802" s="22" t="s">
        <v>4620</v>
      </c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>
        <v>1</v>
      </c>
      <c r="R802" s="19"/>
      <c r="S802" s="19"/>
      <c r="T802" s="19"/>
      <c r="U802" s="19"/>
      <c r="V802" s="19"/>
      <c r="W802" s="19">
        <v>1</v>
      </c>
      <c r="X802" s="22">
        <v>1</v>
      </c>
      <c r="Y802" s="19">
        <v>1</v>
      </c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>
        <v>1</v>
      </c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</row>
    <row r="803" s="1" customFormat="1" spans="1:46">
      <c r="A803" s="19"/>
      <c r="B803" s="19" t="s">
        <v>3927</v>
      </c>
      <c r="C803" s="19" t="s">
        <v>4621</v>
      </c>
      <c r="D803" s="22">
        <v>1</v>
      </c>
      <c r="E803" s="22" t="s">
        <v>4622</v>
      </c>
      <c r="F803" s="22" t="s">
        <v>4623</v>
      </c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>
        <v>1</v>
      </c>
      <c r="R803" s="19"/>
      <c r="S803" s="19"/>
      <c r="T803" s="19"/>
      <c r="U803" s="19"/>
      <c r="V803" s="19"/>
      <c r="W803" s="19">
        <v>1</v>
      </c>
      <c r="X803" s="22">
        <v>1</v>
      </c>
      <c r="Y803" s="19">
        <v>1</v>
      </c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>
        <v>1</v>
      </c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</row>
    <row r="804" s="1" customFormat="1" spans="1:46">
      <c r="A804" s="19"/>
      <c r="B804" s="19" t="s">
        <v>3927</v>
      </c>
      <c r="C804" s="19" t="s">
        <v>4624</v>
      </c>
      <c r="D804" s="22">
        <v>1</v>
      </c>
      <c r="E804" s="22" t="s">
        <v>4625</v>
      </c>
      <c r="F804" s="22" t="s">
        <v>4626</v>
      </c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>
        <v>1</v>
      </c>
      <c r="R804" s="19"/>
      <c r="S804" s="19"/>
      <c r="T804" s="19"/>
      <c r="U804" s="19"/>
      <c r="V804" s="19"/>
      <c r="W804" s="19">
        <v>1</v>
      </c>
      <c r="X804" s="22">
        <v>1</v>
      </c>
      <c r="Y804" s="19">
        <v>1</v>
      </c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</row>
    <row r="805" s="1" customFormat="1" spans="1:46">
      <c r="A805" s="19"/>
      <c r="B805" s="19" t="s">
        <v>3927</v>
      </c>
      <c r="C805" s="19" t="s">
        <v>4627</v>
      </c>
      <c r="D805" s="22">
        <v>1</v>
      </c>
      <c r="E805" s="22" t="s">
        <v>4628</v>
      </c>
      <c r="F805" s="22" t="s">
        <v>4629</v>
      </c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>
        <v>1</v>
      </c>
      <c r="R805" s="19"/>
      <c r="S805" s="19"/>
      <c r="T805" s="19"/>
      <c r="U805" s="19"/>
      <c r="V805" s="19"/>
      <c r="W805" s="19">
        <v>1</v>
      </c>
      <c r="X805" s="22">
        <v>1</v>
      </c>
      <c r="Y805" s="19">
        <v>1</v>
      </c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</row>
    <row r="806" s="1" customFormat="1" spans="1:46">
      <c r="A806" s="19"/>
      <c r="B806" s="19" t="s">
        <v>3811</v>
      </c>
      <c r="C806" s="19" t="s">
        <v>4630</v>
      </c>
      <c r="D806" s="22">
        <v>1</v>
      </c>
      <c r="E806" s="22" t="s">
        <v>4631</v>
      </c>
      <c r="F806" s="22" t="s">
        <v>4632</v>
      </c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>
        <v>1</v>
      </c>
      <c r="U806" s="19"/>
      <c r="V806" s="19"/>
      <c r="W806" s="19">
        <v>1</v>
      </c>
      <c r="X806" s="22">
        <v>1</v>
      </c>
      <c r="Y806" s="19">
        <v>2</v>
      </c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>
        <v>1</v>
      </c>
      <c r="AK806" s="19"/>
      <c r="AL806" s="19"/>
      <c r="AM806" s="19"/>
      <c r="AN806" s="19"/>
      <c r="AO806" s="19">
        <v>1</v>
      </c>
      <c r="AP806" s="19"/>
      <c r="AQ806" s="19"/>
      <c r="AR806" s="19"/>
      <c r="AS806" s="19"/>
      <c r="AT806" s="19"/>
    </row>
    <row r="807" s="1" customFormat="1" spans="1:46">
      <c r="A807" s="19"/>
      <c r="B807" s="19" t="s">
        <v>3811</v>
      </c>
      <c r="C807" s="19" t="s">
        <v>4633</v>
      </c>
      <c r="D807" s="22">
        <v>1</v>
      </c>
      <c r="E807" s="22" t="s">
        <v>4634</v>
      </c>
      <c r="F807" s="22" t="s">
        <v>4635</v>
      </c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>
        <v>1</v>
      </c>
      <c r="U807" s="19"/>
      <c r="V807" s="19"/>
      <c r="W807" s="19">
        <v>1</v>
      </c>
      <c r="X807" s="22">
        <v>1</v>
      </c>
      <c r="Y807" s="19">
        <v>2</v>
      </c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>
        <v>1</v>
      </c>
      <c r="AK807" s="19"/>
      <c r="AL807" s="19"/>
      <c r="AM807" s="19"/>
      <c r="AN807" s="19"/>
      <c r="AO807" s="19">
        <v>1</v>
      </c>
      <c r="AP807" s="19"/>
      <c r="AQ807" s="19"/>
      <c r="AR807" s="19"/>
      <c r="AS807" s="19"/>
      <c r="AT807" s="19"/>
    </row>
    <row r="808" s="1" customFormat="1" spans="1:46">
      <c r="A808" s="19"/>
      <c r="B808" s="19" t="s">
        <v>3811</v>
      </c>
      <c r="C808" s="19" t="s">
        <v>4636</v>
      </c>
      <c r="D808" s="22">
        <v>1</v>
      </c>
      <c r="E808" s="22" t="s">
        <v>4637</v>
      </c>
      <c r="F808" s="22" t="s">
        <v>4638</v>
      </c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>
        <v>1</v>
      </c>
      <c r="R808" s="19"/>
      <c r="S808" s="19"/>
      <c r="T808" s="19"/>
      <c r="U808" s="19"/>
      <c r="V808" s="19"/>
      <c r="W808" s="19">
        <v>1</v>
      </c>
      <c r="X808" s="22">
        <v>1</v>
      </c>
      <c r="Y808" s="19">
        <v>1</v>
      </c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>
        <v>1</v>
      </c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</row>
    <row r="809" s="1" customFormat="1" spans="1:46">
      <c r="A809" s="19"/>
      <c r="B809" s="19" t="s">
        <v>3811</v>
      </c>
      <c r="C809" s="19" t="s">
        <v>4639</v>
      </c>
      <c r="D809" s="22">
        <v>1</v>
      </c>
      <c r="E809" s="63" t="s">
        <v>4640</v>
      </c>
      <c r="F809" s="63" t="s">
        <v>4641</v>
      </c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>
        <v>1</v>
      </c>
      <c r="R809" s="19"/>
      <c r="S809" s="19"/>
      <c r="T809" s="19"/>
      <c r="U809" s="19"/>
      <c r="V809" s="19"/>
      <c r="W809" s="19">
        <v>1</v>
      </c>
      <c r="X809" s="22">
        <v>1</v>
      </c>
      <c r="Y809" s="19">
        <v>1</v>
      </c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>
        <v>1</v>
      </c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</row>
    <row r="810" s="1" customFormat="1" spans="1:46">
      <c r="A810" s="19"/>
      <c r="B810" s="19" t="s">
        <v>3182</v>
      </c>
      <c r="C810" s="19" t="s">
        <v>4642</v>
      </c>
      <c r="D810" s="22">
        <v>1</v>
      </c>
      <c r="E810" s="22" t="s">
        <v>4643</v>
      </c>
      <c r="F810" s="22" t="s">
        <v>4644</v>
      </c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>
        <v>1</v>
      </c>
      <c r="R810" s="19"/>
      <c r="S810" s="19"/>
      <c r="T810" s="19"/>
      <c r="U810" s="19"/>
      <c r="V810" s="19"/>
      <c r="W810" s="19">
        <v>1</v>
      </c>
      <c r="X810" s="22">
        <v>1</v>
      </c>
      <c r="Y810" s="19">
        <v>1</v>
      </c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>
        <v>1</v>
      </c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</row>
    <row r="811" s="1" customFormat="1" spans="1:46">
      <c r="A811" s="19"/>
      <c r="B811" s="19" t="s">
        <v>3182</v>
      </c>
      <c r="C811" s="19" t="s">
        <v>4645</v>
      </c>
      <c r="D811" s="22">
        <v>1</v>
      </c>
      <c r="E811" s="22" t="s">
        <v>4646</v>
      </c>
      <c r="F811" s="22" t="s">
        <v>4647</v>
      </c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>
        <v>1</v>
      </c>
      <c r="R811" s="19"/>
      <c r="S811" s="19"/>
      <c r="T811" s="19"/>
      <c r="U811" s="19"/>
      <c r="V811" s="19"/>
      <c r="W811" s="19">
        <v>1</v>
      </c>
      <c r="X811" s="22">
        <v>1</v>
      </c>
      <c r="Y811" s="19">
        <v>1</v>
      </c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>
        <v>1</v>
      </c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</row>
    <row r="812" s="1" customFormat="1" spans="1:46">
      <c r="A812" s="19"/>
      <c r="B812" s="19" t="s">
        <v>3385</v>
      </c>
      <c r="C812" s="19" t="s">
        <v>4648</v>
      </c>
      <c r="D812" s="22">
        <v>1</v>
      </c>
      <c r="E812" s="22" t="s">
        <v>4649</v>
      </c>
      <c r="F812" s="22" t="s">
        <v>4650</v>
      </c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>
        <v>1</v>
      </c>
      <c r="R812" s="19"/>
      <c r="S812" s="19"/>
      <c r="T812" s="19"/>
      <c r="U812" s="19"/>
      <c r="V812" s="19"/>
      <c r="W812" s="19"/>
      <c r="X812" s="22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</row>
    <row r="813" s="1" customFormat="1" spans="1:46">
      <c r="A813" s="19"/>
      <c r="B813" s="19" t="s">
        <v>731</v>
      </c>
      <c r="C813" s="19" t="s">
        <v>4651</v>
      </c>
      <c r="D813" s="19">
        <v>3</v>
      </c>
      <c r="E813" s="19" t="s">
        <v>4652</v>
      </c>
      <c r="F813" s="22" t="s">
        <v>4653</v>
      </c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>
        <v>2</v>
      </c>
      <c r="R813" s="19"/>
      <c r="S813" s="19"/>
      <c r="T813" s="19">
        <v>1</v>
      </c>
      <c r="U813" s="19"/>
      <c r="V813" s="19"/>
      <c r="W813" s="19">
        <v>1</v>
      </c>
      <c r="X813" s="19">
        <v>1</v>
      </c>
      <c r="Y813" s="19">
        <v>4</v>
      </c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>
        <v>1</v>
      </c>
      <c r="AR813" s="19"/>
      <c r="AS813" s="19"/>
      <c r="AT813" s="19"/>
    </row>
    <row r="814" s="1" customFormat="1" spans="1:46">
      <c r="A814" s="19"/>
      <c r="B814" s="19"/>
      <c r="C814" s="19"/>
      <c r="D814" s="19"/>
      <c r="E814" s="19"/>
      <c r="F814" s="22" t="s">
        <v>4654</v>
      </c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</row>
    <row r="815" s="1" customFormat="1" spans="1:46">
      <c r="A815" s="19"/>
      <c r="B815" s="19"/>
      <c r="C815" s="19"/>
      <c r="D815" s="19"/>
      <c r="E815" s="19"/>
      <c r="F815" s="22" t="s">
        <v>4655</v>
      </c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</row>
    <row r="816" s="1" customFormat="1" spans="1:46">
      <c r="A816" s="19"/>
      <c r="B816" s="19" t="s">
        <v>731</v>
      </c>
      <c r="C816" s="19" t="s">
        <v>4656</v>
      </c>
      <c r="D816" s="19">
        <v>3</v>
      </c>
      <c r="E816" s="19" t="s">
        <v>4657</v>
      </c>
      <c r="F816" s="22" t="s">
        <v>4658</v>
      </c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>
        <v>2</v>
      </c>
      <c r="R816" s="19"/>
      <c r="S816" s="19"/>
      <c r="T816" s="19">
        <v>1</v>
      </c>
      <c r="U816" s="19"/>
      <c r="V816" s="19"/>
      <c r="W816" s="19">
        <v>1</v>
      </c>
      <c r="X816" s="19">
        <v>1</v>
      </c>
      <c r="Y816" s="19">
        <v>7</v>
      </c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>
        <v>1</v>
      </c>
      <c r="AR816" s="19"/>
      <c r="AS816" s="19"/>
      <c r="AT816" s="19"/>
    </row>
    <row r="817" s="1" customFormat="1" spans="1:46">
      <c r="A817" s="19"/>
      <c r="B817" s="19"/>
      <c r="C817" s="19"/>
      <c r="D817" s="19"/>
      <c r="E817" s="19"/>
      <c r="F817" s="22" t="s">
        <v>4659</v>
      </c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</row>
    <row r="818" s="1" customFormat="1" spans="1:46">
      <c r="A818" s="19"/>
      <c r="B818" s="19"/>
      <c r="C818" s="19"/>
      <c r="D818" s="19"/>
      <c r="E818" s="19"/>
      <c r="F818" s="22" t="s">
        <v>4660</v>
      </c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</row>
    <row r="819" s="1" customFormat="1" spans="1:46">
      <c r="A819" s="19"/>
      <c r="B819" s="19" t="s">
        <v>731</v>
      </c>
      <c r="C819" s="19" t="s">
        <v>4661</v>
      </c>
      <c r="D819" s="19">
        <v>3</v>
      </c>
      <c r="E819" s="19" t="s">
        <v>4662</v>
      </c>
      <c r="F819" s="22" t="s">
        <v>4663</v>
      </c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>
        <v>2</v>
      </c>
      <c r="R819" s="19"/>
      <c r="S819" s="19"/>
      <c r="T819" s="19">
        <v>1</v>
      </c>
      <c r="U819" s="19"/>
      <c r="V819" s="19"/>
      <c r="W819" s="19">
        <v>1</v>
      </c>
      <c r="X819" s="19">
        <v>1</v>
      </c>
      <c r="Y819" s="19">
        <v>4</v>
      </c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>
        <v>1</v>
      </c>
      <c r="AR819" s="19"/>
      <c r="AS819" s="19"/>
      <c r="AT819" s="19"/>
    </row>
    <row r="820" s="1" customFormat="1" spans="1:46">
      <c r="A820" s="19"/>
      <c r="B820" s="19"/>
      <c r="C820" s="19"/>
      <c r="D820" s="19"/>
      <c r="E820" s="19"/>
      <c r="F820" s="22" t="s">
        <v>4664</v>
      </c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</row>
    <row r="821" s="1" customFormat="1" spans="1:46">
      <c r="A821" s="19"/>
      <c r="B821" s="19"/>
      <c r="C821" s="19"/>
      <c r="D821" s="19"/>
      <c r="E821" s="19"/>
      <c r="F821" s="22" t="s">
        <v>4665</v>
      </c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</row>
    <row r="822" s="1" customFormat="1" spans="1:46">
      <c r="A822" s="19"/>
      <c r="B822" s="19" t="s">
        <v>731</v>
      </c>
      <c r="C822" s="19" t="s">
        <v>4666</v>
      </c>
      <c r="D822" s="19">
        <v>3</v>
      </c>
      <c r="E822" s="19" t="s">
        <v>4667</v>
      </c>
      <c r="F822" s="22" t="s">
        <v>4668</v>
      </c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>
        <v>2</v>
      </c>
      <c r="R822" s="19"/>
      <c r="S822" s="19"/>
      <c r="T822" s="19">
        <v>1</v>
      </c>
      <c r="U822" s="19"/>
      <c r="V822" s="19"/>
      <c r="W822" s="19">
        <v>1</v>
      </c>
      <c r="X822" s="19">
        <v>1</v>
      </c>
      <c r="Y822" s="19">
        <v>2</v>
      </c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>
        <v>1</v>
      </c>
      <c r="AR822" s="19"/>
      <c r="AS822" s="19"/>
      <c r="AT822" s="19"/>
    </row>
    <row r="823" s="1" customFormat="1" spans="1:46">
      <c r="A823" s="19"/>
      <c r="B823" s="19"/>
      <c r="C823" s="19"/>
      <c r="D823" s="19"/>
      <c r="E823" s="19"/>
      <c r="F823" s="22" t="s">
        <v>4669</v>
      </c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</row>
    <row r="824" s="1" customFormat="1" spans="1:46">
      <c r="A824" s="19"/>
      <c r="B824" s="19"/>
      <c r="C824" s="19"/>
      <c r="D824" s="19"/>
      <c r="E824" s="19"/>
      <c r="F824" s="22" t="s">
        <v>4670</v>
      </c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</row>
    <row r="825" s="1" customFormat="1" spans="1:46">
      <c r="A825" s="19"/>
      <c r="B825" s="19" t="s">
        <v>731</v>
      </c>
      <c r="C825" s="19" t="s">
        <v>4671</v>
      </c>
      <c r="D825" s="19">
        <v>3</v>
      </c>
      <c r="E825" s="19" t="s">
        <v>4672</v>
      </c>
      <c r="F825" s="22" t="s">
        <v>4673</v>
      </c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>
        <v>2</v>
      </c>
      <c r="R825" s="19"/>
      <c r="S825" s="19"/>
      <c r="T825" s="19">
        <v>1</v>
      </c>
      <c r="U825" s="19"/>
      <c r="V825" s="19"/>
      <c r="W825" s="19">
        <v>1</v>
      </c>
      <c r="X825" s="19">
        <v>1</v>
      </c>
      <c r="Y825" s="19">
        <v>5</v>
      </c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>
        <v>1</v>
      </c>
      <c r="AR825" s="19"/>
      <c r="AS825" s="19"/>
      <c r="AT825" s="19"/>
    </row>
    <row r="826" s="1" customFormat="1" spans="1:46">
      <c r="A826" s="19"/>
      <c r="B826" s="19"/>
      <c r="C826" s="19"/>
      <c r="D826" s="19"/>
      <c r="E826" s="19"/>
      <c r="F826" s="22" t="s">
        <v>4674</v>
      </c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</row>
    <row r="827" s="1" customFormat="1" spans="1:46">
      <c r="A827" s="19"/>
      <c r="B827" s="19"/>
      <c r="C827" s="19"/>
      <c r="D827" s="19"/>
      <c r="E827" s="19"/>
      <c r="F827" s="22" t="s">
        <v>4675</v>
      </c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</row>
    <row r="828" s="1" customFormat="1" spans="1:46">
      <c r="A828" s="19"/>
      <c r="B828" s="19" t="s">
        <v>731</v>
      </c>
      <c r="C828" s="19" t="s">
        <v>4676</v>
      </c>
      <c r="D828" s="19">
        <v>3</v>
      </c>
      <c r="E828" s="19" t="s">
        <v>4677</v>
      </c>
      <c r="F828" s="22" t="s">
        <v>4678</v>
      </c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>
        <v>2</v>
      </c>
      <c r="R828" s="19"/>
      <c r="S828" s="19"/>
      <c r="T828" s="19">
        <v>1</v>
      </c>
      <c r="U828" s="19"/>
      <c r="V828" s="19"/>
      <c r="W828" s="19">
        <v>1</v>
      </c>
      <c r="X828" s="19">
        <v>1</v>
      </c>
      <c r="Y828" s="19">
        <v>4</v>
      </c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>
        <v>1</v>
      </c>
      <c r="AR828" s="19"/>
      <c r="AS828" s="19"/>
      <c r="AT828" s="19"/>
    </row>
    <row r="829" s="1" customFormat="1" spans="1:46">
      <c r="A829" s="19"/>
      <c r="B829" s="19"/>
      <c r="C829" s="19"/>
      <c r="D829" s="19"/>
      <c r="E829" s="19"/>
      <c r="F829" s="22" t="s">
        <v>4679</v>
      </c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</row>
    <row r="830" s="1" customFormat="1" spans="1:46">
      <c r="A830" s="19"/>
      <c r="B830" s="19"/>
      <c r="C830" s="19"/>
      <c r="D830" s="19"/>
      <c r="E830" s="19"/>
      <c r="F830" s="22" t="s">
        <v>4680</v>
      </c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</row>
    <row r="831" s="1" customFormat="1" spans="1:46">
      <c r="A831" s="19"/>
      <c r="B831" s="19" t="s">
        <v>731</v>
      </c>
      <c r="C831" s="19" t="s">
        <v>4681</v>
      </c>
      <c r="D831" s="19">
        <v>3</v>
      </c>
      <c r="E831" s="19" t="s">
        <v>4682</v>
      </c>
      <c r="F831" s="22" t="s">
        <v>4683</v>
      </c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>
        <v>2</v>
      </c>
      <c r="R831" s="19"/>
      <c r="S831" s="19"/>
      <c r="T831" s="19">
        <v>1</v>
      </c>
      <c r="U831" s="19"/>
      <c r="V831" s="19"/>
      <c r="W831" s="19">
        <v>1</v>
      </c>
      <c r="X831" s="19">
        <v>1</v>
      </c>
      <c r="Y831" s="19">
        <v>4</v>
      </c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>
        <v>1</v>
      </c>
    </row>
    <row r="832" s="1" customFormat="1" spans="1:46">
      <c r="A832" s="19"/>
      <c r="B832" s="19"/>
      <c r="C832" s="19"/>
      <c r="D832" s="19"/>
      <c r="E832" s="19"/>
      <c r="F832" s="22" t="s">
        <v>4684</v>
      </c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</row>
    <row r="833" s="1" customFormat="1" spans="1:46">
      <c r="A833" s="19"/>
      <c r="B833" s="19"/>
      <c r="C833" s="19"/>
      <c r="D833" s="19"/>
      <c r="E833" s="19"/>
      <c r="F833" s="22" t="s">
        <v>4685</v>
      </c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</row>
    <row r="834" s="1" customFormat="1" spans="1:46">
      <c r="A834" s="19"/>
      <c r="B834" s="22" t="s">
        <v>731</v>
      </c>
      <c r="C834" s="19" t="s">
        <v>4686</v>
      </c>
      <c r="D834" s="22">
        <v>3</v>
      </c>
      <c r="E834" s="19" t="s">
        <v>4687</v>
      </c>
      <c r="F834" s="22" t="s">
        <v>4688</v>
      </c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>
        <v>2</v>
      </c>
      <c r="R834" s="19"/>
      <c r="S834" s="19"/>
      <c r="T834" s="19">
        <v>1</v>
      </c>
      <c r="U834" s="19"/>
      <c r="V834" s="19"/>
      <c r="W834" s="19">
        <v>1</v>
      </c>
      <c r="X834" s="19">
        <v>1</v>
      </c>
      <c r="Y834" s="19">
        <v>4</v>
      </c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>
        <v>1</v>
      </c>
      <c r="AR834" s="19"/>
      <c r="AS834" s="19"/>
      <c r="AT834" s="19"/>
    </row>
    <row r="835" s="1" customFormat="1" spans="1:46">
      <c r="A835" s="19"/>
      <c r="B835" s="22"/>
      <c r="C835" s="19"/>
      <c r="D835" s="22"/>
      <c r="E835" s="19"/>
      <c r="F835" s="22" t="s">
        <v>4689</v>
      </c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</row>
    <row r="836" s="1" customFormat="1" spans="1:46">
      <c r="A836" s="19"/>
      <c r="B836" s="22"/>
      <c r="C836" s="19"/>
      <c r="D836" s="22"/>
      <c r="E836" s="19"/>
      <c r="F836" s="22" t="s">
        <v>4690</v>
      </c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</row>
    <row r="837" s="1" customFormat="1" spans="1:46">
      <c r="A837" s="19"/>
      <c r="B837" s="22" t="s">
        <v>731</v>
      </c>
      <c r="C837" s="22" t="s">
        <v>4691</v>
      </c>
      <c r="D837" s="22">
        <v>3</v>
      </c>
      <c r="E837" s="22" t="s">
        <v>4692</v>
      </c>
      <c r="F837" s="22" t="s">
        <v>4693</v>
      </c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>
        <v>2</v>
      </c>
      <c r="R837" s="19"/>
      <c r="S837" s="19"/>
      <c r="T837" s="19">
        <v>1</v>
      </c>
      <c r="U837" s="19"/>
      <c r="V837" s="19"/>
      <c r="W837" s="19">
        <v>1</v>
      </c>
      <c r="X837" s="19">
        <v>1</v>
      </c>
      <c r="Y837" s="19">
        <v>3</v>
      </c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>
        <v>1</v>
      </c>
      <c r="AR837" s="19"/>
      <c r="AS837" s="19"/>
      <c r="AT837" s="19"/>
    </row>
    <row r="838" s="1" customFormat="1" spans="1:46">
      <c r="A838" s="19"/>
      <c r="B838" s="22"/>
      <c r="C838" s="22"/>
      <c r="D838" s="22"/>
      <c r="E838" s="22"/>
      <c r="F838" s="22" t="s">
        <v>4694</v>
      </c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</row>
    <row r="839" s="1" customFormat="1" spans="1:46">
      <c r="A839" s="19"/>
      <c r="B839" s="22"/>
      <c r="C839" s="22"/>
      <c r="D839" s="22"/>
      <c r="E839" s="22"/>
      <c r="F839" s="22" t="s">
        <v>4695</v>
      </c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</row>
    <row r="840" s="1" customFormat="1" spans="1:46">
      <c r="A840" s="19"/>
      <c r="B840" s="22" t="s">
        <v>731</v>
      </c>
      <c r="C840" s="22" t="s">
        <v>4696</v>
      </c>
      <c r="D840" s="22">
        <v>3</v>
      </c>
      <c r="E840" s="22"/>
      <c r="F840" s="22" t="s">
        <v>4697</v>
      </c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>
        <v>2</v>
      </c>
      <c r="R840" s="19"/>
      <c r="S840" s="19"/>
      <c r="T840" s="19">
        <v>1</v>
      </c>
      <c r="U840" s="19"/>
      <c r="V840" s="19"/>
      <c r="W840" s="19">
        <v>1</v>
      </c>
      <c r="X840" s="19">
        <v>0</v>
      </c>
      <c r="Y840" s="19">
        <v>1</v>
      </c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</row>
    <row r="841" s="1" customFormat="1" spans="1:46">
      <c r="A841" s="19"/>
      <c r="B841" s="22"/>
      <c r="C841" s="22"/>
      <c r="D841" s="22"/>
      <c r="E841" s="22"/>
      <c r="F841" s="22" t="s">
        <v>4698</v>
      </c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</row>
    <row r="842" s="1" customFormat="1" spans="1:46">
      <c r="A842" s="19"/>
      <c r="B842" s="22"/>
      <c r="C842" s="22"/>
      <c r="D842" s="22"/>
      <c r="E842" s="22"/>
      <c r="F842" s="22" t="s">
        <v>4699</v>
      </c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</row>
    <row r="843" s="1" customFormat="1" spans="1:46">
      <c r="A843" s="19"/>
      <c r="B843" s="22" t="s">
        <v>731</v>
      </c>
      <c r="C843" s="22" t="s">
        <v>4700</v>
      </c>
      <c r="D843" s="22">
        <v>3</v>
      </c>
      <c r="E843" s="22" t="s">
        <v>4701</v>
      </c>
      <c r="F843" s="22" t="s">
        <v>4702</v>
      </c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>
        <v>2</v>
      </c>
      <c r="R843" s="19"/>
      <c r="S843" s="19"/>
      <c r="T843" s="19">
        <v>1</v>
      </c>
      <c r="U843" s="19"/>
      <c r="V843" s="19"/>
      <c r="W843" s="19">
        <v>1</v>
      </c>
      <c r="X843" s="19">
        <v>1</v>
      </c>
      <c r="Y843" s="19">
        <v>7</v>
      </c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>
        <v>1</v>
      </c>
      <c r="AR843" s="19"/>
      <c r="AS843" s="19"/>
      <c r="AT843" s="19"/>
    </row>
    <row r="844" s="1" customFormat="1" spans="1:46">
      <c r="A844" s="19"/>
      <c r="B844" s="22"/>
      <c r="C844" s="22"/>
      <c r="D844" s="22"/>
      <c r="E844" s="22"/>
      <c r="F844" s="22" t="s">
        <v>4703</v>
      </c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</row>
    <row r="845" s="1" customFormat="1" spans="1:46">
      <c r="A845" s="19"/>
      <c r="B845" s="22"/>
      <c r="C845" s="22"/>
      <c r="D845" s="22"/>
      <c r="E845" s="22"/>
      <c r="F845" s="22" t="s">
        <v>4704</v>
      </c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</row>
    <row r="846" s="1" customFormat="1" spans="1:46">
      <c r="A846" s="19"/>
      <c r="B846" s="22" t="s">
        <v>731</v>
      </c>
      <c r="C846" s="22" t="s">
        <v>4705</v>
      </c>
      <c r="D846" s="22">
        <v>3</v>
      </c>
      <c r="E846" s="22" t="s">
        <v>4706</v>
      </c>
      <c r="F846" s="22" t="s">
        <v>4707</v>
      </c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22">
        <v>2</v>
      </c>
      <c r="R846" s="22"/>
      <c r="S846" s="22"/>
      <c r="T846" s="22">
        <v>1</v>
      </c>
      <c r="U846" s="22"/>
      <c r="V846" s="19"/>
      <c r="W846" s="22">
        <v>1</v>
      </c>
      <c r="X846" s="22">
        <v>1</v>
      </c>
      <c r="Y846" s="22">
        <v>2</v>
      </c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22">
        <v>1</v>
      </c>
      <c r="AR846" s="19"/>
      <c r="AS846" s="19"/>
      <c r="AT846" s="19"/>
    </row>
    <row r="847" s="1" customFormat="1" spans="1:46">
      <c r="A847" s="19"/>
      <c r="B847" s="22"/>
      <c r="C847" s="22"/>
      <c r="D847" s="22"/>
      <c r="E847" s="22"/>
      <c r="F847" s="22" t="s">
        <v>4708</v>
      </c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22"/>
      <c r="R847" s="22"/>
      <c r="S847" s="22"/>
      <c r="T847" s="22"/>
      <c r="U847" s="22"/>
      <c r="V847" s="19"/>
      <c r="W847" s="22"/>
      <c r="X847" s="22"/>
      <c r="Y847" s="22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22"/>
      <c r="AR847" s="19"/>
      <c r="AS847" s="19"/>
      <c r="AT847" s="19"/>
    </row>
    <row r="848" s="1" customFormat="1" spans="1:46">
      <c r="A848" s="19"/>
      <c r="B848" s="22"/>
      <c r="C848" s="22"/>
      <c r="D848" s="22"/>
      <c r="E848" s="22"/>
      <c r="F848" s="22" t="s">
        <v>4709</v>
      </c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22"/>
      <c r="R848" s="22"/>
      <c r="S848" s="22"/>
      <c r="T848" s="22"/>
      <c r="U848" s="22"/>
      <c r="V848" s="19"/>
      <c r="W848" s="22"/>
      <c r="X848" s="22"/>
      <c r="Y848" s="22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22"/>
      <c r="AR848" s="19"/>
      <c r="AS848" s="19"/>
      <c r="AT848" s="19"/>
    </row>
    <row r="849" s="1" customFormat="1" spans="1:46">
      <c r="A849" s="19"/>
      <c r="B849" s="22" t="s">
        <v>731</v>
      </c>
      <c r="C849" s="22" t="s">
        <v>4710</v>
      </c>
      <c r="D849" s="22">
        <v>3</v>
      </c>
      <c r="E849" s="22" t="s">
        <v>4711</v>
      </c>
      <c r="F849" s="22" t="s">
        <v>4712</v>
      </c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22">
        <v>2</v>
      </c>
      <c r="R849" s="22"/>
      <c r="S849" s="22"/>
      <c r="T849" s="22">
        <v>1</v>
      </c>
      <c r="U849" s="22"/>
      <c r="V849" s="19"/>
      <c r="W849" s="22">
        <v>1</v>
      </c>
      <c r="X849" s="22">
        <v>1</v>
      </c>
      <c r="Y849" s="22">
        <v>4</v>
      </c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22">
        <v>1</v>
      </c>
      <c r="AR849" s="19"/>
      <c r="AS849" s="19"/>
      <c r="AT849" s="19"/>
    </row>
    <row r="850" s="1" customFormat="1" spans="1:46">
      <c r="A850" s="19"/>
      <c r="B850" s="22"/>
      <c r="C850" s="22"/>
      <c r="D850" s="22"/>
      <c r="E850" s="22"/>
      <c r="F850" s="22" t="s">
        <v>4713</v>
      </c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22"/>
      <c r="R850" s="22"/>
      <c r="S850" s="22"/>
      <c r="T850" s="22"/>
      <c r="U850" s="22"/>
      <c r="V850" s="19"/>
      <c r="W850" s="22"/>
      <c r="X850" s="22"/>
      <c r="Y850" s="22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22"/>
      <c r="AR850" s="19"/>
      <c r="AS850" s="19"/>
      <c r="AT850" s="19"/>
    </row>
    <row r="851" s="1" customFormat="1" spans="1:46">
      <c r="A851" s="19"/>
      <c r="B851" s="22"/>
      <c r="C851" s="22"/>
      <c r="D851" s="22"/>
      <c r="E851" s="22"/>
      <c r="F851" s="22" t="s">
        <v>4714</v>
      </c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22"/>
      <c r="R851" s="22"/>
      <c r="S851" s="22"/>
      <c r="T851" s="22"/>
      <c r="U851" s="22"/>
      <c r="V851" s="19"/>
      <c r="W851" s="22"/>
      <c r="X851" s="22"/>
      <c r="Y851" s="22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22"/>
      <c r="AR851" s="19"/>
      <c r="AS851" s="19"/>
      <c r="AT851" s="19"/>
    </row>
    <row r="852" s="1" customFormat="1" spans="1:46">
      <c r="A852" s="19"/>
      <c r="B852" s="22" t="s">
        <v>731</v>
      </c>
      <c r="C852" s="22" t="s">
        <v>4715</v>
      </c>
      <c r="D852" s="22">
        <v>3</v>
      </c>
      <c r="E852" s="22" t="s">
        <v>4716</v>
      </c>
      <c r="F852" s="22" t="s">
        <v>4717</v>
      </c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22">
        <v>2</v>
      </c>
      <c r="R852" s="22"/>
      <c r="S852" s="22"/>
      <c r="T852" s="22">
        <v>1</v>
      </c>
      <c r="U852" s="22"/>
      <c r="V852" s="19"/>
      <c r="W852" s="22">
        <v>1</v>
      </c>
      <c r="X852" s="22">
        <v>1</v>
      </c>
      <c r="Y852" s="22">
        <v>2</v>
      </c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22">
        <v>1</v>
      </c>
      <c r="AR852" s="19"/>
      <c r="AS852" s="19"/>
      <c r="AT852" s="19"/>
    </row>
    <row r="853" s="1" customFormat="1" spans="1:46">
      <c r="A853" s="19"/>
      <c r="B853" s="22"/>
      <c r="C853" s="22"/>
      <c r="D853" s="22"/>
      <c r="E853" s="22"/>
      <c r="F853" s="22" t="s">
        <v>4718</v>
      </c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22"/>
      <c r="R853" s="22"/>
      <c r="S853" s="22"/>
      <c r="T853" s="22"/>
      <c r="U853" s="22"/>
      <c r="V853" s="19"/>
      <c r="W853" s="22"/>
      <c r="X853" s="22"/>
      <c r="Y853" s="22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22"/>
      <c r="AR853" s="19"/>
      <c r="AS853" s="19"/>
      <c r="AT853" s="19"/>
    </row>
    <row r="854" s="1" customFormat="1" spans="1:46">
      <c r="A854" s="19"/>
      <c r="B854" s="22"/>
      <c r="C854" s="22"/>
      <c r="D854" s="22"/>
      <c r="E854" s="22"/>
      <c r="F854" s="22" t="s">
        <v>4719</v>
      </c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22"/>
      <c r="R854" s="22"/>
      <c r="S854" s="22"/>
      <c r="T854" s="22"/>
      <c r="U854" s="22"/>
      <c r="V854" s="19"/>
      <c r="W854" s="22"/>
      <c r="X854" s="22"/>
      <c r="Y854" s="22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22"/>
      <c r="AR854" s="19"/>
      <c r="AS854" s="19"/>
      <c r="AT854" s="19"/>
    </row>
    <row r="855" s="1" customFormat="1" spans="1:46">
      <c r="A855" s="19"/>
      <c r="B855" s="22" t="s">
        <v>731</v>
      </c>
      <c r="C855" s="22" t="s">
        <v>4720</v>
      </c>
      <c r="D855" s="22">
        <v>3</v>
      </c>
      <c r="E855" s="22" t="s">
        <v>4721</v>
      </c>
      <c r="F855" s="22" t="s">
        <v>4722</v>
      </c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22">
        <v>2</v>
      </c>
      <c r="R855" s="22"/>
      <c r="S855" s="22"/>
      <c r="T855" s="22">
        <v>1</v>
      </c>
      <c r="U855" s="22"/>
      <c r="V855" s="19"/>
      <c r="W855" s="22">
        <v>1</v>
      </c>
      <c r="X855" s="22">
        <v>1</v>
      </c>
      <c r="Y855" s="22">
        <v>2</v>
      </c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22">
        <v>1</v>
      </c>
      <c r="AR855" s="19"/>
      <c r="AS855" s="19"/>
      <c r="AT855" s="19"/>
    </row>
    <row r="856" s="1" customFormat="1" spans="1:46">
      <c r="A856" s="19"/>
      <c r="B856" s="22"/>
      <c r="C856" s="22"/>
      <c r="D856" s="22"/>
      <c r="E856" s="22"/>
      <c r="F856" s="22" t="s">
        <v>4723</v>
      </c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22"/>
      <c r="R856" s="22"/>
      <c r="S856" s="22"/>
      <c r="T856" s="22"/>
      <c r="U856" s="22"/>
      <c r="V856" s="19"/>
      <c r="W856" s="22"/>
      <c r="X856" s="22"/>
      <c r="Y856" s="22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22"/>
      <c r="AR856" s="19"/>
      <c r="AS856" s="19"/>
      <c r="AT856" s="19"/>
    </row>
    <row r="857" s="1" customFormat="1" spans="1:46">
      <c r="A857" s="19"/>
      <c r="B857" s="22"/>
      <c r="C857" s="22"/>
      <c r="D857" s="22"/>
      <c r="E857" s="22"/>
      <c r="F857" s="22" t="s">
        <v>4724</v>
      </c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22"/>
      <c r="R857" s="22"/>
      <c r="S857" s="22"/>
      <c r="T857" s="22"/>
      <c r="U857" s="22"/>
      <c r="V857" s="19"/>
      <c r="W857" s="22"/>
      <c r="X857" s="22"/>
      <c r="Y857" s="22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22"/>
      <c r="AR857" s="19"/>
      <c r="AS857" s="19"/>
      <c r="AT857" s="19"/>
    </row>
    <row r="858" s="1" customFormat="1" spans="1:46">
      <c r="A858" s="19"/>
      <c r="B858" s="22" t="s">
        <v>731</v>
      </c>
      <c r="C858" s="22" t="s">
        <v>4725</v>
      </c>
      <c r="D858" s="22">
        <v>1</v>
      </c>
      <c r="E858" s="22" t="s">
        <v>4726</v>
      </c>
      <c r="F858" s="22" t="s">
        <v>4727</v>
      </c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>
        <v>1</v>
      </c>
      <c r="U858" s="19"/>
      <c r="V858" s="19"/>
      <c r="W858" s="19">
        <v>1</v>
      </c>
      <c r="X858" s="22">
        <v>1</v>
      </c>
      <c r="Y858" s="19">
        <v>1</v>
      </c>
      <c r="Z858" s="19"/>
      <c r="AA858" s="19"/>
      <c r="AB858" s="19"/>
      <c r="AC858" s="19"/>
      <c r="AD858" s="53"/>
      <c r="AE858" s="53"/>
      <c r="AF858" s="19"/>
      <c r="AG858" s="19"/>
      <c r="AH858" s="19"/>
      <c r="AI858" s="19"/>
      <c r="AJ858" s="19"/>
      <c r="AK858" s="19"/>
      <c r="AL858" s="19"/>
      <c r="AM858" s="53"/>
      <c r="AN858" s="19"/>
      <c r="AO858" s="53">
        <v>1</v>
      </c>
      <c r="AP858" s="19"/>
      <c r="AQ858" s="19"/>
      <c r="AR858" s="19"/>
      <c r="AS858" s="19"/>
      <c r="AT858" s="19"/>
    </row>
    <row r="859" s="1" customFormat="1" spans="1:46">
      <c r="A859" s="19"/>
      <c r="B859" s="22" t="s">
        <v>731</v>
      </c>
      <c r="C859" s="22" t="s">
        <v>4728</v>
      </c>
      <c r="D859" s="22">
        <v>1</v>
      </c>
      <c r="E859" s="22" t="s">
        <v>4729</v>
      </c>
      <c r="F859" s="22" t="s">
        <v>4730</v>
      </c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>
        <v>1</v>
      </c>
      <c r="U859" s="19"/>
      <c r="V859" s="19"/>
      <c r="W859" s="19">
        <v>1</v>
      </c>
      <c r="X859" s="22">
        <v>1</v>
      </c>
      <c r="Y859" s="19">
        <v>4</v>
      </c>
      <c r="Z859" s="19"/>
      <c r="AA859" s="19"/>
      <c r="AB859" s="19"/>
      <c r="AC859" s="19"/>
      <c r="AD859" s="53">
        <v>1</v>
      </c>
      <c r="AE859" s="53"/>
      <c r="AF859" s="19"/>
      <c r="AG859" s="19"/>
      <c r="AH859" s="19"/>
      <c r="AI859" s="19"/>
      <c r="AJ859" s="19"/>
      <c r="AK859" s="19"/>
      <c r="AL859" s="19"/>
      <c r="AM859" s="53">
        <v>1</v>
      </c>
      <c r="AN859" s="19"/>
      <c r="AO859" s="53"/>
      <c r="AP859" s="19"/>
      <c r="AQ859" s="19"/>
      <c r="AR859" s="19"/>
      <c r="AS859" s="19"/>
      <c r="AT859" s="19"/>
    </row>
    <row r="860" s="1" customFormat="1" spans="1:46">
      <c r="A860" s="19"/>
      <c r="B860" s="22" t="s">
        <v>731</v>
      </c>
      <c r="C860" s="22" t="s">
        <v>4731</v>
      </c>
      <c r="D860" s="22">
        <v>1</v>
      </c>
      <c r="E860" s="22" t="s">
        <v>4732</v>
      </c>
      <c r="F860" s="22" t="s">
        <v>4733</v>
      </c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>
        <v>1</v>
      </c>
      <c r="U860" s="19"/>
      <c r="V860" s="19"/>
      <c r="W860" s="19">
        <v>1</v>
      </c>
      <c r="X860" s="22">
        <v>1</v>
      </c>
      <c r="Y860" s="19">
        <v>2</v>
      </c>
      <c r="Z860" s="19"/>
      <c r="AA860" s="19"/>
      <c r="AB860" s="19"/>
      <c r="AC860" s="19"/>
      <c r="AD860" s="53">
        <v>1</v>
      </c>
      <c r="AE860" s="53"/>
      <c r="AF860" s="19"/>
      <c r="AG860" s="19"/>
      <c r="AH860" s="19"/>
      <c r="AI860" s="19"/>
      <c r="AJ860" s="19"/>
      <c r="AK860" s="19"/>
      <c r="AL860" s="19"/>
      <c r="AM860" s="53">
        <v>1</v>
      </c>
      <c r="AN860" s="19"/>
      <c r="AO860" s="53"/>
      <c r="AP860" s="19"/>
      <c r="AQ860" s="19"/>
      <c r="AR860" s="19"/>
      <c r="AS860" s="19"/>
      <c r="AT860" s="19"/>
    </row>
    <row r="861" s="1" customFormat="1" spans="1:46">
      <c r="A861" s="19"/>
      <c r="B861" s="22" t="s">
        <v>731</v>
      </c>
      <c r="C861" s="19" t="s">
        <v>4734</v>
      </c>
      <c r="D861" s="22">
        <v>1</v>
      </c>
      <c r="E861" s="22" t="s">
        <v>4735</v>
      </c>
      <c r="F861" s="22" t="s">
        <v>4736</v>
      </c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>
        <v>1</v>
      </c>
      <c r="U861" s="19"/>
      <c r="V861" s="19"/>
      <c r="W861" s="19">
        <v>1</v>
      </c>
      <c r="X861" s="22">
        <v>1</v>
      </c>
      <c r="Y861" s="19">
        <v>1</v>
      </c>
      <c r="Z861" s="19"/>
      <c r="AA861" s="19"/>
      <c r="AB861" s="19"/>
      <c r="AC861" s="19"/>
      <c r="AD861" s="53"/>
      <c r="AE861" s="53"/>
      <c r="AF861" s="19"/>
      <c r="AG861" s="19"/>
      <c r="AH861" s="19"/>
      <c r="AI861" s="19"/>
      <c r="AJ861" s="19"/>
      <c r="AK861" s="19"/>
      <c r="AL861" s="19"/>
      <c r="AM861" s="53"/>
      <c r="AN861" s="19"/>
      <c r="AO861" s="53">
        <v>1</v>
      </c>
      <c r="AP861" s="19"/>
      <c r="AQ861" s="19"/>
      <c r="AR861" s="19"/>
      <c r="AS861" s="19"/>
      <c r="AT861" s="19"/>
    </row>
    <row r="862" s="1" customFormat="1" spans="1:46">
      <c r="A862" s="19"/>
      <c r="B862" s="22" t="s">
        <v>731</v>
      </c>
      <c r="C862" s="19" t="s">
        <v>4737</v>
      </c>
      <c r="D862" s="22">
        <v>1</v>
      </c>
      <c r="E862" s="22" t="s">
        <v>4738</v>
      </c>
      <c r="F862" s="22" t="s">
        <v>4739</v>
      </c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>
        <v>1</v>
      </c>
      <c r="U862" s="19"/>
      <c r="V862" s="19"/>
      <c r="W862" s="19">
        <v>1</v>
      </c>
      <c r="X862" s="22">
        <v>1</v>
      </c>
      <c r="Y862" s="19">
        <v>1</v>
      </c>
      <c r="Z862" s="19"/>
      <c r="AA862" s="19"/>
      <c r="AB862" s="19"/>
      <c r="AC862" s="19"/>
      <c r="AD862" s="53"/>
      <c r="AE862" s="53"/>
      <c r="AF862" s="19"/>
      <c r="AG862" s="19"/>
      <c r="AH862" s="19"/>
      <c r="AI862" s="19"/>
      <c r="AJ862" s="19"/>
      <c r="AK862" s="19"/>
      <c r="AL862" s="19"/>
      <c r="AM862" s="53">
        <v>1</v>
      </c>
      <c r="AN862" s="19"/>
      <c r="AO862" s="53"/>
      <c r="AP862" s="19"/>
      <c r="AQ862" s="19"/>
      <c r="AR862" s="19"/>
      <c r="AS862" s="19"/>
      <c r="AT862" s="19"/>
    </row>
    <row r="863" s="1" customFormat="1" spans="1:46">
      <c r="A863" s="19"/>
      <c r="B863" s="22" t="s">
        <v>731</v>
      </c>
      <c r="C863" s="19" t="s">
        <v>4740</v>
      </c>
      <c r="D863" s="22">
        <v>1</v>
      </c>
      <c r="E863" s="22" t="s">
        <v>4741</v>
      </c>
      <c r="F863" s="22" t="s">
        <v>4742</v>
      </c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>
        <v>1</v>
      </c>
      <c r="U863" s="19"/>
      <c r="V863" s="19"/>
      <c r="W863" s="19">
        <v>1</v>
      </c>
      <c r="X863" s="22">
        <v>1</v>
      </c>
      <c r="Y863" s="19">
        <v>1</v>
      </c>
      <c r="Z863" s="19"/>
      <c r="AA863" s="19"/>
      <c r="AB863" s="19"/>
      <c r="AC863" s="19"/>
      <c r="AD863" s="53"/>
      <c r="AE863" s="53"/>
      <c r="AF863" s="19"/>
      <c r="AG863" s="19"/>
      <c r="AH863" s="19"/>
      <c r="AI863" s="19"/>
      <c r="AJ863" s="19"/>
      <c r="AK863" s="19"/>
      <c r="AL863" s="19"/>
      <c r="AM863" s="53">
        <v>1</v>
      </c>
      <c r="AN863" s="19"/>
      <c r="AO863" s="53"/>
      <c r="AP863" s="19"/>
      <c r="AQ863" s="19"/>
      <c r="AR863" s="19"/>
      <c r="AS863" s="19"/>
      <c r="AT863" s="19"/>
    </row>
    <row r="864" s="1" customFormat="1" spans="1:46">
      <c r="A864" s="19"/>
      <c r="B864" s="22" t="s">
        <v>731</v>
      </c>
      <c r="C864" s="19" t="s">
        <v>4743</v>
      </c>
      <c r="D864" s="22">
        <v>1</v>
      </c>
      <c r="E864" s="22" t="s">
        <v>4744</v>
      </c>
      <c r="F864" s="22" t="s">
        <v>4745</v>
      </c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>
        <v>1</v>
      </c>
      <c r="U864" s="19"/>
      <c r="V864" s="19"/>
      <c r="W864" s="19">
        <v>1</v>
      </c>
      <c r="X864" s="22">
        <v>1</v>
      </c>
      <c r="Y864" s="19">
        <v>1</v>
      </c>
      <c r="Z864" s="19"/>
      <c r="AA864" s="19"/>
      <c r="AB864" s="19"/>
      <c r="AC864" s="19"/>
      <c r="AD864" s="53"/>
      <c r="AE864" s="53"/>
      <c r="AF864" s="19"/>
      <c r="AG864" s="19"/>
      <c r="AH864" s="19"/>
      <c r="AI864" s="19"/>
      <c r="AJ864" s="19"/>
      <c r="AK864" s="19"/>
      <c r="AL864" s="19"/>
      <c r="AM864" s="53">
        <v>1</v>
      </c>
      <c r="AN864" s="19"/>
      <c r="AO864" s="53"/>
      <c r="AP864" s="19"/>
      <c r="AQ864" s="19"/>
      <c r="AR864" s="19"/>
      <c r="AS864" s="19"/>
      <c r="AT864" s="19"/>
    </row>
    <row r="865" s="1" customFormat="1" spans="1:46">
      <c r="A865" s="19"/>
      <c r="B865" s="22" t="s">
        <v>731</v>
      </c>
      <c r="C865" s="19" t="s">
        <v>4746</v>
      </c>
      <c r="D865" s="22">
        <v>1</v>
      </c>
      <c r="E865" s="22" t="s">
        <v>4747</v>
      </c>
      <c r="F865" s="22" t="s">
        <v>4748</v>
      </c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>
        <v>1</v>
      </c>
      <c r="U865" s="19"/>
      <c r="V865" s="19"/>
      <c r="W865" s="19">
        <v>1</v>
      </c>
      <c r="X865" s="22">
        <v>1</v>
      </c>
      <c r="Y865" s="19">
        <v>1</v>
      </c>
      <c r="Z865" s="19"/>
      <c r="AA865" s="19"/>
      <c r="AB865" s="19"/>
      <c r="AC865" s="19"/>
      <c r="AD865" s="53"/>
      <c r="AE865" s="53"/>
      <c r="AF865" s="19"/>
      <c r="AG865" s="19"/>
      <c r="AH865" s="19"/>
      <c r="AI865" s="19"/>
      <c r="AJ865" s="19"/>
      <c r="AK865" s="19"/>
      <c r="AL865" s="19"/>
      <c r="AM865" s="53"/>
      <c r="AN865" s="19"/>
      <c r="AO865" s="53">
        <v>1</v>
      </c>
      <c r="AP865" s="19"/>
      <c r="AQ865" s="19"/>
      <c r="AR865" s="19"/>
      <c r="AS865" s="19"/>
      <c r="AT865" s="19"/>
    </row>
    <row r="866" s="1" customFormat="1" spans="1:46">
      <c r="A866" s="19"/>
      <c r="B866" s="22" t="s">
        <v>731</v>
      </c>
      <c r="C866" s="19" t="s">
        <v>4749</v>
      </c>
      <c r="D866" s="22">
        <v>1</v>
      </c>
      <c r="E866" s="22" t="s">
        <v>4750</v>
      </c>
      <c r="F866" s="22" t="s">
        <v>4751</v>
      </c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>
        <v>1</v>
      </c>
      <c r="U866" s="19"/>
      <c r="V866" s="19"/>
      <c r="W866" s="19">
        <v>1</v>
      </c>
      <c r="X866" s="22">
        <v>1</v>
      </c>
      <c r="Y866" s="19">
        <v>2</v>
      </c>
      <c r="Z866" s="19"/>
      <c r="AA866" s="19"/>
      <c r="AB866" s="19"/>
      <c r="AC866" s="19"/>
      <c r="AD866" s="53"/>
      <c r="AE866" s="53"/>
      <c r="AF866" s="19"/>
      <c r="AG866" s="19"/>
      <c r="AH866" s="19"/>
      <c r="AI866" s="19"/>
      <c r="AJ866" s="19"/>
      <c r="AK866" s="19"/>
      <c r="AL866" s="19"/>
      <c r="AM866" s="53"/>
      <c r="AN866" s="19"/>
      <c r="AO866" s="53">
        <v>1</v>
      </c>
      <c r="AP866" s="19"/>
      <c r="AQ866" s="19"/>
      <c r="AR866" s="19"/>
      <c r="AS866" s="19"/>
      <c r="AT866" s="19"/>
    </row>
    <row r="867" s="1" customFormat="1" spans="1:46">
      <c r="A867" s="19"/>
      <c r="B867" s="22" t="s">
        <v>731</v>
      </c>
      <c r="C867" s="19" t="s">
        <v>4752</v>
      </c>
      <c r="D867" s="22">
        <v>1</v>
      </c>
      <c r="E867" s="22" t="s">
        <v>4753</v>
      </c>
      <c r="F867" s="22" t="s">
        <v>4754</v>
      </c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>
        <v>1</v>
      </c>
      <c r="U867" s="19"/>
      <c r="V867" s="19"/>
      <c r="W867" s="19">
        <v>1</v>
      </c>
      <c r="X867" s="22">
        <v>1</v>
      </c>
      <c r="Y867" s="19">
        <v>1</v>
      </c>
      <c r="Z867" s="19"/>
      <c r="AA867" s="19"/>
      <c r="AB867" s="19"/>
      <c r="AC867" s="19"/>
      <c r="AD867" s="53"/>
      <c r="AE867" s="53"/>
      <c r="AF867" s="19"/>
      <c r="AG867" s="19"/>
      <c r="AH867" s="19"/>
      <c r="AI867" s="19"/>
      <c r="AJ867" s="19"/>
      <c r="AK867" s="19"/>
      <c r="AL867" s="19"/>
      <c r="AM867" s="53"/>
      <c r="AN867" s="19"/>
      <c r="AO867" s="53">
        <v>1</v>
      </c>
      <c r="AP867" s="19"/>
      <c r="AQ867" s="19"/>
      <c r="AR867" s="19"/>
      <c r="AS867" s="19"/>
      <c r="AT867" s="19"/>
    </row>
    <row r="868" s="1" customFormat="1" spans="1:46">
      <c r="A868" s="19"/>
      <c r="B868" s="22" t="s">
        <v>731</v>
      </c>
      <c r="C868" s="19" t="s">
        <v>4755</v>
      </c>
      <c r="D868" s="22">
        <v>1</v>
      </c>
      <c r="E868" s="22" t="s">
        <v>4756</v>
      </c>
      <c r="F868" s="22" t="s">
        <v>4757</v>
      </c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>
        <v>1</v>
      </c>
      <c r="U868" s="19"/>
      <c r="V868" s="19"/>
      <c r="W868" s="19">
        <v>1</v>
      </c>
      <c r="X868" s="22">
        <v>1</v>
      </c>
      <c r="Y868" s="19">
        <v>5</v>
      </c>
      <c r="Z868" s="19"/>
      <c r="AA868" s="19"/>
      <c r="AB868" s="19"/>
      <c r="AC868" s="19"/>
      <c r="AD868" s="53"/>
      <c r="AE868" s="53"/>
      <c r="AF868" s="19"/>
      <c r="AG868" s="19"/>
      <c r="AH868" s="19"/>
      <c r="AI868" s="19"/>
      <c r="AJ868" s="19"/>
      <c r="AK868" s="19"/>
      <c r="AL868" s="19"/>
      <c r="AM868" s="53"/>
      <c r="AN868" s="19"/>
      <c r="AO868" s="53">
        <v>1</v>
      </c>
      <c r="AP868" s="19"/>
      <c r="AQ868" s="19"/>
      <c r="AR868" s="19"/>
      <c r="AS868" s="19"/>
      <c r="AT868" s="19"/>
    </row>
    <row r="869" s="1" customFormat="1" spans="1:46">
      <c r="A869" s="19"/>
      <c r="B869" s="22" t="s">
        <v>731</v>
      </c>
      <c r="C869" s="19" t="s">
        <v>4758</v>
      </c>
      <c r="D869" s="22">
        <v>1</v>
      </c>
      <c r="E869" s="22" t="s">
        <v>4759</v>
      </c>
      <c r="F869" s="22" t="s">
        <v>4760</v>
      </c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>
        <v>1</v>
      </c>
      <c r="U869" s="19"/>
      <c r="V869" s="19"/>
      <c r="W869" s="19">
        <v>1</v>
      </c>
      <c r="X869" s="22">
        <v>1</v>
      </c>
      <c r="Y869" s="19">
        <v>2</v>
      </c>
      <c r="Z869" s="19"/>
      <c r="AA869" s="19"/>
      <c r="AB869" s="19"/>
      <c r="AC869" s="19"/>
      <c r="AD869" s="53"/>
      <c r="AE869" s="53"/>
      <c r="AF869" s="19"/>
      <c r="AG869" s="19"/>
      <c r="AH869" s="19"/>
      <c r="AI869" s="19"/>
      <c r="AJ869" s="19"/>
      <c r="AK869" s="19"/>
      <c r="AL869" s="19"/>
      <c r="AM869" s="53">
        <v>1</v>
      </c>
      <c r="AN869" s="19"/>
      <c r="AO869" s="53"/>
      <c r="AP869" s="19"/>
      <c r="AQ869" s="19"/>
      <c r="AR869" s="19"/>
      <c r="AS869" s="19"/>
      <c r="AT869" s="19"/>
    </row>
    <row r="870" s="1" customFormat="1" spans="1:46">
      <c r="A870" s="19"/>
      <c r="B870" s="22" t="s">
        <v>731</v>
      </c>
      <c r="C870" s="19" t="s">
        <v>4761</v>
      </c>
      <c r="D870" s="22">
        <v>1</v>
      </c>
      <c r="E870" s="22" t="s">
        <v>4762</v>
      </c>
      <c r="F870" s="22" t="s">
        <v>4763</v>
      </c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>
        <v>1</v>
      </c>
      <c r="U870" s="19"/>
      <c r="V870" s="19"/>
      <c r="W870" s="19">
        <v>1</v>
      </c>
      <c r="X870" s="22">
        <v>1</v>
      </c>
      <c r="Y870" s="19">
        <v>2</v>
      </c>
      <c r="Z870" s="19"/>
      <c r="AA870" s="19"/>
      <c r="AB870" s="19"/>
      <c r="AC870" s="19"/>
      <c r="AD870" s="53"/>
      <c r="AE870" s="53"/>
      <c r="AF870" s="19"/>
      <c r="AG870" s="19"/>
      <c r="AH870" s="19"/>
      <c r="AI870" s="19"/>
      <c r="AJ870" s="19"/>
      <c r="AK870" s="19"/>
      <c r="AL870" s="19"/>
      <c r="AM870" s="53"/>
      <c r="AN870" s="19"/>
      <c r="AO870" s="53">
        <v>1</v>
      </c>
      <c r="AP870" s="19"/>
      <c r="AQ870" s="19"/>
      <c r="AR870" s="19"/>
      <c r="AS870" s="19"/>
      <c r="AT870" s="19"/>
    </row>
    <row r="871" s="1" customFormat="1" spans="1:46">
      <c r="A871" s="19"/>
      <c r="B871" s="22" t="s">
        <v>731</v>
      </c>
      <c r="C871" s="19" t="s">
        <v>4764</v>
      </c>
      <c r="D871" s="22">
        <v>1</v>
      </c>
      <c r="E871" s="22" t="s">
        <v>4765</v>
      </c>
      <c r="F871" s="22" t="s">
        <v>4766</v>
      </c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>
        <v>1</v>
      </c>
      <c r="U871" s="19"/>
      <c r="V871" s="19"/>
      <c r="W871" s="19">
        <v>1</v>
      </c>
      <c r="X871" s="22">
        <v>1</v>
      </c>
      <c r="Y871" s="19">
        <v>2</v>
      </c>
      <c r="Z871" s="19"/>
      <c r="AA871" s="19"/>
      <c r="AB871" s="19"/>
      <c r="AC871" s="19"/>
      <c r="AD871" s="53"/>
      <c r="AE871" s="53"/>
      <c r="AF871" s="19"/>
      <c r="AG871" s="19"/>
      <c r="AH871" s="19"/>
      <c r="AI871" s="19"/>
      <c r="AJ871" s="19"/>
      <c r="AK871" s="19"/>
      <c r="AL871" s="19"/>
      <c r="AM871" s="53">
        <v>1</v>
      </c>
      <c r="AN871" s="19"/>
      <c r="AO871" s="53"/>
      <c r="AP871" s="19"/>
      <c r="AQ871" s="19"/>
      <c r="AR871" s="19"/>
      <c r="AS871" s="19"/>
      <c r="AT871" s="19"/>
    </row>
    <row r="872" s="1" customFormat="1" spans="1:46">
      <c r="A872" s="19"/>
      <c r="B872" s="22" t="s">
        <v>731</v>
      </c>
      <c r="C872" s="19" t="s">
        <v>4767</v>
      </c>
      <c r="D872" s="22">
        <v>1</v>
      </c>
      <c r="E872" s="22" t="s">
        <v>4768</v>
      </c>
      <c r="F872" s="22" t="s">
        <v>4769</v>
      </c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>
        <v>1</v>
      </c>
      <c r="U872" s="19"/>
      <c r="V872" s="19"/>
      <c r="W872" s="19">
        <v>1</v>
      </c>
      <c r="X872" s="22">
        <v>1</v>
      </c>
      <c r="Y872" s="19">
        <v>1</v>
      </c>
      <c r="Z872" s="19"/>
      <c r="AA872" s="19"/>
      <c r="AB872" s="19"/>
      <c r="AC872" s="19"/>
      <c r="AD872" s="53"/>
      <c r="AE872" s="53"/>
      <c r="AF872" s="19"/>
      <c r="AG872" s="19"/>
      <c r="AH872" s="19"/>
      <c r="AI872" s="19"/>
      <c r="AJ872" s="19"/>
      <c r="AK872" s="19"/>
      <c r="AL872" s="19"/>
      <c r="AM872" s="53"/>
      <c r="AN872" s="19"/>
      <c r="AO872" s="53">
        <v>1</v>
      </c>
      <c r="AP872" s="19"/>
      <c r="AQ872" s="19"/>
      <c r="AR872" s="19"/>
      <c r="AS872" s="19"/>
      <c r="AT872" s="19"/>
    </row>
    <row r="873" s="1" customFormat="1" spans="1:46">
      <c r="A873" s="19"/>
      <c r="B873" s="53" t="s">
        <v>4163</v>
      </c>
      <c r="C873" s="53" t="s">
        <v>4770</v>
      </c>
      <c r="D873" s="22">
        <v>1</v>
      </c>
      <c r="E873" s="22" t="s">
        <v>4771</v>
      </c>
      <c r="F873" s="22" t="s">
        <v>4772</v>
      </c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>
        <v>1</v>
      </c>
      <c r="U873" s="19"/>
      <c r="V873" s="19"/>
      <c r="W873" s="19">
        <v>1</v>
      </c>
      <c r="X873" s="22">
        <v>1</v>
      </c>
      <c r="Y873" s="19">
        <v>1</v>
      </c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53">
        <v>1</v>
      </c>
      <c r="AP873" s="19"/>
      <c r="AQ873" s="19"/>
      <c r="AR873" s="19"/>
      <c r="AS873" s="19"/>
      <c r="AT873" s="19"/>
    </row>
    <row r="874" s="1" customFormat="1" spans="1:46">
      <c r="A874" s="19"/>
      <c r="B874" s="53" t="s">
        <v>4163</v>
      </c>
      <c r="C874" s="53" t="s">
        <v>4773</v>
      </c>
      <c r="D874" s="22">
        <v>1</v>
      </c>
      <c r="E874" s="22" t="s">
        <v>4774</v>
      </c>
      <c r="F874" s="22" t="s">
        <v>4775</v>
      </c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>
        <v>1</v>
      </c>
      <c r="U874" s="19"/>
      <c r="V874" s="19"/>
      <c r="W874" s="19">
        <v>1</v>
      </c>
      <c r="X874" s="22">
        <v>1</v>
      </c>
      <c r="Y874" s="19">
        <v>1</v>
      </c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53">
        <v>1</v>
      </c>
      <c r="AP874" s="19"/>
      <c r="AQ874" s="19"/>
      <c r="AR874" s="19"/>
      <c r="AS874" s="19"/>
      <c r="AT874" s="19"/>
    </row>
    <row r="875" s="1" customFormat="1" spans="1:46">
      <c r="A875" s="19"/>
      <c r="B875" s="53" t="s">
        <v>4163</v>
      </c>
      <c r="C875" s="53" t="s">
        <v>4776</v>
      </c>
      <c r="D875" s="22">
        <v>1</v>
      </c>
      <c r="E875" s="22" t="s">
        <v>4777</v>
      </c>
      <c r="F875" s="22" t="s">
        <v>4778</v>
      </c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>
        <v>1</v>
      </c>
      <c r="U875" s="19"/>
      <c r="V875" s="19"/>
      <c r="W875" s="19">
        <v>1</v>
      </c>
      <c r="X875" s="22">
        <v>1</v>
      </c>
      <c r="Y875" s="19">
        <v>1</v>
      </c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53">
        <v>1</v>
      </c>
      <c r="AP875" s="19"/>
      <c r="AQ875" s="19"/>
      <c r="AR875" s="19"/>
      <c r="AS875" s="19"/>
      <c r="AT875" s="19"/>
    </row>
    <row r="876" s="1" customFormat="1" spans="1:46">
      <c r="A876" s="19"/>
      <c r="B876" s="53" t="s">
        <v>4163</v>
      </c>
      <c r="C876" s="53" t="s">
        <v>4779</v>
      </c>
      <c r="D876" s="22">
        <v>1</v>
      </c>
      <c r="E876" s="31" t="s">
        <v>4780</v>
      </c>
      <c r="F876" s="31" t="s">
        <v>4781</v>
      </c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>
        <v>1</v>
      </c>
      <c r="U876" s="19"/>
      <c r="V876" s="19"/>
      <c r="W876" s="19">
        <v>1</v>
      </c>
      <c r="X876" s="22">
        <v>1</v>
      </c>
      <c r="Y876" s="19">
        <v>1</v>
      </c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53">
        <v>1</v>
      </c>
      <c r="AP876" s="19"/>
      <c r="AQ876" s="19"/>
      <c r="AR876" s="19"/>
      <c r="AS876" s="19"/>
      <c r="AT876" s="19"/>
    </row>
    <row r="877" s="1" customFormat="1" spans="1:46">
      <c r="A877" s="19"/>
      <c r="B877" s="53" t="s">
        <v>4163</v>
      </c>
      <c r="C877" s="53" t="s">
        <v>4782</v>
      </c>
      <c r="D877" s="22">
        <v>1</v>
      </c>
      <c r="E877" s="22" t="s">
        <v>4783</v>
      </c>
      <c r="F877" s="22" t="s">
        <v>4784</v>
      </c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>
        <v>1</v>
      </c>
      <c r="U877" s="19"/>
      <c r="V877" s="19"/>
      <c r="W877" s="19">
        <v>1</v>
      </c>
      <c r="X877" s="22">
        <v>1</v>
      </c>
      <c r="Y877" s="19">
        <v>1</v>
      </c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53">
        <v>1</v>
      </c>
      <c r="AP877" s="19"/>
      <c r="AQ877" s="19"/>
      <c r="AR877" s="19"/>
      <c r="AS877" s="19"/>
      <c r="AT877" s="19"/>
    </row>
    <row r="878" s="1" customFormat="1" spans="1:46">
      <c r="A878" s="19"/>
      <c r="B878" s="22" t="s">
        <v>4163</v>
      </c>
      <c r="C878" s="22" t="s">
        <v>4785</v>
      </c>
      <c r="D878" s="22">
        <v>1</v>
      </c>
      <c r="E878" s="22"/>
      <c r="F878" s="22" t="s">
        <v>4786</v>
      </c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22">
        <v>1</v>
      </c>
      <c r="V878" s="19"/>
      <c r="W878" s="19">
        <v>1</v>
      </c>
      <c r="X878" s="22">
        <v>1</v>
      </c>
      <c r="Y878" s="19">
        <v>2</v>
      </c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53">
        <v>1</v>
      </c>
      <c r="AP878" s="19"/>
      <c r="AQ878" s="19"/>
      <c r="AR878" s="19"/>
      <c r="AS878" s="19"/>
      <c r="AT878" s="19"/>
    </row>
    <row r="879" s="1" customFormat="1" spans="1:46">
      <c r="A879" s="19"/>
      <c r="B879" s="22" t="s">
        <v>4163</v>
      </c>
      <c r="C879" s="22" t="s">
        <v>4787</v>
      </c>
      <c r="D879" s="22">
        <v>1</v>
      </c>
      <c r="E879" s="22" t="s">
        <v>3580</v>
      </c>
      <c r="F879" s="31" t="s">
        <v>4788</v>
      </c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22">
        <v>1</v>
      </c>
      <c r="V879" s="19"/>
      <c r="W879" s="19">
        <v>1</v>
      </c>
      <c r="X879" s="22">
        <v>1</v>
      </c>
      <c r="Y879" s="19">
        <v>1</v>
      </c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53">
        <v>1</v>
      </c>
      <c r="AP879" s="19"/>
      <c r="AQ879" s="19"/>
      <c r="AR879" s="19"/>
      <c r="AS879" s="19"/>
      <c r="AT879" s="19"/>
    </row>
    <row r="880" s="1" customFormat="1" spans="1:46">
      <c r="A880" s="19"/>
      <c r="B880" s="22" t="s">
        <v>4163</v>
      </c>
      <c r="C880" s="22" t="s">
        <v>4789</v>
      </c>
      <c r="D880" s="19">
        <v>1</v>
      </c>
      <c r="E880" s="19" t="s">
        <v>4790</v>
      </c>
      <c r="F880" s="19" t="s">
        <v>4791</v>
      </c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>
        <v>1</v>
      </c>
      <c r="V880" s="19"/>
      <c r="W880" s="19">
        <v>1</v>
      </c>
      <c r="X880" s="22">
        <v>1</v>
      </c>
      <c r="Y880" s="19">
        <v>1</v>
      </c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53">
        <v>1</v>
      </c>
      <c r="AP880" s="19"/>
      <c r="AQ880" s="19"/>
      <c r="AR880" s="19"/>
      <c r="AS880" s="19"/>
      <c r="AT880" s="19"/>
    </row>
    <row r="881" s="1" customFormat="1" spans="1:46">
      <c r="A881" s="19"/>
      <c r="B881" s="22" t="s">
        <v>4163</v>
      </c>
      <c r="C881" s="22" t="s">
        <v>4792</v>
      </c>
      <c r="D881" s="19">
        <v>1</v>
      </c>
      <c r="E881" s="19" t="s">
        <v>4793</v>
      </c>
      <c r="F881" s="19" t="s">
        <v>4794</v>
      </c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>
        <v>1</v>
      </c>
      <c r="V881" s="19"/>
      <c r="W881" s="19">
        <v>1</v>
      </c>
      <c r="X881" s="22">
        <v>1</v>
      </c>
      <c r="Y881" s="19">
        <v>1</v>
      </c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53">
        <v>1</v>
      </c>
      <c r="AP881" s="19"/>
      <c r="AQ881" s="19"/>
      <c r="AR881" s="19"/>
      <c r="AS881" s="19"/>
      <c r="AT881" s="19"/>
    </row>
    <row r="882" s="1" customFormat="1" spans="1:46">
      <c r="A882" s="19"/>
      <c r="B882" s="22" t="s">
        <v>4163</v>
      </c>
      <c r="C882" s="31" t="s">
        <v>4795</v>
      </c>
      <c r="D882" s="37">
        <v>1</v>
      </c>
      <c r="E882" s="22" t="s">
        <v>4796</v>
      </c>
      <c r="F882" s="22" t="s">
        <v>4797</v>
      </c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>
        <v>1</v>
      </c>
      <c r="V882" s="19"/>
      <c r="W882" s="19">
        <v>1</v>
      </c>
      <c r="X882" s="22">
        <v>1</v>
      </c>
      <c r="Y882" s="19">
        <v>1</v>
      </c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53">
        <v>1</v>
      </c>
      <c r="AP882" s="19"/>
      <c r="AQ882" s="19"/>
      <c r="AR882" s="19"/>
      <c r="AS882" s="19"/>
      <c r="AT882" s="19"/>
    </row>
    <row r="883" s="1" customFormat="1" spans="1:46">
      <c r="A883" s="19"/>
      <c r="B883" s="22" t="s">
        <v>4163</v>
      </c>
      <c r="C883" s="19" t="s">
        <v>4798</v>
      </c>
      <c r="D883" s="19">
        <v>1</v>
      </c>
      <c r="E883" s="19" t="s">
        <v>4799</v>
      </c>
      <c r="F883" s="19" t="s">
        <v>4800</v>
      </c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>
        <v>1</v>
      </c>
      <c r="V883" s="19"/>
      <c r="W883" s="19">
        <v>1</v>
      </c>
      <c r="X883" s="22">
        <v>1</v>
      </c>
      <c r="Y883" s="19">
        <v>1</v>
      </c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>
        <v>1</v>
      </c>
      <c r="AN883" s="19"/>
      <c r="AO883" s="53">
        <v>1</v>
      </c>
      <c r="AP883" s="19"/>
      <c r="AQ883" s="19"/>
      <c r="AR883" s="19"/>
      <c r="AS883" s="19"/>
      <c r="AT883" s="19"/>
    </row>
    <row r="884" s="1" customFormat="1" spans="1:46">
      <c r="A884" s="19"/>
      <c r="B884" s="22" t="s">
        <v>4163</v>
      </c>
      <c r="C884" s="19" t="s">
        <v>4801</v>
      </c>
      <c r="D884" s="19">
        <v>1</v>
      </c>
      <c r="E884" s="19" t="s">
        <v>4802</v>
      </c>
      <c r="F884" s="19" t="s">
        <v>4803</v>
      </c>
      <c r="G884" s="19"/>
      <c r="H884" s="19"/>
      <c r="I884" s="19"/>
      <c r="J884" s="19"/>
      <c r="K884" s="19"/>
      <c r="L884" s="19"/>
      <c r="M884" s="19"/>
      <c r="N884" s="19"/>
      <c r="O884" s="19">
        <v>1</v>
      </c>
      <c r="P884" s="19"/>
      <c r="Q884" s="19"/>
      <c r="R884" s="19"/>
      <c r="S884" s="19"/>
      <c r="T884" s="19"/>
      <c r="U884" s="19"/>
      <c r="V884" s="19"/>
      <c r="W884" s="19">
        <v>1</v>
      </c>
      <c r="X884" s="22">
        <v>1</v>
      </c>
      <c r="Y884" s="19">
        <v>1</v>
      </c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53">
        <v>1</v>
      </c>
      <c r="AP884" s="19"/>
      <c r="AQ884" s="19"/>
      <c r="AR884" s="19"/>
      <c r="AS884" s="19"/>
      <c r="AT884" s="19"/>
    </row>
    <row r="885" s="1" customFormat="1" spans="1:46">
      <c r="A885" s="19"/>
      <c r="B885" s="22" t="s">
        <v>4163</v>
      </c>
      <c r="C885" s="19" t="s">
        <v>4456</v>
      </c>
      <c r="D885" s="19">
        <v>1</v>
      </c>
      <c r="E885" s="19" t="s">
        <v>4804</v>
      </c>
      <c r="F885" s="19" t="s">
        <v>4805</v>
      </c>
      <c r="G885" s="19"/>
      <c r="H885" s="19"/>
      <c r="I885" s="19"/>
      <c r="J885" s="19"/>
      <c r="K885" s="19"/>
      <c r="L885" s="19"/>
      <c r="M885" s="19"/>
      <c r="N885" s="19"/>
      <c r="O885" s="19">
        <v>1</v>
      </c>
      <c r="P885" s="19"/>
      <c r="Q885" s="19"/>
      <c r="R885" s="19"/>
      <c r="S885" s="19"/>
      <c r="T885" s="19"/>
      <c r="U885" s="19"/>
      <c r="V885" s="19"/>
      <c r="W885" s="19">
        <v>1</v>
      </c>
      <c r="X885" s="22">
        <v>1</v>
      </c>
      <c r="Y885" s="19">
        <v>1</v>
      </c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53">
        <v>1</v>
      </c>
      <c r="AP885" s="19"/>
      <c r="AQ885" s="19"/>
      <c r="AR885" s="19"/>
      <c r="AS885" s="19"/>
      <c r="AT885" s="19"/>
    </row>
    <row r="886" s="1" customFormat="1" spans="1:46">
      <c r="A886" s="19"/>
      <c r="B886" s="22" t="s">
        <v>4163</v>
      </c>
      <c r="C886" s="22" t="s">
        <v>4806</v>
      </c>
      <c r="D886" s="22">
        <v>1</v>
      </c>
      <c r="E886" s="22" t="s">
        <v>4807</v>
      </c>
      <c r="F886" s="22" t="s">
        <v>4808</v>
      </c>
      <c r="G886" s="19"/>
      <c r="H886" s="19"/>
      <c r="I886" s="19"/>
      <c r="J886" s="19"/>
      <c r="K886" s="19"/>
      <c r="L886" s="19"/>
      <c r="M886" s="19"/>
      <c r="N886" s="19"/>
      <c r="O886" s="22">
        <v>1</v>
      </c>
      <c r="P886" s="22"/>
      <c r="Q886" s="19"/>
      <c r="R886" s="19"/>
      <c r="S886" s="19"/>
      <c r="T886" s="19"/>
      <c r="U886" s="19"/>
      <c r="V886" s="19"/>
      <c r="W886" s="19"/>
      <c r="X886" s="22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53"/>
      <c r="AP886" s="19"/>
      <c r="AQ886" s="19"/>
      <c r="AR886" s="19"/>
      <c r="AS886" s="19"/>
      <c r="AT886" s="19"/>
    </row>
    <row r="887" s="1" customFormat="1" spans="1:46">
      <c r="A887" s="19"/>
      <c r="B887" s="22" t="s">
        <v>4163</v>
      </c>
      <c r="C887" s="22" t="s">
        <v>4809</v>
      </c>
      <c r="D887" s="22">
        <v>1</v>
      </c>
      <c r="E887" s="31" t="s">
        <v>4810</v>
      </c>
      <c r="F887" s="31" t="s">
        <v>4811</v>
      </c>
      <c r="G887" s="19"/>
      <c r="H887" s="19"/>
      <c r="I887" s="19"/>
      <c r="J887" s="19"/>
      <c r="K887" s="19"/>
      <c r="L887" s="19"/>
      <c r="M887" s="19"/>
      <c r="N887" s="19"/>
      <c r="O887" s="22">
        <v>1</v>
      </c>
      <c r="P887" s="22"/>
      <c r="Q887" s="19"/>
      <c r="R887" s="19"/>
      <c r="S887" s="19"/>
      <c r="T887" s="19"/>
      <c r="U887" s="19"/>
      <c r="V887" s="19"/>
      <c r="W887" s="19">
        <v>1</v>
      </c>
      <c r="X887" s="22">
        <v>1</v>
      </c>
      <c r="Y887" s="19">
        <v>1</v>
      </c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53">
        <v>1</v>
      </c>
      <c r="AP887" s="19"/>
      <c r="AQ887" s="19"/>
      <c r="AR887" s="19"/>
      <c r="AS887" s="19"/>
      <c r="AT887" s="19"/>
    </row>
    <row r="888" s="1" customFormat="1" spans="1:46">
      <c r="A888" s="19"/>
      <c r="B888" s="22" t="s">
        <v>4163</v>
      </c>
      <c r="C888" s="19" t="s">
        <v>4812</v>
      </c>
      <c r="D888" s="19">
        <v>1</v>
      </c>
      <c r="E888" s="37" t="s">
        <v>4813</v>
      </c>
      <c r="F888" s="37" t="s">
        <v>4814</v>
      </c>
      <c r="G888" s="19"/>
      <c r="H888" s="19"/>
      <c r="I888" s="19"/>
      <c r="J888" s="19"/>
      <c r="K888" s="19"/>
      <c r="L888" s="19"/>
      <c r="M888" s="19"/>
      <c r="N888" s="19"/>
      <c r="O888" s="19">
        <v>1</v>
      </c>
      <c r="P888" s="19"/>
      <c r="Q888" s="19"/>
      <c r="R888" s="19"/>
      <c r="S888" s="19"/>
      <c r="T888" s="19"/>
      <c r="U888" s="19"/>
      <c r="V888" s="19"/>
      <c r="W888" s="19">
        <v>1</v>
      </c>
      <c r="X888" s="22">
        <v>1</v>
      </c>
      <c r="Y888" s="19">
        <v>1</v>
      </c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53">
        <v>1</v>
      </c>
      <c r="AP888" s="19"/>
      <c r="AQ888" s="19"/>
      <c r="AR888" s="19"/>
      <c r="AS888" s="19"/>
      <c r="AT888" s="19"/>
    </row>
    <row r="889" s="1" customFormat="1" spans="1:46">
      <c r="A889" s="19"/>
      <c r="B889" s="22" t="s">
        <v>4163</v>
      </c>
      <c r="C889" s="19" t="s">
        <v>4815</v>
      </c>
      <c r="D889" s="19">
        <v>1</v>
      </c>
      <c r="E889" s="19" t="s">
        <v>4816</v>
      </c>
      <c r="F889" s="19" t="s">
        <v>4817</v>
      </c>
      <c r="G889" s="19"/>
      <c r="H889" s="19"/>
      <c r="I889" s="19"/>
      <c r="J889" s="19"/>
      <c r="K889" s="19"/>
      <c r="L889" s="19"/>
      <c r="M889" s="19"/>
      <c r="N889" s="19"/>
      <c r="O889" s="19">
        <v>1</v>
      </c>
      <c r="P889" s="19"/>
      <c r="Q889" s="19"/>
      <c r="R889" s="19"/>
      <c r="S889" s="19"/>
      <c r="T889" s="19"/>
      <c r="U889" s="19"/>
      <c r="V889" s="19"/>
      <c r="W889" s="19">
        <v>1</v>
      </c>
      <c r="X889" s="22">
        <v>1</v>
      </c>
      <c r="Y889" s="19">
        <v>1</v>
      </c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53">
        <v>1</v>
      </c>
      <c r="AP889" s="19"/>
      <c r="AQ889" s="19"/>
      <c r="AR889" s="19"/>
      <c r="AS889" s="19"/>
      <c r="AT889" s="19"/>
    </row>
    <row r="890" s="1" customFormat="1" spans="1:46">
      <c r="A890" s="19"/>
      <c r="B890" s="22" t="s">
        <v>4163</v>
      </c>
      <c r="C890" s="19" t="s">
        <v>4818</v>
      </c>
      <c r="D890" s="19">
        <v>1</v>
      </c>
      <c r="E890" s="19" t="s">
        <v>4819</v>
      </c>
      <c r="F890" s="19" t="s">
        <v>4820</v>
      </c>
      <c r="G890" s="19"/>
      <c r="H890" s="19"/>
      <c r="I890" s="19"/>
      <c r="J890" s="19"/>
      <c r="K890" s="19"/>
      <c r="L890" s="19"/>
      <c r="M890" s="19"/>
      <c r="N890" s="19"/>
      <c r="O890" s="19">
        <v>1</v>
      </c>
      <c r="P890" s="19"/>
      <c r="Q890" s="19"/>
      <c r="R890" s="19"/>
      <c r="S890" s="19"/>
      <c r="T890" s="19"/>
      <c r="U890" s="19"/>
      <c r="V890" s="19"/>
      <c r="W890" s="19">
        <v>1</v>
      </c>
      <c r="X890" s="22">
        <v>1</v>
      </c>
      <c r="Y890" s="19">
        <v>1</v>
      </c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53">
        <v>1</v>
      </c>
      <c r="AP890" s="19"/>
      <c r="AQ890" s="19"/>
      <c r="AR890" s="19"/>
      <c r="AS890" s="19"/>
      <c r="AT890" s="19"/>
    </row>
    <row r="891" s="1" customFormat="1" spans="1:46">
      <c r="A891" s="19"/>
      <c r="B891" s="22" t="s">
        <v>4163</v>
      </c>
      <c r="C891" s="19" t="s">
        <v>4821</v>
      </c>
      <c r="D891" s="19">
        <v>1</v>
      </c>
      <c r="E891" s="19" t="s">
        <v>4822</v>
      </c>
      <c r="F891" s="53" t="s">
        <v>4823</v>
      </c>
      <c r="G891" s="19"/>
      <c r="H891" s="19"/>
      <c r="I891" s="19"/>
      <c r="J891" s="19"/>
      <c r="K891" s="19"/>
      <c r="L891" s="19"/>
      <c r="M891" s="19"/>
      <c r="N891" s="19"/>
      <c r="O891" s="19">
        <v>1</v>
      </c>
      <c r="P891" s="19"/>
      <c r="Q891" s="19"/>
      <c r="R891" s="19"/>
      <c r="S891" s="19"/>
      <c r="T891" s="19"/>
      <c r="U891" s="19"/>
      <c r="V891" s="19"/>
      <c r="W891" s="19">
        <v>1</v>
      </c>
      <c r="X891" s="22">
        <v>1</v>
      </c>
      <c r="Y891" s="19">
        <v>1</v>
      </c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53">
        <v>1</v>
      </c>
      <c r="AP891" s="19"/>
      <c r="AQ891" s="19"/>
      <c r="AR891" s="19"/>
      <c r="AS891" s="19"/>
      <c r="AT891" s="19"/>
    </row>
    <row r="892" s="1" customFormat="1" spans="1:46">
      <c r="A892" s="19"/>
      <c r="B892" s="22" t="s">
        <v>4163</v>
      </c>
      <c r="C892" s="19" t="s">
        <v>4824</v>
      </c>
      <c r="D892" s="19">
        <v>1</v>
      </c>
      <c r="E892" s="19" t="s">
        <v>4825</v>
      </c>
      <c r="F892" s="53" t="s">
        <v>4826</v>
      </c>
      <c r="G892" s="19"/>
      <c r="H892" s="19"/>
      <c r="I892" s="19"/>
      <c r="J892" s="19"/>
      <c r="K892" s="19"/>
      <c r="L892" s="19"/>
      <c r="M892" s="19"/>
      <c r="N892" s="19"/>
      <c r="O892" s="19">
        <v>1</v>
      </c>
      <c r="P892" s="19"/>
      <c r="Q892" s="19"/>
      <c r="R892" s="19"/>
      <c r="S892" s="19"/>
      <c r="T892" s="19"/>
      <c r="U892" s="19"/>
      <c r="V892" s="19"/>
      <c r="W892" s="19">
        <v>1</v>
      </c>
      <c r="X892" s="22">
        <v>1</v>
      </c>
      <c r="Y892" s="19">
        <v>1</v>
      </c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53">
        <v>1</v>
      </c>
      <c r="AP892" s="19"/>
      <c r="AQ892" s="19"/>
      <c r="AR892" s="19"/>
      <c r="AS892" s="19"/>
      <c r="AT892" s="19"/>
    </row>
    <row r="893" s="1" customFormat="1" spans="1:46">
      <c r="A893" s="19"/>
      <c r="B893" s="22" t="s">
        <v>4163</v>
      </c>
      <c r="C893" s="19" t="s">
        <v>4827</v>
      </c>
      <c r="D893" s="19">
        <v>1</v>
      </c>
      <c r="E893" s="19" t="s">
        <v>4828</v>
      </c>
      <c r="F893" s="19" t="s">
        <v>4829</v>
      </c>
      <c r="G893" s="19"/>
      <c r="H893" s="19"/>
      <c r="I893" s="19"/>
      <c r="J893" s="19"/>
      <c r="K893" s="19"/>
      <c r="L893" s="19"/>
      <c r="M893" s="19"/>
      <c r="N893" s="19"/>
      <c r="O893" s="19">
        <v>1</v>
      </c>
      <c r="P893" s="19"/>
      <c r="Q893" s="19"/>
      <c r="R893" s="19"/>
      <c r="S893" s="19"/>
      <c r="T893" s="19"/>
      <c r="U893" s="19"/>
      <c r="V893" s="19"/>
      <c r="W893" s="19">
        <v>1</v>
      </c>
      <c r="X893" s="22">
        <v>1</v>
      </c>
      <c r="Y893" s="19">
        <v>1</v>
      </c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53">
        <v>1</v>
      </c>
      <c r="AP893" s="19"/>
      <c r="AQ893" s="19"/>
      <c r="AR893" s="19"/>
      <c r="AS893" s="19"/>
      <c r="AT893" s="19"/>
    </row>
    <row r="894" s="1" customFormat="1" spans="1:46">
      <c r="A894" s="19"/>
      <c r="B894" s="22" t="s">
        <v>3012</v>
      </c>
      <c r="C894" s="19" t="s">
        <v>4830</v>
      </c>
      <c r="D894" s="22">
        <v>1</v>
      </c>
      <c r="E894" s="22" t="s">
        <v>3699</v>
      </c>
      <c r="F894" s="22" t="s">
        <v>4831</v>
      </c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>
        <v>1</v>
      </c>
      <c r="R894" s="19"/>
      <c r="S894" s="19"/>
      <c r="T894" s="19"/>
      <c r="U894" s="19"/>
      <c r="V894" s="19"/>
      <c r="W894" s="19">
        <v>1</v>
      </c>
      <c r="X894" s="22">
        <v>1</v>
      </c>
      <c r="Y894" s="19">
        <v>6</v>
      </c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53"/>
      <c r="AP894" s="19"/>
      <c r="AQ894" s="19"/>
      <c r="AR894" s="19"/>
      <c r="AS894" s="19"/>
      <c r="AT894" s="19"/>
    </row>
    <row r="895" s="1" customFormat="1" spans="1:46">
      <c r="A895" s="19"/>
      <c r="B895" s="19" t="s">
        <v>3012</v>
      </c>
      <c r="C895" s="19" t="s">
        <v>4832</v>
      </c>
      <c r="D895" s="19">
        <v>2</v>
      </c>
      <c r="E895" s="19" t="s">
        <v>4833</v>
      </c>
      <c r="F895" s="22" t="s">
        <v>4834</v>
      </c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>
        <v>2</v>
      </c>
      <c r="R895" s="19"/>
      <c r="S895" s="19"/>
      <c r="T895" s="19"/>
      <c r="U895" s="19"/>
      <c r="V895" s="19"/>
      <c r="W895" s="19">
        <v>1</v>
      </c>
      <c r="X895" s="19">
        <v>1</v>
      </c>
      <c r="Y895" s="19">
        <v>6</v>
      </c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53">
        <v>1</v>
      </c>
      <c r="AP895" s="19"/>
      <c r="AQ895" s="19"/>
      <c r="AR895" s="19"/>
      <c r="AS895" s="19"/>
      <c r="AT895" s="19"/>
    </row>
    <row r="896" s="1" customFormat="1" spans="1:46">
      <c r="A896" s="19"/>
      <c r="B896" s="19"/>
      <c r="C896" s="19"/>
      <c r="D896" s="19"/>
      <c r="E896" s="19"/>
      <c r="F896" s="22" t="s">
        <v>4835</v>
      </c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</row>
    <row r="897" s="1" customFormat="1" spans="1:46">
      <c r="A897" s="19"/>
      <c r="B897" s="53" t="s">
        <v>731</v>
      </c>
      <c r="C897" s="57" t="s">
        <v>4836</v>
      </c>
      <c r="D897" s="22">
        <v>1</v>
      </c>
      <c r="E897" s="22" t="s">
        <v>4837</v>
      </c>
      <c r="F897" s="22" t="s">
        <v>4838</v>
      </c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>
        <v>1</v>
      </c>
      <c r="U897" s="19"/>
      <c r="V897" s="19"/>
      <c r="W897" s="19">
        <v>1</v>
      </c>
      <c r="X897" s="19">
        <v>1</v>
      </c>
      <c r="Y897" s="19">
        <v>1</v>
      </c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>
        <v>1</v>
      </c>
      <c r="AN897" s="19"/>
      <c r="AO897" s="19"/>
      <c r="AP897" s="19"/>
      <c r="AQ897" s="19"/>
      <c r="AR897" s="19"/>
      <c r="AS897" s="19"/>
      <c r="AT897" s="19"/>
    </row>
    <row r="898" s="1" customFormat="1" spans="1:46">
      <c r="A898" s="19"/>
      <c r="B898" s="53" t="s">
        <v>731</v>
      </c>
      <c r="C898" s="57" t="s">
        <v>4839</v>
      </c>
      <c r="D898" s="22">
        <v>1</v>
      </c>
      <c r="E898" s="31" t="s">
        <v>4840</v>
      </c>
      <c r="F898" s="31" t="s">
        <v>4841</v>
      </c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>
        <v>1</v>
      </c>
      <c r="U898" s="19"/>
      <c r="V898" s="19"/>
      <c r="W898" s="19">
        <v>1</v>
      </c>
      <c r="X898" s="19">
        <v>1</v>
      </c>
      <c r="Y898" s="19">
        <v>1</v>
      </c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53">
        <v>1</v>
      </c>
      <c r="AP898" s="19"/>
      <c r="AQ898" s="19"/>
      <c r="AR898" s="19"/>
      <c r="AS898" s="19"/>
      <c r="AT898" s="19"/>
    </row>
    <row r="899" s="1" customFormat="1" spans="1:46">
      <c r="A899" s="19"/>
      <c r="B899" s="53" t="s">
        <v>731</v>
      </c>
      <c r="C899" s="57" t="s">
        <v>4842</v>
      </c>
      <c r="D899" s="22">
        <v>1</v>
      </c>
      <c r="E899" s="31" t="s">
        <v>4843</v>
      </c>
      <c r="F899" s="31" t="s">
        <v>4844</v>
      </c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>
        <v>1</v>
      </c>
      <c r="U899" s="19"/>
      <c r="V899" s="19"/>
      <c r="W899" s="19">
        <v>1</v>
      </c>
      <c r="X899" s="19">
        <v>1</v>
      </c>
      <c r="Y899" s="19">
        <v>1</v>
      </c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53">
        <v>1</v>
      </c>
      <c r="AP899" s="19"/>
      <c r="AQ899" s="19"/>
      <c r="AR899" s="19"/>
      <c r="AS899" s="19"/>
      <c r="AT899" s="19"/>
    </row>
    <row r="900" s="1" customFormat="1" spans="1:46">
      <c r="A900" s="19"/>
      <c r="B900" s="53" t="s">
        <v>731</v>
      </c>
      <c r="C900" s="57" t="s">
        <v>4845</v>
      </c>
      <c r="D900" s="22">
        <v>1</v>
      </c>
      <c r="E900" s="22" t="s">
        <v>4846</v>
      </c>
      <c r="F900" s="22" t="s">
        <v>4847</v>
      </c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>
        <v>1</v>
      </c>
      <c r="U900" s="19"/>
      <c r="V900" s="19"/>
      <c r="W900" s="19">
        <v>1</v>
      </c>
      <c r="X900" s="19">
        <v>1</v>
      </c>
      <c r="Y900" s="19">
        <v>1</v>
      </c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53">
        <v>1</v>
      </c>
      <c r="AP900" s="19"/>
      <c r="AQ900" s="19"/>
      <c r="AR900" s="19"/>
      <c r="AS900" s="19"/>
      <c r="AT900" s="19"/>
    </row>
    <row r="901" s="1" customFormat="1" spans="1:46">
      <c r="A901" s="19"/>
      <c r="B901" s="53" t="s">
        <v>731</v>
      </c>
      <c r="C901" s="57" t="s">
        <v>4848</v>
      </c>
      <c r="D901" s="22">
        <v>1</v>
      </c>
      <c r="E901" s="22" t="s">
        <v>4849</v>
      </c>
      <c r="F901" s="22" t="s">
        <v>4850</v>
      </c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>
        <v>1</v>
      </c>
      <c r="T901" s="19"/>
      <c r="U901" s="19"/>
      <c r="V901" s="19"/>
      <c r="W901" s="19">
        <v>1</v>
      </c>
      <c r="X901" s="19">
        <v>1</v>
      </c>
      <c r="Y901" s="19">
        <v>1</v>
      </c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53">
        <v>1</v>
      </c>
      <c r="AP901" s="19"/>
      <c r="AQ901" s="19"/>
      <c r="AR901" s="19"/>
      <c r="AS901" s="19"/>
      <c r="AT901" s="19"/>
    </row>
    <row r="902" s="1" customFormat="1" spans="1:46">
      <c r="A902" s="19"/>
      <c r="B902" s="53" t="s">
        <v>731</v>
      </c>
      <c r="C902" s="57" t="s">
        <v>4851</v>
      </c>
      <c r="D902" s="22">
        <v>1</v>
      </c>
      <c r="E902" s="22" t="s">
        <v>4852</v>
      </c>
      <c r="F902" s="22" t="s">
        <v>4853</v>
      </c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>
        <v>1</v>
      </c>
      <c r="T902" s="19"/>
      <c r="U902" s="19"/>
      <c r="V902" s="19"/>
      <c r="W902" s="19">
        <v>1</v>
      </c>
      <c r="X902" s="19">
        <v>1</v>
      </c>
      <c r="Y902" s="19">
        <v>1</v>
      </c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53">
        <v>1</v>
      </c>
      <c r="AP902" s="19"/>
      <c r="AQ902" s="19"/>
      <c r="AR902" s="19"/>
      <c r="AS902" s="19"/>
      <c r="AT902" s="19"/>
    </row>
    <row r="903" s="1" customFormat="1" spans="1:46">
      <c r="A903" s="19"/>
      <c r="B903" s="53" t="s">
        <v>731</v>
      </c>
      <c r="C903" s="57" t="s">
        <v>4854</v>
      </c>
      <c r="D903" s="22">
        <v>1</v>
      </c>
      <c r="E903" s="22" t="s">
        <v>4855</v>
      </c>
      <c r="F903" s="22" t="s">
        <v>4856</v>
      </c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>
        <v>1</v>
      </c>
      <c r="T903" s="19"/>
      <c r="U903" s="19"/>
      <c r="V903" s="19"/>
      <c r="W903" s="19">
        <v>1</v>
      </c>
      <c r="X903" s="19">
        <v>1</v>
      </c>
      <c r="Y903" s="19">
        <v>1</v>
      </c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53">
        <v>1</v>
      </c>
      <c r="AP903" s="19"/>
      <c r="AQ903" s="19"/>
      <c r="AR903" s="19"/>
      <c r="AS903" s="19"/>
      <c r="AT903" s="19"/>
    </row>
    <row r="904" s="1" customFormat="1" spans="1:46">
      <c r="A904" s="19"/>
      <c r="B904" s="53" t="s">
        <v>731</v>
      </c>
      <c r="C904" s="57" t="s">
        <v>4857</v>
      </c>
      <c r="D904" s="22">
        <v>1</v>
      </c>
      <c r="E904" s="22" t="s">
        <v>4858</v>
      </c>
      <c r="F904" s="22" t="s">
        <v>4859</v>
      </c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>
        <v>1</v>
      </c>
      <c r="T904" s="19"/>
      <c r="U904" s="19"/>
      <c r="V904" s="19"/>
      <c r="W904" s="19">
        <v>1</v>
      </c>
      <c r="X904" s="19">
        <v>1</v>
      </c>
      <c r="Y904" s="19">
        <v>1</v>
      </c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53">
        <v>1</v>
      </c>
      <c r="AP904" s="19"/>
      <c r="AQ904" s="19"/>
      <c r="AR904" s="19"/>
      <c r="AS904" s="19"/>
      <c r="AT904" s="19"/>
    </row>
    <row r="905" s="1" customFormat="1" spans="1:46">
      <c r="A905" s="19"/>
      <c r="B905" s="53" t="s">
        <v>731</v>
      </c>
      <c r="C905" s="57" t="s">
        <v>4860</v>
      </c>
      <c r="D905" s="22">
        <v>1</v>
      </c>
      <c r="E905" s="22" t="s">
        <v>4861</v>
      </c>
      <c r="F905" s="22" t="s">
        <v>4862</v>
      </c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>
        <v>1</v>
      </c>
      <c r="T905" s="19"/>
      <c r="U905" s="19"/>
      <c r="V905" s="19"/>
      <c r="W905" s="19">
        <v>1</v>
      </c>
      <c r="X905" s="19">
        <v>1</v>
      </c>
      <c r="Y905" s="19">
        <v>1</v>
      </c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53">
        <v>1</v>
      </c>
      <c r="AP905" s="19"/>
      <c r="AQ905" s="19"/>
      <c r="AR905" s="19"/>
      <c r="AS905" s="19"/>
      <c r="AT905" s="19"/>
    </row>
    <row r="906" s="1" customFormat="1" spans="1:46">
      <c r="A906" s="19"/>
      <c r="B906" s="53" t="s">
        <v>731</v>
      </c>
      <c r="C906" s="53" t="s">
        <v>4863</v>
      </c>
      <c r="D906" s="53">
        <v>2</v>
      </c>
      <c r="E906" s="53" t="s">
        <v>4864</v>
      </c>
      <c r="F906" s="22" t="s">
        <v>4865</v>
      </c>
      <c r="G906" s="19"/>
      <c r="H906" s="19"/>
      <c r="I906" s="19"/>
      <c r="J906" s="19"/>
      <c r="K906" s="19"/>
      <c r="L906" s="19"/>
      <c r="M906" s="19"/>
      <c r="N906" s="53">
        <v>1</v>
      </c>
      <c r="O906" s="19"/>
      <c r="P906" s="19"/>
      <c r="Q906" s="53"/>
      <c r="R906" s="53"/>
      <c r="S906" s="53"/>
      <c r="T906" s="53">
        <v>1</v>
      </c>
      <c r="U906" s="19"/>
      <c r="V906" s="19"/>
      <c r="W906" s="53">
        <v>1</v>
      </c>
      <c r="X906" s="53">
        <v>1</v>
      </c>
      <c r="Y906" s="53">
        <v>1</v>
      </c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53">
        <v>1</v>
      </c>
      <c r="AP906" s="19"/>
      <c r="AQ906" s="19"/>
      <c r="AR906" s="19"/>
      <c r="AS906" s="19"/>
      <c r="AT906" s="53">
        <v>1</v>
      </c>
    </row>
    <row r="907" s="1" customFormat="1" spans="1:46">
      <c r="A907" s="19"/>
      <c r="B907" s="53"/>
      <c r="C907" s="53"/>
      <c r="D907" s="53"/>
      <c r="E907" s="53"/>
      <c r="F907" s="22" t="s">
        <v>4866</v>
      </c>
      <c r="G907" s="19"/>
      <c r="H907" s="19"/>
      <c r="I907" s="19"/>
      <c r="J907" s="19"/>
      <c r="K907" s="19"/>
      <c r="L907" s="19"/>
      <c r="M907" s="19"/>
      <c r="N907" s="53"/>
      <c r="O907" s="19"/>
      <c r="P907" s="19"/>
      <c r="Q907" s="53"/>
      <c r="R907" s="53"/>
      <c r="S907" s="53"/>
      <c r="T907" s="53"/>
      <c r="U907" s="19"/>
      <c r="V907" s="19"/>
      <c r="W907" s="53"/>
      <c r="X907" s="53"/>
      <c r="Y907" s="53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53"/>
      <c r="AP907" s="19"/>
      <c r="AQ907" s="19"/>
      <c r="AR907" s="19"/>
      <c r="AS907" s="19"/>
      <c r="AT907" s="53"/>
    </row>
    <row r="908" s="1" customFormat="1" spans="1:46">
      <c r="A908" s="19"/>
      <c r="B908" s="53" t="s">
        <v>731</v>
      </c>
      <c r="C908" s="53" t="s">
        <v>4867</v>
      </c>
      <c r="D908" s="53">
        <v>2</v>
      </c>
      <c r="E908" s="53" t="s">
        <v>4868</v>
      </c>
      <c r="F908" s="22" t="s">
        <v>4869</v>
      </c>
      <c r="G908" s="19"/>
      <c r="H908" s="19"/>
      <c r="I908" s="19"/>
      <c r="J908" s="19"/>
      <c r="K908" s="19"/>
      <c r="L908" s="19"/>
      <c r="M908" s="19"/>
      <c r="N908" s="53">
        <v>1</v>
      </c>
      <c r="O908" s="19"/>
      <c r="P908" s="19"/>
      <c r="Q908" s="53"/>
      <c r="R908" s="53"/>
      <c r="S908" s="53"/>
      <c r="T908" s="53">
        <v>1</v>
      </c>
      <c r="U908" s="19"/>
      <c r="V908" s="19"/>
      <c r="W908" s="53">
        <v>1</v>
      </c>
      <c r="X908" s="53">
        <v>1</v>
      </c>
      <c r="Y908" s="53">
        <v>1</v>
      </c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53">
        <v>1</v>
      </c>
      <c r="AP908" s="19"/>
      <c r="AQ908" s="19"/>
      <c r="AR908" s="19"/>
      <c r="AS908" s="19"/>
      <c r="AT908" s="53">
        <v>1</v>
      </c>
    </row>
    <row r="909" s="1" customFormat="1" spans="1:46">
      <c r="A909" s="19"/>
      <c r="B909" s="53"/>
      <c r="C909" s="53"/>
      <c r="D909" s="53"/>
      <c r="E909" s="53"/>
      <c r="F909" s="22" t="s">
        <v>4870</v>
      </c>
      <c r="G909" s="19"/>
      <c r="H909" s="19"/>
      <c r="I909" s="19"/>
      <c r="J909" s="19"/>
      <c r="K909" s="19"/>
      <c r="L909" s="19"/>
      <c r="M909" s="19"/>
      <c r="N909" s="53"/>
      <c r="O909" s="19"/>
      <c r="P909" s="19"/>
      <c r="Q909" s="53"/>
      <c r="R909" s="53"/>
      <c r="S909" s="53"/>
      <c r="T909" s="53"/>
      <c r="U909" s="19"/>
      <c r="V909" s="19"/>
      <c r="W909" s="53"/>
      <c r="X909" s="53"/>
      <c r="Y909" s="53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53"/>
      <c r="AP909" s="19"/>
      <c r="AQ909" s="19"/>
      <c r="AR909" s="19"/>
      <c r="AS909" s="19"/>
      <c r="AT909" s="53"/>
    </row>
    <row r="910" s="1" customFormat="1" spans="1:46">
      <c r="A910" s="19"/>
      <c r="B910" s="53" t="s">
        <v>731</v>
      </c>
      <c r="C910" s="53" t="s">
        <v>4871</v>
      </c>
      <c r="D910" s="53">
        <v>3</v>
      </c>
      <c r="E910" s="22" t="s">
        <v>4872</v>
      </c>
      <c r="F910" s="22" t="s">
        <v>4873</v>
      </c>
      <c r="G910" s="19"/>
      <c r="H910" s="19"/>
      <c r="I910" s="19"/>
      <c r="J910" s="19"/>
      <c r="K910" s="19"/>
      <c r="L910" s="19"/>
      <c r="M910" s="19"/>
      <c r="N910" s="22">
        <v>1</v>
      </c>
      <c r="O910" s="19"/>
      <c r="P910" s="19"/>
      <c r="Q910" s="22">
        <v>2</v>
      </c>
      <c r="R910" s="22"/>
      <c r="S910" s="22"/>
      <c r="T910" s="22"/>
      <c r="U910" s="19"/>
      <c r="V910" s="19"/>
      <c r="W910" s="22">
        <v>1</v>
      </c>
      <c r="X910" s="22">
        <v>1</v>
      </c>
      <c r="Y910" s="22">
        <v>1</v>
      </c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22">
        <v>1</v>
      </c>
      <c r="AP910" s="19"/>
      <c r="AQ910" s="19"/>
      <c r="AR910" s="19"/>
      <c r="AS910" s="19"/>
      <c r="AT910" s="22">
        <v>1</v>
      </c>
    </row>
    <row r="911" s="1" customFormat="1" spans="1:46">
      <c r="A911" s="19"/>
      <c r="B911" s="53"/>
      <c r="C911" s="53"/>
      <c r="D911" s="53"/>
      <c r="E911" s="22"/>
      <c r="F911" s="22" t="s">
        <v>4874</v>
      </c>
      <c r="G911" s="19"/>
      <c r="H911" s="19"/>
      <c r="I911" s="19"/>
      <c r="J911" s="19"/>
      <c r="K911" s="19"/>
      <c r="L911" s="19"/>
      <c r="M911" s="19"/>
      <c r="N911" s="22"/>
      <c r="O911" s="19"/>
      <c r="P911" s="19"/>
      <c r="Q911" s="22"/>
      <c r="R911" s="22"/>
      <c r="S911" s="22"/>
      <c r="T911" s="22"/>
      <c r="U911" s="19"/>
      <c r="V911" s="19"/>
      <c r="W911" s="22"/>
      <c r="X911" s="22"/>
      <c r="Y911" s="22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22"/>
      <c r="AP911" s="19"/>
      <c r="AQ911" s="19"/>
      <c r="AR911" s="19"/>
      <c r="AS911" s="19"/>
      <c r="AT911" s="22"/>
    </row>
    <row r="912" s="1" customFormat="1" spans="1:46">
      <c r="A912" s="19"/>
      <c r="B912" s="53"/>
      <c r="C912" s="53"/>
      <c r="D912" s="53"/>
      <c r="E912" s="22"/>
      <c r="F912" s="22" t="s">
        <v>4875</v>
      </c>
      <c r="G912" s="19"/>
      <c r="H912" s="19"/>
      <c r="I912" s="19"/>
      <c r="J912" s="19"/>
      <c r="K912" s="19"/>
      <c r="L912" s="19"/>
      <c r="M912" s="19"/>
      <c r="N912" s="22"/>
      <c r="O912" s="19"/>
      <c r="P912" s="19"/>
      <c r="Q912" s="22"/>
      <c r="R912" s="22"/>
      <c r="S912" s="22"/>
      <c r="T912" s="22"/>
      <c r="U912" s="19"/>
      <c r="V912" s="19"/>
      <c r="W912" s="22"/>
      <c r="X912" s="22"/>
      <c r="Y912" s="22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22"/>
      <c r="AP912" s="19"/>
      <c r="AQ912" s="19"/>
      <c r="AR912" s="19"/>
      <c r="AS912" s="19"/>
      <c r="AT912" s="22"/>
    </row>
    <row r="913" s="1" customFormat="1" spans="1:46">
      <c r="A913" s="19"/>
      <c r="B913" s="53" t="s">
        <v>731</v>
      </c>
      <c r="C913" s="53" t="s">
        <v>4876</v>
      </c>
      <c r="D913" s="53">
        <v>4</v>
      </c>
      <c r="E913" s="53" t="s">
        <v>4877</v>
      </c>
      <c r="F913" s="22" t="s">
        <v>4878</v>
      </c>
      <c r="G913" s="19"/>
      <c r="H913" s="19"/>
      <c r="I913" s="19"/>
      <c r="J913" s="19"/>
      <c r="K913" s="19"/>
      <c r="L913" s="19"/>
      <c r="M913" s="19"/>
      <c r="N913" s="53">
        <v>1</v>
      </c>
      <c r="O913" s="19"/>
      <c r="P913" s="19"/>
      <c r="Q913" s="53">
        <v>2</v>
      </c>
      <c r="R913" s="53"/>
      <c r="S913" s="53"/>
      <c r="T913" s="53">
        <v>1</v>
      </c>
      <c r="U913" s="19"/>
      <c r="V913" s="19"/>
      <c r="W913" s="53">
        <v>1</v>
      </c>
      <c r="X913" s="53">
        <v>1</v>
      </c>
      <c r="Y913" s="53">
        <v>1</v>
      </c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53">
        <v>1</v>
      </c>
      <c r="AP913" s="19"/>
      <c r="AQ913" s="19"/>
      <c r="AR913" s="19"/>
      <c r="AS913" s="19"/>
      <c r="AT913" s="53">
        <v>1</v>
      </c>
    </row>
    <row r="914" s="1" customFormat="1" spans="1:46">
      <c r="A914" s="19"/>
      <c r="B914" s="53"/>
      <c r="C914" s="53"/>
      <c r="D914" s="53"/>
      <c r="E914" s="53"/>
      <c r="F914" s="22" t="s">
        <v>4879</v>
      </c>
      <c r="G914" s="19"/>
      <c r="H914" s="19"/>
      <c r="I914" s="19"/>
      <c r="J914" s="19"/>
      <c r="K914" s="19"/>
      <c r="L914" s="19"/>
      <c r="M914" s="19"/>
      <c r="N914" s="53"/>
      <c r="O914" s="19"/>
      <c r="P914" s="19"/>
      <c r="Q914" s="53"/>
      <c r="R914" s="53"/>
      <c r="S914" s="53"/>
      <c r="T914" s="53"/>
      <c r="U914" s="19"/>
      <c r="V914" s="19"/>
      <c r="W914" s="53"/>
      <c r="X914" s="53"/>
      <c r="Y914" s="53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53"/>
      <c r="AP914" s="19"/>
      <c r="AQ914" s="19"/>
      <c r="AR914" s="19"/>
      <c r="AS914" s="19"/>
      <c r="AT914" s="53"/>
    </row>
    <row r="915" s="1" customFormat="1" spans="1:46">
      <c r="A915" s="19"/>
      <c r="B915" s="53"/>
      <c r="C915" s="53"/>
      <c r="D915" s="53"/>
      <c r="E915" s="53"/>
      <c r="F915" s="22" t="s">
        <v>4880</v>
      </c>
      <c r="G915" s="19"/>
      <c r="H915" s="19"/>
      <c r="I915" s="19"/>
      <c r="J915" s="19"/>
      <c r="K915" s="19"/>
      <c r="L915" s="19"/>
      <c r="M915" s="19"/>
      <c r="N915" s="53"/>
      <c r="O915" s="19"/>
      <c r="P915" s="19"/>
      <c r="Q915" s="53"/>
      <c r="R915" s="53"/>
      <c r="S915" s="53"/>
      <c r="T915" s="53"/>
      <c r="U915" s="19"/>
      <c r="V915" s="19"/>
      <c r="W915" s="53"/>
      <c r="X915" s="53"/>
      <c r="Y915" s="53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53"/>
      <c r="AP915" s="19"/>
      <c r="AQ915" s="19"/>
      <c r="AR915" s="19"/>
      <c r="AS915" s="19"/>
      <c r="AT915" s="53"/>
    </row>
    <row r="916" s="1" customFormat="1" spans="1:46">
      <c r="A916" s="19"/>
      <c r="B916" s="53"/>
      <c r="C916" s="53"/>
      <c r="D916" s="53"/>
      <c r="E916" s="53"/>
      <c r="F916" s="22" t="s">
        <v>4881</v>
      </c>
      <c r="G916" s="19"/>
      <c r="H916" s="19"/>
      <c r="I916" s="19"/>
      <c r="J916" s="19"/>
      <c r="K916" s="19"/>
      <c r="L916" s="19"/>
      <c r="M916" s="19"/>
      <c r="N916" s="53"/>
      <c r="O916" s="19"/>
      <c r="P916" s="19"/>
      <c r="Q916" s="53"/>
      <c r="R916" s="53"/>
      <c r="S916" s="53"/>
      <c r="T916" s="53"/>
      <c r="U916" s="19"/>
      <c r="V916" s="19"/>
      <c r="W916" s="53"/>
      <c r="X916" s="53"/>
      <c r="Y916" s="53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53"/>
      <c r="AP916" s="19"/>
      <c r="AQ916" s="19"/>
      <c r="AR916" s="19"/>
      <c r="AS916" s="19"/>
      <c r="AT916" s="53"/>
    </row>
    <row r="917" s="1" customFormat="1" spans="1:46">
      <c r="A917" s="19"/>
      <c r="B917" s="53" t="s">
        <v>4163</v>
      </c>
      <c r="C917" s="57" t="s">
        <v>4882</v>
      </c>
      <c r="D917" s="22">
        <v>1</v>
      </c>
      <c r="E917" s="22" t="s">
        <v>4883</v>
      </c>
      <c r="F917" s="22" t="s">
        <v>4884</v>
      </c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>
        <v>1</v>
      </c>
      <c r="T917" s="19"/>
      <c r="U917" s="19"/>
      <c r="V917" s="19"/>
      <c r="W917" s="19">
        <v>1</v>
      </c>
      <c r="X917" s="19">
        <v>1</v>
      </c>
      <c r="Y917" s="19">
        <v>1</v>
      </c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53">
        <v>1</v>
      </c>
      <c r="AP917" s="19"/>
      <c r="AQ917" s="19"/>
      <c r="AR917" s="19"/>
      <c r="AS917" s="19"/>
      <c r="AT917" s="19"/>
    </row>
    <row r="918" s="1" customFormat="1" spans="1:46">
      <c r="A918" s="19"/>
      <c r="B918" s="53" t="s">
        <v>4163</v>
      </c>
      <c r="C918" s="57" t="s">
        <v>4885</v>
      </c>
      <c r="D918" s="22">
        <v>1</v>
      </c>
      <c r="E918" s="22" t="s">
        <v>4886</v>
      </c>
      <c r="F918" s="22" t="s">
        <v>4887</v>
      </c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>
        <v>1</v>
      </c>
      <c r="T918" s="19"/>
      <c r="U918" s="19"/>
      <c r="V918" s="19"/>
      <c r="W918" s="19">
        <v>1</v>
      </c>
      <c r="X918" s="19">
        <v>1</v>
      </c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53">
        <v>1</v>
      </c>
      <c r="AP918" s="19"/>
      <c r="AQ918" s="19"/>
      <c r="AR918" s="19"/>
      <c r="AS918" s="19"/>
      <c r="AT918" s="19"/>
    </row>
    <row r="919" s="1" customFormat="1" spans="1:46">
      <c r="A919" s="19"/>
      <c r="B919" s="53" t="s">
        <v>4163</v>
      </c>
      <c r="C919" s="57" t="s">
        <v>4888</v>
      </c>
      <c r="D919" s="22">
        <v>1</v>
      </c>
      <c r="E919" s="22" t="s">
        <v>4889</v>
      </c>
      <c r="F919" s="22" t="s">
        <v>4890</v>
      </c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>
        <v>1</v>
      </c>
      <c r="U919" s="19"/>
      <c r="V919" s="19"/>
      <c r="W919" s="19">
        <v>1</v>
      </c>
      <c r="X919" s="19">
        <v>1</v>
      </c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53">
        <v>1</v>
      </c>
      <c r="AP919" s="19"/>
      <c r="AQ919" s="19"/>
      <c r="AR919" s="19"/>
      <c r="AS919" s="19"/>
      <c r="AT919" s="19"/>
    </row>
    <row r="920" s="1" customFormat="1" ht="12.75" spans="1:46">
      <c r="A920" s="19"/>
      <c r="B920" s="22" t="s">
        <v>4163</v>
      </c>
      <c r="C920" s="22" t="s">
        <v>4891</v>
      </c>
      <c r="D920" s="64">
        <v>1</v>
      </c>
      <c r="E920" s="64" t="s">
        <v>4892</v>
      </c>
      <c r="F920" s="65" t="s">
        <v>4893</v>
      </c>
      <c r="G920" s="19"/>
      <c r="H920" s="19"/>
      <c r="I920" s="19"/>
      <c r="J920" s="19"/>
      <c r="K920" s="19"/>
      <c r="L920" s="19"/>
      <c r="M920" s="64">
        <v>1</v>
      </c>
      <c r="N920" s="19"/>
      <c r="O920" s="19"/>
      <c r="P920" s="19"/>
      <c r="Q920" s="19"/>
      <c r="R920" s="64">
        <v>1</v>
      </c>
      <c r="S920" s="19"/>
      <c r="T920" s="19"/>
      <c r="U920" s="19"/>
      <c r="V920" s="19"/>
      <c r="W920" s="19"/>
      <c r="X920" s="19"/>
      <c r="Y920" s="64">
        <v>1</v>
      </c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</row>
    <row r="921" s="1" customFormat="1" ht="12.75" spans="1:46">
      <c r="A921" s="19"/>
      <c r="B921" s="22" t="s">
        <v>4163</v>
      </c>
      <c r="C921" s="22" t="s">
        <v>4894</v>
      </c>
      <c r="D921" s="64">
        <v>1</v>
      </c>
      <c r="E921" s="64" t="s">
        <v>4895</v>
      </c>
      <c r="F921" s="65" t="s">
        <v>4896</v>
      </c>
      <c r="G921" s="19"/>
      <c r="H921" s="19"/>
      <c r="I921" s="19"/>
      <c r="J921" s="19"/>
      <c r="K921" s="19"/>
      <c r="L921" s="19"/>
      <c r="M921" s="64">
        <v>1</v>
      </c>
      <c r="N921" s="19"/>
      <c r="O921" s="19"/>
      <c r="P921" s="19"/>
      <c r="Q921" s="19"/>
      <c r="R921" s="64">
        <v>1</v>
      </c>
      <c r="S921" s="19"/>
      <c r="T921" s="19"/>
      <c r="U921" s="19"/>
      <c r="V921" s="19"/>
      <c r="W921" s="19"/>
      <c r="X921" s="19"/>
      <c r="Y921" s="64">
        <v>1</v>
      </c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</row>
    <row r="922" s="1" customFormat="1" ht="12.75" spans="1:46">
      <c r="A922" s="19"/>
      <c r="B922" s="22" t="s">
        <v>731</v>
      </c>
      <c r="C922" s="66" t="s">
        <v>4897</v>
      </c>
      <c r="D922" s="66">
        <v>3</v>
      </c>
      <c r="E922" s="64" t="s">
        <v>4898</v>
      </c>
      <c r="F922" s="67" t="s">
        <v>4899</v>
      </c>
      <c r="G922" s="19"/>
      <c r="H922" s="19"/>
      <c r="I922" s="19"/>
      <c r="J922" s="19"/>
      <c r="K922" s="19"/>
      <c r="L922" s="19"/>
      <c r="M922" s="66">
        <v>1</v>
      </c>
      <c r="N922" s="19"/>
      <c r="O922" s="19"/>
      <c r="P922" s="19"/>
      <c r="Q922" s="19"/>
      <c r="R922" s="66">
        <v>3</v>
      </c>
      <c r="S922" s="19"/>
      <c r="T922" s="19"/>
      <c r="U922" s="19"/>
      <c r="V922" s="19"/>
      <c r="W922" s="19"/>
      <c r="X922" s="19"/>
      <c r="Y922" s="66">
        <v>1</v>
      </c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</row>
    <row r="923" s="1" customFormat="1" ht="12.75" spans="1:46">
      <c r="A923" s="19"/>
      <c r="B923" s="22" t="s">
        <v>731</v>
      </c>
      <c r="C923" s="19" t="s">
        <v>4900</v>
      </c>
      <c r="D923" s="66">
        <v>1</v>
      </c>
      <c r="E923" s="64"/>
      <c r="F923" s="68" t="s">
        <v>4901</v>
      </c>
      <c r="G923" s="19"/>
      <c r="H923" s="19"/>
      <c r="I923" s="19"/>
      <c r="J923" s="19"/>
      <c r="K923" s="19"/>
      <c r="L923" s="19"/>
      <c r="M923" s="66"/>
      <c r="N923" s="19"/>
      <c r="O923" s="19"/>
      <c r="P923" s="19"/>
      <c r="Q923" s="19"/>
      <c r="R923" s="66"/>
      <c r="S923" s="19"/>
      <c r="T923" s="19"/>
      <c r="U923" s="19"/>
      <c r="V923" s="19">
        <v>1</v>
      </c>
      <c r="W923" s="19"/>
      <c r="X923" s="19">
        <v>1</v>
      </c>
      <c r="Y923" s="66">
        <v>1</v>
      </c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</row>
    <row r="924" s="1" customFormat="1" spans="1:46">
      <c r="A924" s="19"/>
      <c r="B924" s="69" t="s">
        <v>4163</v>
      </c>
      <c r="C924" s="69" t="s">
        <v>4902</v>
      </c>
      <c r="D924" s="69">
        <v>3</v>
      </c>
      <c r="E924" s="69" t="s">
        <v>4903</v>
      </c>
      <c r="F924" s="70" t="s">
        <v>4904</v>
      </c>
      <c r="G924" s="69"/>
      <c r="H924" s="69">
        <v>2</v>
      </c>
      <c r="I924" s="69"/>
      <c r="J924" s="69"/>
      <c r="K924" s="69">
        <v>2</v>
      </c>
      <c r="L924" s="69">
        <v>2</v>
      </c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69">
        <v>1</v>
      </c>
      <c r="Y924" s="69">
        <v>1</v>
      </c>
      <c r="Z924" s="19"/>
      <c r="AA924" s="19"/>
      <c r="AB924" s="19"/>
      <c r="AC924" s="19"/>
      <c r="AD924" s="19"/>
      <c r="AE924" s="19"/>
      <c r="AF924" s="71">
        <v>1</v>
      </c>
      <c r="AG924" s="71">
        <v>1</v>
      </c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</row>
    <row r="925" s="1" customFormat="1" spans="1:46">
      <c r="A925" s="19"/>
      <c r="B925" s="69"/>
      <c r="C925" s="69"/>
      <c r="D925" s="69"/>
      <c r="E925" s="69"/>
      <c r="F925" s="70" t="s">
        <v>4905</v>
      </c>
      <c r="G925" s="69"/>
      <c r="H925" s="69"/>
      <c r="I925" s="69"/>
      <c r="J925" s="69"/>
      <c r="K925" s="69"/>
      <c r="L925" s="6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69"/>
      <c r="Y925" s="69"/>
      <c r="Z925" s="19"/>
      <c r="AA925" s="19"/>
      <c r="AB925" s="19"/>
      <c r="AC925" s="19"/>
      <c r="AD925" s="19"/>
      <c r="AE925" s="19"/>
      <c r="AF925" s="72"/>
      <c r="AG925" s="72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</row>
    <row r="926" s="1" customFormat="1" spans="1:46">
      <c r="A926" s="19"/>
      <c r="B926" s="69"/>
      <c r="C926" s="69"/>
      <c r="D926" s="69"/>
      <c r="E926" s="69"/>
      <c r="F926" s="70" t="s">
        <v>4906</v>
      </c>
      <c r="G926" s="69"/>
      <c r="H926" s="69"/>
      <c r="I926" s="69"/>
      <c r="J926" s="69"/>
      <c r="K926" s="69"/>
      <c r="L926" s="6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69"/>
      <c r="Y926" s="69"/>
      <c r="Z926" s="19"/>
      <c r="AA926" s="19"/>
      <c r="AB926" s="19"/>
      <c r="AC926" s="19"/>
      <c r="AD926" s="19"/>
      <c r="AE926" s="19"/>
      <c r="AF926" s="73"/>
      <c r="AG926" s="73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</row>
    <row r="927" s="1" customFormat="1" spans="1:46">
      <c r="A927" s="19"/>
      <c r="B927" s="69" t="s">
        <v>4163</v>
      </c>
      <c r="C927" s="69" t="s">
        <v>4907</v>
      </c>
      <c r="D927" s="69">
        <v>2</v>
      </c>
      <c r="E927" s="69" t="s">
        <v>4908</v>
      </c>
      <c r="F927" s="74" t="s">
        <v>4909</v>
      </c>
      <c r="G927" s="69"/>
      <c r="H927" s="69">
        <v>2</v>
      </c>
      <c r="I927" s="69"/>
      <c r="J927" s="69"/>
      <c r="K927" s="69">
        <v>2</v>
      </c>
      <c r="L927" s="69">
        <v>2</v>
      </c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69">
        <v>1</v>
      </c>
      <c r="Y927" s="69"/>
      <c r="Z927" s="19"/>
      <c r="AA927" s="19"/>
      <c r="AB927" s="19"/>
      <c r="AC927" s="19"/>
      <c r="AD927" s="19"/>
      <c r="AE927" s="19"/>
      <c r="AF927" s="71">
        <v>1</v>
      </c>
      <c r="AG927" s="71">
        <v>1</v>
      </c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</row>
    <row r="928" s="1" customFormat="1" spans="1:46">
      <c r="A928" s="19"/>
      <c r="B928" s="69"/>
      <c r="C928" s="69"/>
      <c r="D928" s="69"/>
      <c r="E928" s="69"/>
      <c r="F928" s="74" t="s">
        <v>4910</v>
      </c>
      <c r="G928" s="69"/>
      <c r="H928" s="69"/>
      <c r="I928" s="69"/>
      <c r="J928" s="69"/>
      <c r="K928" s="69"/>
      <c r="L928" s="6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69"/>
      <c r="Y928" s="69"/>
      <c r="Z928" s="19"/>
      <c r="AA928" s="19"/>
      <c r="AB928" s="19"/>
      <c r="AC928" s="19"/>
      <c r="AD928" s="19"/>
      <c r="AE928" s="19"/>
      <c r="AF928" s="72"/>
      <c r="AG928" s="72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</row>
    <row r="929" s="1" customFormat="1" spans="1:46">
      <c r="A929" s="19"/>
      <c r="B929" s="69"/>
      <c r="C929" s="69"/>
      <c r="D929" s="69"/>
      <c r="E929" s="69"/>
      <c r="F929" s="75" t="s">
        <v>4911</v>
      </c>
      <c r="G929" s="69"/>
      <c r="H929" s="69"/>
      <c r="I929" s="69"/>
      <c r="J929" s="69"/>
      <c r="K929" s="69"/>
      <c r="L929" s="6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69"/>
      <c r="Y929" s="69"/>
      <c r="Z929" s="19"/>
      <c r="AA929" s="19"/>
      <c r="AB929" s="19"/>
      <c r="AC929" s="19"/>
      <c r="AD929" s="19"/>
      <c r="AE929" s="19"/>
      <c r="AF929" s="73"/>
      <c r="AG929" s="73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</row>
    <row r="930" s="1" customFormat="1" spans="1:46">
      <c r="A930" s="19"/>
      <c r="B930" s="69" t="s">
        <v>4163</v>
      </c>
      <c r="C930" s="69" t="s">
        <v>4912</v>
      </c>
      <c r="D930" s="69">
        <v>2</v>
      </c>
      <c r="E930" s="69" t="s">
        <v>4913</v>
      </c>
      <c r="F930" s="74" t="s">
        <v>4914</v>
      </c>
      <c r="G930" s="69"/>
      <c r="H930" s="69">
        <v>2</v>
      </c>
      <c r="I930" s="69"/>
      <c r="J930" s="69"/>
      <c r="K930" s="69">
        <v>2</v>
      </c>
      <c r="L930" s="69">
        <v>2</v>
      </c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69">
        <v>1</v>
      </c>
      <c r="Y930" s="69"/>
      <c r="Z930" s="19"/>
      <c r="AA930" s="19"/>
      <c r="AB930" s="19"/>
      <c r="AC930" s="19"/>
      <c r="AD930" s="19"/>
      <c r="AE930" s="19"/>
      <c r="AF930" s="71">
        <v>1</v>
      </c>
      <c r="AG930" s="71">
        <v>1</v>
      </c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</row>
    <row r="931" s="1" customFormat="1" spans="1:46">
      <c r="A931" s="19"/>
      <c r="B931" s="69"/>
      <c r="C931" s="69"/>
      <c r="D931" s="69"/>
      <c r="E931" s="69"/>
      <c r="F931" s="74" t="s">
        <v>4915</v>
      </c>
      <c r="G931" s="69"/>
      <c r="H931" s="69"/>
      <c r="I931" s="69"/>
      <c r="J931" s="69"/>
      <c r="K931" s="69"/>
      <c r="L931" s="6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69"/>
      <c r="Y931" s="69"/>
      <c r="Z931" s="19"/>
      <c r="AA931" s="19"/>
      <c r="AB931" s="19"/>
      <c r="AC931" s="19"/>
      <c r="AD931" s="19"/>
      <c r="AE931" s="19"/>
      <c r="AF931" s="72"/>
      <c r="AG931" s="72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</row>
    <row r="932" s="1" customFormat="1" spans="1:46">
      <c r="A932" s="19"/>
      <c r="B932" s="69"/>
      <c r="C932" s="69"/>
      <c r="D932" s="69"/>
      <c r="E932" s="69"/>
      <c r="F932" s="75" t="s">
        <v>4916</v>
      </c>
      <c r="G932" s="69"/>
      <c r="H932" s="69"/>
      <c r="I932" s="69"/>
      <c r="J932" s="69"/>
      <c r="K932" s="69"/>
      <c r="L932" s="6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69"/>
      <c r="Y932" s="69"/>
      <c r="Z932" s="19"/>
      <c r="AA932" s="19"/>
      <c r="AB932" s="19"/>
      <c r="AC932" s="19"/>
      <c r="AD932" s="19"/>
      <c r="AE932" s="19"/>
      <c r="AF932" s="73"/>
      <c r="AG932" s="73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</row>
    <row r="933" s="1" customFormat="1" spans="1:46">
      <c r="A933" s="19"/>
      <c r="B933" s="69" t="s">
        <v>4163</v>
      </c>
      <c r="C933" s="69" t="s">
        <v>4917</v>
      </c>
      <c r="D933" s="69">
        <v>2</v>
      </c>
      <c r="E933" s="69" t="s">
        <v>4918</v>
      </c>
      <c r="F933" s="76" t="s">
        <v>4919</v>
      </c>
      <c r="G933" s="69"/>
      <c r="H933" s="69">
        <v>2</v>
      </c>
      <c r="I933" s="69"/>
      <c r="J933" s="69"/>
      <c r="K933" s="69">
        <v>2</v>
      </c>
      <c r="L933" s="69">
        <v>2</v>
      </c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69">
        <v>1</v>
      </c>
      <c r="Y933" s="69"/>
      <c r="Z933" s="19"/>
      <c r="AA933" s="19"/>
      <c r="AB933" s="19"/>
      <c r="AC933" s="19"/>
      <c r="AD933" s="19"/>
      <c r="AE933" s="19"/>
      <c r="AF933" s="71">
        <v>1</v>
      </c>
      <c r="AG933" s="71">
        <v>1</v>
      </c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</row>
    <row r="934" s="1" customFormat="1" spans="1:46">
      <c r="A934" s="19"/>
      <c r="B934" s="69"/>
      <c r="C934" s="69"/>
      <c r="D934" s="69"/>
      <c r="E934" s="69"/>
      <c r="F934" s="76" t="s">
        <v>4920</v>
      </c>
      <c r="G934" s="69"/>
      <c r="H934" s="69"/>
      <c r="I934" s="69"/>
      <c r="J934" s="69"/>
      <c r="K934" s="69"/>
      <c r="L934" s="6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69"/>
      <c r="Y934" s="69"/>
      <c r="Z934" s="19"/>
      <c r="AA934" s="19"/>
      <c r="AB934" s="19"/>
      <c r="AC934" s="19"/>
      <c r="AD934" s="19"/>
      <c r="AE934" s="19"/>
      <c r="AF934" s="72"/>
      <c r="AG934" s="72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</row>
    <row r="935" s="1" customFormat="1" spans="1:46">
      <c r="A935" s="19"/>
      <c r="B935" s="69"/>
      <c r="C935" s="69"/>
      <c r="D935" s="69"/>
      <c r="E935" s="69"/>
      <c r="F935" s="75" t="s">
        <v>4921</v>
      </c>
      <c r="G935" s="69"/>
      <c r="H935" s="69"/>
      <c r="I935" s="69"/>
      <c r="J935" s="69"/>
      <c r="K935" s="69"/>
      <c r="L935" s="6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69"/>
      <c r="Y935" s="69"/>
      <c r="Z935" s="19"/>
      <c r="AA935" s="19"/>
      <c r="AB935" s="19"/>
      <c r="AC935" s="19"/>
      <c r="AD935" s="19"/>
      <c r="AE935" s="19"/>
      <c r="AF935" s="73"/>
      <c r="AG935" s="73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</row>
    <row r="936" s="1" customFormat="1" spans="1:46">
      <c r="A936" s="19"/>
      <c r="B936" s="69" t="s">
        <v>4163</v>
      </c>
      <c r="C936" s="69" t="s">
        <v>4922</v>
      </c>
      <c r="D936" s="69">
        <v>2</v>
      </c>
      <c r="E936" s="69" t="s">
        <v>4923</v>
      </c>
      <c r="F936" s="74" t="s">
        <v>4924</v>
      </c>
      <c r="G936" s="69"/>
      <c r="H936" s="69">
        <v>2</v>
      </c>
      <c r="I936" s="69"/>
      <c r="J936" s="69"/>
      <c r="K936" s="69">
        <v>2</v>
      </c>
      <c r="L936" s="69">
        <v>2</v>
      </c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69">
        <v>1</v>
      </c>
      <c r="Y936" s="69"/>
      <c r="Z936" s="19"/>
      <c r="AA936" s="19"/>
      <c r="AB936" s="19"/>
      <c r="AC936" s="19"/>
      <c r="AD936" s="19"/>
      <c r="AE936" s="19"/>
      <c r="AF936" s="71">
        <v>1</v>
      </c>
      <c r="AG936" s="71">
        <v>1</v>
      </c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</row>
    <row r="937" s="1" customFormat="1" spans="1:46">
      <c r="A937" s="19"/>
      <c r="B937" s="69"/>
      <c r="C937" s="69"/>
      <c r="D937" s="69"/>
      <c r="E937" s="69"/>
      <c r="F937" s="74" t="s">
        <v>4925</v>
      </c>
      <c r="G937" s="69"/>
      <c r="H937" s="69"/>
      <c r="I937" s="69"/>
      <c r="J937" s="69"/>
      <c r="K937" s="69"/>
      <c r="L937" s="6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69"/>
      <c r="Y937" s="69"/>
      <c r="Z937" s="19"/>
      <c r="AA937" s="19"/>
      <c r="AB937" s="19"/>
      <c r="AC937" s="19"/>
      <c r="AD937" s="19"/>
      <c r="AE937" s="19"/>
      <c r="AF937" s="72"/>
      <c r="AG937" s="72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</row>
    <row r="938" s="1" customFormat="1" spans="1:46">
      <c r="A938" s="19"/>
      <c r="B938" s="69"/>
      <c r="C938" s="69"/>
      <c r="D938" s="69"/>
      <c r="E938" s="69"/>
      <c r="F938" s="75" t="s">
        <v>4926</v>
      </c>
      <c r="G938" s="69"/>
      <c r="H938" s="69"/>
      <c r="I938" s="69"/>
      <c r="J938" s="69"/>
      <c r="K938" s="69"/>
      <c r="L938" s="6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69"/>
      <c r="Y938" s="69"/>
      <c r="Z938" s="19"/>
      <c r="AA938" s="19"/>
      <c r="AB938" s="19"/>
      <c r="AC938" s="19"/>
      <c r="AD938" s="19"/>
      <c r="AE938" s="19"/>
      <c r="AF938" s="73"/>
      <c r="AG938" s="73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</row>
    <row r="939" s="1" customFormat="1" spans="1:46">
      <c r="A939" s="19"/>
      <c r="B939" s="69" t="s">
        <v>4163</v>
      </c>
      <c r="C939" s="69" t="s">
        <v>4927</v>
      </c>
      <c r="D939" s="69">
        <v>3</v>
      </c>
      <c r="E939" s="69" t="s">
        <v>4928</v>
      </c>
      <c r="F939" s="74" t="s">
        <v>4929</v>
      </c>
      <c r="G939" s="69"/>
      <c r="H939" s="69">
        <v>2</v>
      </c>
      <c r="I939" s="69"/>
      <c r="J939" s="69"/>
      <c r="K939" s="69">
        <v>2</v>
      </c>
      <c r="L939" s="69">
        <v>2</v>
      </c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69">
        <v>1</v>
      </c>
      <c r="Y939" s="69">
        <v>1</v>
      </c>
      <c r="Z939" s="19"/>
      <c r="AA939" s="19"/>
      <c r="AB939" s="19"/>
      <c r="AC939" s="19"/>
      <c r="AD939" s="19"/>
      <c r="AE939" s="19"/>
      <c r="AF939" s="71">
        <v>1</v>
      </c>
      <c r="AG939" s="71">
        <v>1</v>
      </c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</row>
    <row r="940" s="1" customFormat="1" spans="1:46">
      <c r="A940" s="19"/>
      <c r="B940" s="69"/>
      <c r="C940" s="69"/>
      <c r="D940" s="69"/>
      <c r="E940" s="69"/>
      <c r="F940" s="74" t="s">
        <v>4930</v>
      </c>
      <c r="G940" s="69"/>
      <c r="H940" s="69"/>
      <c r="I940" s="69"/>
      <c r="J940" s="69"/>
      <c r="K940" s="69"/>
      <c r="L940" s="6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69"/>
      <c r="Y940" s="69"/>
      <c r="Z940" s="19"/>
      <c r="AA940" s="19"/>
      <c r="AB940" s="19"/>
      <c r="AC940" s="19"/>
      <c r="AD940" s="19"/>
      <c r="AE940" s="19"/>
      <c r="AF940" s="72"/>
      <c r="AG940" s="72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</row>
    <row r="941" s="1" customFormat="1" spans="1:46">
      <c r="A941" s="19"/>
      <c r="B941" s="69"/>
      <c r="C941" s="69"/>
      <c r="D941" s="69"/>
      <c r="E941" s="69"/>
      <c r="F941" s="75" t="s">
        <v>4931</v>
      </c>
      <c r="G941" s="69"/>
      <c r="H941" s="69"/>
      <c r="I941" s="69"/>
      <c r="J941" s="69"/>
      <c r="K941" s="69"/>
      <c r="L941" s="6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69"/>
      <c r="Y941" s="69"/>
      <c r="Z941" s="19"/>
      <c r="AA941" s="19"/>
      <c r="AB941" s="19"/>
      <c r="AC941" s="19"/>
      <c r="AD941" s="19"/>
      <c r="AE941" s="19"/>
      <c r="AF941" s="73"/>
      <c r="AG941" s="73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</row>
    <row r="942" s="1" customFormat="1" spans="1:46">
      <c r="A942" s="19"/>
      <c r="B942" s="53" t="s">
        <v>4163</v>
      </c>
      <c r="C942" s="53" t="s">
        <v>4932</v>
      </c>
      <c r="D942" s="53">
        <v>1</v>
      </c>
      <c r="E942" s="53" t="s">
        <v>4933</v>
      </c>
      <c r="F942" s="77" t="s">
        <v>4934</v>
      </c>
      <c r="G942" s="53">
        <v>1</v>
      </c>
      <c r="H942" s="53"/>
      <c r="I942" s="53"/>
      <c r="J942" s="53"/>
      <c r="K942" s="53">
        <v>1</v>
      </c>
      <c r="L942" s="53">
        <v>1</v>
      </c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53">
        <v>1</v>
      </c>
      <c r="Y942" s="53"/>
      <c r="Z942" s="19"/>
      <c r="AA942" s="19"/>
      <c r="AB942" s="19"/>
      <c r="AC942" s="19"/>
      <c r="AD942" s="19"/>
      <c r="AE942" s="19"/>
      <c r="AF942" s="78">
        <v>1</v>
      </c>
      <c r="AG942" s="78">
        <v>1</v>
      </c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</row>
    <row r="943" s="1" customFormat="1" spans="1:46">
      <c r="A943" s="19"/>
      <c r="B943" s="53"/>
      <c r="C943" s="53"/>
      <c r="D943" s="53"/>
      <c r="E943" s="53"/>
      <c r="F943" s="77"/>
      <c r="G943" s="53"/>
      <c r="H943" s="53"/>
      <c r="I943" s="53"/>
      <c r="J943" s="53"/>
      <c r="K943" s="53"/>
      <c r="L943" s="53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53"/>
      <c r="Y943" s="53"/>
      <c r="Z943" s="19"/>
      <c r="AA943" s="19"/>
      <c r="AB943" s="19"/>
      <c r="AC943" s="19"/>
      <c r="AD943" s="19"/>
      <c r="AE943" s="19"/>
      <c r="AF943" s="79"/>
      <c r="AG943" s="7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</row>
    <row r="944" s="1" customFormat="1" spans="1:46">
      <c r="A944" s="19"/>
      <c r="B944" s="53" t="s">
        <v>4163</v>
      </c>
      <c r="C944" s="53" t="s">
        <v>4935</v>
      </c>
      <c r="D944" s="53">
        <v>2</v>
      </c>
      <c r="E944" s="53" t="s">
        <v>4936</v>
      </c>
      <c r="F944" s="76" t="s">
        <v>4937</v>
      </c>
      <c r="G944" s="53">
        <v>2</v>
      </c>
      <c r="H944" s="53"/>
      <c r="I944" s="53"/>
      <c r="J944" s="53"/>
      <c r="K944" s="53">
        <v>2</v>
      </c>
      <c r="L944" s="53">
        <v>2</v>
      </c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53">
        <v>1</v>
      </c>
      <c r="Y944" s="53">
        <v>1</v>
      </c>
      <c r="Z944" s="19"/>
      <c r="AA944" s="19"/>
      <c r="AB944" s="19"/>
      <c r="AC944" s="19"/>
      <c r="AD944" s="19"/>
      <c r="AE944" s="19"/>
      <c r="AF944" s="78">
        <v>1</v>
      </c>
      <c r="AG944" s="78">
        <v>1</v>
      </c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</row>
    <row r="945" s="1" customFormat="1" spans="1:46">
      <c r="A945" s="19"/>
      <c r="B945" s="53"/>
      <c r="C945" s="53"/>
      <c r="D945" s="53"/>
      <c r="E945" s="53"/>
      <c r="F945" s="76" t="s">
        <v>4938</v>
      </c>
      <c r="G945" s="53"/>
      <c r="H945" s="53"/>
      <c r="I945" s="53"/>
      <c r="J945" s="53"/>
      <c r="K945" s="53"/>
      <c r="L945" s="53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53"/>
      <c r="Y945" s="53"/>
      <c r="Z945" s="19"/>
      <c r="AA945" s="19"/>
      <c r="AB945" s="19"/>
      <c r="AC945" s="19"/>
      <c r="AD945" s="19"/>
      <c r="AE945" s="19"/>
      <c r="AF945" s="79"/>
      <c r="AG945" s="7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</row>
    <row r="946" s="1" customFormat="1" spans="1:46">
      <c r="A946" s="19"/>
      <c r="B946" s="53"/>
      <c r="C946" s="53"/>
      <c r="D946" s="53"/>
      <c r="E946" s="53"/>
      <c r="F946" s="76"/>
      <c r="G946" s="53"/>
      <c r="H946" s="53"/>
      <c r="I946" s="53"/>
      <c r="J946" s="53"/>
      <c r="K946" s="53"/>
      <c r="L946" s="53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53"/>
      <c r="Y946" s="53"/>
      <c r="Z946" s="19"/>
      <c r="AA946" s="19"/>
      <c r="AB946" s="19"/>
      <c r="AC946" s="19"/>
      <c r="AD946" s="19"/>
      <c r="AE946" s="19"/>
      <c r="AF946" s="80"/>
      <c r="AG946" s="80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</row>
    <row r="947" s="1" customFormat="1" spans="1:46">
      <c r="A947" s="19"/>
      <c r="B947" s="69" t="s">
        <v>4163</v>
      </c>
      <c r="C947" s="69" t="s">
        <v>4939</v>
      </c>
      <c r="D947" s="69">
        <v>2</v>
      </c>
      <c r="E947" s="69" t="s">
        <v>4940</v>
      </c>
      <c r="F947" s="74" t="s">
        <v>4941</v>
      </c>
      <c r="G947" s="69"/>
      <c r="H947" s="69">
        <v>2</v>
      </c>
      <c r="I947" s="69"/>
      <c r="J947" s="69"/>
      <c r="K947" s="69">
        <v>2</v>
      </c>
      <c r="L947" s="69">
        <v>2</v>
      </c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69">
        <v>1</v>
      </c>
      <c r="Y947" s="69">
        <v>1</v>
      </c>
      <c r="Z947" s="19"/>
      <c r="AA947" s="19"/>
      <c r="AB947" s="19"/>
      <c r="AC947" s="19"/>
      <c r="AD947" s="19"/>
      <c r="AE947" s="19"/>
      <c r="AF947" s="71">
        <v>1</v>
      </c>
      <c r="AG947" s="71">
        <v>1</v>
      </c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</row>
    <row r="948" s="1" customFormat="1" spans="1:46">
      <c r="A948" s="19"/>
      <c r="B948" s="69"/>
      <c r="C948" s="69"/>
      <c r="D948" s="69"/>
      <c r="E948" s="69"/>
      <c r="F948" s="74" t="s">
        <v>4942</v>
      </c>
      <c r="G948" s="69"/>
      <c r="H948" s="69"/>
      <c r="I948" s="69"/>
      <c r="J948" s="69"/>
      <c r="K948" s="69"/>
      <c r="L948" s="6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69"/>
      <c r="Y948" s="69"/>
      <c r="Z948" s="19"/>
      <c r="AA948" s="19"/>
      <c r="AB948" s="19"/>
      <c r="AC948" s="19"/>
      <c r="AD948" s="19"/>
      <c r="AE948" s="19"/>
      <c r="AF948" s="72"/>
      <c r="AG948" s="72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</row>
    <row r="949" s="1" customFormat="1" spans="1:46">
      <c r="A949" s="19"/>
      <c r="B949" s="69"/>
      <c r="C949" s="69"/>
      <c r="D949" s="69"/>
      <c r="E949" s="69"/>
      <c r="F949" s="75" t="s">
        <v>4943</v>
      </c>
      <c r="G949" s="69"/>
      <c r="H949" s="69"/>
      <c r="I949" s="69"/>
      <c r="J949" s="69"/>
      <c r="K949" s="69"/>
      <c r="L949" s="6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69"/>
      <c r="Y949" s="69"/>
      <c r="Z949" s="19"/>
      <c r="AA949" s="19"/>
      <c r="AB949" s="19"/>
      <c r="AC949" s="19"/>
      <c r="AD949" s="19"/>
      <c r="AE949" s="19"/>
      <c r="AF949" s="73"/>
      <c r="AG949" s="73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</row>
    <row r="950" s="1" customFormat="1" spans="1:46">
      <c r="A950" s="19"/>
      <c r="B950" s="69" t="s">
        <v>4163</v>
      </c>
      <c r="C950" s="69" t="s">
        <v>4944</v>
      </c>
      <c r="D950" s="53">
        <v>2</v>
      </c>
      <c r="E950" s="69" t="s">
        <v>4945</v>
      </c>
      <c r="F950" s="76" t="s">
        <v>4946</v>
      </c>
      <c r="G950" s="69"/>
      <c r="H950" s="69">
        <v>2</v>
      </c>
      <c r="I950" s="69"/>
      <c r="J950" s="69"/>
      <c r="K950" s="69">
        <v>2</v>
      </c>
      <c r="L950" s="69">
        <v>2</v>
      </c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69">
        <v>1</v>
      </c>
      <c r="Y950" s="69">
        <v>1</v>
      </c>
      <c r="Z950" s="19"/>
      <c r="AA950" s="19"/>
      <c r="AB950" s="19"/>
      <c r="AC950" s="19"/>
      <c r="AD950" s="19"/>
      <c r="AE950" s="19"/>
      <c r="AF950" s="71">
        <v>1</v>
      </c>
      <c r="AG950" s="71">
        <v>1</v>
      </c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</row>
    <row r="951" s="1" customFormat="1" spans="1:46">
      <c r="A951" s="19"/>
      <c r="B951" s="69"/>
      <c r="C951" s="69"/>
      <c r="D951" s="53"/>
      <c r="E951" s="69"/>
      <c r="F951" s="76" t="s">
        <v>4947</v>
      </c>
      <c r="G951" s="69"/>
      <c r="H951" s="69"/>
      <c r="I951" s="69"/>
      <c r="J951" s="69"/>
      <c r="K951" s="69"/>
      <c r="L951" s="6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69"/>
      <c r="Y951" s="69"/>
      <c r="Z951" s="19"/>
      <c r="AA951" s="19"/>
      <c r="AB951" s="19"/>
      <c r="AC951" s="19"/>
      <c r="AD951" s="19"/>
      <c r="AE951" s="19"/>
      <c r="AF951" s="72"/>
      <c r="AG951" s="72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</row>
    <row r="952" s="1" customFormat="1" spans="1:46">
      <c r="A952" s="19"/>
      <c r="B952" s="69"/>
      <c r="C952" s="69"/>
      <c r="D952" s="53"/>
      <c r="E952" s="69"/>
      <c r="F952" s="75" t="s">
        <v>4948</v>
      </c>
      <c r="G952" s="69"/>
      <c r="H952" s="69"/>
      <c r="I952" s="69"/>
      <c r="J952" s="69"/>
      <c r="K952" s="69"/>
      <c r="L952" s="6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69"/>
      <c r="Y952" s="69"/>
      <c r="Z952" s="19"/>
      <c r="AA952" s="19"/>
      <c r="AB952" s="19"/>
      <c r="AC952" s="19"/>
      <c r="AD952" s="19"/>
      <c r="AE952" s="19"/>
      <c r="AF952" s="73"/>
      <c r="AG952" s="73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</row>
    <row r="953" s="1" customFormat="1" spans="1:46">
      <c r="A953" s="19"/>
      <c r="B953" s="69" t="s">
        <v>4163</v>
      </c>
      <c r="C953" s="69" t="s">
        <v>4949</v>
      </c>
      <c r="D953" s="69">
        <v>2</v>
      </c>
      <c r="E953" s="69" t="s">
        <v>4950</v>
      </c>
      <c r="F953" s="76" t="s">
        <v>4951</v>
      </c>
      <c r="G953" s="69"/>
      <c r="H953" s="69">
        <v>2</v>
      </c>
      <c r="I953" s="69"/>
      <c r="J953" s="69"/>
      <c r="K953" s="69">
        <v>2</v>
      </c>
      <c r="L953" s="69">
        <v>2</v>
      </c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69">
        <v>1</v>
      </c>
      <c r="Y953" s="69">
        <v>1</v>
      </c>
      <c r="Z953" s="19"/>
      <c r="AA953" s="19"/>
      <c r="AB953" s="19"/>
      <c r="AC953" s="19"/>
      <c r="AD953" s="19"/>
      <c r="AE953" s="19"/>
      <c r="AF953" s="71">
        <v>1</v>
      </c>
      <c r="AG953" s="71">
        <v>1</v>
      </c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</row>
    <row r="954" s="1" customFormat="1" spans="1:46">
      <c r="A954" s="19"/>
      <c r="B954" s="69"/>
      <c r="C954" s="69"/>
      <c r="D954" s="69"/>
      <c r="E954" s="69"/>
      <c r="F954" s="76" t="s">
        <v>4952</v>
      </c>
      <c r="G954" s="69"/>
      <c r="H954" s="69"/>
      <c r="I954" s="69"/>
      <c r="J954" s="69"/>
      <c r="K954" s="69"/>
      <c r="L954" s="6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69"/>
      <c r="Y954" s="69"/>
      <c r="Z954" s="19"/>
      <c r="AA954" s="19"/>
      <c r="AB954" s="19"/>
      <c r="AC954" s="19"/>
      <c r="AD954" s="19"/>
      <c r="AE954" s="19"/>
      <c r="AF954" s="72"/>
      <c r="AG954" s="72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</row>
    <row r="955" s="1" customFormat="1" spans="1:46">
      <c r="A955" s="19"/>
      <c r="B955" s="69"/>
      <c r="C955" s="69"/>
      <c r="D955" s="69"/>
      <c r="E955" s="69"/>
      <c r="F955" s="75" t="s">
        <v>4953</v>
      </c>
      <c r="G955" s="69"/>
      <c r="H955" s="69"/>
      <c r="I955" s="69"/>
      <c r="J955" s="69"/>
      <c r="K955" s="69"/>
      <c r="L955" s="6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69"/>
      <c r="Y955" s="69"/>
      <c r="Z955" s="19"/>
      <c r="AA955" s="19"/>
      <c r="AB955" s="19"/>
      <c r="AC955" s="19"/>
      <c r="AD955" s="19"/>
      <c r="AE955" s="19"/>
      <c r="AF955" s="73"/>
      <c r="AG955" s="73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</row>
    <row r="956" s="1" customFormat="1" spans="1:46">
      <c r="A956" s="19"/>
      <c r="B956" s="69" t="s">
        <v>4163</v>
      </c>
      <c r="C956" s="69" t="s">
        <v>4954</v>
      </c>
      <c r="D956" s="53">
        <v>2</v>
      </c>
      <c r="E956" s="69" t="s">
        <v>4955</v>
      </c>
      <c r="F956" s="76" t="s">
        <v>4956</v>
      </c>
      <c r="G956" s="69"/>
      <c r="H956" s="69">
        <v>2</v>
      </c>
      <c r="I956" s="69"/>
      <c r="J956" s="69"/>
      <c r="K956" s="69">
        <v>2</v>
      </c>
      <c r="L956" s="69">
        <v>2</v>
      </c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69">
        <v>1</v>
      </c>
      <c r="Y956" s="69">
        <v>1</v>
      </c>
      <c r="Z956" s="19"/>
      <c r="AA956" s="19"/>
      <c r="AB956" s="19"/>
      <c r="AC956" s="19"/>
      <c r="AD956" s="19"/>
      <c r="AE956" s="19"/>
      <c r="AF956" s="71">
        <v>1</v>
      </c>
      <c r="AG956" s="71">
        <v>1</v>
      </c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</row>
    <row r="957" s="1" customFormat="1" spans="1:46">
      <c r="A957" s="19"/>
      <c r="B957" s="69"/>
      <c r="C957" s="69"/>
      <c r="D957" s="53"/>
      <c r="E957" s="69"/>
      <c r="F957" s="76" t="s">
        <v>4957</v>
      </c>
      <c r="G957" s="69"/>
      <c r="H957" s="69"/>
      <c r="I957" s="69"/>
      <c r="J957" s="69"/>
      <c r="K957" s="69"/>
      <c r="L957" s="6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69"/>
      <c r="Y957" s="69"/>
      <c r="Z957" s="19"/>
      <c r="AA957" s="19"/>
      <c r="AB957" s="19"/>
      <c r="AC957" s="19"/>
      <c r="AD957" s="19"/>
      <c r="AE957" s="19"/>
      <c r="AF957" s="72"/>
      <c r="AG957" s="72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</row>
    <row r="958" s="1" customFormat="1" spans="1:46">
      <c r="A958" s="19"/>
      <c r="B958" s="69"/>
      <c r="C958" s="69"/>
      <c r="D958" s="53"/>
      <c r="E958" s="69"/>
      <c r="F958" s="81"/>
      <c r="G958" s="69"/>
      <c r="H958" s="69"/>
      <c r="I958" s="69"/>
      <c r="J958" s="69"/>
      <c r="K958" s="69"/>
      <c r="L958" s="6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69"/>
      <c r="Y958" s="69"/>
      <c r="Z958" s="19"/>
      <c r="AA958" s="19"/>
      <c r="AB958" s="19"/>
      <c r="AC958" s="19"/>
      <c r="AD958" s="19"/>
      <c r="AE958" s="19"/>
      <c r="AF958" s="73"/>
      <c r="AG958" s="73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</row>
    <row r="959" s="1" customFormat="1" spans="1:46">
      <c r="A959" s="19"/>
      <c r="B959" s="53" t="s">
        <v>4163</v>
      </c>
      <c r="C959" s="53" t="s">
        <v>4958</v>
      </c>
      <c r="D959" s="53">
        <v>1</v>
      </c>
      <c r="E959" s="53" t="s">
        <v>4959</v>
      </c>
      <c r="F959" s="74" t="s">
        <v>4960</v>
      </c>
      <c r="G959" s="53">
        <v>1</v>
      </c>
      <c r="H959" s="53"/>
      <c r="I959" s="53"/>
      <c r="J959" s="53"/>
      <c r="K959" s="53">
        <v>1</v>
      </c>
      <c r="L959" s="53">
        <v>1</v>
      </c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53">
        <v>1</v>
      </c>
      <c r="Y959" s="53">
        <v>1</v>
      </c>
      <c r="Z959" s="19"/>
      <c r="AA959" s="19"/>
      <c r="AB959" s="19"/>
      <c r="AC959" s="19"/>
      <c r="AD959" s="19"/>
      <c r="AE959" s="19"/>
      <c r="AF959" s="78"/>
      <c r="AG959" s="78">
        <v>1</v>
      </c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</row>
    <row r="960" s="1" customFormat="1" spans="1:46">
      <c r="A960" s="19"/>
      <c r="B960" s="53"/>
      <c r="C960" s="53"/>
      <c r="D960" s="53"/>
      <c r="E960" s="53"/>
      <c r="F960" s="81"/>
      <c r="G960" s="53"/>
      <c r="H960" s="53"/>
      <c r="I960" s="53"/>
      <c r="J960" s="53"/>
      <c r="K960" s="53"/>
      <c r="L960" s="53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53"/>
      <c r="Y960" s="53"/>
      <c r="Z960" s="19"/>
      <c r="AA960" s="19"/>
      <c r="AB960" s="19"/>
      <c r="AC960" s="19"/>
      <c r="AD960" s="19"/>
      <c r="AE960" s="19"/>
      <c r="AF960" s="80"/>
      <c r="AG960" s="80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</row>
    <row r="961" s="1" customFormat="1" spans="1:46">
      <c r="A961" s="19"/>
      <c r="B961" s="53" t="s">
        <v>4163</v>
      </c>
      <c r="C961" s="53" t="s">
        <v>4961</v>
      </c>
      <c r="D961" s="53">
        <v>1</v>
      </c>
      <c r="E961" s="53" t="s">
        <v>4962</v>
      </c>
      <c r="F961" s="69" t="s">
        <v>4963</v>
      </c>
      <c r="G961" s="53">
        <v>1</v>
      </c>
      <c r="H961" s="53"/>
      <c r="I961" s="53"/>
      <c r="J961" s="53"/>
      <c r="K961" s="53">
        <v>1</v>
      </c>
      <c r="L961" s="53">
        <v>1</v>
      </c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53">
        <v>1</v>
      </c>
      <c r="Y961" s="53">
        <v>1</v>
      </c>
      <c r="Z961" s="19"/>
      <c r="AA961" s="19"/>
      <c r="AB961" s="19"/>
      <c r="AC961" s="19"/>
      <c r="AD961" s="19"/>
      <c r="AE961" s="19"/>
      <c r="AF961" s="78">
        <v>1</v>
      </c>
      <c r="AG961" s="78">
        <v>1</v>
      </c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</row>
    <row r="962" s="1" customFormat="1" spans="1:46">
      <c r="A962" s="19"/>
      <c r="B962" s="53"/>
      <c r="C962" s="53"/>
      <c r="D962" s="53"/>
      <c r="E962" s="53"/>
      <c r="F962" s="82" t="s">
        <v>4964</v>
      </c>
      <c r="G962" s="53"/>
      <c r="H962" s="53"/>
      <c r="I962" s="53"/>
      <c r="J962" s="53"/>
      <c r="K962" s="53"/>
      <c r="L962" s="53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53"/>
      <c r="Y962" s="53"/>
      <c r="Z962" s="19"/>
      <c r="AA962" s="19"/>
      <c r="AB962" s="19"/>
      <c r="AC962" s="19"/>
      <c r="AD962" s="19"/>
      <c r="AE962" s="19"/>
      <c r="AF962" s="80"/>
      <c r="AG962" s="80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</row>
    <row r="963" s="1" customFormat="1" spans="1:46">
      <c r="A963" s="19"/>
      <c r="B963" s="53" t="s">
        <v>4163</v>
      </c>
      <c r="C963" s="53" t="s">
        <v>4965</v>
      </c>
      <c r="D963" s="53">
        <v>2</v>
      </c>
      <c r="E963" s="53" t="s">
        <v>4966</v>
      </c>
      <c r="F963" s="77" t="s">
        <v>4967</v>
      </c>
      <c r="G963" s="53">
        <v>2</v>
      </c>
      <c r="H963" s="53"/>
      <c r="I963" s="53"/>
      <c r="J963" s="53"/>
      <c r="K963" s="53">
        <v>2</v>
      </c>
      <c r="L963" s="53">
        <v>2</v>
      </c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53">
        <v>1</v>
      </c>
      <c r="Y963" s="53"/>
      <c r="Z963" s="19"/>
      <c r="AA963" s="19"/>
      <c r="AB963" s="19"/>
      <c r="AC963" s="19"/>
      <c r="AD963" s="19"/>
      <c r="AE963" s="19"/>
      <c r="AF963" s="78">
        <v>1</v>
      </c>
      <c r="AG963" s="78">
        <v>1</v>
      </c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</row>
    <row r="964" s="1" customFormat="1" spans="1:46">
      <c r="A964" s="19"/>
      <c r="B964" s="53"/>
      <c r="C964" s="53"/>
      <c r="D964" s="53"/>
      <c r="E964" s="53"/>
      <c r="F964" s="77" t="s">
        <v>4968</v>
      </c>
      <c r="G964" s="53"/>
      <c r="H964" s="53"/>
      <c r="I964" s="53"/>
      <c r="J964" s="53"/>
      <c r="K964" s="53"/>
      <c r="L964" s="53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53"/>
      <c r="Y964" s="53"/>
      <c r="Z964" s="19"/>
      <c r="AA964" s="19"/>
      <c r="AB964" s="19"/>
      <c r="AC964" s="19"/>
      <c r="AD964" s="19"/>
      <c r="AE964" s="19"/>
      <c r="AF964" s="79"/>
      <c r="AG964" s="7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</row>
    <row r="965" s="1" customFormat="1" spans="1:46">
      <c r="A965" s="19"/>
      <c r="B965" s="53"/>
      <c r="C965" s="53"/>
      <c r="D965" s="53"/>
      <c r="E965" s="53"/>
      <c r="F965" s="77"/>
      <c r="G965" s="53"/>
      <c r="H965" s="53"/>
      <c r="I965" s="53"/>
      <c r="J965" s="53"/>
      <c r="K965" s="53"/>
      <c r="L965" s="53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53"/>
      <c r="Y965" s="53"/>
      <c r="Z965" s="19"/>
      <c r="AA965" s="19"/>
      <c r="AB965" s="19"/>
      <c r="AC965" s="19"/>
      <c r="AD965" s="19"/>
      <c r="AE965" s="19"/>
      <c r="AF965" s="80"/>
      <c r="AG965" s="80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</row>
    <row r="966" s="1" customFormat="1" spans="1:46">
      <c r="A966" s="19"/>
      <c r="B966" s="53" t="s">
        <v>4163</v>
      </c>
      <c r="C966" s="53" t="s">
        <v>4969</v>
      </c>
      <c r="D966" s="53">
        <v>2</v>
      </c>
      <c r="E966" s="53" t="s">
        <v>4970</v>
      </c>
      <c r="F966" s="69" t="s">
        <v>4971</v>
      </c>
      <c r="G966" s="53">
        <v>2</v>
      </c>
      <c r="H966" s="53"/>
      <c r="I966" s="53"/>
      <c r="J966" s="53"/>
      <c r="K966" s="53">
        <v>2</v>
      </c>
      <c r="L966" s="53">
        <v>2</v>
      </c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53">
        <v>1</v>
      </c>
      <c r="Y966" s="53"/>
      <c r="Z966" s="19"/>
      <c r="AA966" s="19"/>
      <c r="AB966" s="19"/>
      <c r="AC966" s="19"/>
      <c r="AD966" s="19"/>
      <c r="AE966" s="19"/>
      <c r="AF966" s="78">
        <v>1</v>
      </c>
      <c r="AG966" s="78">
        <v>1</v>
      </c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</row>
    <row r="967" s="1" customFormat="1" spans="1:46">
      <c r="A967" s="19"/>
      <c r="B967" s="53"/>
      <c r="C967" s="53"/>
      <c r="D967" s="53"/>
      <c r="E967" s="53"/>
      <c r="F967" s="69" t="s">
        <v>4972</v>
      </c>
      <c r="G967" s="53"/>
      <c r="H967" s="53"/>
      <c r="I967" s="53"/>
      <c r="J967" s="53"/>
      <c r="K967" s="53"/>
      <c r="L967" s="53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53"/>
      <c r="Y967" s="53"/>
      <c r="Z967" s="19"/>
      <c r="AA967" s="19"/>
      <c r="AB967" s="19"/>
      <c r="AC967" s="19"/>
      <c r="AD967" s="19"/>
      <c r="AE967" s="19"/>
      <c r="AF967" s="79"/>
      <c r="AG967" s="7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</row>
    <row r="968" s="1" customFormat="1" spans="1:46">
      <c r="A968" s="19"/>
      <c r="B968" s="53"/>
      <c r="C968" s="53"/>
      <c r="D968" s="53"/>
      <c r="E968" s="53"/>
      <c r="F968" s="82" t="s">
        <v>4973</v>
      </c>
      <c r="G968" s="53"/>
      <c r="H968" s="53"/>
      <c r="I968" s="53"/>
      <c r="J968" s="53"/>
      <c r="K968" s="53"/>
      <c r="L968" s="53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53"/>
      <c r="Y968" s="53"/>
      <c r="Z968" s="19"/>
      <c r="AA968" s="19"/>
      <c r="AB968" s="19"/>
      <c r="AC968" s="19"/>
      <c r="AD968" s="19"/>
      <c r="AE968" s="19"/>
      <c r="AF968" s="80"/>
      <c r="AG968" s="80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</row>
    <row r="969" s="1" customFormat="1" spans="1:46">
      <c r="A969" s="19"/>
      <c r="B969" s="53" t="s">
        <v>4163</v>
      </c>
      <c r="C969" s="53" t="s">
        <v>4974</v>
      </c>
      <c r="D969" s="53">
        <v>2</v>
      </c>
      <c r="E969" s="53" t="s">
        <v>4975</v>
      </c>
      <c r="F969" s="77" t="s">
        <v>4976</v>
      </c>
      <c r="G969" s="53">
        <v>2</v>
      </c>
      <c r="H969" s="53"/>
      <c r="I969" s="53"/>
      <c r="J969" s="53"/>
      <c r="K969" s="53">
        <v>2</v>
      </c>
      <c r="L969" s="53">
        <v>2</v>
      </c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53">
        <v>1</v>
      </c>
      <c r="Y969" s="53"/>
      <c r="Z969" s="19"/>
      <c r="AA969" s="19"/>
      <c r="AB969" s="19"/>
      <c r="AC969" s="19"/>
      <c r="AD969" s="19"/>
      <c r="AE969" s="19"/>
      <c r="AF969" s="78">
        <v>1</v>
      </c>
      <c r="AG969" s="78">
        <v>1</v>
      </c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</row>
    <row r="970" s="1" customFormat="1" spans="1:46">
      <c r="A970" s="19"/>
      <c r="B970" s="53"/>
      <c r="C970" s="53"/>
      <c r="D970" s="53"/>
      <c r="E970" s="53"/>
      <c r="F970" s="77" t="s">
        <v>4977</v>
      </c>
      <c r="G970" s="53"/>
      <c r="H970" s="53"/>
      <c r="I970" s="53"/>
      <c r="J970" s="53"/>
      <c r="K970" s="53"/>
      <c r="L970" s="53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53"/>
      <c r="Y970" s="53"/>
      <c r="Z970" s="19"/>
      <c r="AA970" s="19"/>
      <c r="AB970" s="19"/>
      <c r="AC970" s="19"/>
      <c r="AD970" s="19"/>
      <c r="AE970" s="19"/>
      <c r="AF970" s="79"/>
      <c r="AG970" s="7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</row>
    <row r="971" s="1" customFormat="1" spans="1:46">
      <c r="A971" s="19"/>
      <c r="B971" s="53"/>
      <c r="C971" s="53"/>
      <c r="D971" s="53"/>
      <c r="E971" s="53"/>
      <c r="F971" s="77"/>
      <c r="G971" s="53"/>
      <c r="H971" s="53"/>
      <c r="I971" s="53"/>
      <c r="J971" s="53"/>
      <c r="K971" s="53"/>
      <c r="L971" s="53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53"/>
      <c r="Y971" s="53"/>
      <c r="Z971" s="19"/>
      <c r="AA971" s="19"/>
      <c r="AB971" s="19"/>
      <c r="AC971" s="19"/>
      <c r="AD971" s="19"/>
      <c r="AE971" s="19"/>
      <c r="AF971" s="80"/>
      <c r="AG971" s="80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</row>
    <row r="972" s="1" customFormat="1" spans="1:46">
      <c r="A972" s="19"/>
      <c r="B972" s="53" t="s">
        <v>4163</v>
      </c>
      <c r="C972" s="53" t="s">
        <v>4978</v>
      </c>
      <c r="D972" s="53">
        <v>2</v>
      </c>
      <c r="E972" s="53" t="s">
        <v>4979</v>
      </c>
      <c r="F972" s="69" t="s">
        <v>4980</v>
      </c>
      <c r="G972" s="53">
        <v>2</v>
      </c>
      <c r="H972" s="53"/>
      <c r="I972" s="53"/>
      <c r="J972" s="53"/>
      <c r="K972" s="53">
        <v>2</v>
      </c>
      <c r="L972" s="53">
        <v>2</v>
      </c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53">
        <v>1</v>
      </c>
      <c r="Y972" s="53">
        <v>1</v>
      </c>
      <c r="Z972" s="19"/>
      <c r="AA972" s="19"/>
      <c r="AB972" s="19"/>
      <c r="AC972" s="19"/>
      <c r="AD972" s="19"/>
      <c r="AE972" s="19"/>
      <c r="AF972" s="78">
        <v>1</v>
      </c>
      <c r="AG972" s="78">
        <v>1</v>
      </c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</row>
    <row r="973" s="1" customFormat="1" spans="1:46">
      <c r="A973" s="19"/>
      <c r="B973" s="53"/>
      <c r="C973" s="53"/>
      <c r="D973" s="53"/>
      <c r="E973" s="53"/>
      <c r="F973" s="69" t="s">
        <v>4981</v>
      </c>
      <c r="G973" s="53"/>
      <c r="H973" s="53"/>
      <c r="I973" s="53"/>
      <c r="J973" s="53"/>
      <c r="K973" s="53"/>
      <c r="L973" s="53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53"/>
      <c r="Y973" s="53"/>
      <c r="Z973" s="19"/>
      <c r="AA973" s="19"/>
      <c r="AB973" s="19"/>
      <c r="AC973" s="19"/>
      <c r="AD973" s="19"/>
      <c r="AE973" s="19"/>
      <c r="AF973" s="79"/>
      <c r="AG973" s="7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</row>
    <row r="974" s="1" customFormat="1" spans="1:46">
      <c r="A974" s="19"/>
      <c r="B974" s="53"/>
      <c r="C974" s="53"/>
      <c r="D974" s="53"/>
      <c r="E974" s="53"/>
      <c r="F974" s="82" t="s">
        <v>4982</v>
      </c>
      <c r="G974" s="53"/>
      <c r="H974" s="53"/>
      <c r="I974" s="53"/>
      <c r="J974" s="53"/>
      <c r="K974" s="53"/>
      <c r="L974" s="53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53"/>
      <c r="Y974" s="53"/>
      <c r="Z974" s="19"/>
      <c r="AA974" s="19"/>
      <c r="AB974" s="19"/>
      <c r="AC974" s="19"/>
      <c r="AD974" s="19"/>
      <c r="AE974" s="19"/>
      <c r="AF974" s="80"/>
      <c r="AG974" s="80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</row>
    <row r="975" s="1" customFormat="1" spans="1:46">
      <c r="A975" s="19"/>
      <c r="B975" s="53" t="s">
        <v>4163</v>
      </c>
      <c r="C975" s="53" t="s">
        <v>4983</v>
      </c>
      <c r="D975" s="53">
        <v>2</v>
      </c>
      <c r="E975" s="53" t="s">
        <v>4984</v>
      </c>
      <c r="F975" s="53" t="s">
        <v>4985</v>
      </c>
      <c r="G975" s="53">
        <v>2</v>
      </c>
      <c r="H975" s="53"/>
      <c r="I975" s="53"/>
      <c r="J975" s="53"/>
      <c r="K975" s="53">
        <v>2</v>
      </c>
      <c r="L975" s="53">
        <v>2</v>
      </c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53">
        <v>1</v>
      </c>
      <c r="Y975" s="53">
        <v>1</v>
      </c>
      <c r="Z975" s="19"/>
      <c r="AA975" s="19"/>
      <c r="AB975" s="19"/>
      <c r="AC975" s="19"/>
      <c r="AD975" s="19"/>
      <c r="AE975" s="19"/>
      <c r="AF975" s="78">
        <v>1</v>
      </c>
      <c r="AG975" s="78">
        <v>1</v>
      </c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</row>
    <row r="976" s="1" customFormat="1" spans="1:46">
      <c r="A976" s="19"/>
      <c r="B976" s="53"/>
      <c r="C976" s="53"/>
      <c r="D976" s="53"/>
      <c r="E976" s="53"/>
      <c r="F976" s="53" t="s">
        <v>4986</v>
      </c>
      <c r="G976" s="53"/>
      <c r="H976" s="53"/>
      <c r="I976" s="53"/>
      <c r="J976" s="53"/>
      <c r="K976" s="53"/>
      <c r="L976" s="53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53"/>
      <c r="Y976" s="53"/>
      <c r="Z976" s="19"/>
      <c r="AA976" s="19"/>
      <c r="AB976" s="19"/>
      <c r="AC976" s="19"/>
      <c r="AD976" s="19"/>
      <c r="AE976" s="19"/>
      <c r="AF976" s="79"/>
      <c r="AG976" s="7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</row>
    <row r="977" s="1" customFormat="1" spans="1:46">
      <c r="A977" s="19"/>
      <c r="B977" s="53"/>
      <c r="C977" s="53"/>
      <c r="D977" s="53"/>
      <c r="E977" s="53"/>
      <c r="F977" s="82" t="s">
        <v>4987</v>
      </c>
      <c r="G977" s="53"/>
      <c r="H977" s="53"/>
      <c r="I977" s="53"/>
      <c r="J977" s="53"/>
      <c r="K977" s="53"/>
      <c r="L977" s="53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53"/>
      <c r="Y977" s="53"/>
      <c r="Z977" s="19"/>
      <c r="AA977" s="19"/>
      <c r="AB977" s="19"/>
      <c r="AC977" s="19"/>
      <c r="AD977" s="19"/>
      <c r="AE977" s="19"/>
      <c r="AF977" s="80"/>
      <c r="AG977" s="80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</row>
    <row r="978" s="1" customFormat="1" spans="1:46">
      <c r="A978" s="19"/>
      <c r="B978" s="53" t="s">
        <v>4163</v>
      </c>
      <c r="C978" s="53" t="s">
        <v>4988</v>
      </c>
      <c r="D978" s="53">
        <v>1</v>
      </c>
      <c r="E978" s="53" t="s">
        <v>4989</v>
      </c>
      <c r="F978" s="53" t="s">
        <v>4990</v>
      </c>
      <c r="G978" s="53">
        <v>1</v>
      </c>
      <c r="H978" s="53"/>
      <c r="I978" s="53"/>
      <c r="J978" s="53"/>
      <c r="K978" s="53">
        <v>1</v>
      </c>
      <c r="L978" s="53">
        <v>1</v>
      </c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53">
        <v>1</v>
      </c>
      <c r="Y978" s="53"/>
      <c r="Z978" s="19"/>
      <c r="AA978" s="19"/>
      <c r="AB978" s="19"/>
      <c r="AC978" s="19"/>
      <c r="AD978" s="19"/>
      <c r="AE978" s="19"/>
      <c r="AF978" s="78">
        <v>1</v>
      </c>
      <c r="AG978" s="78">
        <v>1</v>
      </c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</row>
    <row r="979" s="1" customFormat="1" spans="1:46">
      <c r="A979" s="19"/>
      <c r="B979" s="53"/>
      <c r="C979" s="53"/>
      <c r="D979" s="53"/>
      <c r="E979" s="53"/>
      <c r="F979" s="82" t="s">
        <v>4991</v>
      </c>
      <c r="G979" s="53"/>
      <c r="H979" s="53"/>
      <c r="I979" s="53"/>
      <c r="J979" s="53"/>
      <c r="K979" s="53"/>
      <c r="L979" s="53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53"/>
      <c r="Y979" s="53"/>
      <c r="Z979" s="19"/>
      <c r="AA979" s="19"/>
      <c r="AB979" s="19"/>
      <c r="AC979" s="19"/>
      <c r="AD979" s="19"/>
      <c r="AE979" s="19"/>
      <c r="AF979" s="80"/>
      <c r="AG979" s="80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</row>
    <row r="980" s="1" customFormat="1" spans="1:46">
      <c r="A980" s="19"/>
      <c r="B980" s="53" t="s">
        <v>4163</v>
      </c>
      <c r="C980" s="53" t="s">
        <v>4992</v>
      </c>
      <c r="D980" s="53">
        <v>1</v>
      </c>
      <c r="E980" s="53" t="s">
        <v>4993</v>
      </c>
      <c r="F980" s="53" t="s">
        <v>4994</v>
      </c>
      <c r="G980" s="53">
        <v>1</v>
      </c>
      <c r="H980" s="53"/>
      <c r="I980" s="53"/>
      <c r="J980" s="53"/>
      <c r="K980" s="53">
        <v>1</v>
      </c>
      <c r="L980" s="53">
        <v>1</v>
      </c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53">
        <v>1</v>
      </c>
      <c r="Y980" s="53"/>
      <c r="Z980" s="19"/>
      <c r="AA980" s="19"/>
      <c r="AB980" s="19"/>
      <c r="AC980" s="19"/>
      <c r="AD980" s="19"/>
      <c r="AE980" s="19"/>
      <c r="AF980" s="78">
        <v>1</v>
      </c>
      <c r="AG980" s="78">
        <v>1</v>
      </c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</row>
    <row r="981" s="1" customFormat="1" spans="1:46">
      <c r="A981" s="19"/>
      <c r="B981" s="53"/>
      <c r="C981" s="53"/>
      <c r="D981" s="53"/>
      <c r="E981" s="53"/>
      <c r="F981" s="82" t="s">
        <v>4995</v>
      </c>
      <c r="G981" s="53"/>
      <c r="H981" s="53"/>
      <c r="I981" s="53"/>
      <c r="J981" s="53"/>
      <c r="K981" s="53"/>
      <c r="L981" s="53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53"/>
      <c r="Y981" s="53"/>
      <c r="Z981" s="19"/>
      <c r="AA981" s="19"/>
      <c r="AB981" s="19"/>
      <c r="AC981" s="19"/>
      <c r="AD981" s="19"/>
      <c r="AE981" s="19"/>
      <c r="AF981" s="79"/>
      <c r="AG981" s="7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</row>
    <row r="982" s="1" customFormat="1" spans="1:46">
      <c r="A982" s="19"/>
      <c r="B982" s="53" t="s">
        <v>3012</v>
      </c>
      <c r="C982" s="53" t="s">
        <v>4996</v>
      </c>
      <c r="D982" s="53">
        <v>2</v>
      </c>
      <c r="E982" s="53" t="s">
        <v>4997</v>
      </c>
      <c r="F982" s="76" t="s">
        <v>4998</v>
      </c>
      <c r="G982" s="53">
        <v>2</v>
      </c>
      <c r="H982" s="53"/>
      <c r="I982" s="53"/>
      <c r="J982" s="53"/>
      <c r="K982" s="53">
        <v>2</v>
      </c>
      <c r="L982" s="53">
        <v>2</v>
      </c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53">
        <v>1</v>
      </c>
      <c r="Y982" s="53">
        <v>1</v>
      </c>
      <c r="Z982" s="19"/>
      <c r="AA982" s="19"/>
      <c r="AB982" s="19"/>
      <c r="AC982" s="19"/>
      <c r="AD982" s="19"/>
      <c r="AE982" s="19"/>
      <c r="AF982" s="78"/>
      <c r="AG982" s="78">
        <v>1</v>
      </c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</row>
    <row r="983" s="1" customFormat="1" spans="1:46">
      <c r="A983" s="19"/>
      <c r="B983" s="53"/>
      <c r="C983" s="53"/>
      <c r="D983" s="53"/>
      <c r="E983" s="53"/>
      <c r="F983" s="76" t="s">
        <v>4999</v>
      </c>
      <c r="G983" s="53"/>
      <c r="H983" s="53"/>
      <c r="I983" s="53"/>
      <c r="J983" s="53"/>
      <c r="K983" s="53"/>
      <c r="L983" s="53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53"/>
      <c r="Y983" s="53"/>
      <c r="Z983" s="19"/>
      <c r="AA983" s="19"/>
      <c r="AB983" s="19"/>
      <c r="AC983" s="19"/>
      <c r="AD983" s="19"/>
      <c r="AE983" s="19"/>
      <c r="AF983" s="79"/>
      <c r="AG983" s="7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</row>
    <row r="984" s="1" customFormat="1" spans="1:46">
      <c r="A984" s="19"/>
      <c r="B984" s="53"/>
      <c r="C984" s="53"/>
      <c r="D984" s="53"/>
      <c r="E984" s="53"/>
      <c r="F984" s="75" t="s">
        <v>5000</v>
      </c>
      <c r="G984" s="53"/>
      <c r="H984" s="53"/>
      <c r="I984" s="53"/>
      <c r="J984" s="53"/>
      <c r="K984" s="53"/>
      <c r="L984" s="53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53"/>
      <c r="Y984" s="53"/>
      <c r="Z984" s="19"/>
      <c r="AA984" s="19"/>
      <c r="AB984" s="19"/>
      <c r="AC984" s="19"/>
      <c r="AD984" s="19"/>
      <c r="AE984" s="19"/>
      <c r="AF984" s="80"/>
      <c r="AG984" s="80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</row>
    <row r="985" s="1" customFormat="1" spans="1:46">
      <c r="A985" s="19"/>
      <c r="B985" s="53" t="s">
        <v>4163</v>
      </c>
      <c r="C985" s="53" t="s">
        <v>5001</v>
      </c>
      <c r="D985" s="53">
        <v>2</v>
      </c>
      <c r="E985" s="53" t="s">
        <v>5002</v>
      </c>
      <c r="F985" s="74" t="s">
        <v>5003</v>
      </c>
      <c r="G985" s="53">
        <v>2</v>
      </c>
      <c r="H985" s="53"/>
      <c r="I985" s="53"/>
      <c r="J985" s="53"/>
      <c r="K985" s="53">
        <v>2</v>
      </c>
      <c r="L985" s="53">
        <v>2</v>
      </c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53">
        <v>1</v>
      </c>
      <c r="Y985" s="53">
        <v>1</v>
      </c>
      <c r="Z985" s="19"/>
      <c r="AA985" s="19"/>
      <c r="AB985" s="19"/>
      <c r="AC985" s="19"/>
      <c r="AD985" s="19"/>
      <c r="AE985" s="19"/>
      <c r="AF985" s="78"/>
      <c r="AG985" s="78">
        <v>1</v>
      </c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</row>
    <row r="986" s="1" customFormat="1" spans="1:46">
      <c r="A986" s="19"/>
      <c r="B986" s="53"/>
      <c r="C986" s="53"/>
      <c r="D986" s="53"/>
      <c r="E986" s="53"/>
      <c r="F986" s="74" t="s">
        <v>5004</v>
      </c>
      <c r="G986" s="53"/>
      <c r="H986" s="53"/>
      <c r="I986" s="53"/>
      <c r="J986" s="53"/>
      <c r="K986" s="53"/>
      <c r="L986" s="53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53"/>
      <c r="Y986" s="53"/>
      <c r="Z986" s="19"/>
      <c r="AA986" s="19"/>
      <c r="AB986" s="19"/>
      <c r="AC986" s="19"/>
      <c r="AD986" s="19"/>
      <c r="AE986" s="19"/>
      <c r="AF986" s="79"/>
      <c r="AG986" s="7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</row>
    <row r="987" s="1" customFormat="1" spans="1:46">
      <c r="A987" s="19"/>
      <c r="B987" s="53"/>
      <c r="C987" s="53"/>
      <c r="D987" s="53"/>
      <c r="E987" s="53"/>
      <c r="F987" s="74"/>
      <c r="G987" s="53"/>
      <c r="H987" s="53"/>
      <c r="I987" s="53"/>
      <c r="J987" s="53"/>
      <c r="K987" s="53"/>
      <c r="L987" s="53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53"/>
      <c r="Y987" s="53"/>
      <c r="Z987" s="19"/>
      <c r="AA987" s="19"/>
      <c r="AB987" s="19"/>
      <c r="AC987" s="19"/>
      <c r="AD987" s="19"/>
      <c r="AE987" s="19"/>
      <c r="AF987" s="80"/>
      <c r="AG987" s="80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</row>
    <row r="988" s="1" customFormat="1" spans="1:46">
      <c r="A988" s="19"/>
      <c r="B988" s="53" t="s">
        <v>4163</v>
      </c>
      <c r="C988" s="53" t="s">
        <v>5005</v>
      </c>
      <c r="D988" s="53">
        <v>1</v>
      </c>
      <c r="E988" s="53" t="s">
        <v>5006</v>
      </c>
      <c r="F988" s="83" t="s">
        <v>5007</v>
      </c>
      <c r="G988" s="53">
        <v>1</v>
      </c>
      <c r="H988" s="53"/>
      <c r="I988" s="53"/>
      <c r="J988" s="53"/>
      <c r="K988" s="53">
        <v>1</v>
      </c>
      <c r="L988" s="53">
        <v>1</v>
      </c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53">
        <v>1</v>
      </c>
      <c r="Y988" s="53"/>
      <c r="Z988" s="19"/>
      <c r="AA988" s="19"/>
      <c r="AB988" s="19"/>
      <c r="AC988" s="19"/>
      <c r="AD988" s="19"/>
      <c r="AE988" s="19"/>
      <c r="AF988" s="78"/>
      <c r="AG988" s="78">
        <v>1</v>
      </c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</row>
    <row r="989" s="1" customFormat="1" spans="1:46">
      <c r="A989" s="19"/>
      <c r="B989" s="53"/>
      <c r="C989" s="53"/>
      <c r="D989" s="53"/>
      <c r="E989" s="53"/>
      <c r="F989" s="83"/>
      <c r="G989" s="53"/>
      <c r="H989" s="53"/>
      <c r="I989" s="53"/>
      <c r="J989" s="53"/>
      <c r="K989" s="53"/>
      <c r="L989" s="53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53"/>
      <c r="Y989" s="53"/>
      <c r="Z989" s="19"/>
      <c r="AA989" s="19"/>
      <c r="AB989" s="19"/>
      <c r="AC989" s="19"/>
      <c r="AD989" s="19"/>
      <c r="AE989" s="19"/>
      <c r="AF989" s="79"/>
      <c r="AG989" s="7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</row>
    <row r="990" s="1" customFormat="1" spans="1:46">
      <c r="A990" s="19"/>
      <c r="B990" s="53" t="s">
        <v>3012</v>
      </c>
      <c r="C990" s="53" t="s">
        <v>5008</v>
      </c>
      <c r="D990" s="53">
        <v>2</v>
      </c>
      <c r="E990" s="53" t="s">
        <v>5009</v>
      </c>
      <c r="F990" s="76" t="s">
        <v>5010</v>
      </c>
      <c r="G990" s="53">
        <v>2</v>
      </c>
      <c r="H990" s="53"/>
      <c r="I990" s="53"/>
      <c r="J990" s="53"/>
      <c r="K990" s="53">
        <v>2</v>
      </c>
      <c r="L990" s="53">
        <v>2</v>
      </c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53">
        <v>1</v>
      </c>
      <c r="Y990" s="53">
        <v>1</v>
      </c>
      <c r="Z990" s="19"/>
      <c r="AA990" s="19"/>
      <c r="AB990" s="19"/>
      <c r="AC990" s="19"/>
      <c r="AD990" s="19"/>
      <c r="AE990" s="19"/>
      <c r="AF990" s="78">
        <v>1</v>
      </c>
      <c r="AG990" s="78">
        <v>1</v>
      </c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</row>
    <row r="991" s="1" customFormat="1" spans="1:46">
      <c r="A991" s="19"/>
      <c r="B991" s="53"/>
      <c r="C991" s="53"/>
      <c r="D991" s="53"/>
      <c r="E991" s="53"/>
      <c r="F991" s="76" t="s">
        <v>5011</v>
      </c>
      <c r="G991" s="53"/>
      <c r="H991" s="53"/>
      <c r="I991" s="53"/>
      <c r="J991" s="53"/>
      <c r="K991" s="53"/>
      <c r="L991" s="53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53"/>
      <c r="Y991" s="53"/>
      <c r="Z991" s="19"/>
      <c r="AA991" s="19"/>
      <c r="AB991" s="19"/>
      <c r="AC991" s="19"/>
      <c r="AD991" s="19"/>
      <c r="AE991" s="19"/>
      <c r="AF991" s="79"/>
      <c r="AG991" s="7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</row>
    <row r="992" s="1" customFormat="1" spans="1:46">
      <c r="A992" s="19"/>
      <c r="B992" s="53"/>
      <c r="C992" s="53"/>
      <c r="D992" s="53"/>
      <c r="E992" s="53"/>
      <c r="F992" s="75" t="s">
        <v>5012</v>
      </c>
      <c r="G992" s="53"/>
      <c r="H992" s="53"/>
      <c r="I992" s="53"/>
      <c r="J992" s="53"/>
      <c r="K992" s="53"/>
      <c r="L992" s="53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53"/>
      <c r="Y992" s="53"/>
      <c r="Z992" s="19"/>
      <c r="AA992" s="19"/>
      <c r="AB992" s="19"/>
      <c r="AC992" s="19"/>
      <c r="AD992" s="19"/>
      <c r="AE992" s="19"/>
      <c r="AF992" s="80"/>
      <c r="AG992" s="80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</row>
    <row r="993" s="1" customFormat="1" spans="1:46">
      <c r="A993" s="19"/>
      <c r="B993" s="53" t="s">
        <v>4163</v>
      </c>
      <c r="C993" s="53" t="s">
        <v>5013</v>
      </c>
      <c r="D993" s="53">
        <v>2</v>
      </c>
      <c r="E993" s="53"/>
      <c r="F993" s="76" t="s">
        <v>5014</v>
      </c>
      <c r="G993" s="53">
        <v>2</v>
      </c>
      <c r="H993" s="53"/>
      <c r="I993" s="53"/>
      <c r="J993" s="53"/>
      <c r="K993" s="53">
        <v>2</v>
      </c>
      <c r="L993" s="53">
        <v>2</v>
      </c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53">
        <v>1</v>
      </c>
      <c r="Y993" s="53">
        <v>1</v>
      </c>
      <c r="Z993" s="19"/>
      <c r="AA993" s="19"/>
      <c r="AB993" s="19"/>
      <c r="AC993" s="19"/>
      <c r="AD993" s="19"/>
      <c r="AE993" s="19"/>
      <c r="AF993" s="78"/>
      <c r="AG993" s="78">
        <v>1</v>
      </c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</row>
    <row r="994" s="1" customFormat="1" spans="1:46">
      <c r="A994" s="19"/>
      <c r="B994" s="53"/>
      <c r="C994" s="53"/>
      <c r="D994" s="53"/>
      <c r="E994" s="53"/>
      <c r="F994" s="76" t="s">
        <v>5015</v>
      </c>
      <c r="G994" s="53"/>
      <c r="H994" s="53"/>
      <c r="I994" s="53"/>
      <c r="J994" s="53"/>
      <c r="K994" s="53"/>
      <c r="L994" s="53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53"/>
      <c r="Y994" s="53"/>
      <c r="Z994" s="19"/>
      <c r="AA994" s="19"/>
      <c r="AB994" s="19"/>
      <c r="AC994" s="19"/>
      <c r="AD994" s="19"/>
      <c r="AE994" s="19"/>
      <c r="AF994" s="79"/>
      <c r="AG994" s="7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</row>
    <row r="995" s="1" customFormat="1" spans="1:46">
      <c r="A995" s="19"/>
      <c r="B995" s="53"/>
      <c r="C995" s="53"/>
      <c r="D995" s="53"/>
      <c r="E995" s="53"/>
      <c r="F995" s="76"/>
      <c r="G995" s="53"/>
      <c r="H995" s="53"/>
      <c r="I995" s="53"/>
      <c r="J995" s="53"/>
      <c r="K995" s="53"/>
      <c r="L995" s="53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53"/>
      <c r="Y995" s="53"/>
      <c r="Z995" s="19"/>
      <c r="AA995" s="19"/>
      <c r="AB995" s="19"/>
      <c r="AC995" s="19"/>
      <c r="AD995" s="19"/>
      <c r="AE995" s="19"/>
      <c r="AF995" s="80"/>
      <c r="AG995" s="80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</row>
    <row r="996" s="1" customFormat="1" spans="1:46">
      <c r="A996" s="19"/>
      <c r="B996" s="53" t="s">
        <v>4163</v>
      </c>
      <c r="C996" s="53" t="s">
        <v>5016</v>
      </c>
      <c r="D996" s="53">
        <v>2</v>
      </c>
      <c r="E996" s="53" t="s">
        <v>5017</v>
      </c>
      <c r="F996" s="76" t="s">
        <v>5018</v>
      </c>
      <c r="G996" s="53">
        <v>2</v>
      </c>
      <c r="H996" s="53"/>
      <c r="I996" s="53"/>
      <c r="J996" s="53"/>
      <c r="K996" s="53">
        <v>2</v>
      </c>
      <c r="L996" s="53">
        <v>2</v>
      </c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53">
        <v>1</v>
      </c>
      <c r="Y996" s="53">
        <v>1</v>
      </c>
      <c r="Z996" s="19"/>
      <c r="AA996" s="19"/>
      <c r="AB996" s="19"/>
      <c r="AC996" s="19"/>
      <c r="AD996" s="19"/>
      <c r="AE996" s="19"/>
      <c r="AF996" s="78">
        <v>1</v>
      </c>
      <c r="AG996" s="78">
        <v>1</v>
      </c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</row>
    <row r="997" s="1" customFormat="1" spans="1:46">
      <c r="A997" s="19"/>
      <c r="B997" s="53"/>
      <c r="C997" s="53"/>
      <c r="D997" s="53"/>
      <c r="E997" s="53"/>
      <c r="F997" s="76" t="s">
        <v>5019</v>
      </c>
      <c r="G997" s="53"/>
      <c r="H997" s="53"/>
      <c r="I997" s="53"/>
      <c r="J997" s="53"/>
      <c r="K997" s="53"/>
      <c r="L997" s="53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53"/>
      <c r="Y997" s="53"/>
      <c r="Z997" s="19"/>
      <c r="AA997" s="19"/>
      <c r="AB997" s="19"/>
      <c r="AC997" s="19"/>
      <c r="AD997" s="19"/>
      <c r="AE997" s="19"/>
      <c r="AF997" s="79"/>
      <c r="AG997" s="7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</row>
    <row r="998" s="1" customFormat="1" spans="1:46">
      <c r="A998" s="19"/>
      <c r="B998" s="53"/>
      <c r="C998" s="53"/>
      <c r="D998" s="53"/>
      <c r="E998" s="53"/>
      <c r="F998" s="76"/>
      <c r="G998" s="53"/>
      <c r="H998" s="53"/>
      <c r="I998" s="53"/>
      <c r="J998" s="53"/>
      <c r="K998" s="53"/>
      <c r="L998" s="53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53"/>
      <c r="Y998" s="53"/>
      <c r="Z998" s="19"/>
      <c r="AA998" s="19"/>
      <c r="AB998" s="19"/>
      <c r="AC998" s="19"/>
      <c r="AD998" s="19"/>
      <c r="AE998" s="19"/>
      <c r="AF998" s="80"/>
      <c r="AG998" s="80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</row>
    <row r="999" s="1" customFormat="1" spans="1:46">
      <c r="A999" s="19"/>
      <c r="B999" s="53" t="s">
        <v>4163</v>
      </c>
      <c r="C999" s="53" t="s">
        <v>5020</v>
      </c>
      <c r="D999" s="53">
        <v>1</v>
      </c>
      <c r="E999" s="53" t="s">
        <v>5021</v>
      </c>
      <c r="F999" s="70" t="s">
        <v>5022</v>
      </c>
      <c r="G999" s="53"/>
      <c r="H999" s="53">
        <v>1</v>
      </c>
      <c r="I999" s="53"/>
      <c r="J999" s="53"/>
      <c r="K999" s="53">
        <v>1</v>
      </c>
      <c r="L999" s="53">
        <v>1</v>
      </c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53">
        <v>1</v>
      </c>
      <c r="Y999" s="53">
        <v>1</v>
      </c>
      <c r="Z999" s="19"/>
      <c r="AA999" s="19"/>
      <c r="AB999" s="19"/>
      <c r="AC999" s="19"/>
      <c r="AD999" s="19"/>
      <c r="AE999" s="19"/>
      <c r="AF999" s="78">
        <v>1</v>
      </c>
      <c r="AG999" s="78">
        <v>1</v>
      </c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</row>
    <row r="1000" s="1" customFormat="1" spans="1:46">
      <c r="A1000" s="19"/>
      <c r="B1000" s="53"/>
      <c r="C1000" s="53"/>
      <c r="D1000" s="53"/>
      <c r="E1000" s="53"/>
      <c r="F1000" s="70"/>
      <c r="G1000" s="53"/>
      <c r="H1000" s="53"/>
      <c r="I1000" s="53"/>
      <c r="J1000" s="53"/>
      <c r="K1000" s="53"/>
      <c r="L1000" s="53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53"/>
      <c r="Y1000" s="53"/>
      <c r="Z1000" s="19"/>
      <c r="AA1000" s="19"/>
      <c r="AB1000" s="19"/>
      <c r="AC1000" s="19"/>
      <c r="AD1000" s="19"/>
      <c r="AE1000" s="19"/>
      <c r="AF1000" s="80"/>
      <c r="AG1000" s="80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</row>
    <row r="1001" s="1" customFormat="1" spans="1:46">
      <c r="A1001" s="19"/>
      <c r="B1001" s="53" t="s">
        <v>4163</v>
      </c>
      <c r="C1001" s="53" t="s">
        <v>5023</v>
      </c>
      <c r="D1001" s="53">
        <v>2</v>
      </c>
      <c r="E1001" s="53" t="s">
        <v>5024</v>
      </c>
      <c r="F1001" s="76" t="s">
        <v>5025</v>
      </c>
      <c r="G1001" s="53">
        <v>2</v>
      </c>
      <c r="H1001" s="53"/>
      <c r="I1001" s="53"/>
      <c r="J1001" s="53"/>
      <c r="K1001" s="53">
        <v>2</v>
      </c>
      <c r="L1001" s="53">
        <v>2</v>
      </c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53">
        <v>1</v>
      </c>
      <c r="Y1001" s="53">
        <v>1</v>
      </c>
      <c r="Z1001" s="19"/>
      <c r="AA1001" s="19"/>
      <c r="AB1001" s="19"/>
      <c r="AC1001" s="19"/>
      <c r="AD1001" s="19"/>
      <c r="AE1001" s="19"/>
      <c r="AF1001" s="78">
        <v>1</v>
      </c>
      <c r="AG1001" s="78">
        <v>1</v>
      </c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</row>
    <row r="1002" s="1" customFormat="1" spans="1:46">
      <c r="A1002" s="19"/>
      <c r="B1002" s="53"/>
      <c r="C1002" s="53"/>
      <c r="D1002" s="53"/>
      <c r="E1002" s="53"/>
      <c r="F1002" s="76" t="s">
        <v>5026</v>
      </c>
      <c r="G1002" s="53"/>
      <c r="H1002" s="53"/>
      <c r="I1002" s="53"/>
      <c r="J1002" s="53"/>
      <c r="K1002" s="53"/>
      <c r="L1002" s="53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53"/>
      <c r="Y1002" s="53"/>
      <c r="Z1002" s="19"/>
      <c r="AA1002" s="19"/>
      <c r="AB1002" s="19"/>
      <c r="AC1002" s="19"/>
      <c r="AD1002" s="19"/>
      <c r="AE1002" s="19"/>
      <c r="AF1002" s="79"/>
      <c r="AG1002" s="7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</row>
    <row r="1003" s="1" customFormat="1" spans="1:46">
      <c r="A1003" s="19"/>
      <c r="B1003" s="53"/>
      <c r="C1003" s="53"/>
      <c r="D1003" s="53"/>
      <c r="E1003" s="53"/>
      <c r="F1003" s="75" t="s">
        <v>5027</v>
      </c>
      <c r="G1003" s="53"/>
      <c r="H1003" s="53"/>
      <c r="I1003" s="53"/>
      <c r="J1003" s="53"/>
      <c r="K1003" s="53"/>
      <c r="L1003" s="53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53"/>
      <c r="Y1003" s="53"/>
      <c r="Z1003" s="19"/>
      <c r="AA1003" s="19"/>
      <c r="AB1003" s="19"/>
      <c r="AC1003" s="19"/>
      <c r="AD1003" s="19"/>
      <c r="AE1003" s="19"/>
      <c r="AF1003" s="80"/>
      <c r="AG1003" s="80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</row>
    <row r="1004" s="1" customFormat="1" spans="1:46">
      <c r="A1004" s="19"/>
      <c r="B1004" s="53" t="s">
        <v>4163</v>
      </c>
      <c r="C1004" s="53" t="s">
        <v>5028</v>
      </c>
      <c r="D1004" s="53">
        <v>1</v>
      </c>
      <c r="E1004" s="53" t="s">
        <v>5029</v>
      </c>
      <c r="F1004" s="76" t="s">
        <v>5030</v>
      </c>
      <c r="G1004" s="53">
        <v>1</v>
      </c>
      <c r="H1004" s="53"/>
      <c r="I1004" s="53"/>
      <c r="J1004" s="53"/>
      <c r="K1004" s="53">
        <v>1</v>
      </c>
      <c r="L1004" s="53">
        <v>1</v>
      </c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53">
        <v>1</v>
      </c>
      <c r="Y1004" s="53">
        <v>1</v>
      </c>
      <c r="Z1004" s="19"/>
      <c r="AA1004" s="19"/>
      <c r="AB1004" s="19"/>
      <c r="AC1004" s="19"/>
      <c r="AD1004" s="19"/>
      <c r="AE1004" s="19"/>
      <c r="AF1004" s="78">
        <v>1</v>
      </c>
      <c r="AG1004" s="78">
        <v>1</v>
      </c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</row>
    <row r="1005" s="1" customFormat="1" spans="1:46">
      <c r="A1005" s="19"/>
      <c r="B1005" s="53"/>
      <c r="C1005" s="53"/>
      <c r="D1005" s="53"/>
      <c r="E1005" s="53"/>
      <c r="F1005" s="75" t="s">
        <v>5031</v>
      </c>
      <c r="G1005" s="53"/>
      <c r="H1005" s="53"/>
      <c r="I1005" s="53"/>
      <c r="J1005" s="53"/>
      <c r="K1005" s="53"/>
      <c r="L1005" s="53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53"/>
      <c r="Y1005" s="53"/>
      <c r="Z1005" s="19"/>
      <c r="AA1005" s="19"/>
      <c r="AB1005" s="19"/>
      <c r="AC1005" s="19"/>
      <c r="AD1005" s="19"/>
      <c r="AE1005" s="19"/>
      <c r="AF1005" s="80"/>
      <c r="AG1005" s="80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</row>
    <row r="1006" s="1" customFormat="1" spans="1:46">
      <c r="A1006" s="19"/>
      <c r="B1006" s="53" t="s">
        <v>731</v>
      </c>
      <c r="C1006" s="53" t="s">
        <v>5032</v>
      </c>
      <c r="D1006" s="53">
        <v>2</v>
      </c>
      <c r="E1006" s="53" t="s">
        <v>5033</v>
      </c>
      <c r="F1006" s="76" t="s">
        <v>5034</v>
      </c>
      <c r="G1006" s="53">
        <v>2</v>
      </c>
      <c r="H1006" s="53"/>
      <c r="I1006" s="53"/>
      <c r="J1006" s="53"/>
      <c r="K1006" s="53">
        <v>2</v>
      </c>
      <c r="L1006" s="53">
        <v>2</v>
      </c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53">
        <v>1</v>
      </c>
      <c r="Y1006" s="53"/>
      <c r="Z1006" s="19"/>
      <c r="AA1006" s="19"/>
      <c r="AB1006" s="19"/>
      <c r="AC1006" s="19"/>
      <c r="AD1006" s="19"/>
      <c r="AE1006" s="19"/>
      <c r="AF1006" s="78">
        <v>1</v>
      </c>
      <c r="AG1006" s="78">
        <v>1</v>
      </c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</row>
    <row r="1007" s="1" customFormat="1" spans="1:46">
      <c r="A1007" s="19"/>
      <c r="B1007" s="53"/>
      <c r="C1007" s="53"/>
      <c r="D1007" s="53"/>
      <c r="E1007" s="53"/>
      <c r="F1007" s="76" t="s">
        <v>5035</v>
      </c>
      <c r="G1007" s="53"/>
      <c r="H1007" s="53"/>
      <c r="I1007" s="53"/>
      <c r="J1007" s="53"/>
      <c r="K1007" s="53"/>
      <c r="L1007" s="53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53"/>
      <c r="Y1007" s="53"/>
      <c r="Z1007" s="19"/>
      <c r="AA1007" s="19"/>
      <c r="AB1007" s="19"/>
      <c r="AC1007" s="19"/>
      <c r="AD1007" s="19"/>
      <c r="AE1007" s="19"/>
      <c r="AF1007" s="79"/>
      <c r="AG1007" s="7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</row>
    <row r="1008" s="1" customFormat="1" spans="1:46">
      <c r="A1008" s="19"/>
      <c r="B1008" s="53"/>
      <c r="C1008" s="53"/>
      <c r="D1008" s="53"/>
      <c r="E1008" s="53"/>
      <c r="F1008" s="75" t="s">
        <v>5036</v>
      </c>
      <c r="G1008" s="53"/>
      <c r="H1008" s="53"/>
      <c r="I1008" s="53"/>
      <c r="J1008" s="53"/>
      <c r="K1008" s="53"/>
      <c r="L1008" s="53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53"/>
      <c r="Y1008" s="53"/>
      <c r="Z1008" s="19"/>
      <c r="AA1008" s="19"/>
      <c r="AB1008" s="19"/>
      <c r="AC1008" s="19"/>
      <c r="AD1008" s="19"/>
      <c r="AE1008" s="19"/>
      <c r="AF1008" s="80"/>
      <c r="AG1008" s="80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</row>
    <row r="1009" s="1" customFormat="1" spans="1:46">
      <c r="A1009" s="19"/>
      <c r="B1009" s="53" t="s">
        <v>4163</v>
      </c>
      <c r="C1009" s="53" t="s">
        <v>5037</v>
      </c>
      <c r="D1009" s="53">
        <v>1</v>
      </c>
      <c r="E1009" s="53" t="s">
        <v>5038</v>
      </c>
      <c r="F1009" s="74" t="s">
        <v>5039</v>
      </c>
      <c r="G1009" s="53">
        <v>1</v>
      </c>
      <c r="H1009" s="53"/>
      <c r="I1009" s="53"/>
      <c r="J1009" s="53"/>
      <c r="K1009" s="53">
        <v>1</v>
      </c>
      <c r="L1009" s="53">
        <v>1</v>
      </c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53">
        <v>1</v>
      </c>
      <c r="Y1009" s="53"/>
      <c r="Z1009" s="19"/>
      <c r="AA1009" s="19"/>
      <c r="AB1009" s="19"/>
      <c r="AC1009" s="19"/>
      <c r="AD1009" s="19"/>
      <c r="AE1009" s="19"/>
      <c r="AF1009" s="78">
        <v>1</v>
      </c>
      <c r="AG1009" s="78">
        <v>1</v>
      </c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</row>
    <row r="1010" s="1" customFormat="1" spans="1:46">
      <c r="A1010" s="19"/>
      <c r="B1010" s="53"/>
      <c r="C1010" s="53"/>
      <c r="D1010" s="53"/>
      <c r="E1010" s="53"/>
      <c r="F1010" s="74"/>
      <c r="G1010" s="53"/>
      <c r="H1010" s="53"/>
      <c r="I1010" s="53"/>
      <c r="J1010" s="53"/>
      <c r="K1010" s="53"/>
      <c r="L1010" s="53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53"/>
      <c r="Y1010" s="53"/>
      <c r="Z1010" s="19"/>
      <c r="AA1010" s="19"/>
      <c r="AB1010" s="19"/>
      <c r="AC1010" s="19"/>
      <c r="AD1010" s="19"/>
      <c r="AE1010" s="19"/>
      <c r="AF1010" s="80"/>
      <c r="AG1010" s="80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</row>
    <row r="1011" s="1" customFormat="1" spans="1:46">
      <c r="A1011" s="19"/>
      <c r="B1011" s="84" t="s">
        <v>4163</v>
      </c>
      <c r="C1011" s="84" t="s">
        <v>5040</v>
      </c>
      <c r="D1011" s="84">
        <v>2</v>
      </c>
      <c r="E1011" s="84" t="s">
        <v>5041</v>
      </c>
      <c r="F1011" s="84" t="s">
        <v>5042</v>
      </c>
      <c r="G1011" s="84"/>
      <c r="H1011" s="84">
        <v>2</v>
      </c>
      <c r="I1011" s="84"/>
      <c r="J1011" s="84"/>
      <c r="K1011" s="84">
        <v>2</v>
      </c>
      <c r="L1011" s="84">
        <v>2</v>
      </c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84">
        <v>1</v>
      </c>
      <c r="Y1011" s="84"/>
      <c r="Z1011" s="19"/>
      <c r="AA1011" s="19"/>
      <c r="AB1011" s="19"/>
      <c r="AC1011" s="19"/>
      <c r="AD1011" s="19"/>
      <c r="AE1011" s="19"/>
      <c r="AF1011" s="85"/>
      <c r="AG1011" s="85">
        <v>1</v>
      </c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</row>
    <row r="1012" s="1" customFormat="1" spans="1:46">
      <c r="A1012" s="19"/>
      <c r="B1012" s="84"/>
      <c r="C1012" s="84"/>
      <c r="D1012" s="84"/>
      <c r="E1012" s="84"/>
      <c r="F1012" s="84" t="s">
        <v>5043</v>
      </c>
      <c r="G1012" s="84"/>
      <c r="H1012" s="84"/>
      <c r="I1012" s="84"/>
      <c r="J1012" s="84"/>
      <c r="K1012" s="84"/>
      <c r="L1012" s="84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84"/>
      <c r="Y1012" s="84"/>
      <c r="Z1012" s="19"/>
      <c r="AA1012" s="19"/>
      <c r="AB1012" s="19"/>
      <c r="AC1012" s="19"/>
      <c r="AD1012" s="19"/>
      <c r="AE1012" s="19"/>
      <c r="AF1012" s="86"/>
      <c r="AG1012" s="86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</row>
    <row r="1013" s="1" customFormat="1" spans="1:46">
      <c r="A1013" s="19"/>
      <c r="B1013" s="84"/>
      <c r="C1013" s="84"/>
      <c r="D1013" s="84"/>
      <c r="E1013" s="84"/>
      <c r="F1013" s="87"/>
      <c r="G1013" s="84"/>
      <c r="H1013" s="84"/>
      <c r="I1013" s="84"/>
      <c r="J1013" s="84"/>
      <c r="K1013" s="84"/>
      <c r="L1013" s="84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84"/>
      <c r="Y1013" s="84"/>
      <c r="Z1013" s="19"/>
      <c r="AA1013" s="19"/>
      <c r="AB1013" s="19"/>
      <c r="AC1013" s="19"/>
      <c r="AD1013" s="19"/>
      <c r="AE1013" s="19"/>
      <c r="AF1013" s="88"/>
      <c r="AG1013" s="88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</row>
    <row r="1014" s="1" customFormat="1" spans="1:46">
      <c r="A1014" s="19"/>
      <c r="B1014" s="76" t="s">
        <v>5044</v>
      </c>
      <c r="C1014" s="76" t="s">
        <v>5045</v>
      </c>
      <c r="D1014" s="19">
        <f t="shared" ref="D1014:D1077" si="1">SUM(G1014+H1014+I1014+J1014+T1014)</f>
        <v>4</v>
      </c>
      <c r="E1014" s="19"/>
      <c r="F1014" s="19"/>
      <c r="G1014" s="76"/>
      <c r="H1014" s="76"/>
      <c r="I1014" s="76"/>
      <c r="J1014" s="76">
        <v>3</v>
      </c>
      <c r="K1014" s="74"/>
      <c r="L1014" s="74">
        <v>3</v>
      </c>
      <c r="M1014" s="89">
        <v>1</v>
      </c>
      <c r="N1014" s="19"/>
      <c r="O1014" s="19"/>
      <c r="P1014" s="19"/>
      <c r="Q1014" s="19"/>
      <c r="R1014" s="19"/>
      <c r="S1014" s="19"/>
      <c r="T1014" s="76">
        <v>1</v>
      </c>
      <c r="U1014" s="19"/>
      <c r="V1014" s="19"/>
      <c r="W1014" s="19"/>
      <c r="X1014" s="89">
        <v>1</v>
      </c>
      <c r="Y1014" s="89">
        <v>1</v>
      </c>
      <c r="Z1014" s="19"/>
      <c r="AA1014" s="19"/>
      <c r="AB1014" s="19"/>
      <c r="AC1014" s="19"/>
      <c r="AD1014" s="19"/>
      <c r="AE1014" s="89">
        <v>1</v>
      </c>
      <c r="AF1014" s="89">
        <v>1</v>
      </c>
      <c r="AG1014" s="89"/>
      <c r="AH1014" s="89"/>
      <c r="AI1014" s="89">
        <v>1</v>
      </c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</row>
    <row r="1015" s="1" customFormat="1" spans="1:46">
      <c r="A1015" s="19"/>
      <c r="B1015" s="76"/>
      <c r="C1015" s="76" t="s">
        <v>5046</v>
      </c>
      <c r="D1015" s="19">
        <f t="shared" si="1"/>
        <v>1</v>
      </c>
      <c r="E1015" s="19"/>
      <c r="F1015" s="19"/>
      <c r="G1015" s="76"/>
      <c r="H1015" s="76"/>
      <c r="I1015" s="76">
        <v>1</v>
      </c>
      <c r="J1015" s="76"/>
      <c r="K1015" s="74"/>
      <c r="L1015" s="74">
        <v>1</v>
      </c>
      <c r="M1015" s="89"/>
      <c r="N1015" s="19"/>
      <c r="O1015" s="19"/>
      <c r="P1015" s="19"/>
      <c r="Q1015" s="19"/>
      <c r="R1015" s="19"/>
      <c r="S1015" s="19"/>
      <c r="T1015" s="76"/>
      <c r="U1015" s="19"/>
      <c r="V1015" s="19"/>
      <c r="W1015" s="19"/>
      <c r="X1015" s="89">
        <v>1</v>
      </c>
      <c r="Y1015" s="89">
        <v>1</v>
      </c>
      <c r="Z1015" s="19"/>
      <c r="AA1015" s="19"/>
      <c r="AB1015" s="19"/>
      <c r="AC1015" s="19"/>
      <c r="AD1015" s="19"/>
      <c r="AE1015" s="89">
        <v>1</v>
      </c>
      <c r="AF1015" s="89"/>
      <c r="AG1015" s="89"/>
      <c r="AH1015" s="89"/>
      <c r="AI1015" s="8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</row>
    <row r="1016" s="1" customFormat="1" spans="1:46">
      <c r="A1016" s="19"/>
      <c r="B1016" s="76" t="s">
        <v>5047</v>
      </c>
      <c r="C1016" s="76" t="s">
        <v>5048</v>
      </c>
      <c r="D1016" s="19">
        <f t="shared" si="1"/>
        <v>3</v>
      </c>
      <c r="E1016" s="19"/>
      <c r="F1016" s="19"/>
      <c r="G1016" s="76"/>
      <c r="H1016" s="76">
        <v>1</v>
      </c>
      <c r="I1016" s="76"/>
      <c r="J1016" s="76">
        <v>1</v>
      </c>
      <c r="K1016" s="74">
        <v>4</v>
      </c>
      <c r="L1016" s="74">
        <v>4</v>
      </c>
      <c r="M1016" s="89">
        <v>1</v>
      </c>
      <c r="N1016" s="19"/>
      <c r="O1016" s="19"/>
      <c r="P1016" s="19"/>
      <c r="Q1016" s="19"/>
      <c r="R1016" s="19"/>
      <c r="S1016" s="19"/>
      <c r="T1016" s="76">
        <v>1</v>
      </c>
      <c r="U1016" s="19"/>
      <c r="V1016" s="19"/>
      <c r="W1016" s="19"/>
      <c r="X1016" s="89">
        <v>1</v>
      </c>
      <c r="Y1016" s="89">
        <v>1</v>
      </c>
      <c r="Z1016" s="19"/>
      <c r="AA1016" s="19"/>
      <c r="AB1016" s="19"/>
      <c r="AC1016" s="19"/>
      <c r="AD1016" s="19"/>
      <c r="AE1016" s="89">
        <v>1</v>
      </c>
      <c r="AF1016" s="89">
        <v>1</v>
      </c>
      <c r="AG1016" s="89">
        <v>1</v>
      </c>
      <c r="AH1016" s="89"/>
      <c r="AI1016" s="8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</row>
    <row r="1017" s="1" customFormat="1" spans="1:46">
      <c r="A1017" s="19"/>
      <c r="B1017" s="76"/>
      <c r="C1017" s="76" t="s">
        <v>5046</v>
      </c>
      <c r="D1017" s="19">
        <f t="shared" si="1"/>
        <v>2</v>
      </c>
      <c r="E1017" s="19"/>
      <c r="F1017" s="19"/>
      <c r="G1017" s="76"/>
      <c r="H1017" s="76">
        <v>1</v>
      </c>
      <c r="I1017" s="76"/>
      <c r="J1017" s="76">
        <v>1</v>
      </c>
      <c r="K1017" s="74">
        <v>4</v>
      </c>
      <c r="L1017" s="74">
        <v>4</v>
      </c>
      <c r="M1017" s="89"/>
      <c r="N1017" s="19"/>
      <c r="O1017" s="19"/>
      <c r="P1017" s="19"/>
      <c r="Q1017" s="19"/>
      <c r="R1017" s="19"/>
      <c r="S1017" s="19"/>
      <c r="T1017" s="76"/>
      <c r="U1017" s="19"/>
      <c r="V1017" s="19"/>
      <c r="W1017" s="19"/>
      <c r="X1017" s="89">
        <v>1</v>
      </c>
      <c r="Y1017" s="89">
        <v>1</v>
      </c>
      <c r="Z1017" s="19"/>
      <c r="AA1017" s="19"/>
      <c r="AB1017" s="19"/>
      <c r="AC1017" s="19"/>
      <c r="AD1017" s="19"/>
      <c r="AE1017" s="89">
        <v>1</v>
      </c>
      <c r="AF1017" s="89"/>
      <c r="AG1017" s="89"/>
      <c r="AH1017" s="89"/>
      <c r="AI1017" s="8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</row>
    <row r="1018" s="1" customFormat="1" spans="1:46">
      <c r="A1018" s="19"/>
      <c r="B1018" s="76" t="s">
        <v>5049</v>
      </c>
      <c r="C1018" s="76" t="s">
        <v>5045</v>
      </c>
      <c r="D1018" s="19">
        <f t="shared" si="1"/>
        <v>5</v>
      </c>
      <c r="E1018" s="19"/>
      <c r="F1018" s="19"/>
      <c r="G1018" s="76"/>
      <c r="H1018" s="76">
        <v>2</v>
      </c>
      <c r="I1018" s="76"/>
      <c r="J1018" s="76">
        <v>2</v>
      </c>
      <c r="K1018" s="74">
        <v>4</v>
      </c>
      <c r="L1018" s="74">
        <v>4</v>
      </c>
      <c r="M1018" s="89">
        <v>1</v>
      </c>
      <c r="N1018" s="19"/>
      <c r="O1018" s="19"/>
      <c r="P1018" s="19"/>
      <c r="Q1018" s="19"/>
      <c r="R1018" s="19"/>
      <c r="S1018" s="19"/>
      <c r="T1018" s="76">
        <v>1</v>
      </c>
      <c r="U1018" s="19"/>
      <c r="V1018" s="19"/>
      <c r="W1018" s="19"/>
      <c r="X1018" s="89">
        <v>1</v>
      </c>
      <c r="Y1018" s="89">
        <v>1</v>
      </c>
      <c r="Z1018" s="19"/>
      <c r="AA1018" s="19"/>
      <c r="AB1018" s="19"/>
      <c r="AC1018" s="19"/>
      <c r="AD1018" s="19"/>
      <c r="AE1018" s="89">
        <v>1</v>
      </c>
      <c r="AF1018" s="89">
        <v>1</v>
      </c>
      <c r="AG1018" s="89"/>
      <c r="AH1018" s="89">
        <v>1</v>
      </c>
      <c r="AI1018" s="8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</row>
    <row r="1019" s="1" customFormat="1" spans="1:46">
      <c r="A1019" s="19"/>
      <c r="B1019" s="76"/>
      <c r="C1019" s="76" t="s">
        <v>5048</v>
      </c>
      <c r="D1019" s="19">
        <f t="shared" si="1"/>
        <v>2</v>
      </c>
      <c r="E1019" s="19"/>
      <c r="F1019" s="19"/>
      <c r="G1019" s="76"/>
      <c r="H1019" s="76"/>
      <c r="I1019" s="76"/>
      <c r="J1019" s="76">
        <v>2</v>
      </c>
      <c r="K1019" s="74"/>
      <c r="L1019" s="74">
        <v>2</v>
      </c>
      <c r="M1019" s="89"/>
      <c r="N1019" s="19"/>
      <c r="O1019" s="19"/>
      <c r="P1019" s="19"/>
      <c r="Q1019" s="19"/>
      <c r="R1019" s="19"/>
      <c r="S1019" s="19"/>
      <c r="T1019" s="76"/>
      <c r="U1019" s="19"/>
      <c r="V1019" s="19"/>
      <c r="W1019" s="19"/>
      <c r="X1019" s="89">
        <v>1</v>
      </c>
      <c r="Y1019" s="89">
        <v>1</v>
      </c>
      <c r="Z1019" s="19"/>
      <c r="AA1019" s="19"/>
      <c r="AB1019" s="19"/>
      <c r="AC1019" s="19"/>
      <c r="AD1019" s="19"/>
      <c r="AE1019" s="89">
        <v>1</v>
      </c>
      <c r="AF1019" s="89"/>
      <c r="AG1019" s="89"/>
      <c r="AH1019" s="89"/>
      <c r="AI1019" s="8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</row>
    <row r="1020" s="1" customFormat="1" spans="1:46">
      <c r="A1020" s="19"/>
      <c r="B1020" s="76"/>
      <c r="C1020" s="76" t="s">
        <v>5046</v>
      </c>
      <c r="D1020" s="19">
        <f t="shared" si="1"/>
        <v>1</v>
      </c>
      <c r="E1020" s="19"/>
      <c r="F1020" s="19"/>
      <c r="G1020" s="76"/>
      <c r="H1020" s="76"/>
      <c r="I1020" s="76"/>
      <c r="J1020" s="76">
        <v>1</v>
      </c>
      <c r="K1020" s="74"/>
      <c r="L1020" s="74">
        <v>2</v>
      </c>
      <c r="M1020" s="89"/>
      <c r="N1020" s="19"/>
      <c r="O1020" s="19"/>
      <c r="P1020" s="19"/>
      <c r="Q1020" s="19"/>
      <c r="R1020" s="19"/>
      <c r="S1020" s="19"/>
      <c r="T1020" s="76"/>
      <c r="U1020" s="19"/>
      <c r="V1020" s="19"/>
      <c r="W1020" s="19"/>
      <c r="X1020" s="89">
        <v>1</v>
      </c>
      <c r="Y1020" s="89">
        <v>1</v>
      </c>
      <c r="Z1020" s="19"/>
      <c r="AA1020" s="19"/>
      <c r="AB1020" s="19"/>
      <c r="AC1020" s="19"/>
      <c r="AD1020" s="19"/>
      <c r="AE1020" s="89">
        <v>1</v>
      </c>
      <c r="AF1020" s="89"/>
      <c r="AG1020" s="89"/>
      <c r="AH1020" s="89"/>
      <c r="AI1020" s="8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</row>
    <row r="1021" s="1" customFormat="1" spans="1:46">
      <c r="A1021" s="19"/>
      <c r="B1021" s="76" t="s">
        <v>5050</v>
      </c>
      <c r="C1021" s="76" t="s">
        <v>5045</v>
      </c>
      <c r="D1021" s="19">
        <f t="shared" si="1"/>
        <v>5</v>
      </c>
      <c r="E1021" s="19"/>
      <c r="F1021" s="19"/>
      <c r="G1021" s="76"/>
      <c r="H1021" s="76">
        <v>2</v>
      </c>
      <c r="I1021" s="76"/>
      <c r="J1021" s="76">
        <v>2</v>
      </c>
      <c r="K1021" s="74">
        <v>5</v>
      </c>
      <c r="L1021" s="74">
        <v>4</v>
      </c>
      <c r="M1021" s="89">
        <v>1</v>
      </c>
      <c r="N1021" s="19"/>
      <c r="O1021" s="19"/>
      <c r="P1021" s="19"/>
      <c r="Q1021" s="19"/>
      <c r="R1021" s="19"/>
      <c r="S1021" s="19"/>
      <c r="T1021" s="76">
        <v>1</v>
      </c>
      <c r="U1021" s="19"/>
      <c r="V1021" s="19"/>
      <c r="W1021" s="19"/>
      <c r="X1021" s="89">
        <v>1</v>
      </c>
      <c r="Y1021" s="89">
        <v>1</v>
      </c>
      <c r="Z1021" s="19"/>
      <c r="AA1021" s="19"/>
      <c r="AB1021" s="19"/>
      <c r="AC1021" s="19"/>
      <c r="AD1021" s="19"/>
      <c r="AE1021" s="89">
        <v>1</v>
      </c>
      <c r="AF1021" s="89">
        <v>1</v>
      </c>
      <c r="AG1021" s="89"/>
      <c r="AH1021" s="89"/>
      <c r="AI1021" s="89">
        <v>1</v>
      </c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</row>
    <row r="1022" s="1" customFormat="1" spans="1:46">
      <c r="A1022" s="19"/>
      <c r="B1022" s="76"/>
      <c r="C1022" s="76" t="s">
        <v>5048</v>
      </c>
      <c r="D1022" s="19">
        <f t="shared" si="1"/>
        <v>2</v>
      </c>
      <c r="E1022" s="19"/>
      <c r="F1022" s="19"/>
      <c r="G1022" s="76"/>
      <c r="H1022" s="76">
        <v>1</v>
      </c>
      <c r="I1022" s="76"/>
      <c r="J1022" s="76">
        <v>1</v>
      </c>
      <c r="K1022" s="74">
        <v>3</v>
      </c>
      <c r="L1022" s="74">
        <v>2</v>
      </c>
      <c r="M1022" s="89"/>
      <c r="N1022" s="19"/>
      <c r="O1022" s="19"/>
      <c r="P1022" s="19"/>
      <c r="Q1022" s="19"/>
      <c r="R1022" s="19"/>
      <c r="S1022" s="19"/>
      <c r="T1022" s="76"/>
      <c r="U1022" s="19"/>
      <c r="V1022" s="19"/>
      <c r="W1022" s="19"/>
      <c r="X1022" s="89">
        <v>1</v>
      </c>
      <c r="Y1022" s="89">
        <v>1</v>
      </c>
      <c r="Z1022" s="19"/>
      <c r="AA1022" s="19"/>
      <c r="AB1022" s="19"/>
      <c r="AC1022" s="19"/>
      <c r="AD1022" s="19"/>
      <c r="AE1022" s="89">
        <v>1</v>
      </c>
      <c r="AF1022" s="89"/>
      <c r="AG1022" s="89"/>
      <c r="AH1022" s="89"/>
      <c r="AI1022" s="8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</row>
    <row r="1023" s="1" customFormat="1" spans="1:46">
      <c r="A1023" s="19"/>
      <c r="B1023" s="76"/>
      <c r="C1023" s="76" t="s">
        <v>5046</v>
      </c>
      <c r="D1023" s="19">
        <f t="shared" si="1"/>
        <v>2</v>
      </c>
      <c r="E1023" s="19"/>
      <c r="F1023" s="19"/>
      <c r="G1023" s="76"/>
      <c r="H1023" s="76">
        <v>1</v>
      </c>
      <c r="I1023" s="76"/>
      <c r="J1023" s="76">
        <v>1</v>
      </c>
      <c r="K1023" s="74">
        <v>3</v>
      </c>
      <c r="L1023" s="74">
        <v>2</v>
      </c>
      <c r="M1023" s="89"/>
      <c r="N1023" s="19"/>
      <c r="O1023" s="19"/>
      <c r="P1023" s="19"/>
      <c r="Q1023" s="19"/>
      <c r="R1023" s="19"/>
      <c r="S1023" s="19"/>
      <c r="T1023" s="76"/>
      <c r="U1023" s="19"/>
      <c r="V1023" s="19"/>
      <c r="W1023" s="19"/>
      <c r="X1023" s="89">
        <v>1</v>
      </c>
      <c r="Y1023" s="89">
        <v>1</v>
      </c>
      <c r="Z1023" s="19"/>
      <c r="AA1023" s="19"/>
      <c r="AB1023" s="19"/>
      <c r="AC1023" s="19"/>
      <c r="AD1023" s="19"/>
      <c r="AE1023" s="89">
        <v>1</v>
      </c>
      <c r="AF1023" s="89"/>
      <c r="AG1023" s="89"/>
      <c r="AH1023" s="89"/>
      <c r="AI1023" s="8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</row>
    <row r="1024" s="1" customFormat="1" spans="1:46">
      <c r="A1024" s="19"/>
      <c r="B1024" s="76" t="s">
        <v>5051</v>
      </c>
      <c r="C1024" s="76" t="s">
        <v>5045</v>
      </c>
      <c r="D1024" s="19">
        <f t="shared" si="1"/>
        <v>2</v>
      </c>
      <c r="E1024" s="19"/>
      <c r="F1024" s="19"/>
      <c r="G1024" s="76"/>
      <c r="H1024" s="76"/>
      <c r="I1024" s="76">
        <v>1</v>
      </c>
      <c r="J1024" s="76"/>
      <c r="K1024" s="74"/>
      <c r="L1024" s="74">
        <v>1</v>
      </c>
      <c r="M1024" s="89">
        <v>1</v>
      </c>
      <c r="N1024" s="19"/>
      <c r="O1024" s="19"/>
      <c r="P1024" s="19"/>
      <c r="Q1024" s="19"/>
      <c r="R1024" s="19"/>
      <c r="S1024" s="19"/>
      <c r="T1024" s="76">
        <v>1</v>
      </c>
      <c r="U1024" s="19"/>
      <c r="V1024" s="19"/>
      <c r="W1024" s="19"/>
      <c r="X1024" s="89">
        <v>1</v>
      </c>
      <c r="Y1024" s="89">
        <v>1</v>
      </c>
      <c r="Z1024" s="19"/>
      <c r="AA1024" s="19"/>
      <c r="AB1024" s="19"/>
      <c r="AC1024" s="19"/>
      <c r="AD1024" s="19"/>
      <c r="AE1024" s="89">
        <v>1</v>
      </c>
      <c r="AF1024" s="89">
        <v>1</v>
      </c>
      <c r="AG1024" s="89">
        <v>1</v>
      </c>
      <c r="AH1024" s="89"/>
      <c r="AI1024" s="8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</row>
    <row r="1025" s="1" customFormat="1" spans="1:46">
      <c r="A1025" s="19"/>
      <c r="B1025" s="76"/>
      <c r="C1025" s="76" t="s">
        <v>5052</v>
      </c>
      <c r="D1025" s="19">
        <f t="shared" si="1"/>
        <v>1</v>
      </c>
      <c r="E1025" s="19"/>
      <c r="F1025" s="19"/>
      <c r="G1025" s="76"/>
      <c r="H1025" s="76"/>
      <c r="I1025" s="76">
        <v>1</v>
      </c>
      <c r="J1025" s="76"/>
      <c r="K1025" s="74"/>
      <c r="L1025" s="74">
        <v>1</v>
      </c>
      <c r="M1025" s="89"/>
      <c r="N1025" s="19"/>
      <c r="O1025" s="19"/>
      <c r="P1025" s="19"/>
      <c r="Q1025" s="19"/>
      <c r="R1025" s="19"/>
      <c r="S1025" s="19"/>
      <c r="T1025" s="76"/>
      <c r="U1025" s="19"/>
      <c r="V1025" s="19"/>
      <c r="W1025" s="19"/>
      <c r="X1025" s="89">
        <v>1</v>
      </c>
      <c r="Y1025" s="89">
        <v>1</v>
      </c>
      <c r="Z1025" s="19"/>
      <c r="AA1025" s="19"/>
      <c r="AB1025" s="19"/>
      <c r="AC1025" s="19"/>
      <c r="AD1025" s="19"/>
      <c r="AE1025" s="89">
        <v>1</v>
      </c>
      <c r="AF1025" s="89"/>
      <c r="AG1025" s="89"/>
      <c r="AH1025" s="89"/>
      <c r="AI1025" s="8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</row>
    <row r="1026" s="1" customFormat="1" spans="1:46">
      <c r="A1026" s="19"/>
      <c r="B1026" s="76"/>
      <c r="C1026" s="76" t="s">
        <v>5046</v>
      </c>
      <c r="D1026" s="19">
        <f t="shared" si="1"/>
        <v>1</v>
      </c>
      <c r="E1026" s="19"/>
      <c r="F1026" s="19"/>
      <c r="G1026" s="76"/>
      <c r="H1026" s="76"/>
      <c r="I1026" s="76"/>
      <c r="J1026" s="76">
        <v>1</v>
      </c>
      <c r="K1026" s="74"/>
      <c r="L1026" s="74">
        <v>1</v>
      </c>
      <c r="M1026" s="89"/>
      <c r="N1026" s="19"/>
      <c r="O1026" s="19"/>
      <c r="P1026" s="19"/>
      <c r="Q1026" s="19"/>
      <c r="R1026" s="19"/>
      <c r="S1026" s="19"/>
      <c r="T1026" s="76"/>
      <c r="U1026" s="19"/>
      <c r="V1026" s="19"/>
      <c r="W1026" s="19"/>
      <c r="X1026" s="89">
        <v>1</v>
      </c>
      <c r="Y1026" s="89">
        <v>1</v>
      </c>
      <c r="Z1026" s="19"/>
      <c r="AA1026" s="19"/>
      <c r="AB1026" s="19"/>
      <c r="AC1026" s="19"/>
      <c r="AD1026" s="19"/>
      <c r="AE1026" s="89">
        <v>1</v>
      </c>
      <c r="AF1026" s="89"/>
      <c r="AG1026" s="89"/>
      <c r="AH1026" s="89"/>
      <c r="AI1026" s="8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</row>
    <row r="1027" s="1" customFormat="1" spans="1:46">
      <c r="A1027" s="19"/>
      <c r="B1027" s="76" t="s">
        <v>5053</v>
      </c>
      <c r="C1027" s="76" t="s">
        <v>5052</v>
      </c>
      <c r="D1027" s="19">
        <f t="shared" si="1"/>
        <v>3</v>
      </c>
      <c r="E1027" s="19"/>
      <c r="F1027" s="19"/>
      <c r="G1027" s="76"/>
      <c r="H1027" s="76"/>
      <c r="I1027" s="76">
        <v>1</v>
      </c>
      <c r="J1027" s="76">
        <v>2</v>
      </c>
      <c r="K1027" s="74"/>
      <c r="L1027" s="74">
        <v>3</v>
      </c>
      <c r="M1027" s="90">
        <v>1</v>
      </c>
      <c r="N1027" s="19"/>
      <c r="O1027" s="19"/>
      <c r="P1027" s="19"/>
      <c r="Q1027" s="19"/>
      <c r="R1027" s="19"/>
      <c r="S1027" s="19"/>
      <c r="T1027" s="76"/>
      <c r="U1027" s="19"/>
      <c r="V1027" s="19"/>
      <c r="W1027" s="19"/>
      <c r="X1027" s="90">
        <v>1</v>
      </c>
      <c r="Y1027" s="90">
        <v>1</v>
      </c>
      <c r="Z1027" s="19"/>
      <c r="AA1027" s="19"/>
      <c r="AB1027" s="19"/>
      <c r="AC1027" s="19"/>
      <c r="AD1027" s="19"/>
      <c r="AE1027" s="89">
        <v>1</v>
      </c>
      <c r="AF1027" s="89">
        <v>1</v>
      </c>
      <c r="AG1027" s="89"/>
      <c r="AH1027" s="89">
        <v>1</v>
      </c>
      <c r="AI1027" s="8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</row>
    <row r="1028" s="1" customFormat="1" spans="1:46">
      <c r="A1028" s="19"/>
      <c r="B1028" s="76"/>
      <c r="C1028" s="76" t="s">
        <v>5045</v>
      </c>
      <c r="D1028" s="19">
        <f t="shared" si="1"/>
        <v>3</v>
      </c>
      <c r="E1028" s="19"/>
      <c r="F1028" s="19"/>
      <c r="G1028" s="76"/>
      <c r="H1028" s="76"/>
      <c r="I1028" s="76">
        <v>1</v>
      </c>
      <c r="J1028" s="76">
        <v>2</v>
      </c>
      <c r="K1028" s="74"/>
      <c r="L1028" s="74">
        <v>3</v>
      </c>
      <c r="M1028" s="90"/>
      <c r="N1028" s="19"/>
      <c r="O1028" s="19"/>
      <c r="P1028" s="19"/>
      <c r="Q1028" s="19"/>
      <c r="R1028" s="19"/>
      <c r="S1028" s="19"/>
      <c r="T1028" s="76"/>
      <c r="U1028" s="19"/>
      <c r="V1028" s="19"/>
      <c r="W1028" s="19"/>
      <c r="X1028" s="90">
        <v>1</v>
      </c>
      <c r="Y1028" s="90">
        <v>1</v>
      </c>
      <c r="Z1028" s="19"/>
      <c r="AA1028" s="19"/>
      <c r="AB1028" s="19"/>
      <c r="AC1028" s="19"/>
      <c r="AD1028" s="19"/>
      <c r="AE1028" s="89">
        <v>1</v>
      </c>
      <c r="AF1028" s="89"/>
      <c r="AG1028" s="90"/>
      <c r="AH1028" s="90"/>
      <c r="AI1028" s="90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</row>
    <row r="1029" s="1" customFormat="1" spans="1:46">
      <c r="A1029" s="19"/>
      <c r="B1029" s="76"/>
      <c r="C1029" s="76" t="s">
        <v>5046</v>
      </c>
      <c r="D1029" s="19">
        <f t="shared" si="1"/>
        <v>1</v>
      </c>
      <c r="E1029" s="19"/>
      <c r="F1029" s="19"/>
      <c r="G1029" s="76"/>
      <c r="H1029" s="76"/>
      <c r="I1029" s="76">
        <v>1</v>
      </c>
      <c r="J1029" s="76"/>
      <c r="K1029" s="74"/>
      <c r="L1029" s="74">
        <v>1</v>
      </c>
      <c r="M1029" s="90"/>
      <c r="N1029" s="19"/>
      <c r="O1029" s="19"/>
      <c r="P1029" s="19"/>
      <c r="Q1029" s="19"/>
      <c r="R1029" s="19"/>
      <c r="S1029" s="19"/>
      <c r="T1029" s="76"/>
      <c r="U1029" s="19"/>
      <c r="V1029" s="19"/>
      <c r="W1029" s="19"/>
      <c r="X1029" s="90">
        <v>1</v>
      </c>
      <c r="Y1029" s="90">
        <v>1</v>
      </c>
      <c r="Z1029" s="19"/>
      <c r="AA1029" s="19"/>
      <c r="AB1029" s="19"/>
      <c r="AC1029" s="19"/>
      <c r="AD1029" s="19"/>
      <c r="AE1029" s="89">
        <v>1</v>
      </c>
      <c r="AF1029" s="89"/>
      <c r="AG1029" s="90"/>
      <c r="AH1029" s="90"/>
      <c r="AI1029" s="90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</row>
    <row r="1030" s="1" customFormat="1" spans="1:46">
      <c r="A1030" s="19"/>
      <c r="B1030" s="76" t="s">
        <v>5054</v>
      </c>
      <c r="C1030" s="76" t="s">
        <v>5045</v>
      </c>
      <c r="D1030" s="19">
        <f t="shared" si="1"/>
        <v>5</v>
      </c>
      <c r="E1030" s="19"/>
      <c r="F1030" s="19"/>
      <c r="G1030" s="76"/>
      <c r="H1030" s="76"/>
      <c r="I1030" s="76">
        <v>1</v>
      </c>
      <c r="J1030" s="76">
        <v>3</v>
      </c>
      <c r="K1030" s="74"/>
      <c r="L1030" s="74">
        <v>3</v>
      </c>
      <c r="M1030" s="89">
        <v>1</v>
      </c>
      <c r="N1030" s="19"/>
      <c r="O1030" s="19"/>
      <c r="P1030" s="19"/>
      <c r="Q1030" s="19"/>
      <c r="R1030" s="19"/>
      <c r="S1030" s="19"/>
      <c r="T1030" s="76">
        <v>1</v>
      </c>
      <c r="U1030" s="19"/>
      <c r="V1030" s="19"/>
      <c r="W1030" s="19"/>
      <c r="X1030" s="89">
        <v>1</v>
      </c>
      <c r="Y1030" s="89">
        <v>1</v>
      </c>
      <c r="Z1030" s="19"/>
      <c r="AA1030" s="19"/>
      <c r="AB1030" s="19"/>
      <c r="AC1030" s="19"/>
      <c r="AD1030" s="19"/>
      <c r="AE1030" s="89">
        <v>1</v>
      </c>
      <c r="AF1030" s="89">
        <v>1</v>
      </c>
      <c r="AG1030" s="89"/>
      <c r="AH1030" s="89"/>
      <c r="AI1030" s="89">
        <v>1</v>
      </c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</row>
    <row r="1031" s="1" customFormat="1" spans="1:46">
      <c r="A1031" s="19"/>
      <c r="B1031" s="76"/>
      <c r="C1031" s="76" t="s">
        <v>5048</v>
      </c>
      <c r="D1031" s="19">
        <f t="shared" si="1"/>
        <v>3</v>
      </c>
      <c r="E1031" s="19"/>
      <c r="F1031" s="19"/>
      <c r="G1031" s="76"/>
      <c r="H1031" s="76"/>
      <c r="I1031" s="76"/>
      <c r="J1031" s="76">
        <v>2</v>
      </c>
      <c r="K1031" s="74"/>
      <c r="L1031" s="74">
        <v>2</v>
      </c>
      <c r="M1031" s="89"/>
      <c r="N1031" s="19"/>
      <c r="O1031" s="19"/>
      <c r="P1031" s="19"/>
      <c r="Q1031" s="19"/>
      <c r="R1031" s="19"/>
      <c r="S1031" s="19"/>
      <c r="T1031" s="76">
        <v>1</v>
      </c>
      <c r="U1031" s="19"/>
      <c r="V1031" s="19"/>
      <c r="W1031" s="19"/>
      <c r="X1031" s="89">
        <v>1</v>
      </c>
      <c r="Y1031" s="89">
        <v>1</v>
      </c>
      <c r="Z1031" s="19"/>
      <c r="AA1031" s="19"/>
      <c r="AB1031" s="19"/>
      <c r="AC1031" s="19"/>
      <c r="AD1031" s="19"/>
      <c r="AE1031" s="89">
        <v>1</v>
      </c>
      <c r="AF1031" s="89"/>
      <c r="AG1031" s="89"/>
      <c r="AH1031" s="89"/>
      <c r="AI1031" s="8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</row>
    <row r="1032" s="1" customFormat="1" spans="1:46">
      <c r="A1032" s="19"/>
      <c r="B1032" s="76"/>
      <c r="C1032" s="76" t="s">
        <v>5052</v>
      </c>
      <c r="D1032" s="19">
        <f t="shared" si="1"/>
        <v>3</v>
      </c>
      <c r="E1032" s="19"/>
      <c r="F1032" s="19"/>
      <c r="G1032" s="76"/>
      <c r="H1032" s="76"/>
      <c r="I1032" s="76"/>
      <c r="J1032" s="76">
        <v>3</v>
      </c>
      <c r="K1032" s="74"/>
      <c r="L1032" s="74">
        <v>3</v>
      </c>
      <c r="M1032" s="89"/>
      <c r="N1032" s="19"/>
      <c r="O1032" s="19"/>
      <c r="P1032" s="19"/>
      <c r="Q1032" s="19"/>
      <c r="R1032" s="19"/>
      <c r="S1032" s="19"/>
      <c r="T1032" s="76"/>
      <c r="U1032" s="19"/>
      <c r="V1032" s="19"/>
      <c r="W1032" s="19"/>
      <c r="X1032" s="89">
        <v>1</v>
      </c>
      <c r="Y1032" s="89">
        <v>1</v>
      </c>
      <c r="Z1032" s="19"/>
      <c r="AA1032" s="19"/>
      <c r="AB1032" s="19"/>
      <c r="AC1032" s="19"/>
      <c r="AD1032" s="19"/>
      <c r="AE1032" s="89">
        <v>1</v>
      </c>
      <c r="AF1032" s="89"/>
      <c r="AG1032" s="89"/>
      <c r="AH1032" s="89"/>
      <c r="AI1032" s="8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</row>
    <row r="1033" s="1" customFormat="1" spans="1:46">
      <c r="A1033" s="19"/>
      <c r="B1033" s="76"/>
      <c r="C1033" s="76" t="s">
        <v>5046</v>
      </c>
      <c r="D1033" s="19">
        <f t="shared" si="1"/>
        <v>2</v>
      </c>
      <c r="E1033" s="19"/>
      <c r="F1033" s="19"/>
      <c r="G1033" s="76"/>
      <c r="H1033" s="76"/>
      <c r="I1033" s="76"/>
      <c r="J1033" s="76">
        <v>2</v>
      </c>
      <c r="K1033" s="74"/>
      <c r="L1033" s="74">
        <v>2</v>
      </c>
      <c r="M1033" s="89"/>
      <c r="N1033" s="19"/>
      <c r="O1033" s="19"/>
      <c r="P1033" s="19"/>
      <c r="Q1033" s="19"/>
      <c r="R1033" s="19"/>
      <c r="S1033" s="19"/>
      <c r="T1033" s="76"/>
      <c r="U1033" s="19"/>
      <c r="V1033" s="19"/>
      <c r="W1033" s="19"/>
      <c r="X1033" s="89">
        <v>1</v>
      </c>
      <c r="Y1033" s="89">
        <v>1</v>
      </c>
      <c r="Z1033" s="19"/>
      <c r="AA1033" s="19"/>
      <c r="AB1033" s="19"/>
      <c r="AC1033" s="19"/>
      <c r="AD1033" s="19"/>
      <c r="AE1033" s="89">
        <v>1</v>
      </c>
      <c r="AF1033" s="89"/>
      <c r="AG1033" s="89"/>
      <c r="AH1033" s="89"/>
      <c r="AI1033" s="8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</row>
    <row r="1034" s="1" customFormat="1" spans="1:46">
      <c r="A1034" s="19"/>
      <c r="B1034" s="76" t="s">
        <v>5055</v>
      </c>
      <c r="C1034" s="76" t="s">
        <v>5045</v>
      </c>
      <c r="D1034" s="19">
        <f t="shared" si="1"/>
        <v>2</v>
      </c>
      <c r="E1034" s="19"/>
      <c r="F1034" s="19"/>
      <c r="G1034" s="76"/>
      <c r="H1034" s="76"/>
      <c r="I1034" s="76">
        <v>1</v>
      </c>
      <c r="J1034" s="76"/>
      <c r="K1034" s="74"/>
      <c r="L1034" s="74">
        <v>1</v>
      </c>
      <c r="M1034" s="89">
        <v>1</v>
      </c>
      <c r="N1034" s="19"/>
      <c r="O1034" s="19"/>
      <c r="P1034" s="19"/>
      <c r="Q1034" s="19"/>
      <c r="R1034" s="19"/>
      <c r="S1034" s="19"/>
      <c r="T1034" s="76">
        <v>1</v>
      </c>
      <c r="U1034" s="19"/>
      <c r="V1034" s="19"/>
      <c r="W1034" s="19"/>
      <c r="X1034" s="89">
        <v>1</v>
      </c>
      <c r="Y1034" s="89">
        <v>1</v>
      </c>
      <c r="Z1034" s="19"/>
      <c r="AA1034" s="19"/>
      <c r="AB1034" s="19"/>
      <c r="AC1034" s="19"/>
      <c r="AD1034" s="19"/>
      <c r="AE1034" s="89">
        <v>1</v>
      </c>
      <c r="AF1034" s="89">
        <v>1</v>
      </c>
      <c r="AG1034" s="89"/>
      <c r="AH1034" s="89">
        <v>1</v>
      </c>
      <c r="AI1034" s="89"/>
      <c r="AJ1034" s="19"/>
      <c r="AK1034" s="19"/>
      <c r="AL1034" s="19"/>
      <c r="AM1034" s="19"/>
      <c r="AN1034" s="19"/>
      <c r="AO1034" s="19"/>
      <c r="AP1034" s="19"/>
      <c r="AQ1034" s="19"/>
      <c r="AR1034" s="19"/>
      <c r="AS1034" s="19"/>
      <c r="AT1034" s="19"/>
    </row>
    <row r="1035" s="1" customFormat="1" spans="1:46">
      <c r="A1035" s="19"/>
      <c r="B1035" s="76"/>
      <c r="C1035" s="76" t="s">
        <v>5048</v>
      </c>
      <c r="D1035" s="19">
        <f t="shared" si="1"/>
        <v>2</v>
      </c>
      <c r="E1035" s="19"/>
      <c r="F1035" s="19"/>
      <c r="G1035" s="76"/>
      <c r="H1035" s="76"/>
      <c r="I1035" s="76"/>
      <c r="J1035" s="76">
        <v>1</v>
      </c>
      <c r="K1035" s="74"/>
      <c r="L1035" s="74">
        <v>1</v>
      </c>
      <c r="M1035" s="89"/>
      <c r="N1035" s="19"/>
      <c r="O1035" s="19"/>
      <c r="P1035" s="19"/>
      <c r="Q1035" s="19"/>
      <c r="R1035" s="19"/>
      <c r="S1035" s="19"/>
      <c r="T1035" s="76">
        <v>1</v>
      </c>
      <c r="U1035" s="19"/>
      <c r="V1035" s="19"/>
      <c r="W1035" s="19"/>
      <c r="X1035" s="89">
        <v>1</v>
      </c>
      <c r="Y1035" s="89">
        <v>1</v>
      </c>
      <c r="Z1035" s="19"/>
      <c r="AA1035" s="19"/>
      <c r="AB1035" s="19"/>
      <c r="AC1035" s="19"/>
      <c r="AD1035" s="19"/>
      <c r="AE1035" s="89">
        <v>1</v>
      </c>
      <c r="AF1035" s="89"/>
      <c r="AG1035" s="89"/>
      <c r="AH1035" s="89"/>
      <c r="AI1035" s="8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</row>
    <row r="1036" s="1" customFormat="1" spans="1:46">
      <c r="A1036" s="19"/>
      <c r="B1036" s="76"/>
      <c r="C1036" s="76" t="s">
        <v>5052</v>
      </c>
      <c r="D1036" s="19">
        <f t="shared" si="1"/>
        <v>1</v>
      </c>
      <c r="E1036" s="19"/>
      <c r="F1036" s="19"/>
      <c r="G1036" s="76"/>
      <c r="H1036" s="76"/>
      <c r="I1036" s="76">
        <v>1</v>
      </c>
      <c r="J1036" s="76"/>
      <c r="K1036" s="74"/>
      <c r="L1036" s="74">
        <v>1</v>
      </c>
      <c r="M1036" s="89"/>
      <c r="N1036" s="19"/>
      <c r="O1036" s="19"/>
      <c r="P1036" s="19"/>
      <c r="Q1036" s="19"/>
      <c r="R1036" s="19"/>
      <c r="S1036" s="19"/>
      <c r="T1036" s="76"/>
      <c r="U1036" s="19"/>
      <c r="V1036" s="19"/>
      <c r="W1036" s="19"/>
      <c r="X1036" s="89">
        <v>1</v>
      </c>
      <c r="Y1036" s="89">
        <v>1</v>
      </c>
      <c r="Z1036" s="19"/>
      <c r="AA1036" s="19"/>
      <c r="AB1036" s="19"/>
      <c r="AC1036" s="19"/>
      <c r="AD1036" s="19"/>
      <c r="AE1036" s="89">
        <v>1</v>
      </c>
      <c r="AF1036" s="89"/>
      <c r="AG1036" s="89"/>
      <c r="AH1036" s="89"/>
      <c r="AI1036" s="8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</row>
    <row r="1037" s="1" customFormat="1" spans="1:46">
      <c r="A1037" s="19"/>
      <c r="B1037" s="76"/>
      <c r="C1037" s="76" t="s">
        <v>5046</v>
      </c>
      <c r="D1037" s="19">
        <f t="shared" si="1"/>
        <v>1</v>
      </c>
      <c r="E1037" s="19"/>
      <c r="F1037" s="19"/>
      <c r="G1037" s="76"/>
      <c r="H1037" s="76"/>
      <c r="I1037" s="76"/>
      <c r="J1037" s="76">
        <v>1</v>
      </c>
      <c r="K1037" s="74"/>
      <c r="L1037" s="74">
        <v>1</v>
      </c>
      <c r="M1037" s="89"/>
      <c r="N1037" s="19"/>
      <c r="O1037" s="19"/>
      <c r="P1037" s="19"/>
      <c r="Q1037" s="19"/>
      <c r="R1037" s="19"/>
      <c r="S1037" s="19"/>
      <c r="T1037" s="76"/>
      <c r="U1037" s="19"/>
      <c r="V1037" s="19"/>
      <c r="W1037" s="19"/>
      <c r="X1037" s="89">
        <v>1</v>
      </c>
      <c r="Y1037" s="89">
        <v>1</v>
      </c>
      <c r="Z1037" s="19"/>
      <c r="AA1037" s="19"/>
      <c r="AB1037" s="19"/>
      <c r="AC1037" s="19"/>
      <c r="AD1037" s="19"/>
      <c r="AE1037" s="89">
        <v>1</v>
      </c>
      <c r="AF1037" s="89"/>
      <c r="AG1037" s="89"/>
      <c r="AH1037" s="89"/>
      <c r="AI1037" s="8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</row>
    <row r="1038" s="1" customFormat="1" spans="1:46">
      <c r="A1038" s="19"/>
      <c r="B1038" s="76" t="s">
        <v>5056</v>
      </c>
      <c r="C1038" s="76" t="s">
        <v>5045</v>
      </c>
      <c r="D1038" s="19">
        <f t="shared" si="1"/>
        <v>6</v>
      </c>
      <c r="E1038" s="19"/>
      <c r="F1038" s="19"/>
      <c r="G1038" s="76"/>
      <c r="H1038" s="76">
        <v>2</v>
      </c>
      <c r="I1038" s="76">
        <v>1</v>
      </c>
      <c r="J1038" s="76">
        <v>2</v>
      </c>
      <c r="K1038" s="74">
        <v>6</v>
      </c>
      <c r="L1038" s="74">
        <v>5</v>
      </c>
      <c r="M1038" s="89">
        <v>1</v>
      </c>
      <c r="N1038" s="19"/>
      <c r="O1038" s="19"/>
      <c r="P1038" s="19"/>
      <c r="Q1038" s="19"/>
      <c r="R1038" s="19"/>
      <c r="S1038" s="19"/>
      <c r="T1038" s="76">
        <v>1</v>
      </c>
      <c r="U1038" s="19"/>
      <c r="V1038" s="19"/>
      <c r="W1038" s="19"/>
      <c r="X1038" s="89">
        <v>1</v>
      </c>
      <c r="Y1038" s="89">
        <v>1</v>
      </c>
      <c r="Z1038" s="19"/>
      <c r="AA1038" s="19"/>
      <c r="AB1038" s="19"/>
      <c r="AC1038" s="19"/>
      <c r="AD1038" s="19"/>
      <c r="AE1038" s="89">
        <v>1</v>
      </c>
      <c r="AF1038" s="89">
        <v>1</v>
      </c>
      <c r="AG1038" s="89"/>
      <c r="AH1038" s="89"/>
      <c r="AI1038" s="89">
        <v>1</v>
      </c>
      <c r="AJ1038" s="19"/>
      <c r="AK1038" s="19"/>
      <c r="AL1038" s="19"/>
      <c r="AM1038" s="19"/>
      <c r="AN1038" s="19"/>
      <c r="AO1038" s="19"/>
      <c r="AP1038" s="19"/>
      <c r="AQ1038" s="19"/>
      <c r="AR1038" s="19"/>
      <c r="AS1038" s="19"/>
      <c r="AT1038" s="19"/>
    </row>
    <row r="1039" s="1" customFormat="1" spans="1:46">
      <c r="A1039" s="19"/>
      <c r="B1039" s="76"/>
      <c r="C1039" s="76" t="s">
        <v>5048</v>
      </c>
      <c r="D1039" s="19">
        <f t="shared" si="1"/>
        <v>1</v>
      </c>
      <c r="E1039" s="19"/>
      <c r="F1039" s="19"/>
      <c r="G1039" s="76"/>
      <c r="H1039" s="76"/>
      <c r="I1039" s="76"/>
      <c r="J1039" s="76">
        <v>1</v>
      </c>
      <c r="K1039" s="74"/>
      <c r="L1039" s="74">
        <v>1</v>
      </c>
      <c r="M1039" s="89"/>
      <c r="N1039" s="19"/>
      <c r="O1039" s="19"/>
      <c r="P1039" s="19"/>
      <c r="Q1039" s="19"/>
      <c r="R1039" s="19"/>
      <c r="S1039" s="19"/>
      <c r="T1039" s="76"/>
      <c r="U1039" s="19"/>
      <c r="V1039" s="19"/>
      <c r="W1039" s="19"/>
      <c r="X1039" s="89">
        <v>1</v>
      </c>
      <c r="Y1039" s="89">
        <v>1</v>
      </c>
      <c r="Z1039" s="19"/>
      <c r="AA1039" s="19"/>
      <c r="AB1039" s="19"/>
      <c r="AC1039" s="19"/>
      <c r="AD1039" s="19"/>
      <c r="AE1039" s="89">
        <v>1</v>
      </c>
      <c r="AF1039" s="89"/>
      <c r="AG1039" s="89"/>
      <c r="AH1039" s="89"/>
      <c r="AI1039" s="89"/>
      <c r="AJ1039" s="19"/>
      <c r="AK1039" s="19"/>
      <c r="AL1039" s="19"/>
      <c r="AM1039" s="19"/>
      <c r="AN1039" s="19"/>
      <c r="AO1039" s="19"/>
      <c r="AP1039" s="19"/>
      <c r="AQ1039" s="19"/>
      <c r="AR1039" s="19"/>
      <c r="AS1039" s="19"/>
      <c r="AT1039" s="19"/>
    </row>
    <row r="1040" s="1" customFormat="1" spans="1:46">
      <c r="A1040" s="19"/>
      <c r="B1040" s="76"/>
      <c r="C1040" s="76" t="s">
        <v>5052</v>
      </c>
      <c r="D1040" s="19">
        <f t="shared" si="1"/>
        <v>5</v>
      </c>
      <c r="E1040" s="19"/>
      <c r="F1040" s="19"/>
      <c r="G1040" s="76"/>
      <c r="H1040" s="76">
        <v>2</v>
      </c>
      <c r="I1040" s="76">
        <v>1</v>
      </c>
      <c r="J1040" s="76">
        <v>2</v>
      </c>
      <c r="K1040" s="74">
        <v>6</v>
      </c>
      <c r="L1040" s="74">
        <v>5</v>
      </c>
      <c r="M1040" s="89"/>
      <c r="N1040" s="19"/>
      <c r="O1040" s="19"/>
      <c r="P1040" s="19"/>
      <c r="Q1040" s="19"/>
      <c r="R1040" s="19"/>
      <c r="S1040" s="19"/>
      <c r="T1040" s="76"/>
      <c r="U1040" s="19"/>
      <c r="V1040" s="19"/>
      <c r="W1040" s="19"/>
      <c r="X1040" s="89">
        <v>1</v>
      </c>
      <c r="Y1040" s="89">
        <v>1</v>
      </c>
      <c r="Z1040" s="19"/>
      <c r="AA1040" s="19"/>
      <c r="AB1040" s="19"/>
      <c r="AC1040" s="19"/>
      <c r="AD1040" s="19"/>
      <c r="AE1040" s="89">
        <v>1</v>
      </c>
      <c r="AF1040" s="89"/>
      <c r="AG1040" s="89"/>
      <c r="AH1040" s="89"/>
      <c r="AI1040" s="89"/>
      <c r="AJ1040" s="19"/>
      <c r="AK1040" s="19"/>
      <c r="AL1040" s="19"/>
      <c r="AM1040" s="19"/>
      <c r="AN1040" s="19"/>
      <c r="AO1040" s="19"/>
      <c r="AP1040" s="19"/>
      <c r="AQ1040" s="19"/>
      <c r="AR1040" s="19"/>
      <c r="AS1040" s="19"/>
      <c r="AT1040" s="19"/>
    </row>
    <row r="1041" s="1" customFormat="1" spans="1:46">
      <c r="A1041" s="19"/>
      <c r="B1041" s="76"/>
      <c r="C1041" s="76" t="s">
        <v>5046</v>
      </c>
      <c r="D1041" s="19">
        <f t="shared" si="1"/>
        <v>2</v>
      </c>
      <c r="E1041" s="19"/>
      <c r="F1041" s="19"/>
      <c r="G1041" s="76">
        <v>1</v>
      </c>
      <c r="H1041" s="76"/>
      <c r="I1041" s="76"/>
      <c r="J1041" s="76">
        <v>1</v>
      </c>
      <c r="K1041" s="74">
        <v>2</v>
      </c>
      <c r="L1041" s="74">
        <v>2</v>
      </c>
      <c r="M1041" s="89"/>
      <c r="N1041" s="19"/>
      <c r="O1041" s="19"/>
      <c r="P1041" s="19"/>
      <c r="Q1041" s="19"/>
      <c r="R1041" s="19"/>
      <c r="S1041" s="19"/>
      <c r="T1041" s="76"/>
      <c r="U1041" s="19"/>
      <c r="V1041" s="19"/>
      <c r="W1041" s="19"/>
      <c r="X1041" s="89">
        <v>1</v>
      </c>
      <c r="Y1041" s="89">
        <v>1</v>
      </c>
      <c r="Z1041" s="19"/>
      <c r="AA1041" s="19"/>
      <c r="AB1041" s="19"/>
      <c r="AC1041" s="19"/>
      <c r="AD1041" s="19"/>
      <c r="AE1041" s="89">
        <v>1</v>
      </c>
      <c r="AF1041" s="89"/>
      <c r="AG1041" s="89"/>
      <c r="AH1041" s="89"/>
      <c r="AI1041" s="89"/>
      <c r="AJ1041" s="19"/>
      <c r="AK1041" s="19"/>
      <c r="AL1041" s="19"/>
      <c r="AM1041" s="19"/>
      <c r="AN1041" s="19"/>
      <c r="AO1041" s="19"/>
      <c r="AP1041" s="19"/>
      <c r="AQ1041" s="19"/>
      <c r="AR1041" s="19"/>
      <c r="AS1041" s="19"/>
      <c r="AT1041" s="19"/>
    </row>
    <row r="1042" s="1" customFormat="1" spans="1:46">
      <c r="A1042" s="19"/>
      <c r="B1042" s="76" t="s">
        <v>5057</v>
      </c>
      <c r="C1042" s="76" t="s">
        <v>5045</v>
      </c>
      <c r="D1042" s="19">
        <f t="shared" si="1"/>
        <v>2</v>
      </c>
      <c r="E1042" s="19"/>
      <c r="F1042" s="19"/>
      <c r="G1042" s="76"/>
      <c r="H1042" s="76"/>
      <c r="I1042" s="76"/>
      <c r="J1042" s="76">
        <v>1</v>
      </c>
      <c r="K1042" s="74"/>
      <c r="L1042" s="74">
        <v>1</v>
      </c>
      <c r="M1042" s="89">
        <v>1</v>
      </c>
      <c r="N1042" s="19"/>
      <c r="O1042" s="19"/>
      <c r="P1042" s="19"/>
      <c r="Q1042" s="19"/>
      <c r="R1042" s="19"/>
      <c r="S1042" s="19"/>
      <c r="T1042" s="76">
        <v>1</v>
      </c>
      <c r="U1042" s="19"/>
      <c r="V1042" s="19"/>
      <c r="W1042" s="19"/>
      <c r="X1042" s="89">
        <v>1</v>
      </c>
      <c r="Y1042" s="89">
        <v>1</v>
      </c>
      <c r="Z1042" s="19"/>
      <c r="AA1042" s="19"/>
      <c r="AB1042" s="19"/>
      <c r="AC1042" s="19"/>
      <c r="AD1042" s="19"/>
      <c r="AE1042" s="89">
        <v>1</v>
      </c>
      <c r="AF1042" s="89">
        <v>1</v>
      </c>
      <c r="AG1042" s="89">
        <v>1</v>
      </c>
      <c r="AH1042" s="89"/>
      <c r="AI1042" s="89"/>
      <c r="AJ1042" s="19"/>
      <c r="AK1042" s="19"/>
      <c r="AL1042" s="19"/>
      <c r="AM1042" s="19"/>
      <c r="AN1042" s="19"/>
      <c r="AO1042" s="19"/>
      <c r="AP1042" s="19"/>
      <c r="AQ1042" s="19"/>
      <c r="AR1042" s="19"/>
      <c r="AS1042" s="19"/>
      <c r="AT1042" s="19"/>
    </row>
    <row r="1043" s="1" customFormat="1" spans="1:46">
      <c r="A1043" s="19"/>
      <c r="B1043" s="76"/>
      <c r="C1043" s="76" t="s">
        <v>5048</v>
      </c>
      <c r="D1043" s="19">
        <f t="shared" si="1"/>
        <v>1</v>
      </c>
      <c r="E1043" s="19"/>
      <c r="F1043" s="19"/>
      <c r="G1043" s="76"/>
      <c r="H1043" s="76"/>
      <c r="I1043" s="76">
        <v>1</v>
      </c>
      <c r="J1043" s="76"/>
      <c r="K1043" s="74"/>
      <c r="L1043" s="74">
        <v>1</v>
      </c>
      <c r="M1043" s="89"/>
      <c r="N1043" s="19"/>
      <c r="O1043" s="19"/>
      <c r="P1043" s="19"/>
      <c r="Q1043" s="19"/>
      <c r="R1043" s="19"/>
      <c r="S1043" s="19"/>
      <c r="T1043" s="76"/>
      <c r="U1043" s="19"/>
      <c r="V1043" s="19"/>
      <c r="W1043" s="19"/>
      <c r="X1043" s="89">
        <v>1</v>
      </c>
      <c r="Y1043" s="89">
        <v>1</v>
      </c>
      <c r="Z1043" s="19"/>
      <c r="AA1043" s="19"/>
      <c r="AB1043" s="19"/>
      <c r="AC1043" s="19"/>
      <c r="AD1043" s="19"/>
      <c r="AE1043" s="89">
        <v>1</v>
      </c>
      <c r="AF1043" s="89"/>
      <c r="AG1043" s="89"/>
      <c r="AH1043" s="89"/>
      <c r="AI1043" s="89"/>
      <c r="AJ1043" s="19"/>
      <c r="AK1043" s="19"/>
      <c r="AL1043" s="19"/>
      <c r="AM1043" s="19"/>
      <c r="AN1043" s="19"/>
      <c r="AO1043" s="19"/>
      <c r="AP1043" s="19"/>
      <c r="AQ1043" s="19"/>
      <c r="AR1043" s="19"/>
      <c r="AS1043" s="19"/>
      <c r="AT1043" s="19"/>
    </row>
    <row r="1044" s="1" customFormat="1" spans="1:46">
      <c r="A1044" s="19"/>
      <c r="B1044" s="76"/>
      <c r="C1044" s="76" t="s">
        <v>5052</v>
      </c>
      <c r="D1044" s="19">
        <f t="shared" si="1"/>
        <v>1</v>
      </c>
      <c r="E1044" s="19"/>
      <c r="F1044" s="19"/>
      <c r="G1044" s="76"/>
      <c r="H1044" s="76"/>
      <c r="I1044" s="76"/>
      <c r="J1044" s="76">
        <v>1</v>
      </c>
      <c r="K1044" s="74"/>
      <c r="L1044" s="74">
        <v>1</v>
      </c>
      <c r="M1044" s="89"/>
      <c r="N1044" s="19"/>
      <c r="O1044" s="19"/>
      <c r="P1044" s="19"/>
      <c r="Q1044" s="19"/>
      <c r="R1044" s="19"/>
      <c r="S1044" s="19"/>
      <c r="T1044" s="76"/>
      <c r="U1044" s="19"/>
      <c r="V1044" s="19"/>
      <c r="W1044" s="19"/>
      <c r="X1044" s="89">
        <v>1</v>
      </c>
      <c r="Y1044" s="89">
        <v>1</v>
      </c>
      <c r="Z1044" s="19"/>
      <c r="AA1044" s="19"/>
      <c r="AB1044" s="19"/>
      <c r="AC1044" s="19"/>
      <c r="AD1044" s="19"/>
      <c r="AE1044" s="89">
        <v>1</v>
      </c>
      <c r="AF1044" s="89"/>
      <c r="AG1044" s="89"/>
      <c r="AH1044" s="89"/>
      <c r="AI1044" s="89"/>
      <c r="AJ1044" s="19"/>
      <c r="AK1044" s="19"/>
      <c r="AL1044" s="19"/>
      <c r="AM1044" s="19"/>
      <c r="AN1044" s="19"/>
      <c r="AO1044" s="19"/>
      <c r="AP1044" s="19"/>
      <c r="AQ1044" s="19"/>
      <c r="AR1044" s="19"/>
      <c r="AS1044" s="19"/>
      <c r="AT1044" s="19"/>
    </row>
    <row r="1045" s="1" customFormat="1" spans="1:46">
      <c r="A1045" s="19"/>
      <c r="B1045" s="76" t="s">
        <v>5058</v>
      </c>
      <c r="C1045" s="76" t="s">
        <v>5045</v>
      </c>
      <c r="D1045" s="19">
        <f t="shared" si="1"/>
        <v>2</v>
      </c>
      <c r="E1045" s="19"/>
      <c r="F1045" s="19"/>
      <c r="G1045" s="76"/>
      <c r="H1045" s="76"/>
      <c r="I1045" s="76"/>
      <c r="J1045" s="76">
        <v>1</v>
      </c>
      <c r="K1045" s="74"/>
      <c r="L1045" s="74">
        <v>1</v>
      </c>
      <c r="M1045" s="89">
        <v>1</v>
      </c>
      <c r="N1045" s="19"/>
      <c r="O1045" s="19"/>
      <c r="P1045" s="19"/>
      <c r="Q1045" s="19"/>
      <c r="R1045" s="19"/>
      <c r="S1045" s="19"/>
      <c r="T1045" s="76">
        <v>1</v>
      </c>
      <c r="U1045" s="19"/>
      <c r="V1045" s="19"/>
      <c r="W1045" s="19"/>
      <c r="X1045" s="89">
        <v>1</v>
      </c>
      <c r="Y1045" s="89">
        <v>1</v>
      </c>
      <c r="Z1045" s="19"/>
      <c r="AA1045" s="19"/>
      <c r="AB1045" s="19"/>
      <c r="AC1045" s="19"/>
      <c r="AD1045" s="19"/>
      <c r="AE1045" s="89">
        <v>1</v>
      </c>
      <c r="AF1045" s="89">
        <v>1</v>
      </c>
      <c r="AG1045" s="89">
        <v>1</v>
      </c>
      <c r="AH1045" s="89"/>
      <c r="AI1045" s="89"/>
      <c r="AJ1045" s="19"/>
      <c r="AK1045" s="19"/>
      <c r="AL1045" s="19"/>
      <c r="AM1045" s="19"/>
      <c r="AN1045" s="19"/>
      <c r="AO1045" s="19"/>
      <c r="AP1045" s="19"/>
      <c r="AQ1045" s="19"/>
      <c r="AR1045" s="19"/>
      <c r="AS1045" s="19"/>
      <c r="AT1045" s="19"/>
    </row>
    <row r="1046" s="1" customFormat="1" spans="1:46">
      <c r="A1046" s="19"/>
      <c r="B1046" s="76"/>
      <c r="C1046" s="76" t="s">
        <v>5048</v>
      </c>
      <c r="D1046" s="19">
        <f t="shared" si="1"/>
        <v>2</v>
      </c>
      <c r="E1046" s="19"/>
      <c r="F1046" s="19"/>
      <c r="G1046" s="76"/>
      <c r="H1046" s="76"/>
      <c r="I1046" s="76"/>
      <c r="J1046" s="76">
        <v>1</v>
      </c>
      <c r="K1046" s="74"/>
      <c r="L1046" s="74">
        <v>1</v>
      </c>
      <c r="M1046" s="89"/>
      <c r="N1046" s="19"/>
      <c r="O1046" s="19"/>
      <c r="P1046" s="19"/>
      <c r="Q1046" s="19"/>
      <c r="R1046" s="19"/>
      <c r="S1046" s="19"/>
      <c r="T1046" s="76">
        <v>1</v>
      </c>
      <c r="U1046" s="19"/>
      <c r="V1046" s="19"/>
      <c r="W1046" s="19"/>
      <c r="X1046" s="89">
        <v>1</v>
      </c>
      <c r="Y1046" s="89">
        <v>1</v>
      </c>
      <c r="Z1046" s="19"/>
      <c r="AA1046" s="19"/>
      <c r="AB1046" s="19"/>
      <c r="AC1046" s="19"/>
      <c r="AD1046" s="19"/>
      <c r="AE1046" s="89">
        <v>1</v>
      </c>
      <c r="AF1046" s="89"/>
      <c r="AG1046" s="89"/>
      <c r="AH1046" s="89"/>
      <c r="AI1046" s="89"/>
      <c r="AJ1046" s="19"/>
      <c r="AK1046" s="19"/>
      <c r="AL1046" s="19"/>
      <c r="AM1046" s="19"/>
      <c r="AN1046" s="19"/>
      <c r="AO1046" s="19"/>
      <c r="AP1046" s="19"/>
      <c r="AQ1046" s="19"/>
      <c r="AR1046" s="19"/>
      <c r="AS1046" s="19"/>
      <c r="AT1046" s="19"/>
    </row>
    <row r="1047" s="1" customFormat="1" spans="1:46">
      <c r="A1047" s="19"/>
      <c r="B1047" s="76"/>
      <c r="C1047" s="76" t="s">
        <v>5052</v>
      </c>
      <c r="D1047" s="19">
        <f t="shared" si="1"/>
        <v>1</v>
      </c>
      <c r="E1047" s="19"/>
      <c r="F1047" s="19"/>
      <c r="G1047" s="76"/>
      <c r="H1047" s="76"/>
      <c r="I1047" s="76"/>
      <c r="J1047" s="76">
        <v>1</v>
      </c>
      <c r="K1047" s="74"/>
      <c r="L1047" s="74">
        <v>1</v>
      </c>
      <c r="M1047" s="89"/>
      <c r="N1047" s="19"/>
      <c r="O1047" s="19"/>
      <c r="P1047" s="19"/>
      <c r="Q1047" s="19"/>
      <c r="R1047" s="19"/>
      <c r="S1047" s="19"/>
      <c r="T1047" s="76"/>
      <c r="U1047" s="19"/>
      <c r="V1047" s="19"/>
      <c r="W1047" s="19"/>
      <c r="X1047" s="89">
        <v>1</v>
      </c>
      <c r="Y1047" s="89">
        <v>1</v>
      </c>
      <c r="Z1047" s="19"/>
      <c r="AA1047" s="19"/>
      <c r="AB1047" s="19"/>
      <c r="AC1047" s="19"/>
      <c r="AD1047" s="19"/>
      <c r="AE1047" s="89">
        <v>1</v>
      </c>
      <c r="AF1047" s="89"/>
      <c r="AG1047" s="89"/>
      <c r="AH1047" s="89"/>
      <c r="AI1047" s="89"/>
      <c r="AJ1047" s="19"/>
      <c r="AK1047" s="19"/>
      <c r="AL1047" s="19"/>
      <c r="AM1047" s="19"/>
      <c r="AN1047" s="19"/>
      <c r="AO1047" s="19"/>
      <c r="AP1047" s="19"/>
      <c r="AQ1047" s="19"/>
      <c r="AR1047" s="19"/>
      <c r="AS1047" s="19"/>
      <c r="AT1047" s="19"/>
    </row>
    <row r="1048" s="1" customFormat="1" spans="1:46">
      <c r="A1048" s="19"/>
      <c r="B1048" s="76"/>
      <c r="C1048" s="76" t="s">
        <v>5046</v>
      </c>
      <c r="D1048" s="19">
        <f t="shared" si="1"/>
        <v>1</v>
      </c>
      <c r="E1048" s="19"/>
      <c r="F1048" s="19"/>
      <c r="G1048" s="76"/>
      <c r="H1048" s="76"/>
      <c r="I1048" s="76"/>
      <c r="J1048" s="76">
        <v>1</v>
      </c>
      <c r="K1048" s="74"/>
      <c r="L1048" s="74">
        <v>1</v>
      </c>
      <c r="M1048" s="89"/>
      <c r="N1048" s="19"/>
      <c r="O1048" s="19"/>
      <c r="P1048" s="19"/>
      <c r="Q1048" s="19"/>
      <c r="R1048" s="19"/>
      <c r="S1048" s="19"/>
      <c r="T1048" s="76"/>
      <c r="U1048" s="19"/>
      <c r="V1048" s="19"/>
      <c r="W1048" s="19"/>
      <c r="X1048" s="89">
        <v>1</v>
      </c>
      <c r="Y1048" s="89">
        <v>1</v>
      </c>
      <c r="Z1048" s="19"/>
      <c r="AA1048" s="19"/>
      <c r="AB1048" s="19"/>
      <c r="AC1048" s="19"/>
      <c r="AD1048" s="19"/>
      <c r="AE1048" s="89">
        <v>1</v>
      </c>
      <c r="AF1048" s="89"/>
      <c r="AG1048" s="89"/>
      <c r="AH1048" s="89"/>
      <c r="AI1048" s="89"/>
      <c r="AJ1048" s="19"/>
      <c r="AK1048" s="19"/>
      <c r="AL1048" s="19"/>
      <c r="AM1048" s="19"/>
      <c r="AN1048" s="19"/>
      <c r="AO1048" s="19"/>
      <c r="AP1048" s="19"/>
      <c r="AQ1048" s="19"/>
      <c r="AR1048" s="19"/>
      <c r="AS1048" s="19"/>
      <c r="AT1048" s="19"/>
    </row>
    <row r="1049" s="1" customFormat="1" spans="1:46">
      <c r="A1049" s="19"/>
      <c r="B1049" s="76" t="s">
        <v>5059</v>
      </c>
      <c r="C1049" s="76" t="s">
        <v>5052</v>
      </c>
      <c r="D1049" s="19">
        <f t="shared" si="1"/>
        <v>1</v>
      </c>
      <c r="E1049" s="19"/>
      <c r="F1049" s="19"/>
      <c r="G1049" s="76"/>
      <c r="H1049" s="76"/>
      <c r="I1049" s="76"/>
      <c r="J1049" s="76">
        <v>1</v>
      </c>
      <c r="K1049" s="74"/>
      <c r="L1049" s="74">
        <v>1</v>
      </c>
      <c r="M1049" s="89">
        <v>1</v>
      </c>
      <c r="N1049" s="19"/>
      <c r="O1049" s="19"/>
      <c r="P1049" s="19"/>
      <c r="Q1049" s="19"/>
      <c r="R1049" s="19"/>
      <c r="S1049" s="19"/>
      <c r="T1049" s="76"/>
      <c r="U1049" s="19"/>
      <c r="V1049" s="19"/>
      <c r="W1049" s="19"/>
      <c r="X1049" s="89">
        <v>1</v>
      </c>
      <c r="Y1049" s="89">
        <v>1</v>
      </c>
      <c r="Z1049" s="19"/>
      <c r="AA1049" s="19"/>
      <c r="AB1049" s="19"/>
      <c r="AC1049" s="19"/>
      <c r="AD1049" s="19"/>
      <c r="AE1049" s="89">
        <v>1</v>
      </c>
      <c r="AF1049" s="89">
        <v>1</v>
      </c>
      <c r="AG1049" s="89">
        <v>1</v>
      </c>
      <c r="AH1049" s="89"/>
      <c r="AI1049" s="89"/>
      <c r="AJ1049" s="19"/>
      <c r="AK1049" s="19"/>
      <c r="AL1049" s="19"/>
      <c r="AM1049" s="19"/>
      <c r="AN1049" s="19"/>
      <c r="AO1049" s="19"/>
      <c r="AP1049" s="19"/>
      <c r="AQ1049" s="19"/>
      <c r="AR1049" s="19"/>
      <c r="AS1049" s="19"/>
      <c r="AT1049" s="19"/>
    </row>
    <row r="1050" s="1" customFormat="1" spans="1:46">
      <c r="A1050" s="19"/>
      <c r="B1050" s="76"/>
      <c r="C1050" s="76" t="s">
        <v>5046</v>
      </c>
      <c r="D1050" s="19">
        <f t="shared" si="1"/>
        <v>2</v>
      </c>
      <c r="E1050" s="19"/>
      <c r="F1050" s="19"/>
      <c r="G1050" s="76"/>
      <c r="H1050" s="76"/>
      <c r="I1050" s="76"/>
      <c r="J1050" s="76">
        <v>2</v>
      </c>
      <c r="K1050" s="74"/>
      <c r="L1050" s="74">
        <v>2</v>
      </c>
      <c r="M1050" s="89"/>
      <c r="N1050" s="19"/>
      <c r="O1050" s="19"/>
      <c r="P1050" s="19"/>
      <c r="Q1050" s="19"/>
      <c r="R1050" s="19"/>
      <c r="S1050" s="19"/>
      <c r="T1050" s="76"/>
      <c r="U1050" s="19"/>
      <c r="V1050" s="19"/>
      <c r="W1050" s="19"/>
      <c r="X1050" s="89">
        <v>1</v>
      </c>
      <c r="Y1050" s="89">
        <v>1</v>
      </c>
      <c r="Z1050" s="19"/>
      <c r="AA1050" s="19"/>
      <c r="AB1050" s="19"/>
      <c r="AC1050" s="19"/>
      <c r="AD1050" s="19"/>
      <c r="AE1050" s="89">
        <v>1</v>
      </c>
      <c r="AF1050" s="89"/>
      <c r="AG1050" s="89"/>
      <c r="AH1050" s="89"/>
      <c r="AI1050" s="89"/>
      <c r="AJ1050" s="19"/>
      <c r="AK1050" s="19"/>
      <c r="AL1050" s="19"/>
      <c r="AM1050" s="19"/>
      <c r="AN1050" s="19"/>
      <c r="AO1050" s="19"/>
      <c r="AP1050" s="19"/>
      <c r="AQ1050" s="19"/>
      <c r="AR1050" s="19"/>
      <c r="AS1050" s="19"/>
      <c r="AT1050" s="19"/>
    </row>
    <row r="1051" s="1" customFormat="1" spans="1:46">
      <c r="A1051" s="19"/>
      <c r="B1051" s="76" t="s">
        <v>5060</v>
      </c>
      <c r="C1051" s="76" t="s">
        <v>5045</v>
      </c>
      <c r="D1051" s="19">
        <f t="shared" si="1"/>
        <v>2</v>
      </c>
      <c r="E1051" s="19"/>
      <c r="F1051" s="19"/>
      <c r="G1051" s="76"/>
      <c r="H1051" s="76"/>
      <c r="I1051" s="76"/>
      <c r="J1051" s="76">
        <v>1</v>
      </c>
      <c r="K1051" s="74"/>
      <c r="L1051" s="74">
        <v>1</v>
      </c>
      <c r="M1051" s="89">
        <v>1</v>
      </c>
      <c r="N1051" s="19"/>
      <c r="O1051" s="19"/>
      <c r="P1051" s="19"/>
      <c r="Q1051" s="19"/>
      <c r="R1051" s="19"/>
      <c r="S1051" s="19"/>
      <c r="T1051" s="76">
        <v>1</v>
      </c>
      <c r="U1051" s="19"/>
      <c r="V1051" s="19"/>
      <c r="W1051" s="19"/>
      <c r="X1051" s="89">
        <v>1</v>
      </c>
      <c r="Y1051" s="89">
        <v>1</v>
      </c>
      <c r="Z1051" s="19"/>
      <c r="AA1051" s="19"/>
      <c r="AB1051" s="19"/>
      <c r="AC1051" s="19"/>
      <c r="AD1051" s="19"/>
      <c r="AE1051" s="89">
        <v>1</v>
      </c>
      <c r="AF1051" s="89">
        <v>1</v>
      </c>
      <c r="AG1051" s="89">
        <v>1</v>
      </c>
      <c r="AH1051" s="89"/>
      <c r="AI1051" s="89"/>
      <c r="AJ1051" s="19"/>
      <c r="AK1051" s="19"/>
      <c r="AL1051" s="19"/>
      <c r="AM1051" s="19"/>
      <c r="AN1051" s="19"/>
      <c r="AO1051" s="19"/>
      <c r="AP1051" s="19"/>
      <c r="AQ1051" s="19"/>
      <c r="AR1051" s="19"/>
      <c r="AS1051" s="19"/>
      <c r="AT1051" s="19"/>
    </row>
    <row r="1052" s="1" customFormat="1" spans="1:46">
      <c r="A1052" s="19"/>
      <c r="B1052" s="76"/>
      <c r="C1052" s="76" t="s">
        <v>5048</v>
      </c>
      <c r="D1052" s="19">
        <f t="shared" si="1"/>
        <v>2</v>
      </c>
      <c r="E1052" s="19"/>
      <c r="F1052" s="19"/>
      <c r="G1052" s="76"/>
      <c r="H1052" s="76"/>
      <c r="I1052" s="76"/>
      <c r="J1052" s="76">
        <v>1</v>
      </c>
      <c r="K1052" s="74"/>
      <c r="L1052" s="74">
        <v>1</v>
      </c>
      <c r="M1052" s="89"/>
      <c r="N1052" s="19"/>
      <c r="O1052" s="19"/>
      <c r="P1052" s="19"/>
      <c r="Q1052" s="19"/>
      <c r="R1052" s="19"/>
      <c r="S1052" s="19"/>
      <c r="T1052" s="76">
        <v>1</v>
      </c>
      <c r="U1052" s="19"/>
      <c r="V1052" s="19"/>
      <c r="W1052" s="19"/>
      <c r="X1052" s="89">
        <v>1</v>
      </c>
      <c r="Y1052" s="89">
        <v>1</v>
      </c>
      <c r="Z1052" s="19"/>
      <c r="AA1052" s="19"/>
      <c r="AB1052" s="19"/>
      <c r="AC1052" s="19"/>
      <c r="AD1052" s="19"/>
      <c r="AE1052" s="89">
        <v>1</v>
      </c>
      <c r="AF1052" s="89"/>
      <c r="AG1052" s="89"/>
      <c r="AH1052" s="89"/>
      <c r="AI1052" s="89"/>
      <c r="AJ1052" s="19"/>
      <c r="AK1052" s="19"/>
      <c r="AL1052" s="19"/>
      <c r="AM1052" s="19"/>
      <c r="AN1052" s="19"/>
      <c r="AO1052" s="19"/>
      <c r="AP1052" s="19"/>
      <c r="AQ1052" s="19"/>
      <c r="AR1052" s="19"/>
      <c r="AS1052" s="19"/>
      <c r="AT1052" s="19"/>
    </row>
    <row r="1053" s="1" customFormat="1" spans="1:46">
      <c r="A1053" s="19"/>
      <c r="B1053" s="76"/>
      <c r="C1053" s="76" t="s">
        <v>5052</v>
      </c>
      <c r="D1053" s="19">
        <f t="shared" si="1"/>
        <v>1</v>
      </c>
      <c r="E1053" s="19"/>
      <c r="F1053" s="19"/>
      <c r="G1053" s="76"/>
      <c r="H1053" s="76"/>
      <c r="I1053" s="76"/>
      <c r="J1053" s="76">
        <v>1</v>
      </c>
      <c r="K1053" s="74"/>
      <c r="L1053" s="74">
        <v>1</v>
      </c>
      <c r="M1053" s="89"/>
      <c r="N1053" s="19"/>
      <c r="O1053" s="19"/>
      <c r="P1053" s="19"/>
      <c r="Q1053" s="19"/>
      <c r="R1053" s="19"/>
      <c r="S1053" s="19"/>
      <c r="T1053" s="76"/>
      <c r="U1053" s="19"/>
      <c r="V1053" s="19"/>
      <c r="W1053" s="19"/>
      <c r="X1053" s="89">
        <v>1</v>
      </c>
      <c r="Y1053" s="89">
        <v>1</v>
      </c>
      <c r="Z1053" s="19"/>
      <c r="AA1053" s="19"/>
      <c r="AB1053" s="19"/>
      <c r="AC1053" s="19"/>
      <c r="AD1053" s="19"/>
      <c r="AE1053" s="89">
        <v>1</v>
      </c>
      <c r="AF1053" s="89"/>
      <c r="AG1053" s="89"/>
      <c r="AH1053" s="89"/>
      <c r="AI1053" s="89"/>
      <c r="AJ1053" s="19"/>
      <c r="AK1053" s="19"/>
      <c r="AL1053" s="19"/>
      <c r="AM1053" s="19"/>
      <c r="AN1053" s="19"/>
      <c r="AO1053" s="19"/>
      <c r="AP1053" s="19"/>
      <c r="AQ1053" s="19"/>
      <c r="AR1053" s="19"/>
      <c r="AS1053" s="19"/>
      <c r="AT1053" s="19"/>
    </row>
    <row r="1054" s="1" customFormat="1" spans="1:46">
      <c r="A1054" s="19"/>
      <c r="B1054" s="76"/>
      <c r="C1054" s="76" t="s">
        <v>5046</v>
      </c>
      <c r="D1054" s="19">
        <f t="shared" si="1"/>
        <v>1</v>
      </c>
      <c r="E1054" s="19"/>
      <c r="F1054" s="19"/>
      <c r="G1054" s="76"/>
      <c r="H1054" s="76"/>
      <c r="I1054" s="76"/>
      <c r="J1054" s="76">
        <v>1</v>
      </c>
      <c r="K1054" s="74"/>
      <c r="L1054" s="74">
        <v>1</v>
      </c>
      <c r="M1054" s="89"/>
      <c r="N1054" s="19"/>
      <c r="O1054" s="19"/>
      <c r="P1054" s="19"/>
      <c r="Q1054" s="19"/>
      <c r="R1054" s="19"/>
      <c r="S1054" s="19"/>
      <c r="T1054" s="76"/>
      <c r="U1054" s="19"/>
      <c r="V1054" s="19"/>
      <c r="W1054" s="19"/>
      <c r="X1054" s="89">
        <v>1</v>
      </c>
      <c r="Y1054" s="89">
        <v>1</v>
      </c>
      <c r="Z1054" s="19"/>
      <c r="AA1054" s="19"/>
      <c r="AB1054" s="19"/>
      <c r="AC1054" s="19"/>
      <c r="AD1054" s="19"/>
      <c r="AE1054" s="89">
        <v>1</v>
      </c>
      <c r="AF1054" s="89"/>
      <c r="AG1054" s="89"/>
      <c r="AH1054" s="89"/>
      <c r="AI1054" s="89"/>
      <c r="AJ1054" s="19"/>
      <c r="AK1054" s="19"/>
      <c r="AL1054" s="19"/>
      <c r="AM1054" s="19"/>
      <c r="AN1054" s="19"/>
      <c r="AO1054" s="19"/>
      <c r="AP1054" s="19"/>
      <c r="AQ1054" s="19"/>
      <c r="AR1054" s="19"/>
      <c r="AS1054" s="19"/>
      <c r="AT1054" s="19"/>
    </row>
    <row r="1055" s="1" customFormat="1" spans="1:46">
      <c r="A1055" s="19"/>
      <c r="B1055" s="76" t="s">
        <v>5061</v>
      </c>
      <c r="C1055" s="76" t="s">
        <v>5045</v>
      </c>
      <c r="D1055" s="19">
        <f t="shared" si="1"/>
        <v>2</v>
      </c>
      <c r="E1055" s="19"/>
      <c r="F1055" s="19"/>
      <c r="G1055" s="76"/>
      <c r="H1055" s="76"/>
      <c r="I1055" s="76"/>
      <c r="J1055" s="76">
        <v>1</v>
      </c>
      <c r="K1055" s="74"/>
      <c r="L1055" s="74">
        <v>1</v>
      </c>
      <c r="M1055" s="89">
        <v>1</v>
      </c>
      <c r="N1055" s="19"/>
      <c r="O1055" s="19"/>
      <c r="P1055" s="19"/>
      <c r="Q1055" s="19"/>
      <c r="R1055" s="19"/>
      <c r="S1055" s="19"/>
      <c r="T1055" s="76">
        <v>1</v>
      </c>
      <c r="U1055" s="19"/>
      <c r="V1055" s="19"/>
      <c r="W1055" s="19"/>
      <c r="X1055" s="89">
        <v>1</v>
      </c>
      <c r="Y1055" s="89">
        <v>1</v>
      </c>
      <c r="Z1055" s="19"/>
      <c r="AA1055" s="19"/>
      <c r="AB1055" s="19"/>
      <c r="AC1055" s="19"/>
      <c r="AD1055" s="19"/>
      <c r="AE1055" s="89">
        <v>1</v>
      </c>
      <c r="AF1055" s="89">
        <v>1</v>
      </c>
      <c r="AG1055" s="89">
        <v>1</v>
      </c>
      <c r="AH1055" s="89"/>
      <c r="AI1055" s="89"/>
      <c r="AJ1055" s="19"/>
      <c r="AK1055" s="19"/>
      <c r="AL1055" s="19"/>
      <c r="AM1055" s="19"/>
      <c r="AN1055" s="19"/>
      <c r="AO1055" s="19"/>
      <c r="AP1055" s="19"/>
      <c r="AQ1055" s="19"/>
      <c r="AR1055" s="19"/>
      <c r="AS1055" s="19"/>
      <c r="AT1055" s="19"/>
    </row>
    <row r="1056" s="1" customFormat="1" spans="1:46">
      <c r="A1056" s="19"/>
      <c r="B1056" s="76"/>
      <c r="C1056" s="76" t="s">
        <v>5052</v>
      </c>
      <c r="D1056" s="19">
        <f t="shared" si="1"/>
        <v>1</v>
      </c>
      <c r="E1056" s="19"/>
      <c r="F1056" s="19"/>
      <c r="G1056" s="76"/>
      <c r="H1056" s="76"/>
      <c r="I1056" s="76"/>
      <c r="J1056" s="76">
        <v>1</v>
      </c>
      <c r="K1056" s="74"/>
      <c r="L1056" s="74">
        <v>1</v>
      </c>
      <c r="M1056" s="89"/>
      <c r="N1056" s="19"/>
      <c r="O1056" s="19"/>
      <c r="P1056" s="19"/>
      <c r="Q1056" s="19"/>
      <c r="R1056" s="19"/>
      <c r="S1056" s="19"/>
      <c r="T1056" s="76"/>
      <c r="U1056" s="19"/>
      <c r="V1056" s="19"/>
      <c r="W1056" s="19"/>
      <c r="X1056" s="89">
        <v>1</v>
      </c>
      <c r="Y1056" s="89">
        <v>1</v>
      </c>
      <c r="Z1056" s="19"/>
      <c r="AA1056" s="19"/>
      <c r="AB1056" s="19"/>
      <c r="AC1056" s="19"/>
      <c r="AD1056" s="19"/>
      <c r="AE1056" s="89">
        <v>1</v>
      </c>
      <c r="AF1056" s="89"/>
      <c r="AG1056" s="89"/>
      <c r="AH1056" s="89"/>
      <c r="AI1056" s="89"/>
      <c r="AJ1056" s="19"/>
      <c r="AK1056" s="19"/>
      <c r="AL1056" s="19"/>
      <c r="AM1056" s="19"/>
      <c r="AN1056" s="19"/>
      <c r="AO1056" s="19"/>
      <c r="AP1056" s="19"/>
      <c r="AQ1056" s="19"/>
      <c r="AR1056" s="19"/>
      <c r="AS1056" s="19"/>
      <c r="AT1056" s="19"/>
    </row>
    <row r="1057" s="1" customFormat="1" spans="1:46">
      <c r="A1057" s="19"/>
      <c r="B1057" s="76"/>
      <c r="C1057" s="76" t="s">
        <v>5046</v>
      </c>
      <c r="D1057" s="19">
        <f t="shared" si="1"/>
        <v>1</v>
      </c>
      <c r="E1057" s="19"/>
      <c r="F1057" s="19"/>
      <c r="G1057" s="76"/>
      <c r="H1057" s="76"/>
      <c r="I1057" s="76"/>
      <c r="J1057" s="76">
        <v>1</v>
      </c>
      <c r="K1057" s="74"/>
      <c r="L1057" s="74">
        <v>1</v>
      </c>
      <c r="M1057" s="89"/>
      <c r="N1057" s="19"/>
      <c r="O1057" s="19"/>
      <c r="P1057" s="19"/>
      <c r="Q1057" s="19"/>
      <c r="R1057" s="19"/>
      <c r="S1057" s="19"/>
      <c r="T1057" s="76"/>
      <c r="U1057" s="19"/>
      <c r="V1057" s="19"/>
      <c r="W1057" s="19"/>
      <c r="X1057" s="89">
        <v>1</v>
      </c>
      <c r="Y1057" s="89">
        <v>1</v>
      </c>
      <c r="Z1057" s="19"/>
      <c r="AA1057" s="19"/>
      <c r="AB1057" s="19"/>
      <c r="AC1057" s="19"/>
      <c r="AD1057" s="19"/>
      <c r="AE1057" s="89">
        <v>1</v>
      </c>
      <c r="AF1057" s="89"/>
      <c r="AG1057" s="89"/>
      <c r="AH1057" s="89"/>
      <c r="AI1057" s="89"/>
      <c r="AJ1057" s="19"/>
      <c r="AK1057" s="19"/>
      <c r="AL1057" s="19"/>
      <c r="AM1057" s="19"/>
      <c r="AN1057" s="19"/>
      <c r="AO1057" s="19"/>
      <c r="AP1057" s="19"/>
      <c r="AQ1057" s="19"/>
      <c r="AR1057" s="19"/>
      <c r="AS1057" s="19"/>
      <c r="AT1057" s="19"/>
    </row>
    <row r="1058" s="1" customFormat="1" spans="1:46">
      <c r="A1058" s="19"/>
      <c r="B1058" s="76" t="s">
        <v>5062</v>
      </c>
      <c r="C1058" s="76" t="s">
        <v>5045</v>
      </c>
      <c r="D1058" s="19">
        <f t="shared" si="1"/>
        <v>2</v>
      </c>
      <c r="E1058" s="19"/>
      <c r="F1058" s="19"/>
      <c r="G1058" s="76"/>
      <c r="H1058" s="76"/>
      <c r="I1058" s="76"/>
      <c r="J1058" s="76">
        <v>1</v>
      </c>
      <c r="K1058" s="74"/>
      <c r="L1058" s="74">
        <v>1</v>
      </c>
      <c r="M1058" s="89">
        <v>1</v>
      </c>
      <c r="N1058" s="19"/>
      <c r="O1058" s="19"/>
      <c r="P1058" s="19"/>
      <c r="Q1058" s="19"/>
      <c r="R1058" s="19"/>
      <c r="S1058" s="19"/>
      <c r="T1058" s="76">
        <v>1</v>
      </c>
      <c r="U1058" s="19"/>
      <c r="V1058" s="19"/>
      <c r="W1058" s="19"/>
      <c r="X1058" s="89">
        <v>1</v>
      </c>
      <c r="Y1058" s="89">
        <v>1</v>
      </c>
      <c r="Z1058" s="19"/>
      <c r="AA1058" s="19"/>
      <c r="AB1058" s="19"/>
      <c r="AC1058" s="19"/>
      <c r="AD1058" s="19"/>
      <c r="AE1058" s="89">
        <v>1</v>
      </c>
      <c r="AF1058" s="89">
        <v>1</v>
      </c>
      <c r="AG1058" s="89">
        <v>1</v>
      </c>
      <c r="AH1058" s="89"/>
      <c r="AI1058" s="89"/>
      <c r="AJ1058" s="19"/>
      <c r="AK1058" s="19"/>
      <c r="AL1058" s="19"/>
      <c r="AM1058" s="19"/>
      <c r="AN1058" s="19"/>
      <c r="AO1058" s="19"/>
      <c r="AP1058" s="19"/>
      <c r="AQ1058" s="19"/>
      <c r="AR1058" s="19"/>
      <c r="AS1058" s="19"/>
      <c r="AT1058" s="19"/>
    </row>
    <row r="1059" s="1" customFormat="1" spans="1:46">
      <c r="A1059" s="19"/>
      <c r="B1059" s="76"/>
      <c r="C1059" s="76" t="s">
        <v>5048</v>
      </c>
      <c r="D1059" s="19">
        <f t="shared" si="1"/>
        <v>1</v>
      </c>
      <c r="E1059" s="19"/>
      <c r="F1059" s="19"/>
      <c r="G1059" s="76"/>
      <c r="H1059" s="76"/>
      <c r="I1059" s="76">
        <v>1</v>
      </c>
      <c r="J1059" s="76"/>
      <c r="K1059" s="74"/>
      <c r="L1059" s="74">
        <v>1</v>
      </c>
      <c r="M1059" s="89"/>
      <c r="N1059" s="19"/>
      <c r="O1059" s="19"/>
      <c r="P1059" s="19"/>
      <c r="Q1059" s="19"/>
      <c r="R1059" s="19"/>
      <c r="S1059" s="19"/>
      <c r="T1059" s="76"/>
      <c r="U1059" s="19"/>
      <c r="V1059" s="19"/>
      <c r="W1059" s="19"/>
      <c r="X1059" s="89">
        <v>1</v>
      </c>
      <c r="Y1059" s="89">
        <v>1</v>
      </c>
      <c r="Z1059" s="19"/>
      <c r="AA1059" s="19"/>
      <c r="AB1059" s="19"/>
      <c r="AC1059" s="19"/>
      <c r="AD1059" s="19"/>
      <c r="AE1059" s="89">
        <v>1</v>
      </c>
      <c r="AF1059" s="89"/>
      <c r="AG1059" s="89"/>
      <c r="AH1059" s="89"/>
      <c r="AI1059" s="89"/>
      <c r="AJ1059" s="19"/>
      <c r="AK1059" s="19"/>
      <c r="AL1059" s="19"/>
      <c r="AM1059" s="19"/>
      <c r="AN1059" s="19"/>
      <c r="AO1059" s="19"/>
      <c r="AP1059" s="19"/>
      <c r="AQ1059" s="19"/>
      <c r="AR1059" s="19"/>
      <c r="AS1059" s="19"/>
      <c r="AT1059" s="19"/>
    </row>
    <row r="1060" s="1" customFormat="1" spans="1:46">
      <c r="A1060" s="19"/>
      <c r="B1060" s="76"/>
      <c r="C1060" s="76" t="s">
        <v>5052</v>
      </c>
      <c r="D1060" s="19">
        <f t="shared" si="1"/>
        <v>1</v>
      </c>
      <c r="E1060" s="19"/>
      <c r="F1060" s="19"/>
      <c r="G1060" s="76"/>
      <c r="H1060" s="76"/>
      <c r="I1060" s="76"/>
      <c r="J1060" s="76">
        <v>1</v>
      </c>
      <c r="K1060" s="74"/>
      <c r="L1060" s="74">
        <v>1</v>
      </c>
      <c r="M1060" s="89"/>
      <c r="N1060" s="19"/>
      <c r="O1060" s="19"/>
      <c r="P1060" s="19"/>
      <c r="Q1060" s="19"/>
      <c r="R1060" s="19"/>
      <c r="S1060" s="19"/>
      <c r="T1060" s="76"/>
      <c r="U1060" s="19"/>
      <c r="V1060" s="19"/>
      <c r="W1060" s="19"/>
      <c r="X1060" s="89">
        <v>1</v>
      </c>
      <c r="Y1060" s="89">
        <v>1</v>
      </c>
      <c r="Z1060" s="19"/>
      <c r="AA1060" s="19"/>
      <c r="AB1060" s="19"/>
      <c r="AC1060" s="19"/>
      <c r="AD1060" s="19"/>
      <c r="AE1060" s="89">
        <v>1</v>
      </c>
      <c r="AF1060" s="89"/>
      <c r="AG1060" s="89"/>
      <c r="AH1060" s="89"/>
      <c r="AI1060" s="89"/>
      <c r="AJ1060" s="19"/>
      <c r="AK1060" s="19"/>
      <c r="AL1060" s="19"/>
      <c r="AM1060" s="19"/>
      <c r="AN1060" s="19"/>
      <c r="AO1060" s="19"/>
      <c r="AP1060" s="19"/>
      <c r="AQ1060" s="19"/>
      <c r="AR1060" s="19"/>
      <c r="AS1060" s="19"/>
      <c r="AT1060" s="19"/>
    </row>
    <row r="1061" s="1" customFormat="1" spans="1:46">
      <c r="A1061" s="19"/>
      <c r="B1061" s="76"/>
      <c r="C1061" s="76" t="s">
        <v>5046</v>
      </c>
      <c r="D1061" s="19">
        <f t="shared" si="1"/>
        <v>1</v>
      </c>
      <c r="E1061" s="19"/>
      <c r="F1061" s="19"/>
      <c r="G1061" s="76"/>
      <c r="H1061" s="76"/>
      <c r="I1061" s="76">
        <v>1</v>
      </c>
      <c r="J1061" s="76"/>
      <c r="K1061" s="74"/>
      <c r="L1061" s="74">
        <v>1</v>
      </c>
      <c r="M1061" s="89"/>
      <c r="N1061" s="19"/>
      <c r="O1061" s="19"/>
      <c r="P1061" s="19"/>
      <c r="Q1061" s="19"/>
      <c r="R1061" s="19"/>
      <c r="S1061" s="19"/>
      <c r="T1061" s="76"/>
      <c r="U1061" s="19"/>
      <c r="V1061" s="19"/>
      <c r="W1061" s="19"/>
      <c r="X1061" s="89">
        <v>1</v>
      </c>
      <c r="Y1061" s="89">
        <v>1</v>
      </c>
      <c r="Z1061" s="19"/>
      <c r="AA1061" s="19"/>
      <c r="AB1061" s="19"/>
      <c r="AC1061" s="19"/>
      <c r="AD1061" s="19"/>
      <c r="AE1061" s="89">
        <v>1</v>
      </c>
      <c r="AF1061" s="89"/>
      <c r="AG1061" s="89"/>
      <c r="AH1061" s="89"/>
      <c r="AI1061" s="89"/>
      <c r="AJ1061" s="19"/>
      <c r="AK1061" s="19"/>
      <c r="AL1061" s="19"/>
      <c r="AM1061" s="19"/>
      <c r="AN1061" s="19"/>
      <c r="AO1061" s="19"/>
      <c r="AP1061" s="19"/>
      <c r="AQ1061" s="19"/>
      <c r="AR1061" s="19"/>
      <c r="AS1061" s="19"/>
      <c r="AT1061" s="19"/>
    </row>
    <row r="1062" s="1" customFormat="1" spans="1:46">
      <c r="A1062" s="19"/>
      <c r="B1062" s="76" t="s">
        <v>5063</v>
      </c>
      <c r="C1062" s="76" t="s">
        <v>5052</v>
      </c>
      <c r="D1062" s="19">
        <f t="shared" si="1"/>
        <v>2</v>
      </c>
      <c r="E1062" s="19"/>
      <c r="F1062" s="19"/>
      <c r="G1062" s="76">
        <v>1</v>
      </c>
      <c r="H1062" s="76"/>
      <c r="I1062" s="76">
        <v>1</v>
      </c>
      <c r="J1062" s="76"/>
      <c r="K1062" s="74">
        <v>2</v>
      </c>
      <c r="L1062" s="74">
        <v>2</v>
      </c>
      <c r="M1062" s="89">
        <v>1</v>
      </c>
      <c r="N1062" s="19"/>
      <c r="O1062" s="19"/>
      <c r="P1062" s="19"/>
      <c r="Q1062" s="19"/>
      <c r="R1062" s="19"/>
      <c r="S1062" s="19"/>
      <c r="T1062" s="76"/>
      <c r="U1062" s="19"/>
      <c r="V1062" s="19"/>
      <c r="W1062" s="19"/>
      <c r="X1062" s="89">
        <v>1</v>
      </c>
      <c r="Y1062" s="89">
        <v>1</v>
      </c>
      <c r="Z1062" s="19"/>
      <c r="AA1062" s="19"/>
      <c r="AB1062" s="19"/>
      <c r="AC1062" s="19"/>
      <c r="AD1062" s="19"/>
      <c r="AE1062" s="89">
        <v>1</v>
      </c>
      <c r="AF1062" s="89">
        <v>1</v>
      </c>
      <c r="AG1062" s="89">
        <v>1</v>
      </c>
      <c r="AH1062" s="89"/>
      <c r="AI1062" s="89"/>
      <c r="AJ1062" s="19"/>
      <c r="AK1062" s="19"/>
      <c r="AL1062" s="19"/>
      <c r="AM1062" s="19"/>
      <c r="AN1062" s="19"/>
      <c r="AO1062" s="19"/>
      <c r="AP1062" s="19"/>
      <c r="AQ1062" s="19"/>
      <c r="AR1062" s="19"/>
      <c r="AS1062" s="19"/>
      <c r="AT1062" s="19"/>
    </row>
    <row r="1063" s="1" customFormat="1" spans="1:46">
      <c r="A1063" s="19"/>
      <c r="B1063" s="76"/>
      <c r="C1063" s="76" t="s">
        <v>5046</v>
      </c>
      <c r="D1063" s="19">
        <f t="shared" si="1"/>
        <v>1</v>
      </c>
      <c r="E1063" s="19"/>
      <c r="F1063" s="19"/>
      <c r="G1063" s="76"/>
      <c r="H1063" s="76"/>
      <c r="I1063" s="76">
        <v>1</v>
      </c>
      <c r="J1063" s="76"/>
      <c r="K1063" s="74"/>
      <c r="L1063" s="74">
        <v>1</v>
      </c>
      <c r="M1063" s="89"/>
      <c r="N1063" s="19"/>
      <c r="O1063" s="19"/>
      <c r="P1063" s="19"/>
      <c r="Q1063" s="19"/>
      <c r="R1063" s="19"/>
      <c r="S1063" s="19"/>
      <c r="T1063" s="76"/>
      <c r="U1063" s="19"/>
      <c r="V1063" s="19"/>
      <c r="W1063" s="19"/>
      <c r="X1063" s="89">
        <v>1</v>
      </c>
      <c r="Y1063" s="89">
        <v>1</v>
      </c>
      <c r="Z1063" s="19"/>
      <c r="AA1063" s="19"/>
      <c r="AB1063" s="19"/>
      <c r="AC1063" s="19"/>
      <c r="AD1063" s="19"/>
      <c r="AE1063" s="89">
        <v>1</v>
      </c>
      <c r="AF1063" s="89"/>
      <c r="AG1063" s="89"/>
      <c r="AH1063" s="89"/>
      <c r="AI1063" s="89"/>
      <c r="AJ1063" s="19"/>
      <c r="AK1063" s="19"/>
      <c r="AL1063" s="19"/>
      <c r="AM1063" s="19"/>
      <c r="AN1063" s="19"/>
      <c r="AO1063" s="19"/>
      <c r="AP1063" s="19"/>
      <c r="AQ1063" s="19"/>
      <c r="AR1063" s="19"/>
      <c r="AS1063" s="19"/>
      <c r="AT1063" s="19"/>
    </row>
    <row r="1064" s="1" customFormat="1" spans="1:46">
      <c r="A1064" s="19"/>
      <c r="B1064" s="76" t="s">
        <v>5064</v>
      </c>
      <c r="C1064" s="76" t="s">
        <v>5045</v>
      </c>
      <c r="D1064" s="19">
        <f t="shared" si="1"/>
        <v>3</v>
      </c>
      <c r="E1064" s="19"/>
      <c r="F1064" s="19"/>
      <c r="G1064" s="76"/>
      <c r="H1064" s="76"/>
      <c r="I1064" s="76"/>
      <c r="J1064" s="76">
        <v>2</v>
      </c>
      <c r="K1064" s="74"/>
      <c r="L1064" s="74">
        <v>2</v>
      </c>
      <c r="M1064" s="89">
        <v>1</v>
      </c>
      <c r="N1064" s="19"/>
      <c r="O1064" s="19"/>
      <c r="P1064" s="19"/>
      <c r="Q1064" s="19"/>
      <c r="R1064" s="19"/>
      <c r="S1064" s="19"/>
      <c r="T1064" s="76">
        <v>1</v>
      </c>
      <c r="U1064" s="19"/>
      <c r="V1064" s="19"/>
      <c r="W1064" s="19"/>
      <c r="X1064" s="89">
        <v>1</v>
      </c>
      <c r="Y1064" s="89">
        <v>1</v>
      </c>
      <c r="Z1064" s="19"/>
      <c r="AA1064" s="19"/>
      <c r="AB1064" s="19"/>
      <c r="AC1064" s="19"/>
      <c r="AD1064" s="19"/>
      <c r="AE1064" s="89">
        <v>1</v>
      </c>
      <c r="AF1064" s="89">
        <v>1</v>
      </c>
      <c r="AG1064" s="89"/>
      <c r="AH1064" s="89"/>
      <c r="AI1064" s="89">
        <v>1</v>
      </c>
      <c r="AJ1064" s="19"/>
      <c r="AK1064" s="19"/>
      <c r="AL1064" s="19"/>
      <c r="AM1064" s="19"/>
      <c r="AN1064" s="19"/>
      <c r="AO1064" s="19"/>
      <c r="AP1064" s="19"/>
      <c r="AQ1064" s="19"/>
      <c r="AR1064" s="19"/>
      <c r="AS1064" s="19"/>
      <c r="AT1064" s="19"/>
    </row>
    <row r="1065" s="1" customFormat="1" spans="1:46">
      <c r="A1065" s="19"/>
      <c r="B1065" s="76"/>
      <c r="C1065" s="76" t="s">
        <v>5048</v>
      </c>
      <c r="D1065" s="19">
        <f t="shared" si="1"/>
        <v>4</v>
      </c>
      <c r="E1065" s="19"/>
      <c r="F1065" s="19"/>
      <c r="G1065" s="76"/>
      <c r="H1065" s="76"/>
      <c r="I1065" s="76"/>
      <c r="J1065" s="76">
        <v>3</v>
      </c>
      <c r="K1065" s="74"/>
      <c r="L1065" s="74">
        <v>2</v>
      </c>
      <c r="M1065" s="89"/>
      <c r="N1065" s="19"/>
      <c r="O1065" s="19"/>
      <c r="P1065" s="19"/>
      <c r="Q1065" s="19"/>
      <c r="R1065" s="19"/>
      <c r="S1065" s="19"/>
      <c r="T1065" s="76">
        <v>1</v>
      </c>
      <c r="U1065" s="19"/>
      <c r="V1065" s="19"/>
      <c r="W1065" s="19"/>
      <c r="X1065" s="89">
        <v>1</v>
      </c>
      <c r="Y1065" s="89">
        <v>1</v>
      </c>
      <c r="Z1065" s="19"/>
      <c r="AA1065" s="19"/>
      <c r="AB1065" s="19"/>
      <c r="AC1065" s="19"/>
      <c r="AD1065" s="19"/>
      <c r="AE1065" s="89">
        <v>1</v>
      </c>
      <c r="AF1065" s="89"/>
      <c r="AG1065" s="89"/>
      <c r="AH1065" s="89"/>
      <c r="AI1065" s="89"/>
      <c r="AJ1065" s="19"/>
      <c r="AK1065" s="19"/>
      <c r="AL1065" s="19"/>
      <c r="AM1065" s="19"/>
      <c r="AN1065" s="19"/>
      <c r="AO1065" s="19"/>
      <c r="AP1065" s="19"/>
      <c r="AQ1065" s="19"/>
      <c r="AR1065" s="19"/>
      <c r="AS1065" s="19"/>
      <c r="AT1065" s="19"/>
    </row>
    <row r="1066" s="1" customFormat="1" spans="1:46">
      <c r="A1066" s="19"/>
      <c r="B1066" s="76"/>
      <c r="C1066" s="76" t="s">
        <v>5052</v>
      </c>
      <c r="D1066" s="19">
        <f t="shared" si="1"/>
        <v>2</v>
      </c>
      <c r="E1066" s="19"/>
      <c r="F1066" s="19"/>
      <c r="G1066" s="76"/>
      <c r="H1066" s="76"/>
      <c r="I1066" s="76"/>
      <c r="J1066" s="76">
        <v>2</v>
      </c>
      <c r="K1066" s="74"/>
      <c r="L1066" s="74">
        <v>2</v>
      </c>
      <c r="M1066" s="89"/>
      <c r="N1066" s="19"/>
      <c r="O1066" s="19"/>
      <c r="P1066" s="19"/>
      <c r="Q1066" s="19"/>
      <c r="R1066" s="19"/>
      <c r="S1066" s="19"/>
      <c r="T1066" s="76"/>
      <c r="U1066" s="19"/>
      <c r="V1066" s="19"/>
      <c r="W1066" s="19"/>
      <c r="X1066" s="89">
        <v>1</v>
      </c>
      <c r="Y1066" s="89">
        <v>1</v>
      </c>
      <c r="Z1066" s="19"/>
      <c r="AA1066" s="19"/>
      <c r="AB1066" s="19"/>
      <c r="AC1066" s="19"/>
      <c r="AD1066" s="19"/>
      <c r="AE1066" s="89">
        <v>1</v>
      </c>
      <c r="AF1066" s="89"/>
      <c r="AG1066" s="89"/>
      <c r="AH1066" s="89"/>
      <c r="AI1066" s="89"/>
      <c r="AJ1066" s="19"/>
      <c r="AK1066" s="19"/>
      <c r="AL1066" s="19"/>
      <c r="AM1066" s="19"/>
      <c r="AN1066" s="19"/>
      <c r="AO1066" s="19"/>
      <c r="AP1066" s="19"/>
      <c r="AQ1066" s="19"/>
      <c r="AR1066" s="19"/>
      <c r="AS1066" s="19"/>
      <c r="AT1066" s="19"/>
    </row>
    <row r="1067" s="1" customFormat="1" spans="1:46">
      <c r="A1067" s="19"/>
      <c r="B1067" s="76"/>
      <c r="C1067" s="76" t="s">
        <v>5046</v>
      </c>
      <c r="D1067" s="19">
        <f t="shared" si="1"/>
        <v>3</v>
      </c>
      <c r="E1067" s="19"/>
      <c r="F1067" s="19"/>
      <c r="G1067" s="76"/>
      <c r="H1067" s="76"/>
      <c r="I1067" s="76"/>
      <c r="J1067" s="76">
        <v>3</v>
      </c>
      <c r="K1067" s="74"/>
      <c r="L1067" s="74">
        <v>2</v>
      </c>
      <c r="M1067" s="89"/>
      <c r="N1067" s="19"/>
      <c r="O1067" s="19"/>
      <c r="P1067" s="19"/>
      <c r="Q1067" s="19"/>
      <c r="R1067" s="19"/>
      <c r="S1067" s="19"/>
      <c r="T1067" s="76"/>
      <c r="U1067" s="19"/>
      <c r="V1067" s="19"/>
      <c r="W1067" s="19"/>
      <c r="X1067" s="89">
        <v>1</v>
      </c>
      <c r="Y1067" s="89">
        <v>1</v>
      </c>
      <c r="Z1067" s="19"/>
      <c r="AA1067" s="19"/>
      <c r="AB1067" s="19"/>
      <c r="AC1067" s="19"/>
      <c r="AD1067" s="19"/>
      <c r="AE1067" s="89">
        <v>1</v>
      </c>
      <c r="AF1067" s="89"/>
      <c r="AG1067" s="89"/>
      <c r="AH1067" s="89"/>
      <c r="AI1067" s="89"/>
      <c r="AJ1067" s="19"/>
      <c r="AK1067" s="19"/>
      <c r="AL1067" s="19"/>
      <c r="AM1067" s="19"/>
      <c r="AN1067" s="19"/>
      <c r="AO1067" s="19"/>
      <c r="AP1067" s="19"/>
      <c r="AQ1067" s="19"/>
      <c r="AR1067" s="19"/>
      <c r="AS1067" s="19"/>
      <c r="AT1067" s="19"/>
    </row>
    <row r="1068" s="1" customFormat="1" spans="1:46">
      <c r="A1068" s="19"/>
      <c r="B1068" s="76" t="s">
        <v>5065</v>
      </c>
      <c r="C1068" s="76" t="s">
        <v>5045</v>
      </c>
      <c r="D1068" s="19">
        <f t="shared" si="1"/>
        <v>2</v>
      </c>
      <c r="E1068" s="19"/>
      <c r="F1068" s="19"/>
      <c r="G1068" s="76"/>
      <c r="H1068" s="76"/>
      <c r="I1068" s="76"/>
      <c r="J1068" s="76">
        <v>1</v>
      </c>
      <c r="K1068" s="74"/>
      <c r="L1068" s="74">
        <v>1</v>
      </c>
      <c r="M1068" s="89">
        <v>1</v>
      </c>
      <c r="N1068" s="19"/>
      <c r="O1068" s="19"/>
      <c r="P1068" s="19"/>
      <c r="Q1068" s="19"/>
      <c r="R1068" s="19"/>
      <c r="S1068" s="19"/>
      <c r="T1068" s="76">
        <v>1</v>
      </c>
      <c r="U1068" s="19"/>
      <c r="V1068" s="19"/>
      <c r="W1068" s="19"/>
      <c r="X1068" s="89">
        <v>1</v>
      </c>
      <c r="Y1068" s="89">
        <v>1</v>
      </c>
      <c r="Z1068" s="19"/>
      <c r="AA1068" s="19"/>
      <c r="AB1068" s="19"/>
      <c r="AC1068" s="19"/>
      <c r="AD1068" s="19"/>
      <c r="AE1068" s="89">
        <v>1</v>
      </c>
      <c r="AF1068" s="89">
        <v>1</v>
      </c>
      <c r="AG1068" s="89"/>
      <c r="AH1068" s="89"/>
      <c r="AI1068" s="89">
        <v>1</v>
      </c>
      <c r="AJ1068" s="19"/>
      <c r="AK1068" s="19"/>
      <c r="AL1068" s="19"/>
      <c r="AM1068" s="19"/>
      <c r="AN1068" s="19"/>
      <c r="AO1068" s="19"/>
      <c r="AP1068" s="19"/>
      <c r="AQ1068" s="19"/>
      <c r="AR1068" s="19"/>
      <c r="AS1068" s="19"/>
      <c r="AT1068" s="19"/>
    </row>
    <row r="1069" s="1" customFormat="1" spans="1:46">
      <c r="A1069" s="19"/>
      <c r="B1069" s="76"/>
      <c r="C1069" s="76" t="s">
        <v>5048</v>
      </c>
      <c r="D1069" s="19">
        <f t="shared" si="1"/>
        <v>3</v>
      </c>
      <c r="E1069" s="19"/>
      <c r="F1069" s="19"/>
      <c r="G1069" s="76"/>
      <c r="H1069" s="76">
        <v>1</v>
      </c>
      <c r="I1069" s="76"/>
      <c r="J1069" s="76">
        <v>1</v>
      </c>
      <c r="K1069" s="74">
        <v>3</v>
      </c>
      <c r="L1069" s="74">
        <v>2</v>
      </c>
      <c r="M1069" s="89"/>
      <c r="N1069" s="19"/>
      <c r="O1069" s="19"/>
      <c r="P1069" s="19"/>
      <c r="Q1069" s="19"/>
      <c r="R1069" s="19"/>
      <c r="S1069" s="19"/>
      <c r="T1069" s="76">
        <v>1</v>
      </c>
      <c r="U1069" s="19"/>
      <c r="V1069" s="19"/>
      <c r="W1069" s="19"/>
      <c r="X1069" s="89">
        <v>1</v>
      </c>
      <c r="Y1069" s="89">
        <v>1</v>
      </c>
      <c r="Z1069" s="19"/>
      <c r="AA1069" s="19"/>
      <c r="AB1069" s="19"/>
      <c r="AC1069" s="19"/>
      <c r="AD1069" s="19"/>
      <c r="AE1069" s="89">
        <v>1</v>
      </c>
      <c r="AF1069" s="89"/>
      <c r="AG1069" s="89"/>
      <c r="AH1069" s="89"/>
      <c r="AI1069" s="89"/>
      <c r="AJ1069" s="19"/>
      <c r="AK1069" s="19"/>
      <c r="AL1069" s="19"/>
      <c r="AM1069" s="19"/>
      <c r="AN1069" s="19"/>
      <c r="AO1069" s="19"/>
      <c r="AP1069" s="19"/>
      <c r="AQ1069" s="19"/>
      <c r="AR1069" s="19"/>
      <c r="AS1069" s="19"/>
      <c r="AT1069" s="19"/>
    </row>
    <row r="1070" s="1" customFormat="1" spans="1:46">
      <c r="A1070" s="19"/>
      <c r="B1070" s="76"/>
      <c r="C1070" s="76" t="s">
        <v>5052</v>
      </c>
      <c r="D1070" s="19">
        <f t="shared" si="1"/>
        <v>1</v>
      </c>
      <c r="E1070" s="19"/>
      <c r="F1070" s="19"/>
      <c r="G1070" s="76"/>
      <c r="H1070" s="76"/>
      <c r="I1070" s="76"/>
      <c r="J1070" s="76">
        <v>1</v>
      </c>
      <c r="K1070" s="74"/>
      <c r="L1070" s="74">
        <v>1</v>
      </c>
      <c r="M1070" s="89"/>
      <c r="N1070" s="19"/>
      <c r="O1070" s="19"/>
      <c r="P1070" s="19"/>
      <c r="Q1070" s="19"/>
      <c r="R1070" s="19"/>
      <c r="S1070" s="19"/>
      <c r="T1070" s="76"/>
      <c r="U1070" s="19"/>
      <c r="V1070" s="19"/>
      <c r="W1070" s="19"/>
      <c r="X1070" s="89">
        <v>1</v>
      </c>
      <c r="Y1070" s="89">
        <v>1</v>
      </c>
      <c r="Z1070" s="19"/>
      <c r="AA1070" s="19"/>
      <c r="AB1070" s="19"/>
      <c r="AC1070" s="19"/>
      <c r="AD1070" s="19"/>
      <c r="AE1070" s="89">
        <v>1</v>
      </c>
      <c r="AF1070" s="89"/>
      <c r="AG1070" s="89"/>
      <c r="AH1070" s="89"/>
      <c r="AI1070" s="89"/>
      <c r="AJ1070" s="19"/>
      <c r="AK1070" s="19"/>
      <c r="AL1070" s="19"/>
      <c r="AM1070" s="19"/>
      <c r="AN1070" s="19"/>
      <c r="AO1070" s="19"/>
      <c r="AP1070" s="19"/>
      <c r="AQ1070" s="19"/>
      <c r="AR1070" s="19"/>
      <c r="AS1070" s="19"/>
      <c r="AT1070" s="19"/>
    </row>
    <row r="1071" s="1" customFormat="1" spans="1:46">
      <c r="A1071" s="19"/>
      <c r="B1071" s="76"/>
      <c r="C1071" s="76" t="s">
        <v>5046</v>
      </c>
      <c r="D1071" s="19">
        <f t="shared" si="1"/>
        <v>2</v>
      </c>
      <c r="E1071" s="19"/>
      <c r="F1071" s="19"/>
      <c r="G1071" s="76"/>
      <c r="H1071" s="76">
        <v>1</v>
      </c>
      <c r="I1071" s="76"/>
      <c r="J1071" s="76">
        <v>1</v>
      </c>
      <c r="K1071" s="74">
        <v>3</v>
      </c>
      <c r="L1071" s="74">
        <v>2</v>
      </c>
      <c r="M1071" s="89"/>
      <c r="N1071" s="19"/>
      <c r="O1071" s="19"/>
      <c r="P1071" s="19"/>
      <c r="Q1071" s="19"/>
      <c r="R1071" s="19"/>
      <c r="S1071" s="19"/>
      <c r="T1071" s="76"/>
      <c r="U1071" s="19"/>
      <c r="V1071" s="19"/>
      <c r="W1071" s="19"/>
      <c r="X1071" s="89">
        <v>1</v>
      </c>
      <c r="Y1071" s="89">
        <v>1</v>
      </c>
      <c r="Z1071" s="19"/>
      <c r="AA1071" s="19"/>
      <c r="AB1071" s="19"/>
      <c r="AC1071" s="19"/>
      <c r="AD1071" s="19"/>
      <c r="AE1071" s="89">
        <v>1</v>
      </c>
      <c r="AF1071" s="89"/>
      <c r="AG1071" s="89"/>
      <c r="AH1071" s="89"/>
      <c r="AI1071" s="89"/>
      <c r="AJ1071" s="19"/>
      <c r="AK1071" s="19"/>
      <c r="AL1071" s="19"/>
      <c r="AM1071" s="19"/>
      <c r="AN1071" s="19"/>
      <c r="AO1071" s="19"/>
      <c r="AP1071" s="19"/>
      <c r="AQ1071" s="19"/>
      <c r="AR1071" s="19"/>
      <c r="AS1071" s="19"/>
      <c r="AT1071" s="19"/>
    </row>
    <row r="1072" s="1" customFormat="1" spans="1:46">
      <c r="A1072" s="19"/>
      <c r="B1072" s="76" t="s">
        <v>5066</v>
      </c>
      <c r="C1072" s="76" t="s">
        <v>5048</v>
      </c>
      <c r="D1072" s="19">
        <f t="shared" si="1"/>
        <v>3</v>
      </c>
      <c r="E1072" s="19"/>
      <c r="F1072" s="19"/>
      <c r="G1072" s="76"/>
      <c r="H1072" s="76">
        <v>1</v>
      </c>
      <c r="I1072" s="76"/>
      <c r="J1072" s="76">
        <v>1</v>
      </c>
      <c r="K1072" s="74">
        <v>2</v>
      </c>
      <c r="L1072" s="74">
        <v>2</v>
      </c>
      <c r="M1072" s="89">
        <v>1</v>
      </c>
      <c r="N1072" s="19"/>
      <c r="O1072" s="19"/>
      <c r="P1072" s="19"/>
      <c r="Q1072" s="19"/>
      <c r="R1072" s="19"/>
      <c r="S1072" s="19"/>
      <c r="T1072" s="76">
        <v>1</v>
      </c>
      <c r="U1072" s="19"/>
      <c r="V1072" s="19"/>
      <c r="W1072" s="19"/>
      <c r="X1072" s="89">
        <v>1</v>
      </c>
      <c r="Y1072" s="89">
        <v>1</v>
      </c>
      <c r="Z1072" s="19"/>
      <c r="AA1072" s="19"/>
      <c r="AB1072" s="19"/>
      <c r="AC1072" s="19"/>
      <c r="AD1072" s="19"/>
      <c r="AE1072" s="89">
        <v>1</v>
      </c>
      <c r="AF1072" s="89">
        <v>1</v>
      </c>
      <c r="AG1072" s="89"/>
      <c r="AH1072" s="89">
        <v>1</v>
      </c>
      <c r="AI1072" s="89"/>
      <c r="AJ1072" s="19"/>
      <c r="AK1072" s="19"/>
      <c r="AL1072" s="19"/>
      <c r="AM1072" s="19"/>
      <c r="AN1072" s="19"/>
      <c r="AO1072" s="19"/>
      <c r="AP1072" s="19"/>
      <c r="AQ1072" s="19"/>
      <c r="AR1072" s="19"/>
      <c r="AS1072" s="19"/>
      <c r="AT1072" s="19"/>
    </row>
    <row r="1073" s="1" customFormat="1" spans="1:46">
      <c r="A1073" s="19"/>
      <c r="B1073" s="76"/>
      <c r="C1073" s="76" t="s">
        <v>5052</v>
      </c>
      <c r="D1073" s="19">
        <f t="shared" si="1"/>
        <v>1</v>
      </c>
      <c r="E1073" s="19"/>
      <c r="F1073" s="19"/>
      <c r="G1073" s="76"/>
      <c r="H1073" s="76"/>
      <c r="I1073" s="76"/>
      <c r="J1073" s="76">
        <v>1</v>
      </c>
      <c r="K1073" s="74"/>
      <c r="L1073" s="74">
        <v>1</v>
      </c>
      <c r="M1073" s="89"/>
      <c r="N1073" s="19"/>
      <c r="O1073" s="19"/>
      <c r="P1073" s="19"/>
      <c r="Q1073" s="19"/>
      <c r="R1073" s="19"/>
      <c r="S1073" s="19"/>
      <c r="T1073" s="76"/>
      <c r="U1073" s="19"/>
      <c r="V1073" s="19"/>
      <c r="W1073" s="19"/>
      <c r="X1073" s="89">
        <v>1</v>
      </c>
      <c r="Y1073" s="89">
        <v>1</v>
      </c>
      <c r="Z1073" s="19"/>
      <c r="AA1073" s="19"/>
      <c r="AB1073" s="19"/>
      <c r="AC1073" s="19"/>
      <c r="AD1073" s="19"/>
      <c r="AE1073" s="89">
        <v>1</v>
      </c>
      <c r="AF1073" s="89"/>
      <c r="AG1073" s="89"/>
      <c r="AH1073" s="89"/>
      <c r="AI1073" s="89"/>
      <c r="AJ1073" s="19"/>
      <c r="AK1073" s="19"/>
      <c r="AL1073" s="19"/>
      <c r="AM1073" s="19"/>
      <c r="AN1073" s="19"/>
      <c r="AO1073" s="19"/>
      <c r="AP1073" s="19"/>
      <c r="AQ1073" s="19"/>
      <c r="AR1073" s="19"/>
      <c r="AS1073" s="19"/>
      <c r="AT1073" s="19"/>
    </row>
    <row r="1074" s="1" customFormat="1" spans="1:46">
      <c r="A1074" s="19"/>
      <c r="B1074" s="76"/>
      <c r="C1074" s="76" t="s">
        <v>5046</v>
      </c>
      <c r="D1074" s="19">
        <f t="shared" si="1"/>
        <v>2</v>
      </c>
      <c r="E1074" s="19"/>
      <c r="F1074" s="19"/>
      <c r="G1074" s="76"/>
      <c r="H1074" s="76">
        <v>1</v>
      </c>
      <c r="I1074" s="76"/>
      <c r="J1074" s="76">
        <v>1</v>
      </c>
      <c r="K1074" s="74">
        <v>2</v>
      </c>
      <c r="L1074" s="74">
        <v>2</v>
      </c>
      <c r="M1074" s="89"/>
      <c r="N1074" s="19"/>
      <c r="O1074" s="19"/>
      <c r="P1074" s="19"/>
      <c r="Q1074" s="19"/>
      <c r="R1074" s="19"/>
      <c r="S1074" s="19"/>
      <c r="T1074" s="76"/>
      <c r="U1074" s="19"/>
      <c r="V1074" s="19"/>
      <c r="W1074" s="19"/>
      <c r="X1074" s="89">
        <v>1</v>
      </c>
      <c r="Y1074" s="89">
        <v>1</v>
      </c>
      <c r="Z1074" s="19"/>
      <c r="AA1074" s="19"/>
      <c r="AB1074" s="19"/>
      <c r="AC1074" s="19"/>
      <c r="AD1074" s="19"/>
      <c r="AE1074" s="89">
        <v>1</v>
      </c>
      <c r="AF1074" s="89"/>
      <c r="AG1074" s="89"/>
      <c r="AH1074" s="89"/>
      <c r="AI1074" s="89"/>
      <c r="AJ1074" s="19"/>
      <c r="AK1074" s="19"/>
      <c r="AL1074" s="19"/>
      <c r="AM1074" s="19"/>
      <c r="AN1074" s="19"/>
      <c r="AO1074" s="19"/>
      <c r="AP1074" s="19"/>
      <c r="AQ1074" s="19"/>
      <c r="AR1074" s="19"/>
      <c r="AS1074" s="19"/>
      <c r="AT1074" s="19"/>
    </row>
    <row r="1075" s="1" customFormat="1" spans="1:46">
      <c r="A1075" s="19"/>
      <c r="B1075" s="76" t="s">
        <v>5067</v>
      </c>
      <c r="C1075" s="76" t="s">
        <v>5052</v>
      </c>
      <c r="D1075" s="19">
        <f t="shared" si="1"/>
        <v>2</v>
      </c>
      <c r="E1075" s="19"/>
      <c r="F1075" s="19"/>
      <c r="G1075" s="76">
        <v>1</v>
      </c>
      <c r="H1075" s="76"/>
      <c r="I1075" s="76">
        <v>1</v>
      </c>
      <c r="J1075" s="76"/>
      <c r="K1075" s="74">
        <v>2</v>
      </c>
      <c r="L1075" s="74">
        <v>2</v>
      </c>
      <c r="M1075" s="89">
        <v>1</v>
      </c>
      <c r="N1075" s="19"/>
      <c r="O1075" s="19"/>
      <c r="P1075" s="19"/>
      <c r="Q1075" s="19"/>
      <c r="R1075" s="19"/>
      <c r="S1075" s="19"/>
      <c r="T1075" s="76"/>
      <c r="U1075" s="19"/>
      <c r="V1075" s="19"/>
      <c r="W1075" s="19"/>
      <c r="X1075" s="89">
        <v>1</v>
      </c>
      <c r="Y1075" s="89">
        <v>1</v>
      </c>
      <c r="Z1075" s="19"/>
      <c r="AA1075" s="19"/>
      <c r="AB1075" s="19"/>
      <c r="AC1075" s="19"/>
      <c r="AD1075" s="19"/>
      <c r="AE1075" s="89">
        <v>1</v>
      </c>
      <c r="AF1075" s="89">
        <v>1</v>
      </c>
      <c r="AG1075" s="89">
        <v>1</v>
      </c>
      <c r="AH1075" s="89"/>
      <c r="AI1075" s="89"/>
      <c r="AJ1075" s="19"/>
      <c r="AK1075" s="19"/>
      <c r="AL1075" s="19"/>
      <c r="AM1075" s="19"/>
      <c r="AN1075" s="19"/>
      <c r="AO1075" s="19"/>
      <c r="AP1075" s="19"/>
      <c r="AQ1075" s="19"/>
      <c r="AR1075" s="19"/>
      <c r="AS1075" s="19"/>
      <c r="AT1075" s="19"/>
    </row>
    <row r="1076" s="1" customFormat="1" spans="1:46">
      <c r="A1076" s="19"/>
      <c r="B1076" s="76"/>
      <c r="C1076" s="76" t="s">
        <v>5046</v>
      </c>
      <c r="D1076" s="19">
        <f t="shared" si="1"/>
        <v>1</v>
      </c>
      <c r="E1076" s="19"/>
      <c r="F1076" s="19"/>
      <c r="G1076" s="76"/>
      <c r="H1076" s="76"/>
      <c r="I1076" s="76">
        <v>1</v>
      </c>
      <c r="J1076" s="76"/>
      <c r="K1076" s="74"/>
      <c r="L1076" s="74">
        <v>1</v>
      </c>
      <c r="M1076" s="89"/>
      <c r="N1076" s="19"/>
      <c r="O1076" s="19"/>
      <c r="P1076" s="19"/>
      <c r="Q1076" s="19"/>
      <c r="R1076" s="19"/>
      <c r="S1076" s="19"/>
      <c r="T1076" s="76"/>
      <c r="U1076" s="19"/>
      <c r="V1076" s="19"/>
      <c r="W1076" s="19"/>
      <c r="X1076" s="89">
        <v>1</v>
      </c>
      <c r="Y1076" s="89">
        <v>1</v>
      </c>
      <c r="Z1076" s="19"/>
      <c r="AA1076" s="19"/>
      <c r="AB1076" s="19"/>
      <c r="AC1076" s="19"/>
      <c r="AD1076" s="19"/>
      <c r="AE1076" s="89">
        <v>1</v>
      </c>
      <c r="AF1076" s="89"/>
      <c r="AG1076" s="89"/>
      <c r="AH1076" s="89"/>
      <c r="AI1076" s="89"/>
      <c r="AJ1076" s="19"/>
      <c r="AK1076" s="19"/>
      <c r="AL1076" s="19"/>
      <c r="AM1076" s="19"/>
      <c r="AN1076" s="19"/>
      <c r="AO1076" s="19"/>
      <c r="AP1076" s="19"/>
      <c r="AQ1076" s="19"/>
      <c r="AR1076" s="19"/>
      <c r="AS1076" s="19"/>
      <c r="AT1076" s="19"/>
    </row>
    <row r="1077" s="1" customFormat="1" spans="1:46">
      <c r="A1077" s="19"/>
      <c r="B1077" s="76" t="s">
        <v>5068</v>
      </c>
      <c r="C1077" s="76" t="s">
        <v>5045</v>
      </c>
      <c r="D1077" s="19">
        <f t="shared" si="1"/>
        <v>2</v>
      </c>
      <c r="E1077" s="19"/>
      <c r="F1077" s="19"/>
      <c r="G1077" s="76"/>
      <c r="H1077" s="76"/>
      <c r="I1077" s="76"/>
      <c r="J1077" s="76">
        <v>1</v>
      </c>
      <c r="K1077" s="74"/>
      <c r="L1077" s="74">
        <v>1</v>
      </c>
      <c r="M1077" s="89">
        <v>1</v>
      </c>
      <c r="N1077" s="19"/>
      <c r="O1077" s="19"/>
      <c r="P1077" s="19"/>
      <c r="Q1077" s="19"/>
      <c r="R1077" s="19"/>
      <c r="S1077" s="19"/>
      <c r="T1077" s="76">
        <v>1</v>
      </c>
      <c r="U1077" s="19"/>
      <c r="V1077" s="19"/>
      <c r="W1077" s="19"/>
      <c r="X1077" s="89">
        <v>1</v>
      </c>
      <c r="Y1077" s="89">
        <v>1</v>
      </c>
      <c r="Z1077" s="19"/>
      <c r="AA1077" s="19"/>
      <c r="AB1077" s="19"/>
      <c r="AC1077" s="19"/>
      <c r="AD1077" s="19"/>
      <c r="AE1077" s="89">
        <v>1</v>
      </c>
      <c r="AF1077" s="89">
        <v>1</v>
      </c>
      <c r="AG1077" s="89"/>
      <c r="AH1077" s="89">
        <v>1</v>
      </c>
      <c r="AI1077" s="89"/>
      <c r="AJ1077" s="19"/>
      <c r="AK1077" s="19"/>
      <c r="AL1077" s="19"/>
      <c r="AM1077" s="19"/>
      <c r="AN1077" s="19"/>
      <c r="AO1077" s="19"/>
      <c r="AP1077" s="19"/>
      <c r="AQ1077" s="19"/>
      <c r="AR1077" s="19"/>
      <c r="AS1077" s="19"/>
      <c r="AT1077" s="19"/>
    </row>
    <row r="1078" s="1" customFormat="1" spans="1:46">
      <c r="A1078" s="19"/>
      <c r="B1078" s="76"/>
      <c r="C1078" s="76" t="s">
        <v>5048</v>
      </c>
      <c r="D1078" s="19">
        <f t="shared" ref="D1078:D1106" si="2">SUM(G1078+H1078+I1078+J1078+T1078)</f>
        <v>3</v>
      </c>
      <c r="E1078" s="19"/>
      <c r="F1078" s="19"/>
      <c r="G1078" s="76"/>
      <c r="H1078" s="76">
        <v>1</v>
      </c>
      <c r="I1078" s="76"/>
      <c r="J1078" s="76">
        <v>1</v>
      </c>
      <c r="K1078" s="74">
        <v>3</v>
      </c>
      <c r="L1078" s="74">
        <v>2</v>
      </c>
      <c r="M1078" s="89"/>
      <c r="N1078" s="19"/>
      <c r="O1078" s="19"/>
      <c r="P1078" s="19"/>
      <c r="Q1078" s="19"/>
      <c r="R1078" s="19"/>
      <c r="S1078" s="19"/>
      <c r="T1078" s="76">
        <v>1</v>
      </c>
      <c r="U1078" s="19"/>
      <c r="V1078" s="19"/>
      <c r="W1078" s="19"/>
      <c r="X1078" s="89">
        <v>1</v>
      </c>
      <c r="Y1078" s="89">
        <v>1</v>
      </c>
      <c r="Z1078" s="19"/>
      <c r="AA1078" s="19"/>
      <c r="AB1078" s="19"/>
      <c r="AC1078" s="19"/>
      <c r="AD1078" s="19"/>
      <c r="AE1078" s="89">
        <v>1</v>
      </c>
      <c r="AF1078" s="89"/>
      <c r="AG1078" s="89"/>
      <c r="AH1078" s="89"/>
      <c r="AI1078" s="89"/>
      <c r="AJ1078" s="19"/>
      <c r="AK1078" s="19"/>
      <c r="AL1078" s="19"/>
      <c r="AM1078" s="19"/>
      <c r="AN1078" s="19"/>
      <c r="AO1078" s="19"/>
      <c r="AP1078" s="19"/>
      <c r="AQ1078" s="19"/>
      <c r="AR1078" s="19"/>
      <c r="AS1078" s="19"/>
      <c r="AT1078" s="19"/>
    </row>
    <row r="1079" s="1" customFormat="1" spans="1:46">
      <c r="A1079" s="19"/>
      <c r="B1079" s="76"/>
      <c r="C1079" s="76" t="s">
        <v>5052</v>
      </c>
      <c r="D1079" s="19">
        <f t="shared" si="2"/>
        <v>1</v>
      </c>
      <c r="E1079" s="19"/>
      <c r="F1079" s="19"/>
      <c r="G1079" s="76"/>
      <c r="H1079" s="76"/>
      <c r="I1079" s="76"/>
      <c r="J1079" s="76">
        <v>1</v>
      </c>
      <c r="K1079" s="74"/>
      <c r="L1079" s="74">
        <v>1</v>
      </c>
      <c r="M1079" s="89"/>
      <c r="N1079" s="19"/>
      <c r="O1079" s="19"/>
      <c r="P1079" s="19"/>
      <c r="Q1079" s="19"/>
      <c r="R1079" s="19"/>
      <c r="S1079" s="19"/>
      <c r="T1079" s="76"/>
      <c r="U1079" s="19"/>
      <c r="V1079" s="19"/>
      <c r="W1079" s="19"/>
      <c r="X1079" s="89">
        <v>1</v>
      </c>
      <c r="Y1079" s="89">
        <v>1</v>
      </c>
      <c r="Z1079" s="19"/>
      <c r="AA1079" s="19"/>
      <c r="AB1079" s="19"/>
      <c r="AC1079" s="19"/>
      <c r="AD1079" s="19"/>
      <c r="AE1079" s="89">
        <v>1</v>
      </c>
      <c r="AF1079" s="89"/>
      <c r="AG1079" s="89"/>
      <c r="AH1079" s="89"/>
      <c r="AI1079" s="89"/>
      <c r="AJ1079" s="19"/>
      <c r="AK1079" s="19"/>
      <c r="AL1079" s="19"/>
      <c r="AM1079" s="19"/>
      <c r="AN1079" s="19"/>
      <c r="AO1079" s="19"/>
      <c r="AP1079" s="19"/>
      <c r="AQ1079" s="19"/>
      <c r="AR1079" s="19"/>
      <c r="AS1079" s="19"/>
      <c r="AT1079" s="19"/>
    </row>
    <row r="1080" s="1" customFormat="1" spans="1:46">
      <c r="A1080" s="19"/>
      <c r="B1080" s="76"/>
      <c r="C1080" s="76" t="s">
        <v>5046</v>
      </c>
      <c r="D1080" s="19">
        <f t="shared" si="2"/>
        <v>2</v>
      </c>
      <c r="E1080" s="19"/>
      <c r="F1080" s="19"/>
      <c r="G1080" s="76"/>
      <c r="H1080" s="76">
        <v>1</v>
      </c>
      <c r="I1080" s="76"/>
      <c r="J1080" s="76">
        <v>1</v>
      </c>
      <c r="K1080" s="74">
        <v>3</v>
      </c>
      <c r="L1080" s="74">
        <v>2</v>
      </c>
      <c r="M1080" s="89"/>
      <c r="N1080" s="19"/>
      <c r="O1080" s="19"/>
      <c r="P1080" s="19"/>
      <c r="Q1080" s="19"/>
      <c r="R1080" s="19"/>
      <c r="S1080" s="19"/>
      <c r="T1080" s="76"/>
      <c r="U1080" s="19"/>
      <c r="V1080" s="19"/>
      <c r="W1080" s="19"/>
      <c r="X1080" s="89">
        <v>1</v>
      </c>
      <c r="Y1080" s="89">
        <v>1</v>
      </c>
      <c r="Z1080" s="19"/>
      <c r="AA1080" s="19"/>
      <c r="AB1080" s="19"/>
      <c r="AC1080" s="19"/>
      <c r="AD1080" s="19"/>
      <c r="AE1080" s="89">
        <v>1</v>
      </c>
      <c r="AF1080" s="89"/>
      <c r="AG1080" s="89"/>
      <c r="AH1080" s="89"/>
      <c r="AI1080" s="89"/>
      <c r="AJ1080" s="19"/>
      <c r="AK1080" s="19"/>
      <c r="AL1080" s="19"/>
      <c r="AM1080" s="19"/>
      <c r="AN1080" s="19"/>
      <c r="AO1080" s="19"/>
      <c r="AP1080" s="19"/>
      <c r="AQ1080" s="19"/>
      <c r="AR1080" s="19"/>
      <c r="AS1080" s="19"/>
      <c r="AT1080" s="19"/>
    </row>
    <row r="1081" s="1" customFormat="1" spans="1:46">
      <c r="A1081" s="19"/>
      <c r="B1081" s="76" t="s">
        <v>5069</v>
      </c>
      <c r="C1081" s="76" t="s">
        <v>5045</v>
      </c>
      <c r="D1081" s="19">
        <f t="shared" si="2"/>
        <v>1</v>
      </c>
      <c r="E1081" s="19"/>
      <c r="F1081" s="19"/>
      <c r="G1081" s="76"/>
      <c r="H1081" s="76"/>
      <c r="I1081" s="76"/>
      <c r="J1081" s="76">
        <v>1</v>
      </c>
      <c r="K1081" s="74"/>
      <c r="L1081" s="74">
        <v>1</v>
      </c>
      <c r="M1081" s="89">
        <v>1</v>
      </c>
      <c r="N1081" s="19"/>
      <c r="O1081" s="19"/>
      <c r="P1081" s="19"/>
      <c r="Q1081" s="19"/>
      <c r="R1081" s="19"/>
      <c r="S1081" s="19"/>
      <c r="T1081" s="76"/>
      <c r="U1081" s="19"/>
      <c r="V1081" s="19"/>
      <c r="W1081" s="19"/>
      <c r="X1081" s="89">
        <v>1</v>
      </c>
      <c r="Y1081" s="89">
        <v>1</v>
      </c>
      <c r="Z1081" s="19"/>
      <c r="AA1081" s="19"/>
      <c r="AB1081" s="19"/>
      <c r="AC1081" s="19"/>
      <c r="AD1081" s="19"/>
      <c r="AE1081" s="89">
        <v>1</v>
      </c>
      <c r="AF1081" s="89">
        <v>1</v>
      </c>
      <c r="AG1081" s="89"/>
      <c r="AH1081" s="89">
        <v>1</v>
      </c>
      <c r="AI1081" s="89"/>
      <c r="AJ1081" s="19"/>
      <c r="AK1081" s="19"/>
      <c r="AL1081" s="19"/>
      <c r="AM1081" s="19"/>
      <c r="AN1081" s="19"/>
      <c r="AO1081" s="19"/>
      <c r="AP1081" s="19"/>
      <c r="AQ1081" s="19"/>
      <c r="AR1081" s="19"/>
      <c r="AS1081" s="19"/>
      <c r="AT1081" s="19"/>
    </row>
    <row r="1082" s="1" customFormat="1" spans="1:46">
      <c r="A1082" s="19"/>
      <c r="B1082" s="76"/>
      <c r="C1082" s="76" t="s">
        <v>5048</v>
      </c>
      <c r="D1082" s="19">
        <f t="shared" si="2"/>
        <v>2</v>
      </c>
      <c r="E1082" s="19"/>
      <c r="F1082" s="19"/>
      <c r="G1082" s="76"/>
      <c r="H1082" s="76">
        <v>1</v>
      </c>
      <c r="I1082" s="76"/>
      <c r="J1082" s="76">
        <v>1</v>
      </c>
      <c r="K1082" s="91">
        <v>1</v>
      </c>
      <c r="L1082" s="74">
        <v>2</v>
      </c>
      <c r="M1082" s="89"/>
      <c r="N1082" s="19"/>
      <c r="O1082" s="19"/>
      <c r="P1082" s="19"/>
      <c r="Q1082" s="19"/>
      <c r="R1082" s="19"/>
      <c r="S1082" s="19"/>
      <c r="T1082" s="76"/>
      <c r="U1082" s="19"/>
      <c r="V1082" s="19"/>
      <c r="W1082" s="19"/>
      <c r="X1082" s="89">
        <v>1</v>
      </c>
      <c r="Y1082" s="89">
        <v>1</v>
      </c>
      <c r="Z1082" s="19"/>
      <c r="AA1082" s="19"/>
      <c r="AB1082" s="19"/>
      <c r="AC1082" s="19"/>
      <c r="AD1082" s="19"/>
      <c r="AE1082" s="89">
        <v>1</v>
      </c>
      <c r="AF1082" s="89"/>
      <c r="AG1082" s="89"/>
      <c r="AH1082" s="89"/>
      <c r="AI1082" s="89"/>
      <c r="AJ1082" s="19"/>
      <c r="AK1082" s="19"/>
      <c r="AL1082" s="19"/>
      <c r="AM1082" s="19"/>
      <c r="AN1082" s="19"/>
      <c r="AO1082" s="19"/>
      <c r="AP1082" s="19"/>
      <c r="AQ1082" s="19"/>
      <c r="AR1082" s="19"/>
      <c r="AS1082" s="19"/>
      <c r="AT1082" s="19"/>
    </row>
    <row r="1083" s="1" customFormat="1" spans="1:46">
      <c r="A1083" s="19"/>
      <c r="B1083" s="76"/>
      <c r="C1083" s="76" t="s">
        <v>5052</v>
      </c>
      <c r="D1083" s="19">
        <f t="shared" si="2"/>
        <v>1</v>
      </c>
      <c r="E1083" s="19"/>
      <c r="F1083" s="19"/>
      <c r="G1083" s="76"/>
      <c r="H1083" s="76"/>
      <c r="I1083" s="76"/>
      <c r="J1083" s="76">
        <v>1</v>
      </c>
      <c r="K1083" s="74"/>
      <c r="L1083" s="74">
        <v>1</v>
      </c>
      <c r="M1083" s="89"/>
      <c r="N1083" s="19"/>
      <c r="O1083" s="19"/>
      <c r="P1083" s="19"/>
      <c r="Q1083" s="19"/>
      <c r="R1083" s="19"/>
      <c r="S1083" s="19"/>
      <c r="T1083" s="76"/>
      <c r="U1083" s="19"/>
      <c r="V1083" s="19"/>
      <c r="W1083" s="19"/>
      <c r="X1083" s="89">
        <v>1</v>
      </c>
      <c r="Y1083" s="89">
        <v>1</v>
      </c>
      <c r="Z1083" s="19"/>
      <c r="AA1083" s="19"/>
      <c r="AB1083" s="19"/>
      <c r="AC1083" s="19"/>
      <c r="AD1083" s="19"/>
      <c r="AE1083" s="89">
        <v>1</v>
      </c>
      <c r="AF1083" s="89"/>
      <c r="AG1083" s="89"/>
      <c r="AH1083" s="89"/>
      <c r="AI1083" s="89"/>
      <c r="AJ1083" s="19"/>
      <c r="AK1083" s="19"/>
      <c r="AL1083" s="19"/>
      <c r="AM1083" s="19"/>
      <c r="AN1083" s="19"/>
      <c r="AO1083" s="19"/>
      <c r="AP1083" s="19"/>
      <c r="AQ1083" s="19"/>
      <c r="AR1083" s="19"/>
      <c r="AS1083" s="19"/>
      <c r="AT1083" s="19"/>
    </row>
    <row r="1084" s="1" customFormat="1" spans="1:46">
      <c r="A1084" s="19"/>
      <c r="B1084" s="76"/>
      <c r="C1084" s="76" t="s">
        <v>5046</v>
      </c>
      <c r="D1084" s="19">
        <f t="shared" si="2"/>
        <v>2</v>
      </c>
      <c r="E1084" s="19"/>
      <c r="F1084" s="19"/>
      <c r="G1084" s="76"/>
      <c r="H1084" s="76">
        <v>1</v>
      </c>
      <c r="I1084" s="76"/>
      <c r="J1084" s="76">
        <v>1</v>
      </c>
      <c r="K1084" s="74">
        <v>2</v>
      </c>
      <c r="L1084" s="74">
        <v>2</v>
      </c>
      <c r="M1084" s="89"/>
      <c r="N1084" s="19"/>
      <c r="O1084" s="19"/>
      <c r="P1084" s="19"/>
      <c r="Q1084" s="19"/>
      <c r="R1084" s="19"/>
      <c r="S1084" s="19"/>
      <c r="T1084" s="76"/>
      <c r="U1084" s="19"/>
      <c r="V1084" s="19"/>
      <c r="W1084" s="19"/>
      <c r="X1084" s="89">
        <v>1</v>
      </c>
      <c r="Y1084" s="89">
        <v>1</v>
      </c>
      <c r="Z1084" s="19"/>
      <c r="AA1084" s="19"/>
      <c r="AB1084" s="19"/>
      <c r="AC1084" s="19"/>
      <c r="AD1084" s="19"/>
      <c r="AE1084" s="89">
        <v>1</v>
      </c>
      <c r="AF1084" s="89"/>
      <c r="AG1084" s="89"/>
      <c r="AH1084" s="89"/>
      <c r="AI1084" s="89"/>
      <c r="AJ1084" s="19"/>
      <c r="AK1084" s="19"/>
      <c r="AL1084" s="19"/>
      <c r="AM1084" s="19"/>
      <c r="AN1084" s="19"/>
      <c r="AO1084" s="19"/>
      <c r="AP1084" s="19"/>
      <c r="AQ1084" s="19"/>
      <c r="AR1084" s="19"/>
      <c r="AS1084" s="19"/>
      <c r="AT1084" s="19"/>
    </row>
    <row r="1085" s="1" customFormat="1" spans="1:46">
      <c r="A1085" s="19"/>
      <c r="B1085" s="76" t="s">
        <v>5070</v>
      </c>
      <c r="C1085" s="76" t="s">
        <v>5048</v>
      </c>
      <c r="D1085" s="19">
        <f t="shared" si="2"/>
        <v>2</v>
      </c>
      <c r="E1085" s="19"/>
      <c r="F1085" s="19"/>
      <c r="G1085" s="76"/>
      <c r="H1085" s="76"/>
      <c r="I1085" s="76"/>
      <c r="J1085" s="76">
        <v>1</v>
      </c>
      <c r="K1085" s="74"/>
      <c r="L1085" s="74">
        <v>1</v>
      </c>
      <c r="M1085" s="89">
        <v>1</v>
      </c>
      <c r="N1085" s="19"/>
      <c r="O1085" s="19"/>
      <c r="P1085" s="19"/>
      <c r="Q1085" s="19"/>
      <c r="R1085" s="19"/>
      <c r="S1085" s="19"/>
      <c r="T1085" s="76">
        <v>1</v>
      </c>
      <c r="U1085" s="19"/>
      <c r="V1085" s="19"/>
      <c r="W1085" s="19"/>
      <c r="X1085" s="89">
        <v>1</v>
      </c>
      <c r="Y1085" s="89">
        <v>1</v>
      </c>
      <c r="Z1085" s="19"/>
      <c r="AA1085" s="19"/>
      <c r="AB1085" s="19"/>
      <c r="AC1085" s="19"/>
      <c r="AD1085" s="19"/>
      <c r="AE1085" s="89">
        <v>1</v>
      </c>
      <c r="AF1085" s="89">
        <v>1</v>
      </c>
      <c r="AG1085" s="89">
        <v>1</v>
      </c>
      <c r="AH1085" s="89"/>
      <c r="AI1085" s="89"/>
      <c r="AJ1085" s="19"/>
      <c r="AK1085" s="19"/>
      <c r="AL1085" s="19"/>
      <c r="AM1085" s="19"/>
      <c r="AN1085" s="19"/>
      <c r="AO1085" s="19"/>
      <c r="AP1085" s="19"/>
      <c r="AQ1085" s="19"/>
      <c r="AR1085" s="19"/>
      <c r="AS1085" s="19"/>
      <c r="AT1085" s="19"/>
    </row>
    <row r="1086" s="1" customFormat="1" spans="1:46">
      <c r="A1086" s="19"/>
      <c r="B1086" s="76"/>
      <c r="C1086" s="76" t="s">
        <v>5052</v>
      </c>
      <c r="D1086" s="19">
        <f t="shared" si="2"/>
        <v>2</v>
      </c>
      <c r="E1086" s="19"/>
      <c r="F1086" s="19"/>
      <c r="G1086" s="76"/>
      <c r="H1086" s="76">
        <v>1</v>
      </c>
      <c r="I1086" s="76"/>
      <c r="J1086" s="76">
        <v>1</v>
      </c>
      <c r="K1086" s="74">
        <v>2</v>
      </c>
      <c r="L1086" s="74">
        <v>2</v>
      </c>
      <c r="M1086" s="89"/>
      <c r="N1086" s="19"/>
      <c r="O1086" s="19"/>
      <c r="P1086" s="19"/>
      <c r="Q1086" s="19"/>
      <c r="R1086" s="19"/>
      <c r="S1086" s="19"/>
      <c r="T1086" s="76"/>
      <c r="U1086" s="19"/>
      <c r="V1086" s="19"/>
      <c r="W1086" s="19"/>
      <c r="X1086" s="89">
        <v>1</v>
      </c>
      <c r="Y1086" s="89">
        <v>1</v>
      </c>
      <c r="Z1086" s="19"/>
      <c r="AA1086" s="19"/>
      <c r="AB1086" s="19"/>
      <c r="AC1086" s="19"/>
      <c r="AD1086" s="19"/>
      <c r="AE1086" s="89">
        <v>1</v>
      </c>
      <c r="AF1086" s="89"/>
      <c r="AG1086" s="89"/>
      <c r="AH1086" s="89"/>
      <c r="AI1086" s="89"/>
      <c r="AJ1086" s="19"/>
      <c r="AK1086" s="19"/>
      <c r="AL1086" s="19"/>
      <c r="AM1086" s="19"/>
      <c r="AN1086" s="19"/>
      <c r="AO1086" s="19"/>
      <c r="AP1086" s="19"/>
      <c r="AQ1086" s="19"/>
      <c r="AR1086" s="19"/>
      <c r="AS1086" s="19"/>
      <c r="AT1086" s="19"/>
    </row>
    <row r="1087" s="1" customFormat="1" spans="1:46">
      <c r="A1087" s="19"/>
      <c r="B1087" s="76"/>
      <c r="C1087" s="76" t="s">
        <v>5046</v>
      </c>
      <c r="D1087" s="19">
        <f t="shared" si="2"/>
        <v>1</v>
      </c>
      <c r="E1087" s="19"/>
      <c r="F1087" s="19"/>
      <c r="G1087" s="76"/>
      <c r="H1087" s="76"/>
      <c r="I1087" s="76"/>
      <c r="J1087" s="76">
        <v>1</v>
      </c>
      <c r="K1087" s="74"/>
      <c r="L1087" s="74">
        <v>1</v>
      </c>
      <c r="M1087" s="89"/>
      <c r="N1087" s="19"/>
      <c r="O1087" s="19"/>
      <c r="P1087" s="19"/>
      <c r="Q1087" s="19"/>
      <c r="R1087" s="19"/>
      <c r="S1087" s="19"/>
      <c r="T1087" s="76"/>
      <c r="U1087" s="19"/>
      <c r="V1087" s="19"/>
      <c r="W1087" s="19"/>
      <c r="X1087" s="89">
        <v>1</v>
      </c>
      <c r="Y1087" s="89">
        <v>1</v>
      </c>
      <c r="Z1087" s="19"/>
      <c r="AA1087" s="19"/>
      <c r="AB1087" s="19"/>
      <c r="AC1087" s="19"/>
      <c r="AD1087" s="19"/>
      <c r="AE1087" s="89">
        <v>1</v>
      </c>
      <c r="AF1087" s="89"/>
      <c r="AG1087" s="89"/>
      <c r="AH1087" s="89"/>
      <c r="AI1087" s="89"/>
      <c r="AJ1087" s="19"/>
      <c r="AK1087" s="19"/>
      <c r="AL1087" s="19"/>
      <c r="AM1087" s="19"/>
      <c r="AN1087" s="19"/>
      <c r="AO1087" s="19"/>
      <c r="AP1087" s="19"/>
      <c r="AQ1087" s="19"/>
      <c r="AR1087" s="19"/>
      <c r="AS1087" s="19"/>
      <c r="AT1087" s="19"/>
    </row>
    <row r="1088" s="1" customFormat="1" spans="1:46">
      <c r="A1088" s="19"/>
      <c r="B1088" s="76" t="s">
        <v>5071</v>
      </c>
      <c r="C1088" s="76" t="s">
        <v>5048</v>
      </c>
      <c r="D1088" s="19">
        <f t="shared" si="2"/>
        <v>1</v>
      </c>
      <c r="E1088" s="19"/>
      <c r="F1088" s="19"/>
      <c r="G1088" s="76"/>
      <c r="H1088" s="76"/>
      <c r="I1088" s="76">
        <v>1</v>
      </c>
      <c r="J1088" s="76"/>
      <c r="K1088" s="74"/>
      <c r="L1088" s="74">
        <v>1</v>
      </c>
      <c r="M1088" s="89">
        <v>1</v>
      </c>
      <c r="N1088" s="19"/>
      <c r="O1088" s="19"/>
      <c r="P1088" s="19"/>
      <c r="Q1088" s="19"/>
      <c r="R1088" s="19"/>
      <c r="S1088" s="19"/>
      <c r="T1088" s="76"/>
      <c r="U1088" s="19"/>
      <c r="V1088" s="19"/>
      <c r="W1088" s="19"/>
      <c r="X1088" s="89">
        <v>1</v>
      </c>
      <c r="Y1088" s="89">
        <v>1</v>
      </c>
      <c r="Z1088" s="19"/>
      <c r="AA1088" s="19"/>
      <c r="AB1088" s="19"/>
      <c r="AC1088" s="19"/>
      <c r="AD1088" s="19"/>
      <c r="AE1088" s="89">
        <v>1</v>
      </c>
      <c r="AF1088" s="89">
        <v>1</v>
      </c>
      <c r="AG1088" s="89">
        <v>1</v>
      </c>
      <c r="AH1088" s="89"/>
      <c r="AI1088" s="89"/>
      <c r="AJ1088" s="19"/>
      <c r="AK1088" s="19"/>
      <c r="AL1088" s="19"/>
      <c r="AM1088" s="19"/>
      <c r="AN1088" s="19"/>
      <c r="AO1088" s="19"/>
      <c r="AP1088" s="19"/>
      <c r="AQ1088" s="19"/>
      <c r="AR1088" s="19"/>
      <c r="AS1088" s="19"/>
      <c r="AT1088" s="19"/>
    </row>
    <row r="1089" s="1" customFormat="1" spans="1:46">
      <c r="A1089" s="19"/>
      <c r="B1089" s="76"/>
      <c r="C1089" s="76" t="s">
        <v>5046</v>
      </c>
      <c r="D1089" s="19">
        <f t="shared" si="2"/>
        <v>1</v>
      </c>
      <c r="E1089" s="19"/>
      <c r="F1089" s="19"/>
      <c r="G1089" s="76"/>
      <c r="H1089" s="76"/>
      <c r="I1089" s="76">
        <v>1</v>
      </c>
      <c r="J1089" s="76"/>
      <c r="K1089" s="74"/>
      <c r="L1089" s="74">
        <v>1</v>
      </c>
      <c r="M1089" s="89"/>
      <c r="N1089" s="19"/>
      <c r="O1089" s="19"/>
      <c r="P1089" s="19"/>
      <c r="Q1089" s="19"/>
      <c r="R1089" s="19"/>
      <c r="S1089" s="19"/>
      <c r="T1089" s="76"/>
      <c r="U1089" s="19"/>
      <c r="V1089" s="19"/>
      <c r="W1089" s="19"/>
      <c r="X1089" s="89">
        <v>1</v>
      </c>
      <c r="Y1089" s="89">
        <v>1</v>
      </c>
      <c r="Z1089" s="19"/>
      <c r="AA1089" s="19"/>
      <c r="AB1089" s="19"/>
      <c r="AC1089" s="19"/>
      <c r="AD1089" s="19"/>
      <c r="AE1089" s="89">
        <v>1</v>
      </c>
      <c r="AF1089" s="89"/>
      <c r="AG1089" s="89"/>
      <c r="AH1089" s="89"/>
      <c r="AI1089" s="89"/>
      <c r="AJ1089" s="19"/>
      <c r="AK1089" s="19"/>
      <c r="AL1089" s="19"/>
      <c r="AM1089" s="19"/>
      <c r="AN1089" s="19"/>
      <c r="AO1089" s="19"/>
      <c r="AP1089" s="19"/>
      <c r="AQ1089" s="19"/>
      <c r="AR1089" s="19"/>
      <c r="AS1089" s="19"/>
      <c r="AT1089" s="19"/>
    </row>
    <row r="1090" s="1" customFormat="1" spans="1:46">
      <c r="A1090" s="19"/>
      <c r="B1090" s="76" t="s">
        <v>5072</v>
      </c>
      <c r="C1090" s="76" t="s">
        <v>5045</v>
      </c>
      <c r="D1090" s="19">
        <f t="shared" si="2"/>
        <v>5</v>
      </c>
      <c r="E1090" s="19"/>
      <c r="F1090" s="19"/>
      <c r="G1090" s="76"/>
      <c r="H1090" s="76">
        <v>2</v>
      </c>
      <c r="I1090" s="76"/>
      <c r="J1090" s="76">
        <v>3</v>
      </c>
      <c r="K1090" s="74">
        <v>4</v>
      </c>
      <c r="L1090" s="74">
        <v>5</v>
      </c>
      <c r="M1090" s="89">
        <v>1</v>
      </c>
      <c r="N1090" s="19"/>
      <c r="O1090" s="19"/>
      <c r="P1090" s="19"/>
      <c r="Q1090" s="19"/>
      <c r="R1090" s="19"/>
      <c r="S1090" s="19"/>
      <c r="T1090" s="76"/>
      <c r="U1090" s="19"/>
      <c r="V1090" s="19"/>
      <c r="W1090" s="19"/>
      <c r="X1090" s="89">
        <v>1</v>
      </c>
      <c r="Y1090" s="89">
        <v>1</v>
      </c>
      <c r="Z1090" s="19"/>
      <c r="AA1090" s="19"/>
      <c r="AB1090" s="19"/>
      <c r="AC1090" s="19"/>
      <c r="AD1090" s="19"/>
      <c r="AE1090" s="89">
        <v>1</v>
      </c>
      <c r="AF1090" s="89">
        <v>1</v>
      </c>
      <c r="AG1090" s="89"/>
      <c r="AH1090" s="89"/>
      <c r="AI1090" s="90">
        <v>1</v>
      </c>
      <c r="AJ1090" s="19"/>
      <c r="AK1090" s="19"/>
      <c r="AL1090" s="19"/>
      <c r="AM1090" s="19"/>
      <c r="AN1090" s="19"/>
      <c r="AO1090" s="19"/>
      <c r="AP1090" s="19"/>
      <c r="AQ1090" s="19"/>
      <c r="AR1090" s="19"/>
      <c r="AS1090" s="19"/>
      <c r="AT1090" s="19"/>
    </row>
    <row r="1091" s="1" customFormat="1" spans="1:46">
      <c r="A1091" s="19"/>
      <c r="B1091" s="76"/>
      <c r="C1091" s="76" t="s">
        <v>5052</v>
      </c>
      <c r="D1091" s="19">
        <f t="shared" si="2"/>
        <v>5</v>
      </c>
      <c r="E1091" s="19"/>
      <c r="F1091" s="19"/>
      <c r="G1091" s="76"/>
      <c r="H1091" s="76">
        <v>2</v>
      </c>
      <c r="I1091" s="76"/>
      <c r="J1091" s="76">
        <v>3</v>
      </c>
      <c r="K1091" s="74">
        <v>4</v>
      </c>
      <c r="L1091" s="74">
        <v>5</v>
      </c>
      <c r="M1091" s="89"/>
      <c r="N1091" s="19"/>
      <c r="O1091" s="19"/>
      <c r="P1091" s="19"/>
      <c r="Q1091" s="19"/>
      <c r="R1091" s="19"/>
      <c r="S1091" s="19"/>
      <c r="T1091" s="76"/>
      <c r="U1091" s="19"/>
      <c r="V1091" s="19"/>
      <c r="W1091" s="19"/>
      <c r="X1091" s="89">
        <v>1</v>
      </c>
      <c r="Y1091" s="89">
        <v>1</v>
      </c>
      <c r="Z1091" s="19"/>
      <c r="AA1091" s="19"/>
      <c r="AB1091" s="19"/>
      <c r="AC1091" s="19"/>
      <c r="AD1091" s="19"/>
      <c r="AE1091" s="89">
        <v>1</v>
      </c>
      <c r="AF1091" s="89"/>
      <c r="AG1091" s="90"/>
      <c r="AH1091" s="90"/>
      <c r="AI1091" s="90"/>
      <c r="AJ1091" s="19"/>
      <c r="AK1091" s="19"/>
      <c r="AL1091" s="19"/>
      <c r="AM1091" s="19"/>
      <c r="AN1091" s="19"/>
      <c r="AO1091" s="19"/>
      <c r="AP1091" s="19"/>
      <c r="AQ1091" s="19"/>
      <c r="AR1091" s="19"/>
      <c r="AS1091" s="19"/>
      <c r="AT1091" s="19"/>
    </row>
    <row r="1092" s="1" customFormat="1" spans="1:46">
      <c r="A1092" s="19"/>
      <c r="B1092" s="76" t="s">
        <v>5073</v>
      </c>
      <c r="C1092" s="76" t="s">
        <v>5045</v>
      </c>
      <c r="D1092" s="19">
        <f t="shared" si="2"/>
        <v>2</v>
      </c>
      <c r="E1092" s="19"/>
      <c r="F1092" s="19"/>
      <c r="G1092" s="76"/>
      <c r="H1092" s="76">
        <v>1</v>
      </c>
      <c r="I1092" s="76"/>
      <c r="J1092" s="76">
        <v>1</v>
      </c>
      <c r="K1092" s="74">
        <v>1</v>
      </c>
      <c r="L1092" s="74">
        <v>2</v>
      </c>
      <c r="M1092" s="89">
        <v>1</v>
      </c>
      <c r="N1092" s="19"/>
      <c r="O1092" s="19"/>
      <c r="P1092" s="19"/>
      <c r="Q1092" s="19"/>
      <c r="R1092" s="19"/>
      <c r="S1092" s="19"/>
      <c r="T1092" s="76"/>
      <c r="U1092" s="19"/>
      <c r="V1092" s="19"/>
      <c r="W1092" s="19"/>
      <c r="X1092" s="89">
        <v>1</v>
      </c>
      <c r="Y1092" s="89">
        <v>1</v>
      </c>
      <c r="Z1092" s="19"/>
      <c r="AA1092" s="19"/>
      <c r="AB1092" s="19"/>
      <c r="AC1092" s="19"/>
      <c r="AD1092" s="19"/>
      <c r="AE1092" s="89">
        <v>1</v>
      </c>
      <c r="AF1092" s="89">
        <v>1</v>
      </c>
      <c r="AG1092" s="89"/>
      <c r="AH1092" s="89">
        <v>1</v>
      </c>
      <c r="AI1092" s="89"/>
      <c r="AJ1092" s="19"/>
      <c r="AK1092" s="19"/>
      <c r="AL1092" s="19"/>
      <c r="AM1092" s="19"/>
      <c r="AN1092" s="19"/>
      <c r="AO1092" s="19"/>
      <c r="AP1092" s="19"/>
      <c r="AQ1092" s="19"/>
      <c r="AR1092" s="19"/>
      <c r="AS1092" s="19"/>
      <c r="AT1092" s="19"/>
    </row>
    <row r="1093" s="1" customFormat="1" spans="1:46">
      <c r="A1093" s="19"/>
      <c r="B1093" s="76"/>
      <c r="C1093" s="76" t="s">
        <v>5052</v>
      </c>
      <c r="D1093" s="19">
        <f t="shared" si="2"/>
        <v>2</v>
      </c>
      <c r="E1093" s="19"/>
      <c r="F1093" s="19"/>
      <c r="G1093" s="76"/>
      <c r="H1093" s="76">
        <v>1</v>
      </c>
      <c r="I1093" s="76"/>
      <c r="J1093" s="76">
        <v>1</v>
      </c>
      <c r="K1093" s="74">
        <v>1</v>
      </c>
      <c r="L1093" s="74">
        <v>2</v>
      </c>
      <c r="M1093" s="89"/>
      <c r="N1093" s="19"/>
      <c r="O1093" s="19"/>
      <c r="P1093" s="19"/>
      <c r="Q1093" s="19"/>
      <c r="R1093" s="19"/>
      <c r="S1093" s="19"/>
      <c r="T1093" s="76"/>
      <c r="U1093" s="19"/>
      <c r="V1093" s="19"/>
      <c r="W1093" s="19"/>
      <c r="X1093" s="89">
        <v>1</v>
      </c>
      <c r="Y1093" s="89">
        <v>1</v>
      </c>
      <c r="Z1093" s="19"/>
      <c r="AA1093" s="19"/>
      <c r="AB1093" s="19"/>
      <c r="AC1093" s="19"/>
      <c r="AD1093" s="19"/>
      <c r="AE1093" s="89">
        <v>1</v>
      </c>
      <c r="AF1093" s="89"/>
      <c r="AG1093" s="89"/>
      <c r="AH1093" s="89"/>
      <c r="AI1093" s="89"/>
      <c r="AJ1093" s="19"/>
      <c r="AK1093" s="19"/>
      <c r="AL1093" s="19"/>
      <c r="AM1093" s="19"/>
      <c r="AN1093" s="19"/>
      <c r="AO1093" s="19"/>
      <c r="AP1093" s="19"/>
      <c r="AQ1093" s="19"/>
      <c r="AR1093" s="19"/>
      <c r="AS1093" s="19"/>
      <c r="AT1093" s="19"/>
    </row>
    <row r="1094" s="1" customFormat="1" spans="1:46">
      <c r="A1094" s="19"/>
      <c r="B1094" s="76"/>
      <c r="C1094" s="76" t="s">
        <v>5048</v>
      </c>
      <c r="D1094" s="19">
        <f t="shared" si="2"/>
        <v>3</v>
      </c>
      <c r="E1094" s="19"/>
      <c r="F1094" s="19"/>
      <c r="G1094" s="76"/>
      <c r="H1094" s="76">
        <v>2</v>
      </c>
      <c r="I1094" s="76"/>
      <c r="J1094" s="76">
        <v>1</v>
      </c>
      <c r="K1094" s="74">
        <v>2</v>
      </c>
      <c r="L1094" s="74">
        <v>3</v>
      </c>
      <c r="M1094" s="89"/>
      <c r="N1094" s="19"/>
      <c r="O1094" s="19"/>
      <c r="P1094" s="19"/>
      <c r="Q1094" s="19"/>
      <c r="R1094" s="19"/>
      <c r="S1094" s="19"/>
      <c r="T1094" s="76"/>
      <c r="U1094" s="19"/>
      <c r="V1094" s="19"/>
      <c r="W1094" s="19"/>
      <c r="X1094" s="89">
        <v>1</v>
      </c>
      <c r="Y1094" s="89">
        <v>1</v>
      </c>
      <c r="Z1094" s="19"/>
      <c r="AA1094" s="19"/>
      <c r="AB1094" s="19"/>
      <c r="AC1094" s="19"/>
      <c r="AD1094" s="19"/>
      <c r="AE1094" s="89">
        <v>1</v>
      </c>
      <c r="AF1094" s="89"/>
      <c r="AG1094" s="89"/>
      <c r="AH1094" s="89"/>
      <c r="AI1094" s="89"/>
      <c r="AJ1094" s="19"/>
      <c r="AK1094" s="19"/>
      <c r="AL1094" s="19"/>
      <c r="AM1094" s="19"/>
      <c r="AN1094" s="19"/>
      <c r="AO1094" s="19"/>
      <c r="AP1094" s="19"/>
      <c r="AQ1094" s="19"/>
      <c r="AR1094" s="19"/>
      <c r="AS1094" s="19"/>
      <c r="AT1094" s="19"/>
    </row>
    <row r="1095" s="1" customFormat="1" spans="1:46">
      <c r="A1095" s="19"/>
      <c r="B1095" s="76"/>
      <c r="C1095" s="76" t="s">
        <v>5046</v>
      </c>
      <c r="D1095" s="19">
        <f t="shared" si="2"/>
        <v>4</v>
      </c>
      <c r="E1095" s="19"/>
      <c r="F1095" s="19"/>
      <c r="G1095" s="76"/>
      <c r="H1095" s="76">
        <v>2</v>
      </c>
      <c r="I1095" s="76"/>
      <c r="J1095" s="76">
        <v>1</v>
      </c>
      <c r="K1095" s="74">
        <v>2</v>
      </c>
      <c r="L1095" s="74">
        <v>3</v>
      </c>
      <c r="M1095" s="89"/>
      <c r="N1095" s="19"/>
      <c r="O1095" s="19"/>
      <c r="P1095" s="19"/>
      <c r="Q1095" s="19"/>
      <c r="R1095" s="19"/>
      <c r="S1095" s="19"/>
      <c r="T1095" s="76">
        <v>1</v>
      </c>
      <c r="U1095" s="19"/>
      <c r="V1095" s="19"/>
      <c r="W1095" s="19"/>
      <c r="X1095" s="89">
        <v>1</v>
      </c>
      <c r="Y1095" s="89">
        <v>1</v>
      </c>
      <c r="Z1095" s="19"/>
      <c r="AA1095" s="19"/>
      <c r="AB1095" s="19"/>
      <c r="AC1095" s="19"/>
      <c r="AD1095" s="19"/>
      <c r="AE1095" s="89">
        <v>1</v>
      </c>
      <c r="AF1095" s="89"/>
      <c r="AG1095" s="89"/>
      <c r="AH1095" s="89"/>
      <c r="AI1095" s="89"/>
      <c r="AJ1095" s="19"/>
      <c r="AK1095" s="19"/>
      <c r="AL1095" s="19"/>
      <c r="AM1095" s="19"/>
      <c r="AN1095" s="19"/>
      <c r="AO1095" s="19"/>
      <c r="AP1095" s="19"/>
      <c r="AQ1095" s="19"/>
      <c r="AR1095" s="19"/>
      <c r="AS1095" s="19"/>
      <c r="AT1095" s="19"/>
    </row>
    <row r="1096" s="1" customFormat="1" spans="1:46">
      <c r="A1096" s="19"/>
      <c r="B1096" s="76" t="s">
        <v>5074</v>
      </c>
      <c r="C1096" s="76" t="s">
        <v>5045</v>
      </c>
      <c r="D1096" s="19">
        <f t="shared" si="2"/>
        <v>3</v>
      </c>
      <c r="E1096" s="19"/>
      <c r="F1096" s="19"/>
      <c r="G1096" s="76"/>
      <c r="H1096" s="76">
        <v>1</v>
      </c>
      <c r="I1096" s="76"/>
      <c r="J1096" s="76">
        <v>1</v>
      </c>
      <c r="K1096" s="74"/>
      <c r="L1096" s="74">
        <v>2</v>
      </c>
      <c r="M1096" s="89">
        <v>1</v>
      </c>
      <c r="N1096" s="19"/>
      <c r="O1096" s="19"/>
      <c r="P1096" s="19"/>
      <c r="Q1096" s="19"/>
      <c r="R1096" s="19"/>
      <c r="S1096" s="19"/>
      <c r="T1096" s="53">
        <v>1</v>
      </c>
      <c r="U1096" s="19"/>
      <c r="V1096" s="19"/>
      <c r="W1096" s="19"/>
      <c r="X1096" s="89">
        <v>1</v>
      </c>
      <c r="Y1096" s="89">
        <v>1</v>
      </c>
      <c r="Z1096" s="19"/>
      <c r="AA1096" s="19"/>
      <c r="AB1096" s="19"/>
      <c r="AC1096" s="19"/>
      <c r="AD1096" s="19"/>
      <c r="AE1096" s="89">
        <v>1</v>
      </c>
      <c r="AF1096" s="89">
        <v>1</v>
      </c>
      <c r="AG1096" s="89"/>
      <c r="AH1096" s="89"/>
      <c r="AI1096" s="89">
        <v>1</v>
      </c>
      <c r="AJ1096" s="19"/>
      <c r="AK1096" s="19"/>
      <c r="AL1096" s="19"/>
      <c r="AM1096" s="19"/>
      <c r="AN1096" s="19"/>
      <c r="AO1096" s="19"/>
      <c r="AP1096" s="19"/>
      <c r="AQ1096" s="19"/>
      <c r="AR1096" s="19"/>
      <c r="AS1096" s="19"/>
      <c r="AT1096" s="19"/>
    </row>
    <row r="1097" s="1" customFormat="1" spans="1:46">
      <c r="A1097" s="19"/>
      <c r="B1097" s="76"/>
      <c r="C1097" s="76" t="s">
        <v>5052</v>
      </c>
      <c r="D1097" s="19">
        <f t="shared" si="2"/>
        <v>2</v>
      </c>
      <c r="E1097" s="19"/>
      <c r="F1097" s="19"/>
      <c r="G1097" s="76"/>
      <c r="H1097" s="76">
        <v>1</v>
      </c>
      <c r="I1097" s="76"/>
      <c r="J1097" s="76">
        <v>1</v>
      </c>
      <c r="K1097" s="74"/>
      <c r="L1097" s="74">
        <v>2</v>
      </c>
      <c r="M1097" s="89"/>
      <c r="N1097" s="19"/>
      <c r="O1097" s="19"/>
      <c r="P1097" s="19"/>
      <c r="Q1097" s="19"/>
      <c r="R1097" s="19"/>
      <c r="S1097" s="19"/>
      <c r="T1097" s="53"/>
      <c r="U1097" s="19"/>
      <c r="V1097" s="19"/>
      <c r="W1097" s="19"/>
      <c r="X1097" s="89">
        <v>1</v>
      </c>
      <c r="Y1097" s="89">
        <v>1</v>
      </c>
      <c r="Z1097" s="19"/>
      <c r="AA1097" s="19"/>
      <c r="AB1097" s="19"/>
      <c r="AC1097" s="19"/>
      <c r="AD1097" s="19"/>
      <c r="AE1097" s="89">
        <v>1</v>
      </c>
      <c r="AF1097" s="89"/>
      <c r="AG1097" s="89"/>
      <c r="AH1097" s="89"/>
      <c r="AI1097" s="89"/>
      <c r="AJ1097" s="19"/>
      <c r="AK1097" s="19"/>
      <c r="AL1097" s="19"/>
      <c r="AM1097" s="19"/>
      <c r="AN1097" s="19"/>
      <c r="AO1097" s="19"/>
      <c r="AP1097" s="19"/>
      <c r="AQ1097" s="19"/>
      <c r="AR1097" s="19"/>
      <c r="AS1097" s="19"/>
      <c r="AT1097" s="19"/>
    </row>
    <row r="1098" s="1" customFormat="1" spans="1:46">
      <c r="A1098" s="19"/>
      <c r="B1098" s="76"/>
      <c r="C1098" s="76" t="s">
        <v>5048</v>
      </c>
      <c r="D1098" s="19">
        <f t="shared" si="2"/>
        <v>3</v>
      </c>
      <c r="E1098" s="19"/>
      <c r="F1098" s="19"/>
      <c r="G1098" s="76">
        <v>1</v>
      </c>
      <c r="H1098" s="76">
        <v>1</v>
      </c>
      <c r="I1098" s="76"/>
      <c r="J1098" s="76">
        <v>1</v>
      </c>
      <c r="K1098" s="74">
        <v>4</v>
      </c>
      <c r="L1098" s="74">
        <v>3</v>
      </c>
      <c r="M1098" s="89"/>
      <c r="N1098" s="19"/>
      <c r="O1098" s="19"/>
      <c r="P1098" s="19"/>
      <c r="Q1098" s="19"/>
      <c r="R1098" s="19"/>
      <c r="S1098" s="19"/>
      <c r="T1098" s="76"/>
      <c r="U1098" s="19"/>
      <c r="V1098" s="19"/>
      <c r="W1098" s="19"/>
      <c r="X1098" s="89">
        <v>1</v>
      </c>
      <c r="Y1098" s="89">
        <v>1</v>
      </c>
      <c r="Z1098" s="19"/>
      <c r="AA1098" s="19"/>
      <c r="AB1098" s="19"/>
      <c r="AC1098" s="19"/>
      <c r="AD1098" s="19"/>
      <c r="AE1098" s="89">
        <v>1</v>
      </c>
      <c r="AF1098" s="89"/>
      <c r="AG1098" s="89"/>
      <c r="AH1098" s="89"/>
      <c r="AI1098" s="89"/>
      <c r="AJ1098" s="19"/>
      <c r="AK1098" s="19"/>
      <c r="AL1098" s="19"/>
      <c r="AM1098" s="19"/>
      <c r="AN1098" s="19"/>
      <c r="AO1098" s="19"/>
      <c r="AP1098" s="19"/>
      <c r="AQ1098" s="19"/>
      <c r="AR1098" s="19"/>
      <c r="AS1098" s="19"/>
      <c r="AT1098" s="19"/>
    </row>
    <row r="1099" s="1" customFormat="1" spans="1:46">
      <c r="A1099" s="19"/>
      <c r="B1099" s="76"/>
      <c r="C1099" s="76" t="s">
        <v>5046</v>
      </c>
      <c r="D1099" s="19">
        <f t="shared" si="2"/>
        <v>4</v>
      </c>
      <c r="E1099" s="19"/>
      <c r="F1099" s="19"/>
      <c r="G1099" s="76">
        <v>1</v>
      </c>
      <c r="H1099" s="76">
        <v>1</v>
      </c>
      <c r="I1099" s="76"/>
      <c r="J1099" s="76">
        <v>1</v>
      </c>
      <c r="K1099" s="74">
        <v>4</v>
      </c>
      <c r="L1099" s="74">
        <v>3</v>
      </c>
      <c r="M1099" s="89"/>
      <c r="N1099" s="19"/>
      <c r="O1099" s="19"/>
      <c r="P1099" s="19"/>
      <c r="Q1099" s="19"/>
      <c r="R1099" s="19"/>
      <c r="S1099" s="19"/>
      <c r="T1099" s="76">
        <v>1</v>
      </c>
      <c r="U1099" s="19"/>
      <c r="V1099" s="19"/>
      <c r="W1099" s="19"/>
      <c r="X1099" s="89">
        <v>1</v>
      </c>
      <c r="Y1099" s="89">
        <v>1</v>
      </c>
      <c r="Z1099" s="19"/>
      <c r="AA1099" s="19"/>
      <c r="AB1099" s="19"/>
      <c r="AC1099" s="19"/>
      <c r="AD1099" s="19"/>
      <c r="AE1099" s="89">
        <v>1</v>
      </c>
      <c r="AF1099" s="89"/>
      <c r="AG1099" s="89"/>
      <c r="AH1099" s="89"/>
      <c r="AI1099" s="89"/>
      <c r="AJ1099" s="19"/>
      <c r="AK1099" s="19"/>
      <c r="AL1099" s="19"/>
      <c r="AM1099" s="19"/>
      <c r="AN1099" s="19"/>
      <c r="AO1099" s="19"/>
      <c r="AP1099" s="19"/>
      <c r="AQ1099" s="19"/>
      <c r="AR1099" s="19"/>
      <c r="AS1099" s="19"/>
      <c r="AT1099" s="19"/>
    </row>
    <row r="1100" s="1" customFormat="1" spans="1:46">
      <c r="A1100" s="19"/>
      <c r="B1100" s="76" t="s">
        <v>5075</v>
      </c>
      <c r="C1100" s="76" t="s">
        <v>5045</v>
      </c>
      <c r="D1100" s="19">
        <f t="shared" si="2"/>
        <v>2</v>
      </c>
      <c r="E1100" s="19"/>
      <c r="F1100" s="19"/>
      <c r="G1100" s="76"/>
      <c r="H1100" s="76"/>
      <c r="I1100" s="76"/>
      <c r="J1100" s="76">
        <v>1</v>
      </c>
      <c r="K1100" s="74"/>
      <c r="L1100" s="74">
        <v>1</v>
      </c>
      <c r="M1100" s="89">
        <v>1</v>
      </c>
      <c r="N1100" s="19"/>
      <c r="O1100" s="19"/>
      <c r="P1100" s="19"/>
      <c r="Q1100" s="19"/>
      <c r="R1100" s="19"/>
      <c r="S1100" s="19"/>
      <c r="T1100" s="76">
        <v>1</v>
      </c>
      <c r="U1100" s="19"/>
      <c r="V1100" s="19"/>
      <c r="W1100" s="19"/>
      <c r="X1100" s="89">
        <v>1</v>
      </c>
      <c r="Y1100" s="89">
        <v>1</v>
      </c>
      <c r="Z1100" s="19"/>
      <c r="AA1100" s="19"/>
      <c r="AB1100" s="19"/>
      <c r="AC1100" s="19"/>
      <c r="AD1100" s="19"/>
      <c r="AE1100" s="89">
        <v>1</v>
      </c>
      <c r="AF1100" s="89">
        <v>1</v>
      </c>
      <c r="AG1100" s="89">
        <v>1</v>
      </c>
      <c r="AH1100" s="89"/>
      <c r="AI1100" s="89"/>
      <c r="AJ1100" s="19"/>
      <c r="AK1100" s="19"/>
      <c r="AL1100" s="19"/>
      <c r="AM1100" s="19"/>
      <c r="AN1100" s="19"/>
      <c r="AO1100" s="19"/>
      <c r="AP1100" s="19"/>
      <c r="AQ1100" s="19"/>
      <c r="AR1100" s="19"/>
      <c r="AS1100" s="19"/>
      <c r="AT1100" s="19"/>
    </row>
    <row r="1101" s="1" customFormat="1" spans="1:46">
      <c r="A1101" s="19"/>
      <c r="B1101" s="76"/>
      <c r="C1101" s="76" t="s">
        <v>5052</v>
      </c>
      <c r="D1101" s="19">
        <f t="shared" si="2"/>
        <v>3</v>
      </c>
      <c r="E1101" s="19"/>
      <c r="F1101" s="19"/>
      <c r="G1101" s="76"/>
      <c r="H1101" s="76">
        <v>1</v>
      </c>
      <c r="I1101" s="76"/>
      <c r="J1101" s="76">
        <v>1</v>
      </c>
      <c r="K1101" s="74"/>
      <c r="L1101" s="74">
        <v>2</v>
      </c>
      <c r="M1101" s="89"/>
      <c r="N1101" s="19"/>
      <c r="O1101" s="19"/>
      <c r="P1101" s="19"/>
      <c r="Q1101" s="19"/>
      <c r="R1101" s="19"/>
      <c r="S1101" s="19"/>
      <c r="T1101" s="76">
        <v>1</v>
      </c>
      <c r="U1101" s="19"/>
      <c r="V1101" s="19"/>
      <c r="W1101" s="19"/>
      <c r="X1101" s="89">
        <v>1</v>
      </c>
      <c r="Y1101" s="89">
        <v>1</v>
      </c>
      <c r="Z1101" s="19"/>
      <c r="AA1101" s="19"/>
      <c r="AB1101" s="19"/>
      <c r="AC1101" s="19"/>
      <c r="AD1101" s="19"/>
      <c r="AE1101" s="89">
        <v>1</v>
      </c>
      <c r="AF1101" s="89"/>
      <c r="AG1101" s="89"/>
      <c r="AH1101" s="89"/>
      <c r="AI1101" s="89"/>
      <c r="AJ1101" s="19"/>
      <c r="AK1101" s="19"/>
      <c r="AL1101" s="19"/>
      <c r="AM1101" s="19"/>
      <c r="AN1101" s="19"/>
      <c r="AO1101" s="19"/>
      <c r="AP1101" s="19"/>
      <c r="AQ1101" s="19"/>
      <c r="AR1101" s="19"/>
      <c r="AS1101" s="19"/>
      <c r="AT1101" s="19"/>
    </row>
    <row r="1102" s="1" customFormat="1" spans="1:46">
      <c r="A1102" s="19"/>
      <c r="B1102" s="76" t="s">
        <v>5076</v>
      </c>
      <c r="C1102" s="92" t="s">
        <v>5046</v>
      </c>
      <c r="D1102" s="19">
        <f t="shared" si="2"/>
        <v>2</v>
      </c>
      <c r="E1102" s="19"/>
      <c r="F1102" s="19"/>
      <c r="G1102" s="53"/>
      <c r="H1102" s="76">
        <v>1</v>
      </c>
      <c r="I1102" s="76"/>
      <c r="J1102" s="76"/>
      <c r="K1102" s="74">
        <v>3</v>
      </c>
      <c r="L1102" s="74">
        <v>3</v>
      </c>
      <c r="M1102" s="76">
        <v>1</v>
      </c>
      <c r="N1102" s="19"/>
      <c r="O1102" s="19"/>
      <c r="P1102" s="19"/>
      <c r="Q1102" s="19"/>
      <c r="R1102" s="19"/>
      <c r="S1102" s="19"/>
      <c r="T1102" s="76">
        <v>1</v>
      </c>
      <c r="U1102" s="19"/>
      <c r="V1102" s="19"/>
      <c r="W1102" s="19"/>
      <c r="X1102" s="93">
        <v>1</v>
      </c>
      <c r="Y1102" s="76">
        <v>1</v>
      </c>
      <c r="Z1102" s="19"/>
      <c r="AA1102" s="19"/>
      <c r="AB1102" s="19"/>
      <c r="AC1102" s="19"/>
      <c r="AD1102" s="19"/>
      <c r="AE1102" s="53"/>
      <c r="AF1102" s="53">
        <v>1</v>
      </c>
      <c r="AG1102" s="89"/>
      <c r="AH1102" s="89">
        <v>1</v>
      </c>
      <c r="AI1102" s="89"/>
      <c r="AJ1102" s="19"/>
      <c r="AK1102" s="19"/>
      <c r="AL1102" s="19"/>
      <c r="AM1102" s="19"/>
      <c r="AN1102" s="19"/>
      <c r="AO1102" s="19"/>
      <c r="AP1102" s="19"/>
      <c r="AQ1102" s="19"/>
      <c r="AR1102" s="19"/>
      <c r="AS1102" s="19"/>
      <c r="AT1102" s="19"/>
    </row>
    <row r="1103" s="1" customFormat="1" spans="1:46">
      <c r="A1103" s="19"/>
      <c r="B1103" s="76"/>
      <c r="C1103" s="92" t="s">
        <v>5048</v>
      </c>
      <c r="D1103" s="19">
        <f t="shared" si="2"/>
        <v>2</v>
      </c>
      <c r="E1103" s="19"/>
      <c r="F1103" s="19"/>
      <c r="G1103" s="53">
        <v>1</v>
      </c>
      <c r="H1103" s="76">
        <v>1</v>
      </c>
      <c r="I1103" s="76"/>
      <c r="J1103" s="76"/>
      <c r="K1103" s="74">
        <v>4</v>
      </c>
      <c r="L1103" s="74">
        <v>4</v>
      </c>
      <c r="M1103" s="76"/>
      <c r="N1103" s="19"/>
      <c r="O1103" s="19"/>
      <c r="P1103" s="19"/>
      <c r="Q1103" s="19"/>
      <c r="R1103" s="19"/>
      <c r="S1103" s="19"/>
      <c r="T1103" s="76"/>
      <c r="U1103" s="19"/>
      <c r="V1103" s="19"/>
      <c r="W1103" s="19"/>
      <c r="X1103" s="93">
        <v>1</v>
      </c>
      <c r="Y1103" s="76"/>
      <c r="Z1103" s="19"/>
      <c r="AA1103" s="19"/>
      <c r="AB1103" s="19"/>
      <c r="AC1103" s="19"/>
      <c r="AD1103" s="19"/>
      <c r="AE1103" s="53"/>
      <c r="AF1103" s="53"/>
      <c r="AG1103" s="89"/>
      <c r="AH1103" s="89"/>
      <c r="AI1103" s="89"/>
      <c r="AJ1103" s="19"/>
      <c r="AK1103" s="19"/>
      <c r="AL1103" s="19"/>
      <c r="AM1103" s="19"/>
      <c r="AN1103" s="19"/>
      <c r="AO1103" s="19"/>
      <c r="AP1103" s="19"/>
      <c r="AQ1103" s="19"/>
      <c r="AR1103" s="19"/>
      <c r="AS1103" s="19"/>
      <c r="AT1103" s="19"/>
    </row>
    <row r="1104" s="1" customFormat="1" spans="1:46">
      <c r="A1104" s="19"/>
      <c r="B1104" s="76"/>
      <c r="C1104" s="92" t="s">
        <v>5045</v>
      </c>
      <c r="D1104" s="19">
        <f t="shared" si="2"/>
        <v>1</v>
      </c>
      <c r="E1104" s="19"/>
      <c r="F1104" s="19"/>
      <c r="G1104" s="53">
        <v>1</v>
      </c>
      <c r="H1104" s="76"/>
      <c r="I1104" s="76"/>
      <c r="J1104" s="76"/>
      <c r="K1104" s="74">
        <v>1</v>
      </c>
      <c r="L1104" s="74">
        <v>1</v>
      </c>
      <c r="M1104" s="76"/>
      <c r="N1104" s="19"/>
      <c r="O1104" s="19"/>
      <c r="P1104" s="19"/>
      <c r="Q1104" s="19"/>
      <c r="R1104" s="19"/>
      <c r="S1104" s="19"/>
      <c r="T1104" s="76"/>
      <c r="U1104" s="19"/>
      <c r="V1104" s="19"/>
      <c r="W1104" s="19"/>
      <c r="X1104" s="93">
        <v>1</v>
      </c>
      <c r="Y1104" s="76"/>
      <c r="Z1104" s="19"/>
      <c r="AA1104" s="19"/>
      <c r="AB1104" s="19"/>
      <c r="AC1104" s="19"/>
      <c r="AD1104" s="19"/>
      <c r="AE1104" s="53"/>
      <c r="AF1104" s="53"/>
      <c r="AG1104" s="89"/>
      <c r="AH1104" s="89"/>
      <c r="AI1104" s="89"/>
      <c r="AJ1104" s="19"/>
      <c r="AK1104" s="19"/>
      <c r="AL1104" s="19"/>
      <c r="AM1104" s="19"/>
      <c r="AN1104" s="19"/>
      <c r="AO1104" s="19"/>
      <c r="AP1104" s="19"/>
      <c r="AQ1104" s="19"/>
      <c r="AR1104" s="19"/>
      <c r="AS1104" s="19"/>
      <c r="AT1104" s="19"/>
    </row>
    <row r="1105" s="1" customFormat="1" spans="1:46">
      <c r="A1105" s="19"/>
      <c r="B1105" s="76" t="s">
        <v>5077</v>
      </c>
      <c r="C1105" s="92"/>
      <c r="D1105" s="19">
        <f t="shared" si="2"/>
        <v>0</v>
      </c>
      <c r="E1105" s="19"/>
      <c r="F1105" s="19"/>
      <c r="G1105" s="53"/>
      <c r="H1105" s="76"/>
      <c r="I1105" s="76"/>
      <c r="J1105" s="76"/>
      <c r="K1105" s="76"/>
      <c r="L1105" s="76"/>
      <c r="M1105" s="76">
        <v>1</v>
      </c>
      <c r="N1105" s="19"/>
      <c r="O1105" s="19"/>
      <c r="P1105" s="19"/>
      <c r="Q1105" s="19"/>
      <c r="R1105" s="19"/>
      <c r="S1105" s="19"/>
      <c r="T1105" s="76"/>
      <c r="U1105" s="19"/>
      <c r="V1105" s="19"/>
      <c r="W1105" s="19"/>
      <c r="X1105" s="93"/>
      <c r="Y1105" s="76"/>
      <c r="Z1105" s="19"/>
      <c r="AA1105" s="19"/>
      <c r="AB1105" s="19"/>
      <c r="AC1105" s="19"/>
      <c r="AD1105" s="19"/>
      <c r="AE1105" s="53"/>
      <c r="AF1105" s="53"/>
      <c r="AG1105" s="89"/>
      <c r="AH1105" s="89"/>
      <c r="AI1105" s="89"/>
      <c r="AJ1105" s="19"/>
      <c r="AK1105" s="19"/>
      <c r="AL1105" s="19"/>
      <c r="AM1105" s="19"/>
      <c r="AN1105" s="19"/>
      <c r="AO1105" s="19"/>
      <c r="AP1105" s="19"/>
      <c r="AQ1105" s="19"/>
      <c r="AR1105" s="19"/>
      <c r="AS1105" s="19"/>
      <c r="AT1105" s="19"/>
    </row>
    <row r="1106" s="1" customFormat="1" spans="1:46">
      <c r="A1106" s="19"/>
      <c r="B1106" s="76" t="s">
        <v>5078</v>
      </c>
      <c r="C1106" s="92"/>
      <c r="D1106" s="19">
        <f t="shared" si="2"/>
        <v>0</v>
      </c>
      <c r="E1106" s="19"/>
      <c r="F1106" s="19"/>
      <c r="G1106" s="53"/>
      <c r="H1106" s="76"/>
      <c r="I1106" s="76"/>
      <c r="J1106" s="76"/>
      <c r="K1106" s="76"/>
      <c r="L1106" s="76"/>
      <c r="M1106" s="76">
        <v>1</v>
      </c>
      <c r="N1106" s="19"/>
      <c r="O1106" s="19"/>
      <c r="P1106" s="19"/>
      <c r="Q1106" s="19"/>
      <c r="R1106" s="19"/>
      <c r="S1106" s="19"/>
      <c r="T1106" s="76"/>
      <c r="U1106" s="19"/>
      <c r="V1106" s="19"/>
      <c r="W1106" s="19"/>
      <c r="X1106" s="93"/>
      <c r="Y1106" s="76"/>
      <c r="Z1106" s="19"/>
      <c r="AA1106" s="19"/>
      <c r="AB1106" s="19"/>
      <c r="AC1106" s="19"/>
      <c r="AD1106" s="19"/>
      <c r="AE1106" s="53"/>
      <c r="AF1106" s="53"/>
      <c r="AG1106" s="89"/>
      <c r="AH1106" s="89"/>
      <c r="AI1106" s="89"/>
      <c r="AJ1106" s="19"/>
      <c r="AK1106" s="19"/>
      <c r="AL1106" s="19"/>
      <c r="AM1106" s="19"/>
      <c r="AN1106" s="19"/>
      <c r="AO1106" s="19"/>
      <c r="AP1106" s="19"/>
      <c r="AQ1106" s="19"/>
      <c r="AR1106" s="19"/>
      <c r="AS1106" s="19"/>
      <c r="AT1106" s="19"/>
    </row>
    <row r="1107" s="1" customFormat="1" spans="1:46">
      <c r="A1107" s="19"/>
      <c r="B1107" s="19" t="s">
        <v>731</v>
      </c>
      <c r="C1107" s="61" t="s">
        <v>5079</v>
      </c>
      <c r="D1107" s="19">
        <v>1</v>
      </c>
      <c r="E1107" s="19"/>
      <c r="F1107" s="61" t="s">
        <v>5080</v>
      </c>
      <c r="G1107" s="19"/>
      <c r="H1107" s="19"/>
      <c r="I1107" s="19"/>
      <c r="J1107" s="19"/>
      <c r="K1107" s="19"/>
      <c r="L1107" s="19"/>
      <c r="M1107" s="19"/>
      <c r="N1107" s="19"/>
      <c r="O1107" s="19"/>
      <c r="P1107" s="19">
        <v>1</v>
      </c>
      <c r="Q1107" s="19"/>
      <c r="R1107" s="19"/>
      <c r="S1107" s="19"/>
      <c r="T1107" s="19"/>
      <c r="U1107" s="19"/>
      <c r="V1107" s="19"/>
      <c r="W1107" s="19"/>
      <c r="X1107" s="19"/>
      <c r="Y1107" s="19"/>
      <c r="Z1107" s="19"/>
      <c r="AA1107" s="19"/>
      <c r="AB1107" s="19"/>
      <c r="AC1107" s="19"/>
      <c r="AD1107" s="19"/>
      <c r="AE1107" s="19"/>
      <c r="AF1107" s="19"/>
      <c r="AG1107" s="19"/>
      <c r="AH1107" s="19"/>
      <c r="AI1107" s="19"/>
      <c r="AJ1107" s="19"/>
      <c r="AK1107" s="19"/>
      <c r="AL1107" s="19"/>
      <c r="AM1107" s="19"/>
      <c r="AN1107" s="19"/>
      <c r="AO1107" s="19"/>
      <c r="AP1107" s="19"/>
      <c r="AQ1107" s="19"/>
      <c r="AR1107" s="19"/>
      <c r="AS1107" s="19"/>
      <c r="AT1107" s="19"/>
    </row>
    <row r="1108" s="1" customFormat="1" spans="1:46">
      <c r="A1108" s="19"/>
      <c r="B1108" s="19" t="s">
        <v>731</v>
      </c>
      <c r="C1108" s="61" t="s">
        <v>5081</v>
      </c>
      <c r="D1108" s="19">
        <v>1</v>
      </c>
      <c r="E1108" s="19"/>
      <c r="F1108" s="61" t="s">
        <v>5082</v>
      </c>
      <c r="G1108" s="19"/>
      <c r="H1108" s="19"/>
      <c r="I1108" s="19"/>
      <c r="J1108" s="19"/>
      <c r="K1108" s="19"/>
      <c r="L1108" s="19"/>
      <c r="M1108" s="19"/>
      <c r="N1108" s="19"/>
      <c r="O1108" s="19"/>
      <c r="P1108" s="19">
        <v>1</v>
      </c>
      <c r="Q1108" s="19"/>
      <c r="R1108" s="19"/>
      <c r="S1108" s="19"/>
      <c r="T1108" s="19"/>
      <c r="U1108" s="19"/>
      <c r="V1108" s="19"/>
      <c r="W1108" s="19"/>
      <c r="X1108" s="19"/>
      <c r="Y1108" s="19"/>
      <c r="Z1108" s="19"/>
      <c r="AA1108" s="19"/>
      <c r="AB1108" s="19"/>
      <c r="AC1108" s="19"/>
      <c r="AD1108" s="19"/>
      <c r="AE1108" s="19"/>
      <c r="AF1108" s="19"/>
      <c r="AG1108" s="19"/>
      <c r="AH1108" s="19"/>
      <c r="AI1108" s="19"/>
      <c r="AJ1108" s="19"/>
      <c r="AK1108" s="19"/>
      <c r="AL1108" s="19"/>
      <c r="AM1108" s="19"/>
      <c r="AN1108" s="19"/>
      <c r="AO1108" s="19"/>
      <c r="AP1108" s="19"/>
      <c r="AQ1108" s="19"/>
      <c r="AR1108" s="19"/>
      <c r="AS1108" s="19"/>
      <c r="AT1108" s="19"/>
    </row>
    <row r="1109" s="1" customFormat="1" spans="1:46">
      <c r="A1109" s="19"/>
      <c r="B1109" s="19" t="s">
        <v>731</v>
      </c>
      <c r="C1109" s="61" t="s">
        <v>5083</v>
      </c>
      <c r="D1109" s="19">
        <v>1</v>
      </c>
      <c r="E1109" s="19"/>
      <c r="F1109" s="61" t="s">
        <v>5084</v>
      </c>
      <c r="G1109" s="19"/>
      <c r="H1109" s="19"/>
      <c r="I1109" s="19"/>
      <c r="J1109" s="19"/>
      <c r="K1109" s="19"/>
      <c r="L1109" s="19"/>
      <c r="M1109" s="19"/>
      <c r="N1109" s="19"/>
      <c r="O1109" s="19"/>
      <c r="P1109" s="19">
        <v>1</v>
      </c>
      <c r="Q1109" s="19"/>
      <c r="R1109" s="19"/>
      <c r="S1109" s="19"/>
      <c r="T1109" s="19"/>
      <c r="U1109" s="19"/>
      <c r="V1109" s="19"/>
      <c r="W1109" s="19"/>
      <c r="X1109" s="19"/>
      <c r="Y1109" s="19"/>
      <c r="Z1109" s="19"/>
      <c r="AA1109" s="19"/>
      <c r="AB1109" s="19"/>
      <c r="AC1109" s="19"/>
      <c r="AD1109" s="19"/>
      <c r="AE1109" s="19"/>
      <c r="AF1109" s="19"/>
      <c r="AG1109" s="19"/>
      <c r="AH1109" s="19"/>
      <c r="AI1109" s="19"/>
      <c r="AJ1109" s="19"/>
      <c r="AK1109" s="19"/>
      <c r="AL1109" s="19"/>
      <c r="AM1109" s="19"/>
      <c r="AN1109" s="19"/>
      <c r="AO1109" s="19"/>
      <c r="AP1109" s="19"/>
      <c r="AQ1109" s="19"/>
      <c r="AR1109" s="19"/>
      <c r="AS1109" s="19"/>
      <c r="AT1109" s="19"/>
    </row>
    <row r="1110" s="1" customFormat="1" spans="1:46">
      <c r="A1110" s="19"/>
      <c r="B1110" s="19" t="s">
        <v>731</v>
      </c>
      <c r="C1110" s="61" t="s">
        <v>5085</v>
      </c>
      <c r="D1110" s="19">
        <v>1</v>
      </c>
      <c r="E1110" s="19"/>
      <c r="F1110" s="61" t="s">
        <v>5086</v>
      </c>
      <c r="G1110" s="19"/>
      <c r="H1110" s="19"/>
      <c r="I1110" s="19"/>
      <c r="J1110" s="19"/>
      <c r="K1110" s="19"/>
      <c r="L1110" s="19"/>
      <c r="M1110" s="19"/>
      <c r="N1110" s="19"/>
      <c r="O1110" s="19"/>
      <c r="P1110" s="19">
        <v>1</v>
      </c>
      <c r="Q1110" s="19"/>
      <c r="R1110" s="19"/>
      <c r="S1110" s="19"/>
      <c r="T1110" s="19"/>
      <c r="U1110" s="19"/>
      <c r="V1110" s="19"/>
      <c r="W1110" s="19"/>
      <c r="X1110" s="19"/>
      <c r="Y1110" s="19"/>
      <c r="Z1110" s="19"/>
      <c r="AA1110" s="19"/>
      <c r="AB1110" s="19"/>
      <c r="AC1110" s="19"/>
      <c r="AD1110" s="19"/>
      <c r="AE1110" s="19"/>
      <c r="AF1110" s="19"/>
      <c r="AG1110" s="19"/>
      <c r="AH1110" s="19"/>
      <c r="AI1110" s="19"/>
      <c r="AJ1110" s="19"/>
      <c r="AK1110" s="19"/>
      <c r="AL1110" s="19"/>
      <c r="AM1110" s="19"/>
      <c r="AN1110" s="19"/>
      <c r="AO1110" s="19"/>
      <c r="AP1110" s="19"/>
      <c r="AQ1110" s="19"/>
      <c r="AR1110" s="19"/>
      <c r="AS1110" s="19"/>
      <c r="AT1110" s="19"/>
    </row>
    <row r="1111" s="1" customFormat="1" spans="1:46">
      <c r="A1111" s="19"/>
      <c r="B1111" s="19" t="s">
        <v>731</v>
      </c>
      <c r="C1111" s="61" t="s">
        <v>5087</v>
      </c>
      <c r="D1111" s="19">
        <v>1</v>
      </c>
      <c r="E1111" s="19"/>
      <c r="F1111" s="61" t="s">
        <v>5088</v>
      </c>
      <c r="G1111" s="19"/>
      <c r="H1111" s="19"/>
      <c r="I1111" s="19"/>
      <c r="J1111" s="19"/>
      <c r="K1111" s="19"/>
      <c r="L1111" s="19"/>
      <c r="M1111" s="19"/>
      <c r="N1111" s="19"/>
      <c r="O1111" s="19"/>
      <c r="P1111" s="19">
        <v>1</v>
      </c>
      <c r="Q1111" s="19"/>
      <c r="R1111" s="19"/>
      <c r="S1111" s="19"/>
      <c r="T1111" s="19"/>
      <c r="U1111" s="19"/>
      <c r="V1111" s="19"/>
      <c r="W1111" s="19"/>
      <c r="X1111" s="19"/>
      <c r="Y1111" s="19"/>
      <c r="Z1111" s="19"/>
      <c r="AA1111" s="19"/>
      <c r="AB1111" s="19"/>
      <c r="AC1111" s="19"/>
      <c r="AD1111" s="19"/>
      <c r="AE1111" s="19"/>
      <c r="AF1111" s="19"/>
      <c r="AG1111" s="19"/>
      <c r="AH1111" s="19"/>
      <c r="AI1111" s="19"/>
      <c r="AJ1111" s="19"/>
      <c r="AK1111" s="19"/>
      <c r="AL1111" s="19"/>
      <c r="AM1111" s="19"/>
      <c r="AN1111" s="19"/>
      <c r="AO1111" s="19"/>
      <c r="AP1111" s="19"/>
      <c r="AQ1111" s="19"/>
      <c r="AR1111" s="19"/>
      <c r="AS1111" s="19"/>
      <c r="AT1111" s="19"/>
    </row>
    <row r="1112" s="1" customFormat="1" spans="1:46">
      <c r="A1112" s="19"/>
      <c r="B1112" s="19" t="s">
        <v>731</v>
      </c>
      <c r="C1112" s="61" t="s">
        <v>5089</v>
      </c>
      <c r="D1112" s="19">
        <v>1</v>
      </c>
      <c r="E1112" s="19"/>
      <c r="F1112" s="61" t="s">
        <v>5090</v>
      </c>
      <c r="G1112" s="19"/>
      <c r="H1112" s="19"/>
      <c r="I1112" s="19"/>
      <c r="J1112" s="19"/>
      <c r="K1112" s="19"/>
      <c r="L1112" s="19"/>
      <c r="M1112" s="19"/>
      <c r="N1112" s="19"/>
      <c r="O1112" s="19"/>
      <c r="P1112" s="19">
        <v>1</v>
      </c>
      <c r="Q1112" s="19"/>
      <c r="R1112" s="19"/>
      <c r="S1112" s="19"/>
      <c r="T1112" s="19"/>
      <c r="U1112" s="19"/>
      <c r="V1112" s="19"/>
      <c r="W1112" s="19"/>
      <c r="X1112" s="19"/>
      <c r="Y1112" s="19"/>
      <c r="Z1112" s="19"/>
      <c r="AA1112" s="19"/>
      <c r="AB1112" s="19"/>
      <c r="AC1112" s="19"/>
      <c r="AD1112" s="19"/>
      <c r="AE1112" s="19"/>
      <c r="AF1112" s="19"/>
      <c r="AG1112" s="19"/>
      <c r="AH1112" s="19"/>
      <c r="AI1112" s="19"/>
      <c r="AJ1112" s="19"/>
      <c r="AK1112" s="19"/>
      <c r="AL1112" s="19"/>
      <c r="AM1112" s="19"/>
      <c r="AN1112" s="19"/>
      <c r="AO1112" s="19"/>
      <c r="AP1112" s="19"/>
      <c r="AQ1112" s="19"/>
      <c r="AR1112" s="19"/>
      <c r="AS1112" s="19"/>
      <c r="AT1112" s="19"/>
    </row>
    <row r="1113" s="1" customFormat="1" spans="1:46">
      <c r="A1113" s="19"/>
      <c r="B1113" s="19" t="s">
        <v>731</v>
      </c>
      <c r="C1113" s="61" t="s">
        <v>5091</v>
      </c>
      <c r="D1113" s="19">
        <v>1</v>
      </c>
      <c r="E1113" s="19"/>
      <c r="F1113" s="61" t="s">
        <v>5092</v>
      </c>
      <c r="G1113" s="19"/>
      <c r="H1113" s="19"/>
      <c r="I1113" s="19"/>
      <c r="J1113" s="19"/>
      <c r="K1113" s="19"/>
      <c r="L1113" s="19"/>
      <c r="M1113" s="19"/>
      <c r="N1113" s="19"/>
      <c r="O1113" s="19"/>
      <c r="P1113" s="19">
        <v>1</v>
      </c>
      <c r="Q1113" s="19"/>
      <c r="R1113" s="19"/>
      <c r="S1113" s="19"/>
      <c r="T1113" s="19"/>
      <c r="U1113" s="19"/>
      <c r="V1113" s="19"/>
      <c r="W1113" s="19"/>
      <c r="X1113" s="19"/>
      <c r="Y1113" s="19"/>
      <c r="Z1113" s="19"/>
      <c r="AA1113" s="19"/>
      <c r="AB1113" s="19"/>
      <c r="AC1113" s="19"/>
      <c r="AD1113" s="19"/>
      <c r="AE1113" s="19"/>
      <c r="AF1113" s="19"/>
      <c r="AG1113" s="19"/>
      <c r="AH1113" s="19"/>
      <c r="AI1113" s="19"/>
      <c r="AJ1113" s="19"/>
      <c r="AK1113" s="19"/>
      <c r="AL1113" s="19"/>
      <c r="AM1113" s="19"/>
      <c r="AN1113" s="19"/>
      <c r="AO1113" s="19"/>
      <c r="AP1113" s="19"/>
      <c r="AQ1113" s="19"/>
      <c r="AR1113" s="19"/>
      <c r="AS1113" s="19"/>
      <c r="AT1113" s="19"/>
    </row>
    <row r="1114" s="1" customFormat="1" spans="1:46">
      <c r="A1114" s="19"/>
      <c r="B1114" s="19" t="s">
        <v>731</v>
      </c>
      <c r="C1114" s="61" t="s">
        <v>5093</v>
      </c>
      <c r="D1114" s="19">
        <v>1</v>
      </c>
      <c r="E1114" s="19"/>
      <c r="F1114" s="61" t="s">
        <v>5094</v>
      </c>
      <c r="G1114" s="19"/>
      <c r="H1114" s="19"/>
      <c r="I1114" s="19"/>
      <c r="J1114" s="19"/>
      <c r="K1114" s="19"/>
      <c r="L1114" s="19"/>
      <c r="M1114" s="19"/>
      <c r="N1114" s="19"/>
      <c r="O1114" s="19"/>
      <c r="P1114" s="19">
        <v>1</v>
      </c>
      <c r="Q1114" s="19"/>
      <c r="R1114" s="19"/>
      <c r="S1114" s="19"/>
      <c r="T1114" s="19"/>
      <c r="U1114" s="19"/>
      <c r="V1114" s="19"/>
      <c r="W1114" s="19"/>
      <c r="X1114" s="19"/>
      <c r="Y1114" s="19"/>
      <c r="Z1114" s="19"/>
      <c r="AA1114" s="19"/>
      <c r="AB1114" s="19"/>
      <c r="AC1114" s="19"/>
      <c r="AD1114" s="19"/>
      <c r="AE1114" s="19"/>
      <c r="AF1114" s="19"/>
      <c r="AG1114" s="19"/>
      <c r="AH1114" s="19"/>
      <c r="AI1114" s="19"/>
      <c r="AJ1114" s="19"/>
      <c r="AK1114" s="19"/>
      <c r="AL1114" s="19"/>
      <c r="AM1114" s="19"/>
      <c r="AN1114" s="19"/>
      <c r="AO1114" s="19"/>
      <c r="AP1114" s="19"/>
      <c r="AQ1114" s="19"/>
      <c r="AR1114" s="19"/>
      <c r="AS1114" s="19"/>
      <c r="AT1114" s="19"/>
    </row>
    <row r="1115" s="1" customFormat="1" spans="1:46">
      <c r="A1115" s="19"/>
      <c r="B1115" s="19" t="s">
        <v>731</v>
      </c>
      <c r="C1115" s="61" t="s">
        <v>5095</v>
      </c>
      <c r="D1115" s="19">
        <v>1</v>
      </c>
      <c r="E1115" s="19"/>
      <c r="F1115" s="61" t="s">
        <v>5096</v>
      </c>
      <c r="G1115" s="19"/>
      <c r="H1115" s="19"/>
      <c r="I1115" s="19"/>
      <c r="J1115" s="19"/>
      <c r="K1115" s="19"/>
      <c r="L1115" s="19"/>
      <c r="M1115" s="19"/>
      <c r="N1115" s="19"/>
      <c r="O1115" s="19"/>
      <c r="P1115" s="19">
        <v>1</v>
      </c>
      <c r="Q1115" s="19"/>
      <c r="R1115" s="19"/>
      <c r="S1115" s="19"/>
      <c r="T1115" s="19"/>
      <c r="U1115" s="19"/>
      <c r="V1115" s="19"/>
      <c r="W1115" s="19"/>
      <c r="X1115" s="19"/>
      <c r="Y1115" s="19"/>
      <c r="Z1115" s="19"/>
      <c r="AA1115" s="19"/>
      <c r="AB1115" s="19"/>
      <c r="AC1115" s="19"/>
      <c r="AD1115" s="19"/>
      <c r="AE1115" s="19"/>
      <c r="AF1115" s="19"/>
      <c r="AG1115" s="19"/>
      <c r="AH1115" s="19"/>
      <c r="AI1115" s="19"/>
      <c r="AJ1115" s="19"/>
      <c r="AK1115" s="19"/>
      <c r="AL1115" s="19"/>
      <c r="AM1115" s="19"/>
      <c r="AN1115" s="19"/>
      <c r="AO1115" s="19"/>
      <c r="AP1115" s="19"/>
      <c r="AQ1115" s="19"/>
      <c r="AR1115" s="19"/>
      <c r="AS1115" s="19"/>
      <c r="AT1115" s="19"/>
    </row>
    <row r="1116" s="1" customFormat="1" spans="1:46">
      <c r="A1116" s="19"/>
      <c r="B1116" s="19" t="s">
        <v>731</v>
      </c>
      <c r="C1116" s="61" t="s">
        <v>5097</v>
      </c>
      <c r="D1116" s="19">
        <v>1</v>
      </c>
      <c r="E1116" s="19"/>
      <c r="F1116" s="61" t="s">
        <v>5098</v>
      </c>
      <c r="G1116" s="19"/>
      <c r="H1116" s="19"/>
      <c r="I1116" s="19"/>
      <c r="J1116" s="19"/>
      <c r="K1116" s="19"/>
      <c r="L1116" s="19"/>
      <c r="M1116" s="19"/>
      <c r="N1116" s="19"/>
      <c r="O1116" s="19"/>
      <c r="P1116" s="19">
        <v>1</v>
      </c>
      <c r="Q1116" s="19"/>
      <c r="R1116" s="19"/>
      <c r="S1116" s="19"/>
      <c r="T1116" s="19"/>
      <c r="U1116" s="19"/>
      <c r="V1116" s="19"/>
      <c r="W1116" s="19"/>
      <c r="X1116" s="19"/>
      <c r="Y1116" s="19"/>
      <c r="Z1116" s="19"/>
      <c r="AA1116" s="19"/>
      <c r="AB1116" s="19"/>
      <c r="AC1116" s="19"/>
      <c r="AD1116" s="19"/>
      <c r="AE1116" s="19"/>
      <c r="AF1116" s="19"/>
      <c r="AG1116" s="19"/>
      <c r="AH1116" s="19"/>
      <c r="AI1116" s="19"/>
      <c r="AJ1116" s="19"/>
      <c r="AK1116" s="19"/>
      <c r="AL1116" s="19"/>
      <c r="AM1116" s="19"/>
      <c r="AN1116" s="19"/>
      <c r="AO1116" s="19"/>
      <c r="AP1116" s="19"/>
      <c r="AQ1116" s="19"/>
      <c r="AR1116" s="19"/>
      <c r="AS1116" s="19"/>
      <c r="AT1116" s="19"/>
    </row>
    <row r="1117" s="1" customFormat="1" spans="1:46">
      <c r="A1117" s="19"/>
      <c r="B1117" s="19" t="s">
        <v>731</v>
      </c>
      <c r="C1117" s="61" t="s">
        <v>5099</v>
      </c>
      <c r="D1117" s="19">
        <v>1</v>
      </c>
      <c r="E1117" s="19"/>
      <c r="F1117" s="61" t="s">
        <v>5100</v>
      </c>
      <c r="G1117" s="19"/>
      <c r="H1117" s="19"/>
      <c r="I1117" s="19"/>
      <c r="J1117" s="19"/>
      <c r="K1117" s="19"/>
      <c r="L1117" s="19"/>
      <c r="M1117" s="19"/>
      <c r="N1117" s="19"/>
      <c r="O1117" s="19"/>
      <c r="P1117" s="19">
        <v>1</v>
      </c>
      <c r="Q1117" s="19"/>
      <c r="R1117" s="19"/>
      <c r="S1117" s="19"/>
      <c r="T1117" s="19"/>
      <c r="U1117" s="19"/>
      <c r="V1117" s="19"/>
      <c r="W1117" s="19"/>
      <c r="X1117" s="19"/>
      <c r="Y1117" s="19"/>
      <c r="Z1117" s="19"/>
      <c r="AA1117" s="19"/>
      <c r="AB1117" s="19"/>
      <c r="AC1117" s="19"/>
      <c r="AD1117" s="19"/>
      <c r="AE1117" s="19"/>
      <c r="AF1117" s="19"/>
      <c r="AG1117" s="19"/>
      <c r="AH1117" s="19"/>
      <c r="AI1117" s="19"/>
      <c r="AJ1117" s="19"/>
      <c r="AK1117" s="19"/>
      <c r="AL1117" s="19"/>
      <c r="AM1117" s="19"/>
      <c r="AN1117" s="19"/>
      <c r="AO1117" s="19"/>
      <c r="AP1117" s="19"/>
      <c r="AQ1117" s="19"/>
      <c r="AR1117" s="19"/>
      <c r="AS1117" s="19"/>
      <c r="AT1117" s="19"/>
    </row>
    <row r="1118" s="1" customFormat="1" spans="1:46">
      <c r="A1118" s="19"/>
      <c r="B1118" s="19" t="s">
        <v>731</v>
      </c>
      <c r="C1118" s="61" t="s">
        <v>5101</v>
      </c>
      <c r="D1118" s="19">
        <v>1</v>
      </c>
      <c r="E1118" s="19"/>
      <c r="F1118" s="61" t="s">
        <v>5102</v>
      </c>
      <c r="G1118" s="19"/>
      <c r="H1118" s="19"/>
      <c r="I1118" s="19"/>
      <c r="J1118" s="19"/>
      <c r="K1118" s="19"/>
      <c r="L1118" s="19"/>
      <c r="M1118" s="19"/>
      <c r="N1118" s="19"/>
      <c r="O1118" s="19"/>
      <c r="P1118" s="19">
        <v>1</v>
      </c>
      <c r="Q1118" s="19"/>
      <c r="R1118" s="19"/>
      <c r="S1118" s="19"/>
      <c r="T1118" s="19"/>
      <c r="U1118" s="19"/>
      <c r="V1118" s="19"/>
      <c r="W1118" s="19"/>
      <c r="X1118" s="19"/>
      <c r="Y1118" s="19"/>
      <c r="Z1118" s="19"/>
      <c r="AA1118" s="19"/>
      <c r="AB1118" s="19"/>
      <c r="AC1118" s="19"/>
      <c r="AD1118" s="19"/>
      <c r="AE1118" s="19"/>
      <c r="AF1118" s="19"/>
      <c r="AG1118" s="19"/>
      <c r="AH1118" s="19"/>
      <c r="AI1118" s="19"/>
      <c r="AJ1118" s="19"/>
      <c r="AK1118" s="19"/>
      <c r="AL1118" s="19"/>
      <c r="AM1118" s="19"/>
      <c r="AN1118" s="19"/>
      <c r="AO1118" s="19"/>
      <c r="AP1118" s="19"/>
      <c r="AQ1118" s="19"/>
      <c r="AR1118" s="19"/>
      <c r="AS1118" s="19"/>
      <c r="AT1118" s="19"/>
    </row>
    <row r="1119" s="1" customFormat="1" spans="1:46">
      <c r="A1119" s="19"/>
      <c r="B1119" s="19" t="s">
        <v>731</v>
      </c>
      <c r="C1119" s="61" t="s">
        <v>5103</v>
      </c>
      <c r="D1119" s="19">
        <v>1</v>
      </c>
      <c r="E1119" s="19"/>
      <c r="F1119" s="61" t="s">
        <v>5104</v>
      </c>
      <c r="G1119" s="19"/>
      <c r="H1119" s="19"/>
      <c r="I1119" s="19"/>
      <c r="J1119" s="19"/>
      <c r="K1119" s="19"/>
      <c r="L1119" s="19"/>
      <c r="M1119" s="19"/>
      <c r="N1119" s="19"/>
      <c r="O1119" s="19"/>
      <c r="P1119" s="19">
        <v>1</v>
      </c>
      <c r="Q1119" s="19"/>
      <c r="R1119" s="19"/>
      <c r="S1119" s="19"/>
      <c r="T1119" s="19"/>
      <c r="U1119" s="19"/>
      <c r="V1119" s="19"/>
      <c r="W1119" s="19"/>
      <c r="X1119" s="19"/>
      <c r="Y1119" s="19"/>
      <c r="Z1119" s="19"/>
      <c r="AA1119" s="19"/>
      <c r="AB1119" s="19"/>
      <c r="AC1119" s="19"/>
      <c r="AD1119" s="19"/>
      <c r="AE1119" s="19"/>
      <c r="AF1119" s="19"/>
      <c r="AG1119" s="19"/>
      <c r="AH1119" s="19"/>
      <c r="AI1119" s="19"/>
      <c r="AJ1119" s="19"/>
      <c r="AK1119" s="19"/>
      <c r="AL1119" s="19"/>
      <c r="AM1119" s="19"/>
      <c r="AN1119" s="19"/>
      <c r="AO1119" s="19"/>
      <c r="AP1119" s="19"/>
      <c r="AQ1119" s="19"/>
      <c r="AR1119" s="19"/>
      <c r="AS1119" s="19"/>
      <c r="AT1119" s="19"/>
    </row>
    <row r="1120" s="1" customFormat="1" spans="1:46">
      <c r="A1120" s="19"/>
      <c r="B1120" s="19" t="s">
        <v>731</v>
      </c>
      <c r="C1120" s="61" t="s">
        <v>5105</v>
      </c>
      <c r="D1120" s="19">
        <v>1</v>
      </c>
      <c r="E1120" s="19"/>
      <c r="F1120" s="61" t="s">
        <v>5106</v>
      </c>
      <c r="G1120" s="19"/>
      <c r="H1120" s="19"/>
      <c r="I1120" s="19"/>
      <c r="J1120" s="19"/>
      <c r="K1120" s="19"/>
      <c r="L1120" s="19"/>
      <c r="M1120" s="19"/>
      <c r="N1120" s="19"/>
      <c r="O1120" s="19"/>
      <c r="P1120" s="19">
        <v>1</v>
      </c>
      <c r="Q1120" s="19"/>
      <c r="R1120" s="19"/>
      <c r="S1120" s="19"/>
      <c r="T1120" s="19"/>
      <c r="U1120" s="19"/>
      <c r="V1120" s="19"/>
      <c r="W1120" s="19"/>
      <c r="X1120" s="19"/>
      <c r="Y1120" s="19"/>
      <c r="Z1120" s="19"/>
      <c r="AA1120" s="19"/>
      <c r="AB1120" s="19"/>
      <c r="AC1120" s="19"/>
      <c r="AD1120" s="19"/>
      <c r="AE1120" s="19"/>
      <c r="AF1120" s="19"/>
      <c r="AG1120" s="19"/>
      <c r="AH1120" s="19"/>
      <c r="AI1120" s="19"/>
      <c r="AJ1120" s="19"/>
      <c r="AK1120" s="19"/>
      <c r="AL1120" s="19"/>
      <c r="AM1120" s="19"/>
      <c r="AN1120" s="19"/>
      <c r="AO1120" s="19"/>
      <c r="AP1120" s="19"/>
      <c r="AQ1120" s="19"/>
      <c r="AR1120" s="19"/>
      <c r="AS1120" s="19"/>
      <c r="AT1120" s="19"/>
    </row>
    <row r="1121" s="1" customFormat="1" spans="1:46">
      <c r="A1121" s="19"/>
      <c r="B1121" s="19" t="s">
        <v>731</v>
      </c>
      <c r="C1121" s="61" t="s">
        <v>5107</v>
      </c>
      <c r="D1121" s="19">
        <v>1</v>
      </c>
      <c r="E1121" s="19"/>
      <c r="F1121" s="61" t="s">
        <v>5108</v>
      </c>
      <c r="G1121" s="19"/>
      <c r="H1121" s="19"/>
      <c r="I1121" s="19"/>
      <c r="J1121" s="19"/>
      <c r="K1121" s="19"/>
      <c r="L1121" s="19"/>
      <c r="M1121" s="19"/>
      <c r="N1121" s="19"/>
      <c r="O1121" s="19"/>
      <c r="P1121" s="19">
        <v>1</v>
      </c>
      <c r="Q1121" s="19"/>
      <c r="R1121" s="19"/>
      <c r="S1121" s="19"/>
      <c r="T1121" s="19"/>
      <c r="U1121" s="19"/>
      <c r="V1121" s="19"/>
      <c r="W1121" s="19"/>
      <c r="X1121" s="19"/>
      <c r="Y1121" s="19"/>
      <c r="Z1121" s="19"/>
      <c r="AA1121" s="19"/>
      <c r="AB1121" s="19"/>
      <c r="AC1121" s="19"/>
      <c r="AD1121" s="19"/>
      <c r="AE1121" s="19"/>
      <c r="AF1121" s="19"/>
      <c r="AG1121" s="19"/>
      <c r="AH1121" s="19"/>
      <c r="AI1121" s="19"/>
      <c r="AJ1121" s="19"/>
      <c r="AK1121" s="19"/>
      <c r="AL1121" s="19"/>
      <c r="AM1121" s="19"/>
      <c r="AN1121" s="19"/>
      <c r="AO1121" s="19"/>
      <c r="AP1121" s="19"/>
      <c r="AQ1121" s="19"/>
      <c r="AR1121" s="19"/>
      <c r="AS1121" s="19"/>
      <c r="AT1121" s="19"/>
    </row>
    <row r="1122" s="1" customFormat="1" spans="1:46">
      <c r="A1122" s="19"/>
      <c r="B1122" s="19" t="s">
        <v>731</v>
      </c>
      <c r="C1122" s="61" t="s">
        <v>5109</v>
      </c>
      <c r="D1122" s="19">
        <v>1</v>
      </c>
      <c r="E1122" s="19"/>
      <c r="F1122" s="61" t="s">
        <v>5110</v>
      </c>
      <c r="G1122" s="19"/>
      <c r="H1122" s="19"/>
      <c r="I1122" s="19"/>
      <c r="J1122" s="19"/>
      <c r="K1122" s="19"/>
      <c r="L1122" s="19"/>
      <c r="M1122" s="19"/>
      <c r="N1122" s="19"/>
      <c r="O1122" s="19"/>
      <c r="P1122" s="19">
        <v>1</v>
      </c>
      <c r="Q1122" s="19"/>
      <c r="R1122" s="19"/>
      <c r="S1122" s="19"/>
      <c r="T1122" s="19"/>
      <c r="U1122" s="19"/>
      <c r="V1122" s="19"/>
      <c r="W1122" s="19"/>
      <c r="X1122" s="19"/>
      <c r="Y1122" s="19"/>
      <c r="Z1122" s="19"/>
      <c r="AA1122" s="19"/>
      <c r="AB1122" s="19"/>
      <c r="AC1122" s="19"/>
      <c r="AD1122" s="19"/>
      <c r="AE1122" s="19"/>
      <c r="AF1122" s="19"/>
      <c r="AG1122" s="19"/>
      <c r="AH1122" s="19"/>
      <c r="AI1122" s="19"/>
      <c r="AJ1122" s="19"/>
      <c r="AK1122" s="19"/>
      <c r="AL1122" s="19"/>
      <c r="AM1122" s="19"/>
      <c r="AN1122" s="19"/>
      <c r="AO1122" s="19"/>
      <c r="AP1122" s="19"/>
      <c r="AQ1122" s="19"/>
      <c r="AR1122" s="19"/>
      <c r="AS1122" s="19"/>
      <c r="AT1122" s="19"/>
    </row>
    <row r="1123" s="1" customFormat="1" spans="1:46">
      <c r="A1123" s="19"/>
      <c r="B1123" s="19" t="s">
        <v>731</v>
      </c>
      <c r="C1123" s="61" t="s">
        <v>5111</v>
      </c>
      <c r="D1123" s="19">
        <v>1</v>
      </c>
      <c r="E1123" s="19"/>
      <c r="F1123" s="61" t="s">
        <v>5112</v>
      </c>
      <c r="G1123" s="19"/>
      <c r="H1123" s="19"/>
      <c r="I1123" s="19"/>
      <c r="J1123" s="19"/>
      <c r="K1123" s="19"/>
      <c r="L1123" s="19"/>
      <c r="M1123" s="19"/>
      <c r="N1123" s="19"/>
      <c r="O1123" s="19"/>
      <c r="P1123" s="19">
        <v>1</v>
      </c>
      <c r="Q1123" s="19"/>
      <c r="R1123" s="19"/>
      <c r="S1123" s="19"/>
      <c r="T1123" s="19"/>
      <c r="U1123" s="19"/>
      <c r="V1123" s="19"/>
      <c r="W1123" s="19"/>
      <c r="X1123" s="19"/>
      <c r="Y1123" s="19"/>
      <c r="Z1123" s="19"/>
      <c r="AA1123" s="19"/>
      <c r="AB1123" s="19"/>
      <c r="AC1123" s="19"/>
      <c r="AD1123" s="19"/>
      <c r="AE1123" s="19"/>
      <c r="AF1123" s="19"/>
      <c r="AG1123" s="19"/>
      <c r="AH1123" s="19"/>
      <c r="AI1123" s="19"/>
      <c r="AJ1123" s="19"/>
      <c r="AK1123" s="19"/>
      <c r="AL1123" s="19"/>
      <c r="AM1123" s="19"/>
      <c r="AN1123" s="19"/>
      <c r="AO1123" s="19"/>
      <c r="AP1123" s="19"/>
      <c r="AQ1123" s="19"/>
      <c r="AR1123" s="19"/>
      <c r="AS1123" s="19"/>
      <c r="AT1123" s="19"/>
    </row>
    <row r="1124" s="1" customFormat="1" spans="1:46">
      <c r="A1124" s="19"/>
      <c r="B1124" s="19" t="s">
        <v>731</v>
      </c>
      <c r="C1124" s="61" t="s">
        <v>5113</v>
      </c>
      <c r="D1124" s="19">
        <v>1</v>
      </c>
      <c r="E1124" s="19"/>
      <c r="F1124" s="61" t="s">
        <v>5114</v>
      </c>
      <c r="G1124" s="19"/>
      <c r="H1124" s="19"/>
      <c r="I1124" s="19"/>
      <c r="J1124" s="19"/>
      <c r="K1124" s="19"/>
      <c r="L1124" s="19"/>
      <c r="M1124" s="19"/>
      <c r="N1124" s="19"/>
      <c r="O1124" s="19"/>
      <c r="P1124" s="19">
        <v>1</v>
      </c>
      <c r="Q1124" s="19"/>
      <c r="R1124" s="19"/>
      <c r="S1124" s="19"/>
      <c r="T1124" s="19"/>
      <c r="U1124" s="19"/>
      <c r="V1124" s="19"/>
      <c r="W1124" s="19"/>
      <c r="X1124" s="19"/>
      <c r="Y1124" s="19"/>
      <c r="Z1124" s="19"/>
      <c r="AA1124" s="19"/>
      <c r="AB1124" s="19"/>
      <c r="AC1124" s="19"/>
      <c r="AD1124" s="19"/>
      <c r="AE1124" s="19"/>
      <c r="AF1124" s="19"/>
      <c r="AG1124" s="19"/>
      <c r="AH1124" s="19"/>
      <c r="AI1124" s="19"/>
      <c r="AJ1124" s="19"/>
      <c r="AK1124" s="19"/>
      <c r="AL1124" s="19"/>
      <c r="AM1124" s="19"/>
      <c r="AN1124" s="19"/>
      <c r="AO1124" s="19"/>
      <c r="AP1124" s="19"/>
      <c r="AQ1124" s="19"/>
      <c r="AR1124" s="19"/>
      <c r="AS1124" s="19"/>
      <c r="AT1124" s="19"/>
    </row>
    <row r="1125" s="1" customFormat="1" spans="1:46">
      <c r="A1125" s="19"/>
      <c r="B1125" s="19" t="s">
        <v>731</v>
      </c>
      <c r="C1125" s="61" t="s">
        <v>5115</v>
      </c>
      <c r="D1125" s="19">
        <v>1</v>
      </c>
      <c r="E1125" s="19"/>
      <c r="F1125" s="61" t="s">
        <v>5116</v>
      </c>
      <c r="G1125" s="19"/>
      <c r="H1125" s="19"/>
      <c r="I1125" s="19"/>
      <c r="J1125" s="19"/>
      <c r="K1125" s="19"/>
      <c r="L1125" s="19"/>
      <c r="M1125" s="19"/>
      <c r="N1125" s="19"/>
      <c r="O1125" s="19"/>
      <c r="P1125" s="19">
        <v>1</v>
      </c>
      <c r="Q1125" s="19"/>
      <c r="R1125" s="19"/>
      <c r="S1125" s="19"/>
      <c r="T1125" s="19"/>
      <c r="U1125" s="19"/>
      <c r="V1125" s="19"/>
      <c r="W1125" s="19"/>
      <c r="X1125" s="19"/>
      <c r="Y1125" s="19"/>
      <c r="Z1125" s="19"/>
      <c r="AA1125" s="19"/>
      <c r="AB1125" s="19"/>
      <c r="AC1125" s="19"/>
      <c r="AD1125" s="19"/>
      <c r="AE1125" s="19"/>
      <c r="AF1125" s="19"/>
      <c r="AG1125" s="19"/>
      <c r="AH1125" s="19"/>
      <c r="AI1125" s="19"/>
      <c r="AJ1125" s="19"/>
      <c r="AK1125" s="19"/>
      <c r="AL1125" s="19"/>
      <c r="AM1125" s="19"/>
      <c r="AN1125" s="19"/>
      <c r="AO1125" s="19"/>
      <c r="AP1125" s="19"/>
      <c r="AQ1125" s="19"/>
      <c r="AR1125" s="19"/>
      <c r="AS1125" s="19"/>
      <c r="AT1125" s="19"/>
    </row>
    <row r="1126" s="1" customFormat="1" spans="1:46">
      <c r="A1126" s="19"/>
      <c r="B1126" s="19" t="s">
        <v>731</v>
      </c>
      <c r="C1126" s="61" t="s">
        <v>5117</v>
      </c>
      <c r="D1126" s="19">
        <v>1</v>
      </c>
      <c r="E1126" s="19"/>
      <c r="F1126" s="61" t="s">
        <v>5118</v>
      </c>
      <c r="G1126" s="19"/>
      <c r="H1126" s="19"/>
      <c r="I1126" s="19"/>
      <c r="J1126" s="19"/>
      <c r="K1126" s="19"/>
      <c r="L1126" s="19"/>
      <c r="M1126" s="19"/>
      <c r="N1126" s="19"/>
      <c r="O1126" s="19"/>
      <c r="P1126" s="19">
        <v>1</v>
      </c>
      <c r="Q1126" s="19"/>
      <c r="R1126" s="19"/>
      <c r="S1126" s="19"/>
      <c r="T1126" s="19"/>
      <c r="U1126" s="19"/>
      <c r="V1126" s="19"/>
      <c r="W1126" s="19"/>
      <c r="X1126" s="19"/>
      <c r="Y1126" s="19"/>
      <c r="Z1126" s="19"/>
      <c r="AA1126" s="19"/>
      <c r="AB1126" s="19"/>
      <c r="AC1126" s="19"/>
      <c r="AD1126" s="19"/>
      <c r="AE1126" s="19"/>
      <c r="AF1126" s="19"/>
      <c r="AG1126" s="19"/>
      <c r="AH1126" s="19"/>
      <c r="AI1126" s="19"/>
      <c r="AJ1126" s="19"/>
      <c r="AK1126" s="19"/>
      <c r="AL1126" s="19"/>
      <c r="AM1126" s="19"/>
      <c r="AN1126" s="19"/>
      <c r="AO1126" s="19"/>
      <c r="AP1126" s="19"/>
      <c r="AQ1126" s="19"/>
      <c r="AR1126" s="19"/>
      <c r="AS1126" s="19"/>
      <c r="AT1126" s="19"/>
    </row>
    <row r="1127" s="1" customFormat="1" spans="1:46">
      <c r="A1127" s="19"/>
      <c r="B1127" s="19" t="s">
        <v>731</v>
      </c>
      <c r="C1127" s="61" t="s">
        <v>5119</v>
      </c>
      <c r="D1127" s="19">
        <v>1</v>
      </c>
      <c r="E1127" s="19"/>
      <c r="F1127" s="61" t="s">
        <v>5120</v>
      </c>
      <c r="G1127" s="19"/>
      <c r="H1127" s="19"/>
      <c r="I1127" s="19"/>
      <c r="J1127" s="19"/>
      <c r="K1127" s="19"/>
      <c r="L1127" s="19"/>
      <c r="M1127" s="19"/>
      <c r="N1127" s="19"/>
      <c r="O1127" s="19"/>
      <c r="P1127" s="19">
        <v>1</v>
      </c>
      <c r="Q1127" s="19"/>
      <c r="R1127" s="19"/>
      <c r="S1127" s="19"/>
      <c r="T1127" s="19"/>
      <c r="U1127" s="19"/>
      <c r="V1127" s="19"/>
      <c r="W1127" s="19"/>
      <c r="X1127" s="19"/>
      <c r="Y1127" s="19"/>
      <c r="Z1127" s="19"/>
      <c r="AA1127" s="19"/>
      <c r="AB1127" s="19"/>
      <c r="AC1127" s="19"/>
      <c r="AD1127" s="19"/>
      <c r="AE1127" s="19"/>
      <c r="AF1127" s="19"/>
      <c r="AG1127" s="19"/>
      <c r="AH1127" s="19"/>
      <c r="AI1127" s="19"/>
      <c r="AJ1127" s="19"/>
      <c r="AK1127" s="19"/>
      <c r="AL1127" s="19"/>
      <c r="AM1127" s="19"/>
      <c r="AN1127" s="19"/>
      <c r="AO1127" s="19"/>
      <c r="AP1127" s="19"/>
      <c r="AQ1127" s="19"/>
      <c r="AR1127" s="19"/>
      <c r="AS1127" s="19"/>
      <c r="AT1127" s="19"/>
    </row>
    <row r="1128" s="1" customFormat="1" spans="1:46">
      <c r="A1128" s="19"/>
      <c r="B1128" s="19" t="s">
        <v>731</v>
      </c>
      <c r="C1128" s="61" t="s">
        <v>5121</v>
      </c>
      <c r="D1128" s="19">
        <v>1</v>
      </c>
      <c r="E1128" s="19"/>
      <c r="F1128" s="61" t="s">
        <v>5122</v>
      </c>
      <c r="G1128" s="19"/>
      <c r="H1128" s="19"/>
      <c r="I1128" s="19"/>
      <c r="J1128" s="19"/>
      <c r="K1128" s="19"/>
      <c r="L1128" s="19"/>
      <c r="M1128" s="19"/>
      <c r="N1128" s="19"/>
      <c r="O1128" s="19"/>
      <c r="P1128" s="19">
        <v>1</v>
      </c>
      <c r="Q1128" s="19"/>
      <c r="R1128" s="19"/>
      <c r="S1128" s="19"/>
      <c r="T1128" s="19"/>
      <c r="U1128" s="19"/>
      <c r="V1128" s="19"/>
      <c r="W1128" s="19"/>
      <c r="X1128" s="19"/>
      <c r="Y1128" s="19"/>
      <c r="Z1128" s="19"/>
      <c r="AA1128" s="19"/>
      <c r="AB1128" s="19"/>
      <c r="AC1128" s="19"/>
      <c r="AD1128" s="19"/>
      <c r="AE1128" s="19"/>
      <c r="AF1128" s="19"/>
      <c r="AG1128" s="19"/>
      <c r="AH1128" s="19"/>
      <c r="AI1128" s="19"/>
      <c r="AJ1128" s="19"/>
      <c r="AK1128" s="19"/>
      <c r="AL1128" s="19"/>
      <c r="AM1128" s="19"/>
      <c r="AN1128" s="19"/>
      <c r="AO1128" s="19"/>
      <c r="AP1128" s="19"/>
      <c r="AQ1128" s="19"/>
      <c r="AR1128" s="19"/>
      <c r="AS1128" s="19"/>
      <c r="AT1128" s="19"/>
    </row>
    <row r="1129" s="1" customFormat="1" spans="1:46">
      <c r="A1129" s="19"/>
      <c r="B1129" s="19" t="s">
        <v>731</v>
      </c>
      <c r="C1129" s="61" t="s">
        <v>5123</v>
      </c>
      <c r="D1129" s="19">
        <v>1</v>
      </c>
      <c r="E1129" s="19"/>
      <c r="F1129" s="61" t="s">
        <v>5124</v>
      </c>
      <c r="G1129" s="19"/>
      <c r="H1129" s="19"/>
      <c r="I1129" s="19"/>
      <c r="J1129" s="19"/>
      <c r="K1129" s="19"/>
      <c r="L1129" s="19"/>
      <c r="M1129" s="19"/>
      <c r="N1129" s="19"/>
      <c r="O1129" s="19"/>
      <c r="P1129" s="19">
        <v>1</v>
      </c>
      <c r="Q1129" s="19"/>
      <c r="R1129" s="19"/>
      <c r="S1129" s="19"/>
      <c r="T1129" s="19"/>
      <c r="U1129" s="19"/>
      <c r="V1129" s="19"/>
      <c r="W1129" s="19"/>
      <c r="X1129" s="19"/>
      <c r="Y1129" s="19"/>
      <c r="Z1129" s="19"/>
      <c r="AA1129" s="19"/>
      <c r="AB1129" s="19"/>
      <c r="AC1129" s="19"/>
      <c r="AD1129" s="19"/>
      <c r="AE1129" s="19"/>
      <c r="AF1129" s="19"/>
      <c r="AG1129" s="19"/>
      <c r="AH1129" s="19"/>
      <c r="AI1129" s="19"/>
      <c r="AJ1129" s="19"/>
      <c r="AK1129" s="19"/>
      <c r="AL1129" s="19"/>
      <c r="AM1129" s="19"/>
      <c r="AN1129" s="19"/>
      <c r="AO1129" s="19"/>
      <c r="AP1129" s="19"/>
      <c r="AQ1129" s="19"/>
      <c r="AR1129" s="19"/>
      <c r="AS1129" s="19"/>
      <c r="AT1129" s="19"/>
    </row>
    <row r="1130" s="1" customFormat="1" spans="1:46">
      <c r="A1130" s="19"/>
      <c r="B1130" s="19" t="s">
        <v>731</v>
      </c>
      <c r="C1130" s="61" t="s">
        <v>5125</v>
      </c>
      <c r="D1130" s="19">
        <v>1</v>
      </c>
      <c r="E1130" s="19"/>
      <c r="F1130" s="94" t="s">
        <v>5126</v>
      </c>
      <c r="G1130" s="19"/>
      <c r="H1130" s="19"/>
      <c r="I1130" s="19"/>
      <c r="J1130" s="19"/>
      <c r="K1130" s="19"/>
      <c r="L1130" s="19"/>
      <c r="M1130" s="19"/>
      <c r="N1130" s="19"/>
      <c r="O1130" s="19"/>
      <c r="P1130" s="19">
        <v>1</v>
      </c>
      <c r="Q1130" s="19"/>
      <c r="R1130" s="19"/>
      <c r="S1130" s="19"/>
      <c r="T1130" s="19"/>
      <c r="U1130" s="19"/>
      <c r="V1130" s="19"/>
      <c r="W1130" s="19"/>
      <c r="X1130" s="19"/>
      <c r="Y1130" s="19"/>
      <c r="Z1130" s="19"/>
      <c r="AA1130" s="19"/>
      <c r="AB1130" s="19"/>
      <c r="AC1130" s="19"/>
      <c r="AD1130" s="19"/>
      <c r="AE1130" s="19"/>
      <c r="AF1130" s="19"/>
      <c r="AG1130" s="19"/>
      <c r="AH1130" s="19"/>
      <c r="AI1130" s="19"/>
      <c r="AJ1130" s="19"/>
      <c r="AK1130" s="19"/>
      <c r="AL1130" s="19"/>
      <c r="AM1130" s="19"/>
      <c r="AN1130" s="19"/>
      <c r="AO1130" s="19"/>
      <c r="AP1130" s="19"/>
      <c r="AQ1130" s="19"/>
      <c r="AR1130" s="19"/>
      <c r="AS1130" s="19"/>
      <c r="AT1130" s="19"/>
    </row>
    <row r="1131" s="1" customFormat="1" spans="1:46">
      <c r="A1131" s="19"/>
      <c r="B1131" s="19" t="s">
        <v>731</v>
      </c>
      <c r="C1131" s="61" t="s">
        <v>5127</v>
      </c>
      <c r="D1131" s="19">
        <v>1</v>
      </c>
      <c r="E1131" s="19"/>
      <c r="F1131" s="94" t="s">
        <v>5128</v>
      </c>
      <c r="G1131" s="19"/>
      <c r="H1131" s="19"/>
      <c r="I1131" s="19"/>
      <c r="J1131" s="19"/>
      <c r="K1131" s="19"/>
      <c r="L1131" s="19"/>
      <c r="M1131" s="19"/>
      <c r="N1131" s="19"/>
      <c r="O1131" s="19"/>
      <c r="P1131" s="19">
        <v>1</v>
      </c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  <c r="AC1131" s="19"/>
      <c r="AD1131" s="19"/>
      <c r="AE1131" s="19"/>
      <c r="AF1131" s="19"/>
      <c r="AG1131" s="19"/>
      <c r="AH1131" s="19"/>
      <c r="AI1131" s="19"/>
      <c r="AJ1131" s="19"/>
      <c r="AK1131" s="19"/>
      <c r="AL1131" s="19"/>
      <c r="AM1131" s="19"/>
      <c r="AN1131" s="19"/>
      <c r="AO1131" s="19"/>
      <c r="AP1131" s="19"/>
      <c r="AQ1131" s="19"/>
      <c r="AR1131" s="19"/>
      <c r="AS1131" s="19"/>
      <c r="AT1131" s="19"/>
    </row>
    <row r="1132" s="1" customFormat="1" spans="1:46">
      <c r="A1132" s="19"/>
      <c r="B1132" s="19" t="s">
        <v>731</v>
      </c>
      <c r="C1132" s="61" t="s">
        <v>5129</v>
      </c>
      <c r="D1132" s="19">
        <v>1</v>
      </c>
      <c r="E1132" s="19"/>
      <c r="F1132" s="94" t="s">
        <v>5130</v>
      </c>
      <c r="G1132" s="19"/>
      <c r="H1132" s="19"/>
      <c r="I1132" s="19"/>
      <c r="J1132" s="19"/>
      <c r="K1132" s="19"/>
      <c r="L1132" s="19"/>
      <c r="M1132" s="19"/>
      <c r="N1132" s="19"/>
      <c r="O1132" s="19"/>
      <c r="P1132" s="19">
        <v>1</v>
      </c>
      <c r="Q1132" s="19"/>
      <c r="R1132" s="19"/>
      <c r="S1132" s="19"/>
      <c r="T1132" s="19"/>
      <c r="U1132" s="19"/>
      <c r="V1132" s="19"/>
      <c r="W1132" s="19"/>
      <c r="X1132" s="19"/>
      <c r="Y1132" s="19"/>
      <c r="Z1132" s="19"/>
      <c r="AA1132" s="19"/>
      <c r="AB1132" s="19"/>
      <c r="AC1132" s="19"/>
      <c r="AD1132" s="19"/>
      <c r="AE1132" s="19"/>
      <c r="AF1132" s="19"/>
      <c r="AG1132" s="19"/>
      <c r="AH1132" s="19"/>
      <c r="AI1132" s="19"/>
      <c r="AJ1132" s="19"/>
      <c r="AK1132" s="19"/>
      <c r="AL1132" s="19"/>
      <c r="AM1132" s="19"/>
      <c r="AN1132" s="19"/>
      <c r="AO1132" s="19"/>
      <c r="AP1132" s="19"/>
      <c r="AQ1132" s="19"/>
      <c r="AR1132" s="19"/>
      <c r="AS1132" s="19"/>
      <c r="AT1132" s="19"/>
    </row>
    <row r="1133" s="1" customFormat="1" spans="1:46">
      <c r="A1133" s="19"/>
      <c r="B1133" s="19" t="s">
        <v>731</v>
      </c>
      <c r="C1133" s="61" t="s">
        <v>5131</v>
      </c>
      <c r="D1133" s="19">
        <v>1</v>
      </c>
      <c r="E1133" s="19"/>
      <c r="F1133" s="94" t="s">
        <v>5132</v>
      </c>
      <c r="G1133" s="19"/>
      <c r="H1133" s="19"/>
      <c r="I1133" s="19"/>
      <c r="J1133" s="19"/>
      <c r="K1133" s="19"/>
      <c r="L1133" s="19"/>
      <c r="M1133" s="19"/>
      <c r="N1133" s="19"/>
      <c r="O1133" s="19"/>
      <c r="P1133" s="19">
        <v>1</v>
      </c>
      <c r="Q1133" s="19"/>
      <c r="R1133" s="19"/>
      <c r="S1133" s="19"/>
      <c r="T1133" s="19"/>
      <c r="U1133" s="19"/>
      <c r="V1133" s="19"/>
      <c r="W1133" s="19"/>
      <c r="X1133" s="19"/>
      <c r="Y1133" s="19"/>
      <c r="Z1133" s="19"/>
      <c r="AA1133" s="19"/>
      <c r="AB1133" s="19"/>
      <c r="AC1133" s="19"/>
      <c r="AD1133" s="19"/>
      <c r="AE1133" s="19"/>
      <c r="AF1133" s="19"/>
      <c r="AG1133" s="19"/>
      <c r="AH1133" s="19"/>
      <c r="AI1133" s="19"/>
      <c r="AJ1133" s="19"/>
      <c r="AK1133" s="19"/>
      <c r="AL1133" s="19"/>
      <c r="AM1133" s="19"/>
      <c r="AN1133" s="19"/>
      <c r="AO1133" s="19"/>
      <c r="AP1133" s="19"/>
      <c r="AQ1133" s="19"/>
      <c r="AR1133" s="19"/>
      <c r="AS1133" s="19"/>
      <c r="AT1133" s="19"/>
    </row>
    <row r="1134" s="1" customFormat="1" spans="1:46">
      <c r="A1134" s="19"/>
      <c r="B1134" s="19" t="s">
        <v>731</v>
      </c>
      <c r="C1134" s="61" t="s">
        <v>5133</v>
      </c>
      <c r="D1134" s="19">
        <v>1</v>
      </c>
      <c r="E1134" s="19"/>
      <c r="F1134" s="94" t="s">
        <v>5134</v>
      </c>
      <c r="G1134" s="19"/>
      <c r="H1134" s="19"/>
      <c r="I1134" s="19"/>
      <c r="J1134" s="19"/>
      <c r="K1134" s="19"/>
      <c r="L1134" s="19"/>
      <c r="M1134" s="19"/>
      <c r="N1134" s="19"/>
      <c r="O1134" s="19"/>
      <c r="P1134" s="19">
        <v>1</v>
      </c>
      <c r="Q1134" s="19"/>
      <c r="R1134" s="19"/>
      <c r="S1134" s="19"/>
      <c r="T1134" s="19"/>
      <c r="U1134" s="19"/>
      <c r="V1134" s="19"/>
      <c r="W1134" s="19"/>
      <c r="X1134" s="19"/>
      <c r="Y1134" s="19"/>
      <c r="Z1134" s="19"/>
      <c r="AA1134" s="19"/>
      <c r="AB1134" s="19"/>
      <c r="AC1134" s="19"/>
      <c r="AD1134" s="19"/>
      <c r="AE1134" s="19"/>
      <c r="AF1134" s="19"/>
      <c r="AG1134" s="19"/>
      <c r="AH1134" s="19"/>
      <c r="AI1134" s="19"/>
      <c r="AJ1134" s="19"/>
      <c r="AK1134" s="19"/>
      <c r="AL1134" s="19"/>
      <c r="AM1134" s="19"/>
      <c r="AN1134" s="19"/>
      <c r="AO1134" s="19"/>
      <c r="AP1134" s="19"/>
      <c r="AQ1134" s="19"/>
      <c r="AR1134" s="19"/>
      <c r="AS1134" s="19"/>
      <c r="AT1134" s="19"/>
    </row>
    <row r="1135" s="1" customFormat="1" spans="1:46">
      <c r="A1135" s="19"/>
      <c r="B1135" s="19" t="s">
        <v>731</v>
      </c>
      <c r="C1135" s="61" t="s">
        <v>5135</v>
      </c>
      <c r="D1135" s="19">
        <v>1</v>
      </c>
      <c r="E1135" s="19"/>
      <c r="F1135" s="94" t="s">
        <v>5136</v>
      </c>
      <c r="G1135" s="19"/>
      <c r="H1135" s="19"/>
      <c r="I1135" s="19"/>
      <c r="J1135" s="19"/>
      <c r="K1135" s="19"/>
      <c r="L1135" s="19"/>
      <c r="M1135" s="19"/>
      <c r="N1135" s="19"/>
      <c r="O1135" s="19"/>
      <c r="P1135" s="19">
        <v>1</v>
      </c>
      <c r="Q1135" s="19"/>
      <c r="R1135" s="19"/>
      <c r="S1135" s="19"/>
      <c r="T1135" s="19"/>
      <c r="U1135" s="19"/>
      <c r="V1135" s="19"/>
      <c r="W1135" s="19"/>
      <c r="X1135" s="19"/>
      <c r="Y1135" s="19"/>
      <c r="Z1135" s="19"/>
      <c r="AA1135" s="19"/>
      <c r="AB1135" s="19"/>
      <c r="AC1135" s="19"/>
      <c r="AD1135" s="19"/>
      <c r="AE1135" s="19"/>
      <c r="AF1135" s="19"/>
      <c r="AG1135" s="19"/>
      <c r="AH1135" s="19"/>
      <c r="AI1135" s="19"/>
      <c r="AJ1135" s="19"/>
      <c r="AK1135" s="19"/>
      <c r="AL1135" s="19"/>
      <c r="AM1135" s="19"/>
      <c r="AN1135" s="19"/>
      <c r="AO1135" s="19"/>
      <c r="AP1135" s="19"/>
      <c r="AQ1135" s="19"/>
      <c r="AR1135" s="19"/>
      <c r="AS1135" s="19"/>
      <c r="AT1135" s="19"/>
    </row>
    <row r="1136" s="1" customFormat="1" spans="1:46">
      <c r="A1136" s="19"/>
      <c r="B1136" s="19" t="s">
        <v>731</v>
      </c>
      <c r="C1136" s="61" t="s">
        <v>5137</v>
      </c>
      <c r="D1136" s="19">
        <v>1</v>
      </c>
      <c r="E1136" s="19"/>
      <c r="F1136" s="94" t="s">
        <v>5138</v>
      </c>
      <c r="G1136" s="19"/>
      <c r="H1136" s="19"/>
      <c r="I1136" s="19"/>
      <c r="J1136" s="19"/>
      <c r="K1136" s="19"/>
      <c r="L1136" s="19"/>
      <c r="M1136" s="19"/>
      <c r="N1136" s="19"/>
      <c r="O1136" s="19"/>
      <c r="P1136" s="19">
        <v>1</v>
      </c>
      <c r="Q1136" s="19"/>
      <c r="R1136" s="19"/>
      <c r="S1136" s="19"/>
      <c r="T1136" s="19"/>
      <c r="U1136" s="19"/>
      <c r="V1136" s="19"/>
      <c r="W1136" s="19"/>
      <c r="X1136" s="19"/>
      <c r="Y1136" s="19"/>
      <c r="Z1136" s="19"/>
      <c r="AA1136" s="19"/>
      <c r="AB1136" s="19"/>
      <c r="AC1136" s="19"/>
      <c r="AD1136" s="19"/>
      <c r="AE1136" s="19"/>
      <c r="AF1136" s="19"/>
      <c r="AG1136" s="19"/>
      <c r="AH1136" s="19"/>
      <c r="AI1136" s="19"/>
      <c r="AJ1136" s="19"/>
      <c r="AK1136" s="19"/>
      <c r="AL1136" s="19"/>
      <c r="AM1136" s="19"/>
      <c r="AN1136" s="19"/>
      <c r="AO1136" s="19"/>
      <c r="AP1136" s="19"/>
      <c r="AQ1136" s="19"/>
      <c r="AR1136" s="19"/>
      <c r="AS1136" s="19"/>
      <c r="AT1136" s="19"/>
    </row>
    <row r="1137" s="1" customFormat="1" spans="1:46">
      <c r="A1137" s="19"/>
      <c r="B1137" s="19" t="s">
        <v>731</v>
      </c>
      <c r="C1137" s="61" t="s">
        <v>5139</v>
      </c>
      <c r="D1137" s="19">
        <v>1</v>
      </c>
      <c r="E1137" s="19"/>
      <c r="F1137" s="94" t="s">
        <v>5140</v>
      </c>
      <c r="G1137" s="19"/>
      <c r="H1137" s="19"/>
      <c r="I1137" s="19"/>
      <c r="J1137" s="19"/>
      <c r="K1137" s="19"/>
      <c r="L1137" s="19"/>
      <c r="M1137" s="19"/>
      <c r="N1137" s="19"/>
      <c r="O1137" s="19"/>
      <c r="P1137" s="19">
        <v>1</v>
      </c>
      <c r="Q1137" s="19"/>
      <c r="R1137" s="19"/>
      <c r="S1137" s="19"/>
      <c r="T1137" s="19"/>
      <c r="U1137" s="19"/>
      <c r="V1137" s="19"/>
      <c r="W1137" s="19"/>
      <c r="X1137" s="19"/>
      <c r="Y1137" s="19"/>
      <c r="Z1137" s="19"/>
      <c r="AA1137" s="19"/>
      <c r="AB1137" s="19"/>
      <c r="AC1137" s="19"/>
      <c r="AD1137" s="19"/>
      <c r="AE1137" s="19"/>
      <c r="AF1137" s="19"/>
      <c r="AG1137" s="19"/>
      <c r="AH1137" s="19"/>
      <c r="AI1137" s="19"/>
      <c r="AJ1137" s="19"/>
      <c r="AK1137" s="19"/>
      <c r="AL1137" s="19"/>
      <c r="AM1137" s="19"/>
      <c r="AN1137" s="19"/>
      <c r="AO1137" s="19"/>
      <c r="AP1137" s="19"/>
      <c r="AQ1137" s="19"/>
      <c r="AR1137" s="19"/>
      <c r="AS1137" s="19"/>
      <c r="AT1137" s="19"/>
    </row>
    <row r="1138" s="1" customFormat="1" spans="1:46">
      <c r="A1138" s="19"/>
      <c r="B1138" s="19" t="s">
        <v>731</v>
      </c>
      <c r="C1138" s="61" t="s">
        <v>5141</v>
      </c>
      <c r="D1138" s="19">
        <v>1</v>
      </c>
      <c r="E1138" s="19"/>
      <c r="F1138" s="94" t="s">
        <v>5142</v>
      </c>
      <c r="G1138" s="19"/>
      <c r="H1138" s="19"/>
      <c r="I1138" s="19"/>
      <c r="J1138" s="19"/>
      <c r="K1138" s="19"/>
      <c r="L1138" s="19"/>
      <c r="M1138" s="19"/>
      <c r="N1138" s="19"/>
      <c r="O1138" s="19"/>
      <c r="P1138" s="19">
        <v>1</v>
      </c>
      <c r="Q1138" s="19"/>
      <c r="R1138" s="19"/>
      <c r="S1138" s="19"/>
      <c r="T1138" s="19"/>
      <c r="U1138" s="19"/>
      <c r="V1138" s="19"/>
      <c r="W1138" s="19"/>
      <c r="X1138" s="19"/>
      <c r="Y1138" s="19"/>
      <c r="Z1138" s="19"/>
      <c r="AA1138" s="19"/>
      <c r="AB1138" s="19"/>
      <c r="AC1138" s="19"/>
      <c r="AD1138" s="19"/>
      <c r="AE1138" s="19"/>
      <c r="AF1138" s="19"/>
      <c r="AG1138" s="19"/>
      <c r="AH1138" s="19"/>
      <c r="AI1138" s="19"/>
      <c r="AJ1138" s="19"/>
      <c r="AK1138" s="19"/>
      <c r="AL1138" s="19"/>
      <c r="AM1138" s="19"/>
      <c r="AN1138" s="19"/>
      <c r="AO1138" s="19"/>
      <c r="AP1138" s="19"/>
      <c r="AQ1138" s="19"/>
      <c r="AR1138" s="19"/>
      <c r="AS1138" s="19"/>
      <c r="AT1138" s="19"/>
    </row>
    <row r="1139" s="1" customFormat="1" spans="1:46">
      <c r="A1139" s="19"/>
      <c r="B1139" s="19" t="s">
        <v>731</v>
      </c>
      <c r="C1139" s="61" t="s">
        <v>5143</v>
      </c>
      <c r="D1139" s="19">
        <v>1</v>
      </c>
      <c r="E1139" s="19"/>
      <c r="F1139" s="94" t="s">
        <v>5144</v>
      </c>
      <c r="G1139" s="19"/>
      <c r="H1139" s="19"/>
      <c r="I1139" s="19"/>
      <c r="J1139" s="19"/>
      <c r="K1139" s="19"/>
      <c r="L1139" s="19"/>
      <c r="M1139" s="19"/>
      <c r="N1139" s="19"/>
      <c r="O1139" s="19"/>
      <c r="P1139" s="19">
        <v>1</v>
      </c>
      <c r="Q1139" s="19"/>
      <c r="R1139" s="19"/>
      <c r="S1139" s="19"/>
      <c r="T1139" s="19"/>
      <c r="U1139" s="19"/>
      <c r="V1139" s="19"/>
      <c r="W1139" s="19"/>
      <c r="X1139" s="19"/>
      <c r="Y1139" s="19"/>
      <c r="Z1139" s="19"/>
      <c r="AA1139" s="19"/>
      <c r="AB1139" s="19"/>
      <c r="AC1139" s="19"/>
      <c r="AD1139" s="19"/>
      <c r="AE1139" s="19"/>
      <c r="AF1139" s="19"/>
      <c r="AG1139" s="19"/>
      <c r="AH1139" s="19"/>
      <c r="AI1139" s="19"/>
      <c r="AJ1139" s="19"/>
      <c r="AK1139" s="19"/>
      <c r="AL1139" s="19"/>
      <c r="AM1139" s="19"/>
      <c r="AN1139" s="19"/>
      <c r="AO1139" s="19"/>
      <c r="AP1139" s="19"/>
      <c r="AQ1139" s="19"/>
      <c r="AR1139" s="19"/>
      <c r="AS1139" s="19"/>
      <c r="AT1139" s="19"/>
    </row>
    <row r="1140" s="1" customFormat="1" spans="1:46">
      <c r="A1140" s="19"/>
      <c r="B1140" s="19" t="s">
        <v>731</v>
      </c>
      <c r="C1140" s="61" t="s">
        <v>5145</v>
      </c>
      <c r="D1140" s="19">
        <v>1</v>
      </c>
      <c r="E1140" s="19"/>
      <c r="F1140" s="94" t="s">
        <v>5146</v>
      </c>
      <c r="G1140" s="19"/>
      <c r="H1140" s="19"/>
      <c r="I1140" s="19"/>
      <c r="J1140" s="19"/>
      <c r="K1140" s="19"/>
      <c r="L1140" s="19"/>
      <c r="M1140" s="19"/>
      <c r="N1140" s="19"/>
      <c r="O1140" s="19"/>
      <c r="P1140" s="19">
        <v>1</v>
      </c>
      <c r="Q1140" s="19"/>
      <c r="R1140" s="19"/>
      <c r="S1140" s="19"/>
      <c r="T1140" s="19"/>
      <c r="U1140" s="19"/>
      <c r="V1140" s="19"/>
      <c r="W1140" s="19"/>
      <c r="X1140" s="19"/>
      <c r="Y1140" s="19"/>
      <c r="Z1140" s="19"/>
      <c r="AA1140" s="19"/>
      <c r="AB1140" s="19"/>
      <c r="AC1140" s="19"/>
      <c r="AD1140" s="19"/>
      <c r="AE1140" s="19"/>
      <c r="AF1140" s="19"/>
      <c r="AG1140" s="19"/>
      <c r="AH1140" s="19"/>
      <c r="AI1140" s="19"/>
      <c r="AJ1140" s="19"/>
      <c r="AK1140" s="19"/>
      <c r="AL1140" s="19"/>
      <c r="AM1140" s="19"/>
      <c r="AN1140" s="19"/>
      <c r="AO1140" s="19"/>
      <c r="AP1140" s="19"/>
      <c r="AQ1140" s="19"/>
      <c r="AR1140" s="19"/>
      <c r="AS1140" s="19"/>
      <c r="AT1140" s="19"/>
    </row>
    <row r="1141" s="1" customFormat="1" spans="1:46">
      <c r="A1141" s="19"/>
      <c r="B1141" s="19" t="s">
        <v>731</v>
      </c>
      <c r="C1141" s="61" t="s">
        <v>5147</v>
      </c>
      <c r="D1141" s="19">
        <v>1</v>
      </c>
      <c r="E1141" s="19"/>
      <c r="F1141" s="94" t="s">
        <v>5148</v>
      </c>
      <c r="G1141" s="19"/>
      <c r="H1141" s="19"/>
      <c r="I1141" s="19"/>
      <c r="J1141" s="19"/>
      <c r="K1141" s="19"/>
      <c r="L1141" s="19"/>
      <c r="M1141" s="19"/>
      <c r="N1141" s="19"/>
      <c r="O1141" s="19"/>
      <c r="P1141" s="19">
        <v>1</v>
      </c>
      <c r="Q1141" s="19"/>
      <c r="R1141" s="19"/>
      <c r="S1141" s="19"/>
      <c r="T1141" s="19"/>
      <c r="U1141" s="19"/>
      <c r="V1141" s="19"/>
      <c r="W1141" s="19"/>
      <c r="X1141" s="19"/>
      <c r="Y1141" s="19"/>
      <c r="Z1141" s="19"/>
      <c r="AA1141" s="19"/>
      <c r="AB1141" s="19"/>
      <c r="AC1141" s="19"/>
      <c r="AD1141" s="19"/>
      <c r="AE1141" s="19"/>
      <c r="AF1141" s="19"/>
      <c r="AG1141" s="19"/>
      <c r="AH1141" s="19"/>
      <c r="AI1141" s="19"/>
      <c r="AJ1141" s="19"/>
      <c r="AK1141" s="19"/>
      <c r="AL1141" s="19"/>
      <c r="AM1141" s="19"/>
      <c r="AN1141" s="19"/>
      <c r="AO1141" s="19"/>
      <c r="AP1141" s="19"/>
      <c r="AQ1141" s="19"/>
      <c r="AR1141" s="19"/>
      <c r="AS1141" s="19"/>
      <c r="AT1141" s="19"/>
    </row>
    <row r="1142" s="1" customFormat="1" spans="1:46">
      <c r="A1142" s="19"/>
      <c r="B1142" s="19" t="s">
        <v>731</v>
      </c>
      <c r="C1142" s="61" t="s">
        <v>5149</v>
      </c>
      <c r="D1142" s="19">
        <v>1</v>
      </c>
      <c r="E1142" s="19"/>
      <c r="F1142" s="94" t="s">
        <v>5150</v>
      </c>
      <c r="G1142" s="19"/>
      <c r="H1142" s="19"/>
      <c r="I1142" s="19"/>
      <c r="J1142" s="19"/>
      <c r="K1142" s="19"/>
      <c r="L1142" s="19"/>
      <c r="M1142" s="19"/>
      <c r="N1142" s="19"/>
      <c r="O1142" s="19"/>
      <c r="P1142" s="19">
        <v>1</v>
      </c>
      <c r="Q1142" s="19"/>
      <c r="R1142" s="19"/>
      <c r="S1142" s="19"/>
      <c r="T1142" s="19"/>
      <c r="U1142" s="19"/>
      <c r="V1142" s="19"/>
      <c r="W1142" s="19"/>
      <c r="X1142" s="19"/>
      <c r="Y1142" s="19"/>
      <c r="Z1142" s="19"/>
      <c r="AA1142" s="19"/>
      <c r="AB1142" s="19"/>
      <c r="AC1142" s="19"/>
      <c r="AD1142" s="19"/>
      <c r="AE1142" s="19"/>
      <c r="AF1142" s="19"/>
      <c r="AG1142" s="19"/>
      <c r="AH1142" s="19"/>
      <c r="AI1142" s="19"/>
      <c r="AJ1142" s="19"/>
      <c r="AK1142" s="19"/>
      <c r="AL1142" s="19"/>
      <c r="AM1142" s="19"/>
      <c r="AN1142" s="19"/>
      <c r="AO1142" s="19"/>
      <c r="AP1142" s="19"/>
      <c r="AQ1142" s="19"/>
      <c r="AR1142" s="19"/>
      <c r="AS1142" s="19"/>
      <c r="AT1142" s="19"/>
    </row>
    <row r="1143" s="1" customFormat="1" spans="1:46">
      <c r="A1143" s="19"/>
      <c r="B1143" s="19" t="s">
        <v>731</v>
      </c>
      <c r="C1143" s="61" t="s">
        <v>5151</v>
      </c>
      <c r="D1143" s="19">
        <v>1</v>
      </c>
      <c r="E1143" s="19"/>
      <c r="F1143" s="94" t="s">
        <v>5152</v>
      </c>
      <c r="G1143" s="19"/>
      <c r="H1143" s="19"/>
      <c r="I1143" s="19"/>
      <c r="J1143" s="19"/>
      <c r="K1143" s="19"/>
      <c r="L1143" s="19"/>
      <c r="M1143" s="19"/>
      <c r="N1143" s="19"/>
      <c r="O1143" s="19"/>
      <c r="P1143" s="19">
        <v>1</v>
      </c>
      <c r="Q1143" s="19"/>
      <c r="R1143" s="19"/>
      <c r="S1143" s="19"/>
      <c r="T1143" s="19"/>
      <c r="U1143" s="19"/>
      <c r="V1143" s="19"/>
      <c r="W1143" s="19"/>
      <c r="X1143" s="19"/>
      <c r="Y1143" s="19"/>
      <c r="Z1143" s="19"/>
      <c r="AA1143" s="19"/>
      <c r="AB1143" s="19"/>
      <c r="AC1143" s="19"/>
      <c r="AD1143" s="19"/>
      <c r="AE1143" s="19"/>
      <c r="AF1143" s="19"/>
      <c r="AG1143" s="19"/>
      <c r="AH1143" s="19"/>
      <c r="AI1143" s="19"/>
      <c r="AJ1143" s="19"/>
      <c r="AK1143" s="19"/>
      <c r="AL1143" s="19"/>
      <c r="AM1143" s="19"/>
      <c r="AN1143" s="19"/>
      <c r="AO1143" s="19"/>
      <c r="AP1143" s="19"/>
      <c r="AQ1143" s="19"/>
      <c r="AR1143" s="19"/>
      <c r="AS1143" s="19"/>
      <c r="AT1143" s="19"/>
    </row>
    <row r="1144" s="1" customFormat="1" spans="1:46">
      <c r="A1144" s="19"/>
      <c r="B1144" s="19" t="s">
        <v>731</v>
      </c>
      <c r="C1144" s="61" t="s">
        <v>5153</v>
      </c>
      <c r="D1144" s="19">
        <v>1</v>
      </c>
      <c r="E1144" s="19"/>
      <c r="F1144" s="61" t="s">
        <v>5154</v>
      </c>
      <c r="G1144" s="19"/>
      <c r="H1144" s="19"/>
      <c r="I1144" s="19"/>
      <c r="J1144" s="19"/>
      <c r="K1144" s="19"/>
      <c r="L1144" s="19"/>
      <c r="M1144" s="19"/>
      <c r="N1144" s="19"/>
      <c r="O1144" s="19"/>
      <c r="P1144" s="19">
        <v>1</v>
      </c>
      <c r="Q1144" s="19"/>
      <c r="R1144" s="19"/>
      <c r="S1144" s="19"/>
      <c r="T1144" s="19"/>
      <c r="U1144" s="19"/>
      <c r="V1144" s="19"/>
      <c r="W1144" s="19"/>
      <c r="X1144" s="19"/>
      <c r="Y1144" s="19"/>
      <c r="Z1144" s="19"/>
      <c r="AA1144" s="19"/>
      <c r="AB1144" s="19"/>
      <c r="AC1144" s="19"/>
      <c r="AD1144" s="19"/>
      <c r="AE1144" s="19"/>
      <c r="AF1144" s="19"/>
      <c r="AG1144" s="19"/>
      <c r="AH1144" s="19"/>
      <c r="AI1144" s="19"/>
      <c r="AJ1144" s="19"/>
      <c r="AK1144" s="19"/>
      <c r="AL1144" s="19"/>
      <c r="AM1144" s="19"/>
      <c r="AN1144" s="19"/>
      <c r="AO1144" s="19"/>
      <c r="AP1144" s="19"/>
      <c r="AQ1144" s="19"/>
      <c r="AR1144" s="19"/>
      <c r="AS1144" s="19"/>
      <c r="AT1144" s="19"/>
    </row>
    <row r="1145" s="1" customFormat="1" spans="1:46">
      <c r="A1145" s="19"/>
      <c r="B1145" s="19" t="s">
        <v>731</v>
      </c>
      <c r="C1145" s="61" t="s">
        <v>5155</v>
      </c>
      <c r="D1145" s="19">
        <v>1</v>
      </c>
      <c r="E1145" s="19"/>
      <c r="F1145" s="61" t="s">
        <v>5156</v>
      </c>
      <c r="G1145" s="19"/>
      <c r="H1145" s="19"/>
      <c r="I1145" s="19"/>
      <c r="J1145" s="19"/>
      <c r="K1145" s="19"/>
      <c r="L1145" s="19"/>
      <c r="M1145" s="19"/>
      <c r="N1145" s="19"/>
      <c r="O1145" s="19"/>
      <c r="P1145" s="19">
        <v>1</v>
      </c>
      <c r="Q1145" s="19"/>
      <c r="R1145" s="19"/>
      <c r="S1145" s="19"/>
      <c r="T1145" s="19"/>
      <c r="U1145" s="19"/>
      <c r="V1145" s="19"/>
      <c r="W1145" s="19"/>
      <c r="X1145" s="19"/>
      <c r="Y1145" s="19"/>
      <c r="Z1145" s="19"/>
      <c r="AA1145" s="19"/>
      <c r="AB1145" s="19"/>
      <c r="AC1145" s="19"/>
      <c r="AD1145" s="19"/>
      <c r="AE1145" s="19"/>
      <c r="AF1145" s="19"/>
      <c r="AG1145" s="19"/>
      <c r="AH1145" s="19"/>
      <c r="AI1145" s="19"/>
      <c r="AJ1145" s="19"/>
      <c r="AK1145" s="19"/>
      <c r="AL1145" s="19"/>
      <c r="AM1145" s="19"/>
      <c r="AN1145" s="19"/>
      <c r="AO1145" s="19"/>
      <c r="AP1145" s="19"/>
      <c r="AQ1145" s="19"/>
      <c r="AR1145" s="19"/>
      <c r="AS1145" s="19"/>
      <c r="AT1145" s="19"/>
    </row>
    <row r="1146" s="1" customFormat="1" spans="1:46">
      <c r="A1146" s="19"/>
      <c r="B1146" s="19" t="s">
        <v>731</v>
      </c>
      <c r="C1146" s="61" t="s">
        <v>5157</v>
      </c>
      <c r="D1146" s="19">
        <v>1</v>
      </c>
      <c r="E1146" s="19"/>
      <c r="F1146" s="61" t="s">
        <v>5158</v>
      </c>
      <c r="G1146" s="19"/>
      <c r="H1146" s="19"/>
      <c r="I1146" s="19"/>
      <c r="J1146" s="19"/>
      <c r="K1146" s="19"/>
      <c r="L1146" s="19"/>
      <c r="M1146" s="19"/>
      <c r="N1146" s="19"/>
      <c r="O1146" s="19"/>
      <c r="P1146" s="19">
        <v>1</v>
      </c>
      <c r="Q1146" s="19"/>
      <c r="R1146" s="19"/>
      <c r="S1146" s="19"/>
      <c r="T1146" s="19"/>
      <c r="U1146" s="19"/>
      <c r="V1146" s="19"/>
      <c r="W1146" s="19"/>
      <c r="X1146" s="19"/>
      <c r="Y1146" s="19"/>
      <c r="Z1146" s="19"/>
      <c r="AA1146" s="19"/>
      <c r="AB1146" s="19"/>
      <c r="AC1146" s="19"/>
      <c r="AD1146" s="19"/>
      <c r="AE1146" s="19"/>
      <c r="AF1146" s="19"/>
      <c r="AG1146" s="19"/>
      <c r="AH1146" s="19"/>
      <c r="AI1146" s="19"/>
      <c r="AJ1146" s="19"/>
      <c r="AK1146" s="19"/>
      <c r="AL1146" s="19"/>
      <c r="AM1146" s="19"/>
      <c r="AN1146" s="19"/>
      <c r="AO1146" s="19"/>
      <c r="AP1146" s="19"/>
      <c r="AQ1146" s="19"/>
      <c r="AR1146" s="19"/>
      <c r="AS1146" s="19"/>
      <c r="AT1146" s="19"/>
    </row>
    <row r="1147" s="1" customFormat="1" spans="1:46">
      <c r="A1147" s="19"/>
      <c r="B1147" s="19" t="s">
        <v>731</v>
      </c>
      <c r="C1147" s="61" t="s">
        <v>5157</v>
      </c>
      <c r="D1147" s="19">
        <v>1</v>
      </c>
      <c r="E1147" s="19"/>
      <c r="F1147" s="61" t="s">
        <v>5159</v>
      </c>
      <c r="G1147" s="19"/>
      <c r="H1147" s="19"/>
      <c r="I1147" s="19"/>
      <c r="J1147" s="19"/>
      <c r="K1147" s="19"/>
      <c r="L1147" s="19"/>
      <c r="M1147" s="19"/>
      <c r="N1147" s="19"/>
      <c r="O1147" s="19"/>
      <c r="P1147" s="19">
        <v>1</v>
      </c>
      <c r="Q1147" s="19"/>
      <c r="R1147" s="19"/>
      <c r="S1147" s="19"/>
      <c r="T1147" s="19"/>
      <c r="U1147" s="19"/>
      <c r="V1147" s="19"/>
      <c r="W1147" s="19"/>
      <c r="X1147" s="19"/>
      <c r="Y1147" s="19"/>
      <c r="Z1147" s="19"/>
      <c r="AA1147" s="19"/>
      <c r="AB1147" s="19"/>
      <c r="AC1147" s="19"/>
      <c r="AD1147" s="19"/>
      <c r="AE1147" s="19"/>
      <c r="AF1147" s="19"/>
      <c r="AG1147" s="19"/>
      <c r="AH1147" s="19"/>
      <c r="AI1147" s="19"/>
      <c r="AJ1147" s="19"/>
      <c r="AK1147" s="19"/>
      <c r="AL1147" s="19"/>
      <c r="AM1147" s="19"/>
      <c r="AN1147" s="19"/>
      <c r="AO1147" s="19"/>
      <c r="AP1147" s="19"/>
      <c r="AQ1147" s="19"/>
      <c r="AR1147" s="19"/>
      <c r="AS1147" s="19"/>
      <c r="AT1147" s="19"/>
    </row>
    <row r="1148" s="1" customFormat="1" spans="1:46">
      <c r="A1148" s="19"/>
      <c r="B1148" s="19" t="s">
        <v>731</v>
      </c>
      <c r="C1148" s="61" t="s">
        <v>5160</v>
      </c>
      <c r="D1148" s="19">
        <v>1</v>
      </c>
      <c r="E1148" s="19"/>
      <c r="F1148" s="61" t="s">
        <v>5161</v>
      </c>
      <c r="G1148" s="19"/>
      <c r="H1148" s="19"/>
      <c r="I1148" s="19"/>
      <c r="J1148" s="19"/>
      <c r="K1148" s="19"/>
      <c r="L1148" s="19"/>
      <c r="M1148" s="19"/>
      <c r="N1148" s="19"/>
      <c r="O1148" s="19"/>
      <c r="P1148" s="19">
        <v>1</v>
      </c>
      <c r="Q1148" s="19"/>
      <c r="R1148" s="19"/>
      <c r="S1148" s="19"/>
      <c r="T1148" s="19"/>
      <c r="U1148" s="19"/>
      <c r="V1148" s="19"/>
      <c r="W1148" s="19"/>
      <c r="X1148" s="19"/>
      <c r="Y1148" s="19"/>
      <c r="Z1148" s="19"/>
      <c r="AA1148" s="19"/>
      <c r="AB1148" s="19"/>
      <c r="AC1148" s="19"/>
      <c r="AD1148" s="19"/>
      <c r="AE1148" s="19"/>
      <c r="AF1148" s="19"/>
      <c r="AG1148" s="19"/>
      <c r="AH1148" s="19"/>
      <c r="AI1148" s="19"/>
      <c r="AJ1148" s="19"/>
      <c r="AK1148" s="19"/>
      <c r="AL1148" s="19"/>
      <c r="AM1148" s="19"/>
      <c r="AN1148" s="19"/>
      <c r="AO1148" s="19"/>
      <c r="AP1148" s="19"/>
      <c r="AQ1148" s="19"/>
      <c r="AR1148" s="19"/>
      <c r="AS1148" s="19"/>
      <c r="AT1148" s="19"/>
    </row>
    <row r="1149" s="1" customFormat="1" spans="1:46">
      <c r="A1149" s="19"/>
      <c r="B1149" s="19" t="s">
        <v>731</v>
      </c>
      <c r="C1149" s="61" t="s">
        <v>5162</v>
      </c>
      <c r="D1149" s="19">
        <v>1</v>
      </c>
      <c r="E1149" s="19"/>
      <c r="F1149" s="61" t="s">
        <v>5163</v>
      </c>
      <c r="G1149" s="19"/>
      <c r="H1149" s="19"/>
      <c r="I1149" s="19"/>
      <c r="J1149" s="19"/>
      <c r="K1149" s="19"/>
      <c r="L1149" s="19"/>
      <c r="M1149" s="19"/>
      <c r="N1149" s="19"/>
      <c r="O1149" s="19"/>
      <c r="P1149" s="19">
        <v>1</v>
      </c>
      <c r="Q1149" s="19"/>
      <c r="R1149" s="19"/>
      <c r="S1149" s="19"/>
      <c r="T1149" s="19"/>
      <c r="U1149" s="19"/>
      <c r="V1149" s="19"/>
      <c r="W1149" s="19"/>
      <c r="X1149" s="19"/>
      <c r="Y1149" s="19"/>
      <c r="Z1149" s="19"/>
      <c r="AA1149" s="19"/>
      <c r="AB1149" s="19"/>
      <c r="AC1149" s="19"/>
      <c r="AD1149" s="19"/>
      <c r="AE1149" s="19"/>
      <c r="AF1149" s="19"/>
      <c r="AG1149" s="19"/>
      <c r="AH1149" s="19"/>
      <c r="AI1149" s="19"/>
      <c r="AJ1149" s="19"/>
      <c r="AK1149" s="19"/>
      <c r="AL1149" s="19"/>
      <c r="AM1149" s="19"/>
      <c r="AN1149" s="19"/>
      <c r="AO1149" s="19"/>
      <c r="AP1149" s="19"/>
      <c r="AQ1149" s="19"/>
      <c r="AR1149" s="19"/>
      <c r="AS1149" s="19"/>
      <c r="AT1149" s="19"/>
    </row>
    <row r="1150" s="1" customFormat="1" spans="1:46">
      <c r="A1150" s="19"/>
      <c r="B1150" s="19" t="s">
        <v>731</v>
      </c>
      <c r="C1150" s="61" t="s">
        <v>5164</v>
      </c>
      <c r="D1150" s="19">
        <v>1</v>
      </c>
      <c r="E1150" s="19"/>
      <c r="F1150" s="61" t="s">
        <v>5165</v>
      </c>
      <c r="G1150" s="19"/>
      <c r="H1150" s="19"/>
      <c r="I1150" s="19"/>
      <c r="J1150" s="19"/>
      <c r="K1150" s="19"/>
      <c r="L1150" s="19"/>
      <c r="M1150" s="19"/>
      <c r="N1150" s="19"/>
      <c r="O1150" s="19"/>
      <c r="P1150" s="19">
        <v>1</v>
      </c>
      <c r="Q1150" s="19"/>
      <c r="R1150" s="19"/>
      <c r="S1150" s="19"/>
      <c r="T1150" s="19"/>
      <c r="U1150" s="19"/>
      <c r="V1150" s="19"/>
      <c r="W1150" s="19"/>
      <c r="X1150" s="19"/>
      <c r="Y1150" s="19"/>
      <c r="Z1150" s="19"/>
      <c r="AA1150" s="19"/>
      <c r="AB1150" s="19"/>
      <c r="AC1150" s="19"/>
      <c r="AD1150" s="19"/>
      <c r="AE1150" s="19"/>
      <c r="AF1150" s="19"/>
      <c r="AG1150" s="19"/>
      <c r="AH1150" s="19"/>
      <c r="AI1150" s="19"/>
      <c r="AJ1150" s="19"/>
      <c r="AK1150" s="19"/>
      <c r="AL1150" s="19"/>
      <c r="AM1150" s="19"/>
      <c r="AN1150" s="19"/>
      <c r="AO1150" s="19"/>
      <c r="AP1150" s="19"/>
      <c r="AQ1150" s="19"/>
      <c r="AR1150" s="19"/>
      <c r="AS1150" s="19"/>
      <c r="AT1150" s="19"/>
    </row>
    <row r="1151" s="1" customFormat="1" spans="1:46">
      <c r="A1151" s="19"/>
      <c r="B1151" s="19" t="s">
        <v>731</v>
      </c>
      <c r="C1151" s="61" t="s">
        <v>5166</v>
      </c>
      <c r="D1151" s="19">
        <v>1</v>
      </c>
      <c r="E1151" s="19"/>
      <c r="F1151" s="61" t="s">
        <v>5167</v>
      </c>
      <c r="G1151" s="19"/>
      <c r="H1151" s="19"/>
      <c r="I1151" s="19"/>
      <c r="J1151" s="19"/>
      <c r="K1151" s="19"/>
      <c r="L1151" s="19"/>
      <c r="M1151" s="19"/>
      <c r="N1151" s="19"/>
      <c r="O1151" s="19"/>
      <c r="P1151" s="19">
        <v>1</v>
      </c>
      <c r="Q1151" s="19"/>
      <c r="R1151" s="19"/>
      <c r="S1151" s="19"/>
      <c r="T1151" s="19"/>
      <c r="U1151" s="19"/>
      <c r="V1151" s="19"/>
      <c r="W1151" s="19"/>
      <c r="X1151" s="19"/>
      <c r="Y1151" s="19"/>
      <c r="Z1151" s="19"/>
      <c r="AA1151" s="19"/>
      <c r="AB1151" s="19"/>
      <c r="AC1151" s="19"/>
      <c r="AD1151" s="19"/>
      <c r="AE1151" s="19"/>
      <c r="AF1151" s="19"/>
      <c r="AG1151" s="19"/>
      <c r="AH1151" s="19"/>
      <c r="AI1151" s="19"/>
      <c r="AJ1151" s="19"/>
      <c r="AK1151" s="19"/>
      <c r="AL1151" s="19"/>
      <c r="AM1151" s="19"/>
      <c r="AN1151" s="19"/>
      <c r="AO1151" s="19"/>
      <c r="AP1151" s="19"/>
      <c r="AQ1151" s="19"/>
      <c r="AR1151" s="19"/>
      <c r="AS1151" s="19"/>
      <c r="AT1151" s="19"/>
    </row>
    <row r="1152" s="1" customFormat="1" spans="1:46">
      <c r="A1152" s="19"/>
      <c r="B1152" s="19" t="s">
        <v>731</v>
      </c>
      <c r="C1152" s="61" t="s">
        <v>5168</v>
      </c>
      <c r="D1152" s="19">
        <v>1</v>
      </c>
      <c r="E1152" s="19"/>
      <c r="F1152" s="61" t="s">
        <v>5169</v>
      </c>
      <c r="G1152" s="19"/>
      <c r="H1152" s="19"/>
      <c r="I1152" s="19"/>
      <c r="J1152" s="19"/>
      <c r="K1152" s="19"/>
      <c r="L1152" s="19"/>
      <c r="M1152" s="19"/>
      <c r="N1152" s="19"/>
      <c r="O1152" s="19"/>
      <c r="P1152" s="19">
        <v>1</v>
      </c>
      <c r="Q1152" s="19"/>
      <c r="R1152" s="19"/>
      <c r="S1152" s="19"/>
      <c r="T1152" s="19"/>
      <c r="U1152" s="19"/>
      <c r="V1152" s="19"/>
      <c r="W1152" s="19"/>
      <c r="X1152" s="19"/>
      <c r="Y1152" s="19"/>
      <c r="Z1152" s="19"/>
      <c r="AA1152" s="19"/>
      <c r="AB1152" s="19"/>
      <c r="AC1152" s="19"/>
      <c r="AD1152" s="19"/>
      <c r="AE1152" s="19"/>
      <c r="AF1152" s="19"/>
      <c r="AG1152" s="19"/>
      <c r="AH1152" s="19"/>
      <c r="AI1152" s="19"/>
      <c r="AJ1152" s="19"/>
      <c r="AK1152" s="19"/>
      <c r="AL1152" s="19"/>
      <c r="AM1152" s="19"/>
      <c r="AN1152" s="19"/>
      <c r="AO1152" s="19"/>
      <c r="AP1152" s="19"/>
      <c r="AQ1152" s="19"/>
      <c r="AR1152" s="19"/>
      <c r="AS1152" s="19"/>
      <c r="AT1152" s="19"/>
    </row>
    <row r="1153" s="1" customFormat="1" spans="1:46">
      <c r="A1153" s="19"/>
      <c r="B1153" s="19" t="s">
        <v>731</v>
      </c>
      <c r="C1153" s="61" t="s">
        <v>5170</v>
      </c>
      <c r="D1153" s="19">
        <v>1</v>
      </c>
      <c r="E1153" s="19"/>
      <c r="F1153" s="61" t="s">
        <v>5171</v>
      </c>
      <c r="G1153" s="19"/>
      <c r="H1153" s="19"/>
      <c r="I1153" s="19"/>
      <c r="J1153" s="19"/>
      <c r="K1153" s="19"/>
      <c r="L1153" s="19"/>
      <c r="M1153" s="19"/>
      <c r="N1153" s="19"/>
      <c r="O1153" s="19"/>
      <c r="P1153" s="19">
        <v>1</v>
      </c>
      <c r="Q1153" s="19"/>
      <c r="R1153" s="19"/>
      <c r="S1153" s="19"/>
      <c r="T1153" s="19"/>
      <c r="U1153" s="19"/>
      <c r="V1153" s="19"/>
      <c r="W1153" s="19"/>
      <c r="X1153" s="19"/>
      <c r="Y1153" s="19"/>
      <c r="Z1153" s="19"/>
      <c r="AA1153" s="19"/>
      <c r="AB1153" s="19"/>
      <c r="AC1153" s="19"/>
      <c r="AD1153" s="19"/>
      <c r="AE1153" s="19"/>
      <c r="AF1153" s="19"/>
      <c r="AG1153" s="19"/>
      <c r="AH1153" s="19"/>
      <c r="AI1153" s="19"/>
      <c r="AJ1153" s="19"/>
      <c r="AK1153" s="19"/>
      <c r="AL1153" s="19"/>
      <c r="AM1153" s="19"/>
      <c r="AN1153" s="19"/>
      <c r="AO1153" s="19"/>
      <c r="AP1153" s="19"/>
      <c r="AQ1153" s="19"/>
      <c r="AR1153" s="19"/>
      <c r="AS1153" s="19"/>
      <c r="AT1153" s="19"/>
    </row>
    <row r="1154" s="1" customFormat="1" spans="1:46">
      <c r="A1154" s="19"/>
      <c r="B1154" s="19" t="s">
        <v>731</v>
      </c>
      <c r="C1154" s="61" t="s">
        <v>5172</v>
      </c>
      <c r="D1154" s="19">
        <v>1</v>
      </c>
      <c r="E1154" s="19"/>
      <c r="F1154" s="61" t="s">
        <v>5173</v>
      </c>
      <c r="G1154" s="19"/>
      <c r="H1154" s="19"/>
      <c r="I1154" s="19"/>
      <c r="J1154" s="19"/>
      <c r="K1154" s="19"/>
      <c r="L1154" s="19"/>
      <c r="M1154" s="19"/>
      <c r="N1154" s="19"/>
      <c r="O1154" s="19"/>
      <c r="P1154" s="19">
        <v>1</v>
      </c>
      <c r="Q1154" s="19"/>
      <c r="R1154" s="19"/>
      <c r="S1154" s="19"/>
      <c r="T1154" s="19"/>
      <c r="U1154" s="19"/>
      <c r="V1154" s="19"/>
      <c r="W1154" s="19"/>
      <c r="X1154" s="19"/>
      <c r="Y1154" s="19"/>
      <c r="Z1154" s="19"/>
      <c r="AA1154" s="19"/>
      <c r="AB1154" s="19"/>
      <c r="AC1154" s="19"/>
      <c r="AD1154" s="19"/>
      <c r="AE1154" s="19"/>
      <c r="AF1154" s="19"/>
      <c r="AG1154" s="19"/>
      <c r="AH1154" s="19"/>
      <c r="AI1154" s="19"/>
      <c r="AJ1154" s="19"/>
      <c r="AK1154" s="19"/>
      <c r="AL1154" s="19"/>
      <c r="AM1154" s="19"/>
      <c r="AN1154" s="19"/>
      <c r="AO1154" s="19"/>
      <c r="AP1154" s="19"/>
      <c r="AQ1154" s="19"/>
      <c r="AR1154" s="19"/>
      <c r="AS1154" s="19"/>
      <c r="AT1154" s="19"/>
    </row>
    <row r="1155" s="1" customFormat="1" spans="1:46">
      <c r="A1155" s="19"/>
      <c r="B1155" s="19" t="s">
        <v>731</v>
      </c>
      <c r="C1155" s="61" t="s">
        <v>5174</v>
      </c>
      <c r="D1155" s="19">
        <v>1</v>
      </c>
      <c r="E1155" s="19"/>
      <c r="F1155" s="61" t="s">
        <v>5175</v>
      </c>
      <c r="G1155" s="19"/>
      <c r="H1155" s="19"/>
      <c r="I1155" s="19"/>
      <c r="J1155" s="19"/>
      <c r="K1155" s="19"/>
      <c r="L1155" s="19"/>
      <c r="M1155" s="19"/>
      <c r="N1155" s="19"/>
      <c r="O1155" s="19"/>
      <c r="P1155" s="19">
        <v>1</v>
      </c>
      <c r="Q1155" s="19"/>
      <c r="R1155" s="19"/>
      <c r="S1155" s="19"/>
      <c r="T1155" s="19"/>
      <c r="U1155" s="19"/>
      <c r="V1155" s="19"/>
      <c r="W1155" s="19"/>
      <c r="X1155" s="19"/>
      <c r="Y1155" s="19"/>
      <c r="Z1155" s="19"/>
      <c r="AA1155" s="19"/>
      <c r="AB1155" s="19"/>
      <c r="AC1155" s="19"/>
      <c r="AD1155" s="19"/>
      <c r="AE1155" s="19"/>
      <c r="AF1155" s="19"/>
      <c r="AG1155" s="19"/>
      <c r="AH1155" s="19"/>
      <c r="AI1155" s="19"/>
      <c r="AJ1155" s="19"/>
      <c r="AK1155" s="19"/>
      <c r="AL1155" s="19"/>
      <c r="AM1155" s="19"/>
      <c r="AN1155" s="19"/>
      <c r="AO1155" s="19"/>
      <c r="AP1155" s="19"/>
      <c r="AQ1155" s="19"/>
      <c r="AR1155" s="19"/>
      <c r="AS1155" s="19"/>
      <c r="AT1155" s="19"/>
    </row>
    <row r="1156" s="1" customFormat="1" spans="1:46">
      <c r="A1156" s="5" t="s">
        <v>5176</v>
      </c>
      <c r="B1156" s="7"/>
      <c r="C1156" s="6"/>
      <c r="D1156" s="3">
        <f>SUM(D5:D1155)</f>
        <v>1220</v>
      </c>
      <c r="E1156" s="3"/>
      <c r="F1156" s="3"/>
      <c r="G1156" s="3">
        <f t="shared" ref="G1156:V1156" si="3">SUM(G5:G1155)</f>
        <v>43</v>
      </c>
      <c r="H1156" s="3">
        <f t="shared" si="3"/>
        <v>64</v>
      </c>
      <c r="I1156" s="3">
        <f t="shared" si="3"/>
        <v>20</v>
      </c>
      <c r="J1156" s="3">
        <f t="shared" si="3"/>
        <v>99</v>
      </c>
      <c r="K1156" s="3">
        <f t="shared" si="3"/>
        <v>154</v>
      </c>
      <c r="L1156" s="3">
        <f t="shared" si="3"/>
        <v>232</v>
      </c>
      <c r="M1156" s="3">
        <f t="shared" si="3"/>
        <v>34</v>
      </c>
      <c r="N1156" s="3">
        <f t="shared" si="3"/>
        <v>75</v>
      </c>
      <c r="O1156" s="3">
        <f t="shared" si="3"/>
        <v>10</v>
      </c>
      <c r="P1156" s="3">
        <f t="shared" si="3"/>
        <v>49</v>
      </c>
      <c r="Q1156" s="3">
        <f t="shared" si="3"/>
        <v>728</v>
      </c>
      <c r="R1156" s="3">
        <f t="shared" si="3"/>
        <v>5</v>
      </c>
      <c r="S1156" s="3">
        <f t="shared" si="3"/>
        <v>7</v>
      </c>
      <c r="T1156" s="3">
        <f t="shared" si="3"/>
        <v>112</v>
      </c>
      <c r="U1156" s="3">
        <f t="shared" si="3"/>
        <v>6</v>
      </c>
      <c r="V1156" s="3">
        <f t="shared" si="3"/>
        <v>2</v>
      </c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</row>
    <row r="1157" s="1" customFormat="1" spans="1:46">
      <c r="A1157" s="13"/>
      <c r="B1157" s="1"/>
      <c r="C1157" s="14"/>
      <c r="D1157" s="11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  <c r="Q1157" s="11"/>
      <c r="R1157" s="11"/>
      <c r="S1157" s="11"/>
      <c r="T1157" s="11"/>
      <c r="U1157" s="11"/>
      <c r="V1157" s="11"/>
      <c r="W1157" s="11"/>
      <c r="X1157" s="11"/>
      <c r="Y1157" s="11"/>
      <c r="Z1157" s="11"/>
      <c r="AA1157" s="11"/>
      <c r="AB1157" s="11"/>
      <c r="AC1157" s="11"/>
      <c r="AD1157" s="11"/>
      <c r="AE1157" s="11"/>
      <c r="AF1157" s="11"/>
      <c r="AG1157" s="11"/>
      <c r="AH1157" s="11"/>
      <c r="AI1157" s="11"/>
      <c r="AJ1157" s="11"/>
      <c r="AK1157" s="11"/>
      <c r="AL1157" s="11"/>
      <c r="AM1157" s="11"/>
      <c r="AN1157" s="11"/>
      <c r="AO1157" s="11"/>
      <c r="AP1157" s="11"/>
      <c r="AQ1157" s="11"/>
      <c r="AR1157" s="11"/>
      <c r="AS1157" s="11"/>
      <c r="AT1157" s="11"/>
    </row>
    <row r="1158" s="1" customFormat="1" spans="1:46">
      <c r="A1158" s="44"/>
      <c r="B1158" s="95"/>
      <c r="C1158" s="96"/>
      <c r="D1158" s="20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  <c r="P1158" s="20"/>
      <c r="Q1158" s="20"/>
      <c r="R1158" s="20"/>
      <c r="S1158" s="20"/>
      <c r="T1158" s="20"/>
      <c r="U1158" s="20"/>
      <c r="V1158" s="20"/>
      <c r="W1158" s="20"/>
      <c r="X1158" s="20"/>
      <c r="Y1158" s="20"/>
      <c r="Z1158" s="20"/>
      <c r="AA1158" s="20"/>
      <c r="AB1158" s="20"/>
      <c r="AC1158" s="20"/>
      <c r="AD1158" s="20"/>
      <c r="AE1158" s="20"/>
      <c r="AF1158" s="20"/>
      <c r="AG1158" s="20"/>
      <c r="AH1158" s="20"/>
      <c r="AI1158" s="20"/>
      <c r="AJ1158" s="20"/>
      <c r="AK1158" s="20"/>
      <c r="AL1158" s="20"/>
      <c r="AM1158" s="20"/>
      <c r="AN1158" s="20"/>
      <c r="AO1158" s="20"/>
      <c r="AP1158" s="20"/>
      <c r="AQ1158" s="20"/>
      <c r="AR1158" s="20"/>
      <c r="AS1158" s="20"/>
      <c r="AT1158" s="20"/>
    </row>
    <row r="1048439" s="1" customFormat="1" spans="27:27">
      <c r="AA1048439" s="1">
        <f>SUM(AA508:AA1048438)</f>
        <v>3730.7</v>
      </c>
    </row>
  </sheetData>
  <mergeCells count="6875">
    <mergeCell ref="A1:AT1"/>
    <mergeCell ref="AJ2:AQ2"/>
    <mergeCell ref="AR2:AT2"/>
    <mergeCell ref="AJ3:AL3"/>
    <mergeCell ref="AM3:AQ3"/>
    <mergeCell ref="A2:A4"/>
    <mergeCell ref="A5:A7"/>
    <mergeCell ref="A8:A10"/>
    <mergeCell ref="A11:A13"/>
    <mergeCell ref="A14:A16"/>
    <mergeCell ref="A17:A18"/>
    <mergeCell ref="A20:A21"/>
    <mergeCell ref="A22:A23"/>
    <mergeCell ref="A24:A25"/>
    <mergeCell ref="A27:A28"/>
    <mergeCell ref="A29:A32"/>
    <mergeCell ref="A36:A37"/>
    <mergeCell ref="A39:A42"/>
    <mergeCell ref="A43:A45"/>
    <mergeCell ref="A46:A47"/>
    <mergeCell ref="A49:A50"/>
    <mergeCell ref="A51:A52"/>
    <mergeCell ref="A53:A54"/>
    <mergeCell ref="A56:A57"/>
    <mergeCell ref="A62:A63"/>
    <mergeCell ref="A64:A67"/>
    <mergeCell ref="A69:A70"/>
    <mergeCell ref="A71:A74"/>
    <mergeCell ref="A75:A76"/>
    <mergeCell ref="A77:A80"/>
    <mergeCell ref="A81:A82"/>
    <mergeCell ref="A84:A86"/>
    <mergeCell ref="A87:A88"/>
    <mergeCell ref="A89:A90"/>
    <mergeCell ref="A91:A92"/>
    <mergeCell ref="A93:A95"/>
    <mergeCell ref="A96:A98"/>
    <mergeCell ref="A99:A101"/>
    <mergeCell ref="A102:A103"/>
    <mergeCell ref="A104:A106"/>
    <mergeCell ref="A107:A108"/>
    <mergeCell ref="A109:A111"/>
    <mergeCell ref="A112:A113"/>
    <mergeCell ref="A114:A115"/>
    <mergeCell ref="A116:A119"/>
    <mergeCell ref="A120:A122"/>
    <mergeCell ref="A123:A124"/>
    <mergeCell ref="A125:A126"/>
    <mergeCell ref="A128:A129"/>
    <mergeCell ref="A136:A137"/>
    <mergeCell ref="A138:A141"/>
    <mergeCell ref="A144:A145"/>
    <mergeCell ref="A146:A147"/>
    <mergeCell ref="A148:A150"/>
    <mergeCell ref="A151:A152"/>
    <mergeCell ref="A153:A154"/>
    <mergeCell ref="A156:A157"/>
    <mergeCell ref="A158:A159"/>
    <mergeCell ref="A160:A161"/>
    <mergeCell ref="A162:A163"/>
    <mergeCell ref="A164:A165"/>
    <mergeCell ref="A166:A167"/>
    <mergeCell ref="A168:A170"/>
    <mergeCell ref="A171:A173"/>
    <mergeCell ref="A174:A177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2"/>
    <mergeCell ref="A203:A206"/>
    <mergeCell ref="A207:A208"/>
    <mergeCell ref="A210:A211"/>
    <mergeCell ref="A212:A215"/>
    <mergeCell ref="A216:A218"/>
    <mergeCell ref="A219:A221"/>
    <mergeCell ref="A222:A223"/>
    <mergeCell ref="A224:A225"/>
    <mergeCell ref="A226:A228"/>
    <mergeCell ref="A232:A234"/>
    <mergeCell ref="A236:A237"/>
    <mergeCell ref="A238:A240"/>
    <mergeCell ref="A241:A243"/>
    <mergeCell ref="A244:A246"/>
    <mergeCell ref="A247:A248"/>
    <mergeCell ref="A250:A251"/>
    <mergeCell ref="A253:A254"/>
    <mergeCell ref="A255:A256"/>
    <mergeCell ref="A257:A259"/>
    <mergeCell ref="A260:A261"/>
    <mergeCell ref="A262:A263"/>
    <mergeCell ref="A264:A265"/>
    <mergeCell ref="A266:A268"/>
    <mergeCell ref="A269:A270"/>
    <mergeCell ref="A271:A272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5:A296"/>
    <mergeCell ref="A297:A298"/>
    <mergeCell ref="A299:A301"/>
    <mergeCell ref="A302:A305"/>
    <mergeCell ref="A306:A308"/>
    <mergeCell ref="A309:A310"/>
    <mergeCell ref="A311:A312"/>
    <mergeCell ref="A313:A314"/>
    <mergeCell ref="A315:A316"/>
    <mergeCell ref="A317:A320"/>
    <mergeCell ref="A321:A324"/>
    <mergeCell ref="A326:A327"/>
    <mergeCell ref="A330:A332"/>
    <mergeCell ref="A333:A334"/>
    <mergeCell ref="A337:A338"/>
    <mergeCell ref="A339:A341"/>
    <mergeCell ref="A342:A344"/>
    <mergeCell ref="A345:A346"/>
    <mergeCell ref="A347:A348"/>
    <mergeCell ref="A349:A351"/>
    <mergeCell ref="A352:A353"/>
    <mergeCell ref="A354:A356"/>
    <mergeCell ref="A357:A358"/>
    <mergeCell ref="A359:A360"/>
    <mergeCell ref="A361:A362"/>
    <mergeCell ref="A364:A365"/>
    <mergeCell ref="A366:A367"/>
    <mergeCell ref="A368:A369"/>
    <mergeCell ref="A375:A376"/>
    <mergeCell ref="A377:A378"/>
    <mergeCell ref="A379:A380"/>
    <mergeCell ref="A383:A384"/>
    <mergeCell ref="A388:A389"/>
    <mergeCell ref="A392:A394"/>
    <mergeCell ref="A395:A397"/>
    <mergeCell ref="A399:A402"/>
    <mergeCell ref="A403:A405"/>
    <mergeCell ref="A406:A407"/>
    <mergeCell ref="A408:A409"/>
    <mergeCell ref="A410:A412"/>
    <mergeCell ref="A413:A414"/>
    <mergeCell ref="A415:A416"/>
    <mergeCell ref="A417:A418"/>
    <mergeCell ref="A419:A420"/>
    <mergeCell ref="A421:A423"/>
    <mergeCell ref="A424:A426"/>
    <mergeCell ref="A427:A428"/>
    <mergeCell ref="A431:A432"/>
    <mergeCell ref="A433:A434"/>
    <mergeCell ref="A435:A436"/>
    <mergeCell ref="A437:A438"/>
    <mergeCell ref="A439:A440"/>
    <mergeCell ref="A442:A443"/>
    <mergeCell ref="A444:A446"/>
    <mergeCell ref="A447:A449"/>
    <mergeCell ref="A450:A451"/>
    <mergeCell ref="A452:A455"/>
    <mergeCell ref="A456:A457"/>
    <mergeCell ref="A459:A462"/>
    <mergeCell ref="A465:A466"/>
    <mergeCell ref="A467:A468"/>
    <mergeCell ref="A469:A470"/>
    <mergeCell ref="A473:A474"/>
    <mergeCell ref="A475:A477"/>
    <mergeCell ref="A478:A479"/>
    <mergeCell ref="A480:A481"/>
    <mergeCell ref="A482:A483"/>
    <mergeCell ref="A484:A485"/>
    <mergeCell ref="A486:A487"/>
    <mergeCell ref="A488:A489"/>
    <mergeCell ref="A490:A491"/>
    <mergeCell ref="A492:A493"/>
    <mergeCell ref="A494:A496"/>
    <mergeCell ref="A497:A500"/>
    <mergeCell ref="A501:A504"/>
    <mergeCell ref="A505:A507"/>
    <mergeCell ref="A508:A509"/>
    <mergeCell ref="A510:A511"/>
    <mergeCell ref="A512:A513"/>
    <mergeCell ref="A514:A515"/>
    <mergeCell ref="A516:A517"/>
    <mergeCell ref="A518:A519"/>
    <mergeCell ref="A520:A521"/>
    <mergeCell ref="A522:A523"/>
    <mergeCell ref="A524:A525"/>
    <mergeCell ref="A526:A527"/>
    <mergeCell ref="A528:A529"/>
    <mergeCell ref="A530:A531"/>
    <mergeCell ref="A532:A533"/>
    <mergeCell ref="A534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7"/>
    <mergeCell ref="A558:A559"/>
    <mergeCell ref="A560:A561"/>
    <mergeCell ref="A562:A563"/>
    <mergeCell ref="A564:A565"/>
    <mergeCell ref="A566:A567"/>
    <mergeCell ref="A568:A569"/>
    <mergeCell ref="A570:A571"/>
    <mergeCell ref="A572:A573"/>
    <mergeCell ref="A574:A575"/>
    <mergeCell ref="A576:A577"/>
    <mergeCell ref="A641:A644"/>
    <mergeCell ref="A647:A648"/>
    <mergeCell ref="A649:A650"/>
    <mergeCell ref="A653:A655"/>
    <mergeCell ref="A657:A658"/>
    <mergeCell ref="A660:A661"/>
    <mergeCell ref="A662:A663"/>
    <mergeCell ref="A664:A666"/>
    <mergeCell ref="A671:A672"/>
    <mergeCell ref="A679:A680"/>
    <mergeCell ref="A681:A683"/>
    <mergeCell ref="A685:A686"/>
    <mergeCell ref="A687:A688"/>
    <mergeCell ref="A689:A690"/>
    <mergeCell ref="A691:A692"/>
    <mergeCell ref="A693:A694"/>
    <mergeCell ref="A695:A696"/>
    <mergeCell ref="A701:A702"/>
    <mergeCell ref="A720:A721"/>
    <mergeCell ref="A736:A739"/>
    <mergeCell ref="B2:B4"/>
    <mergeCell ref="B5:B7"/>
    <mergeCell ref="B8:B10"/>
    <mergeCell ref="B11:B13"/>
    <mergeCell ref="B14:B16"/>
    <mergeCell ref="B17:B18"/>
    <mergeCell ref="B20:B21"/>
    <mergeCell ref="B22:B23"/>
    <mergeCell ref="B24:B25"/>
    <mergeCell ref="B27:B28"/>
    <mergeCell ref="B29:B32"/>
    <mergeCell ref="B36:B37"/>
    <mergeCell ref="B39:B42"/>
    <mergeCell ref="B43:B45"/>
    <mergeCell ref="B46:B47"/>
    <mergeCell ref="B49:B50"/>
    <mergeCell ref="B51:B52"/>
    <mergeCell ref="B53:B54"/>
    <mergeCell ref="B56:B57"/>
    <mergeCell ref="B62:B63"/>
    <mergeCell ref="B64:B67"/>
    <mergeCell ref="B69:B70"/>
    <mergeCell ref="B71:B74"/>
    <mergeCell ref="B75:B76"/>
    <mergeCell ref="B77:B80"/>
    <mergeCell ref="B81:B82"/>
    <mergeCell ref="B84:B86"/>
    <mergeCell ref="B87:B88"/>
    <mergeCell ref="B89:B90"/>
    <mergeCell ref="B91:B92"/>
    <mergeCell ref="B93:B95"/>
    <mergeCell ref="B96:B98"/>
    <mergeCell ref="B99:B101"/>
    <mergeCell ref="B102:B103"/>
    <mergeCell ref="B104:B106"/>
    <mergeCell ref="B107:B108"/>
    <mergeCell ref="B109:B111"/>
    <mergeCell ref="B112:B113"/>
    <mergeCell ref="B114:B115"/>
    <mergeCell ref="B116:B119"/>
    <mergeCell ref="B120:B122"/>
    <mergeCell ref="B123:B124"/>
    <mergeCell ref="B125:B126"/>
    <mergeCell ref="B128:B129"/>
    <mergeCell ref="B136:B137"/>
    <mergeCell ref="B138:B141"/>
    <mergeCell ref="B144:B145"/>
    <mergeCell ref="B146:B147"/>
    <mergeCell ref="B148:B150"/>
    <mergeCell ref="B151:B152"/>
    <mergeCell ref="B153:B154"/>
    <mergeCell ref="B156:B157"/>
    <mergeCell ref="B158:B159"/>
    <mergeCell ref="B160:B161"/>
    <mergeCell ref="B162:B163"/>
    <mergeCell ref="B164:B165"/>
    <mergeCell ref="B166:B167"/>
    <mergeCell ref="B168:B170"/>
    <mergeCell ref="B171:B173"/>
    <mergeCell ref="B174:B177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2"/>
    <mergeCell ref="B203:B206"/>
    <mergeCell ref="B207:B208"/>
    <mergeCell ref="B210:B211"/>
    <mergeCell ref="B212:B215"/>
    <mergeCell ref="B216:B218"/>
    <mergeCell ref="B219:B221"/>
    <mergeCell ref="B222:B223"/>
    <mergeCell ref="B224:B225"/>
    <mergeCell ref="B226:B228"/>
    <mergeCell ref="B232:B234"/>
    <mergeCell ref="B236:B237"/>
    <mergeCell ref="B238:B240"/>
    <mergeCell ref="B241:B243"/>
    <mergeCell ref="B244:B246"/>
    <mergeCell ref="B247:B248"/>
    <mergeCell ref="B250:B251"/>
    <mergeCell ref="B253:B254"/>
    <mergeCell ref="B255:B256"/>
    <mergeCell ref="B257:B259"/>
    <mergeCell ref="B260:B261"/>
    <mergeCell ref="B262:B263"/>
    <mergeCell ref="B264:B265"/>
    <mergeCell ref="B266:B268"/>
    <mergeCell ref="B269:B270"/>
    <mergeCell ref="B271:B272"/>
    <mergeCell ref="B274:B275"/>
    <mergeCell ref="B276:B277"/>
    <mergeCell ref="B278:B279"/>
    <mergeCell ref="B280:B281"/>
    <mergeCell ref="B282:B283"/>
    <mergeCell ref="B284:B285"/>
    <mergeCell ref="B286:B287"/>
    <mergeCell ref="B288:B289"/>
    <mergeCell ref="B290:B291"/>
    <mergeCell ref="B292:B293"/>
    <mergeCell ref="B295:B296"/>
    <mergeCell ref="B297:B298"/>
    <mergeCell ref="B299:B301"/>
    <mergeCell ref="B302:B305"/>
    <mergeCell ref="B306:B308"/>
    <mergeCell ref="B309:B310"/>
    <mergeCell ref="B311:B312"/>
    <mergeCell ref="B313:B314"/>
    <mergeCell ref="B315:B316"/>
    <mergeCell ref="B317:B320"/>
    <mergeCell ref="B321:B324"/>
    <mergeCell ref="B326:B327"/>
    <mergeCell ref="B330:B332"/>
    <mergeCell ref="B333:B334"/>
    <mergeCell ref="B337:B338"/>
    <mergeCell ref="B339:B341"/>
    <mergeCell ref="B342:B344"/>
    <mergeCell ref="B345:B346"/>
    <mergeCell ref="B347:B348"/>
    <mergeCell ref="B349:B351"/>
    <mergeCell ref="B352:B353"/>
    <mergeCell ref="B354:B356"/>
    <mergeCell ref="B357:B358"/>
    <mergeCell ref="B359:B360"/>
    <mergeCell ref="B361:B362"/>
    <mergeCell ref="B364:B365"/>
    <mergeCell ref="B366:B367"/>
    <mergeCell ref="B368:B369"/>
    <mergeCell ref="B375:B376"/>
    <mergeCell ref="B377:B378"/>
    <mergeCell ref="B379:B380"/>
    <mergeCell ref="B383:B384"/>
    <mergeCell ref="B388:B389"/>
    <mergeCell ref="B392:B394"/>
    <mergeCell ref="B395:B397"/>
    <mergeCell ref="B399:B402"/>
    <mergeCell ref="B403:B405"/>
    <mergeCell ref="B406:B407"/>
    <mergeCell ref="B408:B409"/>
    <mergeCell ref="B410:B412"/>
    <mergeCell ref="B413:B414"/>
    <mergeCell ref="B415:B416"/>
    <mergeCell ref="B417:B418"/>
    <mergeCell ref="B419:B420"/>
    <mergeCell ref="B421:B423"/>
    <mergeCell ref="B424:B426"/>
    <mergeCell ref="B427:B428"/>
    <mergeCell ref="B431:B432"/>
    <mergeCell ref="B433:B434"/>
    <mergeCell ref="B435:B436"/>
    <mergeCell ref="B437:B438"/>
    <mergeCell ref="B439:B440"/>
    <mergeCell ref="B442:B443"/>
    <mergeCell ref="B444:B446"/>
    <mergeCell ref="B447:B449"/>
    <mergeCell ref="B450:B451"/>
    <mergeCell ref="B452:B455"/>
    <mergeCell ref="B456:B457"/>
    <mergeCell ref="B459:B462"/>
    <mergeCell ref="B465:B466"/>
    <mergeCell ref="B467:B468"/>
    <mergeCell ref="B469:B470"/>
    <mergeCell ref="B473:B474"/>
    <mergeCell ref="B475:B477"/>
    <mergeCell ref="B478:B479"/>
    <mergeCell ref="B480:B481"/>
    <mergeCell ref="B482:B483"/>
    <mergeCell ref="B484:B485"/>
    <mergeCell ref="B486:B487"/>
    <mergeCell ref="B488:B489"/>
    <mergeCell ref="B490:B491"/>
    <mergeCell ref="B492:B493"/>
    <mergeCell ref="B494:B496"/>
    <mergeCell ref="B497:B500"/>
    <mergeCell ref="B501:B504"/>
    <mergeCell ref="B505:B507"/>
    <mergeCell ref="B508:B509"/>
    <mergeCell ref="B510:B511"/>
    <mergeCell ref="B512:B513"/>
    <mergeCell ref="B514:B515"/>
    <mergeCell ref="B516:B517"/>
    <mergeCell ref="B518:B519"/>
    <mergeCell ref="B520:B521"/>
    <mergeCell ref="B522:B523"/>
    <mergeCell ref="B524:B525"/>
    <mergeCell ref="B526:B527"/>
    <mergeCell ref="B528:B529"/>
    <mergeCell ref="B530:B531"/>
    <mergeCell ref="B532:B533"/>
    <mergeCell ref="B534:B536"/>
    <mergeCell ref="B537:B538"/>
    <mergeCell ref="B539:B540"/>
    <mergeCell ref="B541:B542"/>
    <mergeCell ref="B543:B544"/>
    <mergeCell ref="B545:B546"/>
    <mergeCell ref="B547:B548"/>
    <mergeCell ref="B549:B550"/>
    <mergeCell ref="B551:B552"/>
    <mergeCell ref="B553:B554"/>
    <mergeCell ref="B555:B557"/>
    <mergeCell ref="B558:B559"/>
    <mergeCell ref="B560:B561"/>
    <mergeCell ref="B562:B563"/>
    <mergeCell ref="B564:B565"/>
    <mergeCell ref="B566:B567"/>
    <mergeCell ref="B568:B569"/>
    <mergeCell ref="B570:B571"/>
    <mergeCell ref="B572:B573"/>
    <mergeCell ref="B574:B575"/>
    <mergeCell ref="B576:B577"/>
    <mergeCell ref="B720:B721"/>
    <mergeCell ref="B736:B739"/>
    <mergeCell ref="B764:B765"/>
    <mergeCell ref="B766:B767"/>
    <mergeCell ref="B770:B771"/>
    <mergeCell ref="B794:B795"/>
    <mergeCell ref="B813:B815"/>
    <mergeCell ref="B816:B818"/>
    <mergeCell ref="B819:B821"/>
    <mergeCell ref="B822:B824"/>
    <mergeCell ref="B825:B827"/>
    <mergeCell ref="B828:B830"/>
    <mergeCell ref="B831:B833"/>
    <mergeCell ref="B834:B836"/>
    <mergeCell ref="B837:B839"/>
    <mergeCell ref="B840:B842"/>
    <mergeCell ref="B843:B845"/>
    <mergeCell ref="B846:B848"/>
    <mergeCell ref="B849:B851"/>
    <mergeCell ref="B852:B854"/>
    <mergeCell ref="B855:B857"/>
    <mergeCell ref="B895:B896"/>
    <mergeCell ref="B906:B907"/>
    <mergeCell ref="B908:B909"/>
    <mergeCell ref="B910:B912"/>
    <mergeCell ref="B913:B916"/>
    <mergeCell ref="B924:B926"/>
    <mergeCell ref="B927:B929"/>
    <mergeCell ref="B930:B932"/>
    <mergeCell ref="B933:B935"/>
    <mergeCell ref="B936:B938"/>
    <mergeCell ref="B939:B941"/>
    <mergeCell ref="B942:B943"/>
    <mergeCell ref="B944:B946"/>
    <mergeCell ref="B947:B949"/>
    <mergeCell ref="B950:B952"/>
    <mergeCell ref="B953:B955"/>
    <mergeCell ref="B956:B958"/>
    <mergeCell ref="B959:B960"/>
    <mergeCell ref="B961:B962"/>
    <mergeCell ref="B963:B965"/>
    <mergeCell ref="B966:B968"/>
    <mergeCell ref="B969:B971"/>
    <mergeCell ref="B972:B974"/>
    <mergeCell ref="B975:B977"/>
    <mergeCell ref="B978:B979"/>
    <mergeCell ref="B980:B981"/>
    <mergeCell ref="B982:B984"/>
    <mergeCell ref="B985:B987"/>
    <mergeCell ref="B988:B989"/>
    <mergeCell ref="B990:B992"/>
    <mergeCell ref="B993:B995"/>
    <mergeCell ref="B996:B998"/>
    <mergeCell ref="B999:B1000"/>
    <mergeCell ref="B1001:B1003"/>
    <mergeCell ref="B1004:B1005"/>
    <mergeCell ref="B1006:B1008"/>
    <mergeCell ref="B1009:B1010"/>
    <mergeCell ref="B1011:B1013"/>
    <mergeCell ref="B1014:B1015"/>
    <mergeCell ref="B1016:B1017"/>
    <mergeCell ref="B1018:B1020"/>
    <mergeCell ref="B1021:B1023"/>
    <mergeCell ref="B1024:B1026"/>
    <mergeCell ref="B1027:B1029"/>
    <mergeCell ref="B1030:B1033"/>
    <mergeCell ref="B1034:B1037"/>
    <mergeCell ref="B1038:B1041"/>
    <mergeCell ref="B1042:B1044"/>
    <mergeCell ref="B1045:B1048"/>
    <mergeCell ref="B1049:B1050"/>
    <mergeCell ref="B1051:B1054"/>
    <mergeCell ref="B1055:B1057"/>
    <mergeCell ref="B1058:B1061"/>
    <mergeCell ref="B1062:B1063"/>
    <mergeCell ref="B1064:B1067"/>
    <mergeCell ref="B1068:B1071"/>
    <mergeCell ref="B1072:B1074"/>
    <mergeCell ref="B1075:B1076"/>
    <mergeCell ref="B1077:B1080"/>
    <mergeCell ref="B1081:B1084"/>
    <mergeCell ref="B1085:B1087"/>
    <mergeCell ref="B1088:B1089"/>
    <mergeCell ref="B1090:B1091"/>
    <mergeCell ref="B1092:B1095"/>
    <mergeCell ref="B1096:B1099"/>
    <mergeCell ref="B1100:B1101"/>
    <mergeCell ref="B1102:B1104"/>
    <mergeCell ref="C2:C4"/>
    <mergeCell ref="C5:C7"/>
    <mergeCell ref="C8:C10"/>
    <mergeCell ref="C11:C13"/>
    <mergeCell ref="C14:C16"/>
    <mergeCell ref="C17:C18"/>
    <mergeCell ref="C20:C21"/>
    <mergeCell ref="C22:C23"/>
    <mergeCell ref="C24:C25"/>
    <mergeCell ref="C27:C28"/>
    <mergeCell ref="C29:C32"/>
    <mergeCell ref="C36:C37"/>
    <mergeCell ref="C39:C42"/>
    <mergeCell ref="C43:C45"/>
    <mergeCell ref="C46:C47"/>
    <mergeCell ref="C49:C50"/>
    <mergeCell ref="C51:C52"/>
    <mergeCell ref="C53:C54"/>
    <mergeCell ref="C56:C57"/>
    <mergeCell ref="C62:C63"/>
    <mergeCell ref="C64:C67"/>
    <mergeCell ref="C69:C70"/>
    <mergeCell ref="C71:C74"/>
    <mergeCell ref="C75:C76"/>
    <mergeCell ref="C77:C80"/>
    <mergeCell ref="C81:C82"/>
    <mergeCell ref="C84:C86"/>
    <mergeCell ref="C87:C88"/>
    <mergeCell ref="C89:C90"/>
    <mergeCell ref="C91:C92"/>
    <mergeCell ref="C93:C95"/>
    <mergeCell ref="C96:C98"/>
    <mergeCell ref="C99:C101"/>
    <mergeCell ref="C102:C103"/>
    <mergeCell ref="C104:C106"/>
    <mergeCell ref="C107:C108"/>
    <mergeCell ref="C109:C111"/>
    <mergeCell ref="C112:C113"/>
    <mergeCell ref="C114:C115"/>
    <mergeCell ref="C116:C119"/>
    <mergeCell ref="C120:C122"/>
    <mergeCell ref="C123:C124"/>
    <mergeCell ref="C125:C126"/>
    <mergeCell ref="C128:C129"/>
    <mergeCell ref="C136:C137"/>
    <mergeCell ref="C138:C141"/>
    <mergeCell ref="C144:C145"/>
    <mergeCell ref="C146:C147"/>
    <mergeCell ref="C148:C150"/>
    <mergeCell ref="C151:C152"/>
    <mergeCell ref="C153:C154"/>
    <mergeCell ref="C156:C157"/>
    <mergeCell ref="C158:C159"/>
    <mergeCell ref="C160:C161"/>
    <mergeCell ref="C162:C163"/>
    <mergeCell ref="C164:C165"/>
    <mergeCell ref="C166:C167"/>
    <mergeCell ref="C168:C170"/>
    <mergeCell ref="C171:C173"/>
    <mergeCell ref="C174:C177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2"/>
    <mergeCell ref="C203:C206"/>
    <mergeCell ref="C207:C208"/>
    <mergeCell ref="C210:C211"/>
    <mergeCell ref="C212:C215"/>
    <mergeCell ref="C216:C218"/>
    <mergeCell ref="C219:C221"/>
    <mergeCell ref="C222:C223"/>
    <mergeCell ref="C224:C225"/>
    <mergeCell ref="C226:C228"/>
    <mergeCell ref="C232:C234"/>
    <mergeCell ref="C236:C237"/>
    <mergeCell ref="C238:C240"/>
    <mergeCell ref="C241:C243"/>
    <mergeCell ref="C244:C246"/>
    <mergeCell ref="C247:C248"/>
    <mergeCell ref="C250:C251"/>
    <mergeCell ref="C253:C254"/>
    <mergeCell ref="C255:C256"/>
    <mergeCell ref="C257:C259"/>
    <mergeCell ref="C260:C261"/>
    <mergeCell ref="C262:C263"/>
    <mergeCell ref="C264:C265"/>
    <mergeCell ref="C266:C268"/>
    <mergeCell ref="C269:C270"/>
    <mergeCell ref="C271:C272"/>
    <mergeCell ref="C274:C275"/>
    <mergeCell ref="C276:C277"/>
    <mergeCell ref="C278:C279"/>
    <mergeCell ref="C280:C281"/>
    <mergeCell ref="C282:C283"/>
    <mergeCell ref="C284:C285"/>
    <mergeCell ref="C286:C287"/>
    <mergeCell ref="C288:C289"/>
    <mergeCell ref="C290:C291"/>
    <mergeCell ref="C292:C293"/>
    <mergeCell ref="C295:C296"/>
    <mergeCell ref="C297:C298"/>
    <mergeCell ref="C299:C301"/>
    <mergeCell ref="C302:C305"/>
    <mergeCell ref="C306:C308"/>
    <mergeCell ref="C309:C310"/>
    <mergeCell ref="C311:C312"/>
    <mergeCell ref="C313:C314"/>
    <mergeCell ref="C315:C316"/>
    <mergeCell ref="C317:C320"/>
    <mergeCell ref="C321:C324"/>
    <mergeCell ref="C326:C327"/>
    <mergeCell ref="C330:C332"/>
    <mergeCell ref="C333:C334"/>
    <mergeCell ref="C337:C338"/>
    <mergeCell ref="C339:C341"/>
    <mergeCell ref="C342:C344"/>
    <mergeCell ref="C345:C346"/>
    <mergeCell ref="C347:C348"/>
    <mergeCell ref="C349:C351"/>
    <mergeCell ref="C352:C353"/>
    <mergeCell ref="C354:C356"/>
    <mergeCell ref="C357:C358"/>
    <mergeCell ref="C359:C360"/>
    <mergeCell ref="C361:C362"/>
    <mergeCell ref="C364:C365"/>
    <mergeCell ref="C366:C367"/>
    <mergeCell ref="C368:C369"/>
    <mergeCell ref="C375:C376"/>
    <mergeCell ref="C377:C378"/>
    <mergeCell ref="C379:C380"/>
    <mergeCell ref="C383:C384"/>
    <mergeCell ref="C388:C389"/>
    <mergeCell ref="C392:C394"/>
    <mergeCell ref="C395:C397"/>
    <mergeCell ref="C399:C402"/>
    <mergeCell ref="C403:C405"/>
    <mergeCell ref="C406:C407"/>
    <mergeCell ref="C408:C409"/>
    <mergeCell ref="C410:C412"/>
    <mergeCell ref="C413:C414"/>
    <mergeCell ref="C415:C416"/>
    <mergeCell ref="C417:C418"/>
    <mergeCell ref="C419:C420"/>
    <mergeCell ref="C421:C423"/>
    <mergeCell ref="C424:C426"/>
    <mergeCell ref="C427:C428"/>
    <mergeCell ref="C431:C432"/>
    <mergeCell ref="C433:C434"/>
    <mergeCell ref="C435:C436"/>
    <mergeCell ref="C437:C438"/>
    <mergeCell ref="C439:C440"/>
    <mergeCell ref="C442:C443"/>
    <mergeCell ref="C444:C446"/>
    <mergeCell ref="C447:C449"/>
    <mergeCell ref="C450:C451"/>
    <mergeCell ref="C452:C455"/>
    <mergeCell ref="C456:C457"/>
    <mergeCell ref="C459:C462"/>
    <mergeCell ref="C465:C466"/>
    <mergeCell ref="C467:C468"/>
    <mergeCell ref="C469:C470"/>
    <mergeCell ref="C473:C474"/>
    <mergeCell ref="C475:C477"/>
    <mergeCell ref="C478:C479"/>
    <mergeCell ref="C480:C481"/>
    <mergeCell ref="C482:C483"/>
    <mergeCell ref="C484:C485"/>
    <mergeCell ref="C486:C487"/>
    <mergeCell ref="C488:C489"/>
    <mergeCell ref="C490:C491"/>
    <mergeCell ref="C492:C493"/>
    <mergeCell ref="C494:C496"/>
    <mergeCell ref="C497:C500"/>
    <mergeCell ref="C501:C504"/>
    <mergeCell ref="C505:C507"/>
    <mergeCell ref="C508:C509"/>
    <mergeCell ref="C510:C511"/>
    <mergeCell ref="C512:C513"/>
    <mergeCell ref="C514:C515"/>
    <mergeCell ref="C516:C517"/>
    <mergeCell ref="C518:C519"/>
    <mergeCell ref="C520:C521"/>
    <mergeCell ref="C522:C523"/>
    <mergeCell ref="C524:C525"/>
    <mergeCell ref="C526:C527"/>
    <mergeCell ref="C528:C529"/>
    <mergeCell ref="C530:C531"/>
    <mergeCell ref="C532:C533"/>
    <mergeCell ref="C534:C536"/>
    <mergeCell ref="C537:C538"/>
    <mergeCell ref="C539:C540"/>
    <mergeCell ref="C541:C542"/>
    <mergeCell ref="C543:C544"/>
    <mergeCell ref="C545:C546"/>
    <mergeCell ref="C547:C548"/>
    <mergeCell ref="C549:C550"/>
    <mergeCell ref="C551:C552"/>
    <mergeCell ref="C553:C554"/>
    <mergeCell ref="C555:C557"/>
    <mergeCell ref="C558:C559"/>
    <mergeCell ref="C560:C561"/>
    <mergeCell ref="C562:C563"/>
    <mergeCell ref="C564:C565"/>
    <mergeCell ref="C566:C567"/>
    <mergeCell ref="C568:C569"/>
    <mergeCell ref="C570:C571"/>
    <mergeCell ref="C572:C573"/>
    <mergeCell ref="C574:C575"/>
    <mergeCell ref="C576:C577"/>
    <mergeCell ref="C641:C644"/>
    <mergeCell ref="C647:C648"/>
    <mergeCell ref="C649:C650"/>
    <mergeCell ref="C653:C655"/>
    <mergeCell ref="C657:C658"/>
    <mergeCell ref="C660:C661"/>
    <mergeCell ref="C662:C663"/>
    <mergeCell ref="C664:C666"/>
    <mergeCell ref="C671:C672"/>
    <mergeCell ref="C679:C680"/>
    <mergeCell ref="C681:C683"/>
    <mergeCell ref="C685:C686"/>
    <mergeCell ref="C687:C688"/>
    <mergeCell ref="C689:C690"/>
    <mergeCell ref="C691:C692"/>
    <mergeCell ref="C693:C694"/>
    <mergeCell ref="C695:C696"/>
    <mergeCell ref="C701:C702"/>
    <mergeCell ref="C720:C721"/>
    <mergeCell ref="C736:C739"/>
    <mergeCell ref="C764:C765"/>
    <mergeCell ref="C766:C767"/>
    <mergeCell ref="C813:C815"/>
    <mergeCell ref="C816:C818"/>
    <mergeCell ref="C819:C821"/>
    <mergeCell ref="C822:C824"/>
    <mergeCell ref="C825:C827"/>
    <mergeCell ref="C828:C830"/>
    <mergeCell ref="C831:C833"/>
    <mergeCell ref="C834:C836"/>
    <mergeCell ref="C837:C839"/>
    <mergeCell ref="C840:C842"/>
    <mergeCell ref="C843:C845"/>
    <mergeCell ref="C846:C848"/>
    <mergeCell ref="C849:C851"/>
    <mergeCell ref="C852:C854"/>
    <mergeCell ref="C855:C857"/>
    <mergeCell ref="C895:C896"/>
    <mergeCell ref="C906:C907"/>
    <mergeCell ref="C908:C909"/>
    <mergeCell ref="C910:C912"/>
    <mergeCell ref="C913:C916"/>
    <mergeCell ref="C924:C926"/>
    <mergeCell ref="C927:C929"/>
    <mergeCell ref="C930:C932"/>
    <mergeCell ref="C933:C935"/>
    <mergeCell ref="C936:C938"/>
    <mergeCell ref="C939:C941"/>
    <mergeCell ref="C942:C943"/>
    <mergeCell ref="C944:C946"/>
    <mergeCell ref="C947:C949"/>
    <mergeCell ref="C950:C952"/>
    <mergeCell ref="C953:C955"/>
    <mergeCell ref="C956:C958"/>
    <mergeCell ref="C959:C960"/>
    <mergeCell ref="C961:C962"/>
    <mergeCell ref="C963:C965"/>
    <mergeCell ref="C966:C968"/>
    <mergeCell ref="C969:C971"/>
    <mergeCell ref="C972:C974"/>
    <mergeCell ref="C975:C977"/>
    <mergeCell ref="C978:C979"/>
    <mergeCell ref="C980:C981"/>
    <mergeCell ref="C982:C984"/>
    <mergeCell ref="C985:C987"/>
    <mergeCell ref="C988:C989"/>
    <mergeCell ref="C990:C992"/>
    <mergeCell ref="C993:C995"/>
    <mergeCell ref="C996:C998"/>
    <mergeCell ref="C999:C1000"/>
    <mergeCell ref="C1001:C1003"/>
    <mergeCell ref="C1004:C1005"/>
    <mergeCell ref="C1006:C1008"/>
    <mergeCell ref="C1009:C1010"/>
    <mergeCell ref="C1011:C1013"/>
    <mergeCell ref="D2:D4"/>
    <mergeCell ref="D5:D7"/>
    <mergeCell ref="D8:D10"/>
    <mergeCell ref="D11:D13"/>
    <mergeCell ref="D14:D16"/>
    <mergeCell ref="D17:D18"/>
    <mergeCell ref="D20:D21"/>
    <mergeCell ref="D22:D23"/>
    <mergeCell ref="D24:D25"/>
    <mergeCell ref="D27:D28"/>
    <mergeCell ref="D29:D32"/>
    <mergeCell ref="D36:D37"/>
    <mergeCell ref="D39:D42"/>
    <mergeCell ref="D43:D45"/>
    <mergeCell ref="D46:D47"/>
    <mergeCell ref="D49:D50"/>
    <mergeCell ref="D51:D52"/>
    <mergeCell ref="D53:D54"/>
    <mergeCell ref="D56:D57"/>
    <mergeCell ref="D62:D63"/>
    <mergeCell ref="D64:D67"/>
    <mergeCell ref="D69:D70"/>
    <mergeCell ref="D71:D74"/>
    <mergeCell ref="D75:D76"/>
    <mergeCell ref="D77:D80"/>
    <mergeCell ref="D81:D82"/>
    <mergeCell ref="D84:D86"/>
    <mergeCell ref="D87:D88"/>
    <mergeCell ref="D89:D90"/>
    <mergeCell ref="D91:D92"/>
    <mergeCell ref="D93:D95"/>
    <mergeCell ref="D96:D98"/>
    <mergeCell ref="D99:D101"/>
    <mergeCell ref="D102:D103"/>
    <mergeCell ref="D104:D106"/>
    <mergeCell ref="D107:D108"/>
    <mergeCell ref="D109:D111"/>
    <mergeCell ref="D112:D113"/>
    <mergeCell ref="D114:D115"/>
    <mergeCell ref="D116:D119"/>
    <mergeCell ref="D120:D122"/>
    <mergeCell ref="D123:D124"/>
    <mergeCell ref="D125:D126"/>
    <mergeCell ref="D128:D129"/>
    <mergeCell ref="D136:D137"/>
    <mergeCell ref="D138:D141"/>
    <mergeCell ref="D144:D145"/>
    <mergeCell ref="D146:D147"/>
    <mergeCell ref="D148:D150"/>
    <mergeCell ref="D151:D152"/>
    <mergeCell ref="D153:D154"/>
    <mergeCell ref="D156:D157"/>
    <mergeCell ref="D158:D159"/>
    <mergeCell ref="D160:D161"/>
    <mergeCell ref="D162:D163"/>
    <mergeCell ref="D164:D165"/>
    <mergeCell ref="D166:D167"/>
    <mergeCell ref="D168:D170"/>
    <mergeCell ref="D171:D173"/>
    <mergeCell ref="D174:D177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2"/>
    <mergeCell ref="D203:D206"/>
    <mergeCell ref="D207:D208"/>
    <mergeCell ref="D210:D211"/>
    <mergeCell ref="D212:D215"/>
    <mergeCell ref="D216:D218"/>
    <mergeCell ref="D219:D221"/>
    <mergeCell ref="D222:D223"/>
    <mergeCell ref="D224:D225"/>
    <mergeCell ref="D226:D228"/>
    <mergeCell ref="D232:D234"/>
    <mergeCell ref="D236:D237"/>
    <mergeCell ref="D238:D240"/>
    <mergeCell ref="D241:D243"/>
    <mergeCell ref="D244:D246"/>
    <mergeCell ref="D247:D248"/>
    <mergeCell ref="D250:D251"/>
    <mergeCell ref="D253:D254"/>
    <mergeCell ref="D255:D256"/>
    <mergeCell ref="D257:D259"/>
    <mergeCell ref="D260:D261"/>
    <mergeCell ref="D262:D263"/>
    <mergeCell ref="D264:D265"/>
    <mergeCell ref="D266:D268"/>
    <mergeCell ref="D269:D270"/>
    <mergeCell ref="D271:D272"/>
    <mergeCell ref="D274:D275"/>
    <mergeCell ref="D276:D277"/>
    <mergeCell ref="D278:D279"/>
    <mergeCell ref="D280:D281"/>
    <mergeCell ref="D282:D283"/>
    <mergeCell ref="D284:D285"/>
    <mergeCell ref="D286:D287"/>
    <mergeCell ref="D288:D289"/>
    <mergeCell ref="D290:D291"/>
    <mergeCell ref="D292:D293"/>
    <mergeCell ref="D295:D296"/>
    <mergeCell ref="D297:D298"/>
    <mergeCell ref="D299:D301"/>
    <mergeCell ref="D302:D305"/>
    <mergeCell ref="D306:D308"/>
    <mergeCell ref="D309:D310"/>
    <mergeCell ref="D311:D312"/>
    <mergeCell ref="D313:D314"/>
    <mergeCell ref="D315:D316"/>
    <mergeCell ref="D317:D320"/>
    <mergeCell ref="D321:D324"/>
    <mergeCell ref="D326:D327"/>
    <mergeCell ref="D330:D332"/>
    <mergeCell ref="D333:D334"/>
    <mergeCell ref="D337:D338"/>
    <mergeCell ref="D339:D341"/>
    <mergeCell ref="D342:D344"/>
    <mergeCell ref="D345:D346"/>
    <mergeCell ref="D347:D348"/>
    <mergeCell ref="D349:D351"/>
    <mergeCell ref="D352:D353"/>
    <mergeCell ref="D354:D356"/>
    <mergeCell ref="D357:D358"/>
    <mergeCell ref="D359:D360"/>
    <mergeCell ref="D361:D362"/>
    <mergeCell ref="D364:D365"/>
    <mergeCell ref="D366:D367"/>
    <mergeCell ref="D368:D369"/>
    <mergeCell ref="D375:D376"/>
    <mergeCell ref="D377:D378"/>
    <mergeCell ref="D379:D380"/>
    <mergeCell ref="D383:D384"/>
    <mergeCell ref="D388:D389"/>
    <mergeCell ref="D392:D394"/>
    <mergeCell ref="D395:D397"/>
    <mergeCell ref="D399:D402"/>
    <mergeCell ref="D403:D405"/>
    <mergeCell ref="D406:D407"/>
    <mergeCell ref="D408:D409"/>
    <mergeCell ref="D410:D412"/>
    <mergeCell ref="D413:D414"/>
    <mergeCell ref="D415:D416"/>
    <mergeCell ref="D417:D418"/>
    <mergeCell ref="D419:D420"/>
    <mergeCell ref="D421:D423"/>
    <mergeCell ref="D424:D426"/>
    <mergeCell ref="D427:D428"/>
    <mergeCell ref="D431:D432"/>
    <mergeCell ref="D433:D434"/>
    <mergeCell ref="D435:D436"/>
    <mergeCell ref="D437:D438"/>
    <mergeCell ref="D439:D440"/>
    <mergeCell ref="D442:D443"/>
    <mergeCell ref="D444:D446"/>
    <mergeCell ref="D447:D449"/>
    <mergeCell ref="D450:D451"/>
    <mergeCell ref="D452:D455"/>
    <mergeCell ref="D456:D457"/>
    <mergeCell ref="D459:D462"/>
    <mergeCell ref="D465:D466"/>
    <mergeCell ref="D467:D468"/>
    <mergeCell ref="D469:D470"/>
    <mergeCell ref="D473:D474"/>
    <mergeCell ref="D475:D477"/>
    <mergeCell ref="D478:D479"/>
    <mergeCell ref="D480:D481"/>
    <mergeCell ref="D482:D483"/>
    <mergeCell ref="D484:D485"/>
    <mergeCell ref="D486:D487"/>
    <mergeCell ref="D488:D489"/>
    <mergeCell ref="D490:D491"/>
    <mergeCell ref="D492:D493"/>
    <mergeCell ref="D494:D496"/>
    <mergeCell ref="D497:D500"/>
    <mergeCell ref="D501:D504"/>
    <mergeCell ref="D505:D507"/>
    <mergeCell ref="D508:D509"/>
    <mergeCell ref="D510:D511"/>
    <mergeCell ref="D512:D513"/>
    <mergeCell ref="D514:D515"/>
    <mergeCell ref="D516:D517"/>
    <mergeCell ref="D518:D519"/>
    <mergeCell ref="D520:D521"/>
    <mergeCell ref="D522:D523"/>
    <mergeCell ref="D524:D525"/>
    <mergeCell ref="D526:D527"/>
    <mergeCell ref="D528:D529"/>
    <mergeCell ref="D530:D531"/>
    <mergeCell ref="D532:D533"/>
    <mergeCell ref="D534:D536"/>
    <mergeCell ref="D537:D538"/>
    <mergeCell ref="D539:D540"/>
    <mergeCell ref="D541:D542"/>
    <mergeCell ref="D543:D544"/>
    <mergeCell ref="D545:D546"/>
    <mergeCell ref="D547:D548"/>
    <mergeCell ref="D549:D550"/>
    <mergeCell ref="D551:D552"/>
    <mergeCell ref="D553:D554"/>
    <mergeCell ref="D555:D557"/>
    <mergeCell ref="D558:D559"/>
    <mergeCell ref="D560:D561"/>
    <mergeCell ref="D562:D563"/>
    <mergeCell ref="D564:D565"/>
    <mergeCell ref="D566:D567"/>
    <mergeCell ref="D568:D569"/>
    <mergeCell ref="D570:D571"/>
    <mergeCell ref="D572:D573"/>
    <mergeCell ref="D574:D575"/>
    <mergeCell ref="D576:D577"/>
    <mergeCell ref="D641:D644"/>
    <mergeCell ref="D647:D648"/>
    <mergeCell ref="D649:D650"/>
    <mergeCell ref="D653:D655"/>
    <mergeCell ref="D657:D658"/>
    <mergeCell ref="D660:D661"/>
    <mergeCell ref="D662:D663"/>
    <mergeCell ref="D664:D666"/>
    <mergeCell ref="D671:D672"/>
    <mergeCell ref="D679:D680"/>
    <mergeCell ref="D681:D683"/>
    <mergeCell ref="D685:D686"/>
    <mergeCell ref="D687:D688"/>
    <mergeCell ref="D689:D690"/>
    <mergeCell ref="D691:D692"/>
    <mergeCell ref="D693:D694"/>
    <mergeCell ref="D695:D696"/>
    <mergeCell ref="D701:D702"/>
    <mergeCell ref="D720:D721"/>
    <mergeCell ref="D736:D739"/>
    <mergeCell ref="D764:D765"/>
    <mergeCell ref="D766:D767"/>
    <mergeCell ref="D770:D771"/>
    <mergeCell ref="D794:D795"/>
    <mergeCell ref="D813:D815"/>
    <mergeCell ref="D816:D818"/>
    <mergeCell ref="D819:D821"/>
    <mergeCell ref="D822:D824"/>
    <mergeCell ref="D825:D827"/>
    <mergeCell ref="D828:D830"/>
    <mergeCell ref="D831:D833"/>
    <mergeCell ref="D834:D836"/>
    <mergeCell ref="D837:D839"/>
    <mergeCell ref="D840:D842"/>
    <mergeCell ref="D843:D845"/>
    <mergeCell ref="D846:D848"/>
    <mergeCell ref="D849:D851"/>
    <mergeCell ref="D852:D854"/>
    <mergeCell ref="D855:D857"/>
    <mergeCell ref="D895:D896"/>
    <mergeCell ref="D906:D907"/>
    <mergeCell ref="D908:D909"/>
    <mergeCell ref="D910:D912"/>
    <mergeCell ref="D913:D916"/>
    <mergeCell ref="D924:D926"/>
    <mergeCell ref="D927:D929"/>
    <mergeCell ref="D930:D932"/>
    <mergeCell ref="D933:D935"/>
    <mergeCell ref="D936:D938"/>
    <mergeCell ref="D939:D941"/>
    <mergeCell ref="D942:D943"/>
    <mergeCell ref="D944:D946"/>
    <mergeCell ref="D947:D949"/>
    <mergeCell ref="D950:D952"/>
    <mergeCell ref="D953:D955"/>
    <mergeCell ref="D956:D958"/>
    <mergeCell ref="D959:D960"/>
    <mergeCell ref="D961:D962"/>
    <mergeCell ref="D963:D965"/>
    <mergeCell ref="D966:D968"/>
    <mergeCell ref="D969:D971"/>
    <mergeCell ref="D972:D974"/>
    <mergeCell ref="D975:D977"/>
    <mergeCell ref="D978:D979"/>
    <mergeCell ref="D980:D981"/>
    <mergeCell ref="D982:D984"/>
    <mergeCell ref="D985:D987"/>
    <mergeCell ref="D988:D989"/>
    <mergeCell ref="D990:D992"/>
    <mergeCell ref="D993:D995"/>
    <mergeCell ref="D996:D998"/>
    <mergeCell ref="D999:D1000"/>
    <mergeCell ref="D1001:D1003"/>
    <mergeCell ref="D1004:D1005"/>
    <mergeCell ref="D1006:D1008"/>
    <mergeCell ref="D1009:D1010"/>
    <mergeCell ref="D1011:D1013"/>
    <mergeCell ref="D1156:D1158"/>
    <mergeCell ref="E2:E4"/>
    <mergeCell ref="E5:E7"/>
    <mergeCell ref="E8:E10"/>
    <mergeCell ref="E11:E13"/>
    <mergeCell ref="E14:E16"/>
    <mergeCell ref="E17:E18"/>
    <mergeCell ref="E20:E21"/>
    <mergeCell ref="E22:E23"/>
    <mergeCell ref="E24:E25"/>
    <mergeCell ref="E27:E28"/>
    <mergeCell ref="E29:E32"/>
    <mergeCell ref="E36:E37"/>
    <mergeCell ref="E39:E42"/>
    <mergeCell ref="E43:E45"/>
    <mergeCell ref="E46:E47"/>
    <mergeCell ref="E49:E50"/>
    <mergeCell ref="E51:E52"/>
    <mergeCell ref="E53:E54"/>
    <mergeCell ref="E56:E57"/>
    <mergeCell ref="E62:E63"/>
    <mergeCell ref="E64:E67"/>
    <mergeCell ref="E69:E70"/>
    <mergeCell ref="E71:E74"/>
    <mergeCell ref="E75:E76"/>
    <mergeCell ref="E77:E80"/>
    <mergeCell ref="E81:E82"/>
    <mergeCell ref="E84:E86"/>
    <mergeCell ref="E87:E88"/>
    <mergeCell ref="E89:E90"/>
    <mergeCell ref="E91:E92"/>
    <mergeCell ref="E96:E98"/>
    <mergeCell ref="E99:E101"/>
    <mergeCell ref="E102:E103"/>
    <mergeCell ref="E104:E106"/>
    <mergeCell ref="E107:E108"/>
    <mergeCell ref="E109:E111"/>
    <mergeCell ref="E112:E113"/>
    <mergeCell ref="E114:E115"/>
    <mergeCell ref="E116:E119"/>
    <mergeCell ref="E120:E122"/>
    <mergeCell ref="E123:E124"/>
    <mergeCell ref="E125:E126"/>
    <mergeCell ref="E128:E129"/>
    <mergeCell ref="E136:E137"/>
    <mergeCell ref="E138:E141"/>
    <mergeCell ref="E144:E145"/>
    <mergeCell ref="E146:E147"/>
    <mergeCell ref="E148:E150"/>
    <mergeCell ref="E151:E152"/>
    <mergeCell ref="E153:E154"/>
    <mergeCell ref="E156:E157"/>
    <mergeCell ref="E158:E159"/>
    <mergeCell ref="E160:E161"/>
    <mergeCell ref="E162:E163"/>
    <mergeCell ref="E164:E165"/>
    <mergeCell ref="E166:E167"/>
    <mergeCell ref="E168:E170"/>
    <mergeCell ref="E171:E173"/>
    <mergeCell ref="E174:E177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2"/>
    <mergeCell ref="E203:E206"/>
    <mergeCell ref="E207:E208"/>
    <mergeCell ref="E210:E211"/>
    <mergeCell ref="E212:E215"/>
    <mergeCell ref="E216:E218"/>
    <mergeCell ref="E219:E221"/>
    <mergeCell ref="E222:E223"/>
    <mergeCell ref="E224:E225"/>
    <mergeCell ref="E226:E228"/>
    <mergeCell ref="E232:E234"/>
    <mergeCell ref="E236:E237"/>
    <mergeCell ref="E238:E240"/>
    <mergeCell ref="E241:E243"/>
    <mergeCell ref="E244:E246"/>
    <mergeCell ref="E247:E248"/>
    <mergeCell ref="E250:E251"/>
    <mergeCell ref="E253:E254"/>
    <mergeCell ref="E255:E256"/>
    <mergeCell ref="E257:E259"/>
    <mergeCell ref="E260:E261"/>
    <mergeCell ref="E262:E263"/>
    <mergeCell ref="E264:E265"/>
    <mergeCell ref="E266:E268"/>
    <mergeCell ref="E269:E270"/>
    <mergeCell ref="E271:E272"/>
    <mergeCell ref="E274:E275"/>
    <mergeCell ref="E276:E277"/>
    <mergeCell ref="E278:E279"/>
    <mergeCell ref="E280:E281"/>
    <mergeCell ref="E282:E283"/>
    <mergeCell ref="E284:E285"/>
    <mergeCell ref="E286:E287"/>
    <mergeCell ref="E288:E289"/>
    <mergeCell ref="E290:E291"/>
    <mergeCell ref="E292:E293"/>
    <mergeCell ref="E295:E296"/>
    <mergeCell ref="E297:E298"/>
    <mergeCell ref="E299:E301"/>
    <mergeCell ref="E302:E305"/>
    <mergeCell ref="E306:E308"/>
    <mergeCell ref="E309:E310"/>
    <mergeCell ref="E311:E312"/>
    <mergeCell ref="E313:E314"/>
    <mergeCell ref="E315:E316"/>
    <mergeCell ref="E317:E320"/>
    <mergeCell ref="E321:E324"/>
    <mergeCell ref="E326:E327"/>
    <mergeCell ref="E330:E332"/>
    <mergeCell ref="E333:E334"/>
    <mergeCell ref="E337:E338"/>
    <mergeCell ref="E339:E341"/>
    <mergeCell ref="E342:E344"/>
    <mergeCell ref="E345:E346"/>
    <mergeCell ref="E347:E348"/>
    <mergeCell ref="E349:E351"/>
    <mergeCell ref="E352:E353"/>
    <mergeCell ref="E354:E356"/>
    <mergeCell ref="E357:E358"/>
    <mergeCell ref="E359:E360"/>
    <mergeCell ref="E361:E362"/>
    <mergeCell ref="E364:E365"/>
    <mergeCell ref="E366:E367"/>
    <mergeCell ref="E368:E369"/>
    <mergeCell ref="E375:E376"/>
    <mergeCell ref="E377:E378"/>
    <mergeCell ref="E379:E380"/>
    <mergeCell ref="E383:E384"/>
    <mergeCell ref="E388:E389"/>
    <mergeCell ref="E392:E394"/>
    <mergeCell ref="E395:E397"/>
    <mergeCell ref="E399:E402"/>
    <mergeCell ref="E403:E405"/>
    <mergeCell ref="E406:E407"/>
    <mergeCell ref="E408:E409"/>
    <mergeCell ref="E410:E412"/>
    <mergeCell ref="E413:E414"/>
    <mergeCell ref="E415:E416"/>
    <mergeCell ref="E417:E418"/>
    <mergeCell ref="E419:E420"/>
    <mergeCell ref="E421:E423"/>
    <mergeCell ref="E424:E426"/>
    <mergeCell ref="E427:E428"/>
    <mergeCell ref="E431:E432"/>
    <mergeCell ref="E433:E434"/>
    <mergeCell ref="E435:E436"/>
    <mergeCell ref="E437:E438"/>
    <mergeCell ref="E439:E440"/>
    <mergeCell ref="E442:E443"/>
    <mergeCell ref="E444:E446"/>
    <mergeCell ref="E447:E449"/>
    <mergeCell ref="E450:E451"/>
    <mergeCell ref="E452:E455"/>
    <mergeCell ref="E456:E457"/>
    <mergeCell ref="E459:E462"/>
    <mergeCell ref="E465:E466"/>
    <mergeCell ref="E467:E468"/>
    <mergeCell ref="E469:E470"/>
    <mergeCell ref="E473:E474"/>
    <mergeCell ref="E475:E477"/>
    <mergeCell ref="E478:E479"/>
    <mergeCell ref="E480:E481"/>
    <mergeCell ref="E482:E483"/>
    <mergeCell ref="E484:E485"/>
    <mergeCell ref="E486:E487"/>
    <mergeCell ref="E488:E489"/>
    <mergeCell ref="E490:E491"/>
    <mergeCell ref="E492:E493"/>
    <mergeCell ref="E494:E496"/>
    <mergeCell ref="E497:E500"/>
    <mergeCell ref="E501:E504"/>
    <mergeCell ref="E505:E507"/>
    <mergeCell ref="E508:E509"/>
    <mergeCell ref="E510:E511"/>
    <mergeCell ref="E512:E513"/>
    <mergeCell ref="E514:E515"/>
    <mergeCell ref="E516:E517"/>
    <mergeCell ref="E518:E519"/>
    <mergeCell ref="E520:E521"/>
    <mergeCell ref="E522:E523"/>
    <mergeCell ref="E524:E525"/>
    <mergeCell ref="E526:E527"/>
    <mergeCell ref="E528:E529"/>
    <mergeCell ref="E530:E531"/>
    <mergeCell ref="E532:E533"/>
    <mergeCell ref="E534:E536"/>
    <mergeCell ref="E537:E538"/>
    <mergeCell ref="E539:E540"/>
    <mergeCell ref="E541:E542"/>
    <mergeCell ref="E543:E544"/>
    <mergeCell ref="E545:E546"/>
    <mergeCell ref="E547:E548"/>
    <mergeCell ref="E549:E550"/>
    <mergeCell ref="E551:E552"/>
    <mergeCell ref="E553:E554"/>
    <mergeCell ref="E555:E557"/>
    <mergeCell ref="E558:E559"/>
    <mergeCell ref="E560:E561"/>
    <mergeCell ref="E562:E563"/>
    <mergeCell ref="E564:E565"/>
    <mergeCell ref="E566:E567"/>
    <mergeCell ref="E568:E569"/>
    <mergeCell ref="E570:E571"/>
    <mergeCell ref="E572:E573"/>
    <mergeCell ref="E574:E575"/>
    <mergeCell ref="E576:E577"/>
    <mergeCell ref="E641:E642"/>
    <mergeCell ref="E643:E644"/>
    <mergeCell ref="E653:E655"/>
    <mergeCell ref="E657:E658"/>
    <mergeCell ref="E660:E661"/>
    <mergeCell ref="E662:E663"/>
    <mergeCell ref="E664:E666"/>
    <mergeCell ref="E671:E672"/>
    <mergeCell ref="E679:E680"/>
    <mergeCell ref="E681:E683"/>
    <mergeCell ref="E685:E686"/>
    <mergeCell ref="E687:E688"/>
    <mergeCell ref="E689:E690"/>
    <mergeCell ref="E691:E692"/>
    <mergeCell ref="E693:E694"/>
    <mergeCell ref="E695:E696"/>
    <mergeCell ref="E701:E702"/>
    <mergeCell ref="E720:E721"/>
    <mergeCell ref="E736:E739"/>
    <mergeCell ref="E764:E765"/>
    <mergeCell ref="E766:E767"/>
    <mergeCell ref="E770:E771"/>
    <mergeCell ref="E791:E792"/>
    <mergeCell ref="E794:E795"/>
    <mergeCell ref="E813:E815"/>
    <mergeCell ref="E816:E818"/>
    <mergeCell ref="E819:E821"/>
    <mergeCell ref="E822:E824"/>
    <mergeCell ref="E825:E827"/>
    <mergeCell ref="E828:E830"/>
    <mergeCell ref="E831:E833"/>
    <mergeCell ref="E834:E836"/>
    <mergeCell ref="E837:E839"/>
    <mergeCell ref="E840:E842"/>
    <mergeCell ref="E843:E845"/>
    <mergeCell ref="E846:E848"/>
    <mergeCell ref="E849:E851"/>
    <mergeCell ref="E852:E854"/>
    <mergeCell ref="E855:E857"/>
    <mergeCell ref="E895:E896"/>
    <mergeCell ref="E906:E907"/>
    <mergeCell ref="E908:E909"/>
    <mergeCell ref="E910:E912"/>
    <mergeCell ref="E913:E916"/>
    <mergeCell ref="E924:E926"/>
    <mergeCell ref="E927:E929"/>
    <mergeCell ref="E930:E932"/>
    <mergeCell ref="E933:E935"/>
    <mergeCell ref="E936:E938"/>
    <mergeCell ref="E939:E941"/>
    <mergeCell ref="E942:E943"/>
    <mergeCell ref="E944:E946"/>
    <mergeCell ref="E947:E949"/>
    <mergeCell ref="E950:E952"/>
    <mergeCell ref="E953:E955"/>
    <mergeCell ref="E956:E958"/>
    <mergeCell ref="E959:E960"/>
    <mergeCell ref="E961:E962"/>
    <mergeCell ref="E963:E965"/>
    <mergeCell ref="E966:E968"/>
    <mergeCell ref="E969:E971"/>
    <mergeCell ref="E972:E974"/>
    <mergeCell ref="E975:E977"/>
    <mergeCell ref="E978:E979"/>
    <mergeCell ref="E980:E981"/>
    <mergeCell ref="E982:E984"/>
    <mergeCell ref="E985:E987"/>
    <mergeCell ref="E988:E989"/>
    <mergeCell ref="E990:E992"/>
    <mergeCell ref="E993:E995"/>
    <mergeCell ref="E996:E998"/>
    <mergeCell ref="E999:E1000"/>
    <mergeCell ref="E1001:E1003"/>
    <mergeCell ref="E1004:E1005"/>
    <mergeCell ref="E1006:E1008"/>
    <mergeCell ref="E1009:E1010"/>
    <mergeCell ref="E1011:E1013"/>
    <mergeCell ref="E1156:E1158"/>
    <mergeCell ref="F2:F4"/>
    <mergeCell ref="F1156:F1158"/>
    <mergeCell ref="G2:G4"/>
    <mergeCell ref="G653:G655"/>
    <mergeCell ref="G657:G658"/>
    <mergeCell ref="G660:G661"/>
    <mergeCell ref="G662:G663"/>
    <mergeCell ref="G664:G666"/>
    <mergeCell ref="G671:G672"/>
    <mergeCell ref="G679:G680"/>
    <mergeCell ref="G681:G683"/>
    <mergeCell ref="G924:G926"/>
    <mergeCell ref="G927:G929"/>
    <mergeCell ref="G930:G932"/>
    <mergeCell ref="G933:G935"/>
    <mergeCell ref="G936:G938"/>
    <mergeCell ref="G939:G941"/>
    <mergeCell ref="G942:G943"/>
    <mergeCell ref="G944:G946"/>
    <mergeCell ref="G947:G949"/>
    <mergeCell ref="G950:G952"/>
    <mergeCell ref="G953:G955"/>
    <mergeCell ref="G956:G958"/>
    <mergeCell ref="G959:G960"/>
    <mergeCell ref="G961:G962"/>
    <mergeCell ref="G963:G965"/>
    <mergeCell ref="G966:G968"/>
    <mergeCell ref="G969:G971"/>
    <mergeCell ref="G972:G974"/>
    <mergeCell ref="G975:G977"/>
    <mergeCell ref="G978:G979"/>
    <mergeCell ref="G980:G981"/>
    <mergeCell ref="G982:G984"/>
    <mergeCell ref="G985:G987"/>
    <mergeCell ref="G988:G989"/>
    <mergeCell ref="G990:G992"/>
    <mergeCell ref="G993:G995"/>
    <mergeCell ref="G996:G998"/>
    <mergeCell ref="G999:G1000"/>
    <mergeCell ref="G1001:G1003"/>
    <mergeCell ref="G1004:G1005"/>
    <mergeCell ref="G1006:G1008"/>
    <mergeCell ref="G1009:G1010"/>
    <mergeCell ref="G1011:G1013"/>
    <mergeCell ref="G1156:G1158"/>
    <mergeCell ref="H2:H4"/>
    <mergeCell ref="H653:H655"/>
    <mergeCell ref="H657:H658"/>
    <mergeCell ref="H660:H661"/>
    <mergeCell ref="H664:H666"/>
    <mergeCell ref="H671:H672"/>
    <mergeCell ref="H679:H680"/>
    <mergeCell ref="H681:H683"/>
    <mergeCell ref="H924:H926"/>
    <mergeCell ref="H927:H929"/>
    <mergeCell ref="H930:H932"/>
    <mergeCell ref="H933:H935"/>
    <mergeCell ref="H936:H938"/>
    <mergeCell ref="H939:H941"/>
    <mergeCell ref="H942:H943"/>
    <mergeCell ref="H944:H946"/>
    <mergeCell ref="H947:H949"/>
    <mergeCell ref="H950:H952"/>
    <mergeCell ref="H953:H955"/>
    <mergeCell ref="H956:H958"/>
    <mergeCell ref="H959:H960"/>
    <mergeCell ref="H961:H962"/>
    <mergeCell ref="H963:H965"/>
    <mergeCell ref="H966:H968"/>
    <mergeCell ref="H969:H971"/>
    <mergeCell ref="H972:H974"/>
    <mergeCell ref="H975:H977"/>
    <mergeCell ref="H978:H979"/>
    <mergeCell ref="H980:H981"/>
    <mergeCell ref="H982:H984"/>
    <mergeCell ref="H985:H987"/>
    <mergeCell ref="H988:H989"/>
    <mergeCell ref="H990:H992"/>
    <mergeCell ref="H993:H995"/>
    <mergeCell ref="H996:H998"/>
    <mergeCell ref="H999:H1000"/>
    <mergeCell ref="H1001:H1003"/>
    <mergeCell ref="H1004:H1005"/>
    <mergeCell ref="H1006:H1008"/>
    <mergeCell ref="H1009:H1010"/>
    <mergeCell ref="H1011:H1013"/>
    <mergeCell ref="H1156:H1158"/>
    <mergeCell ref="I2:I4"/>
    <mergeCell ref="I1156:I1158"/>
    <mergeCell ref="J2:J4"/>
    <mergeCell ref="J1156:J1158"/>
    <mergeCell ref="K2:K4"/>
    <mergeCell ref="K653:K655"/>
    <mergeCell ref="K657:K658"/>
    <mergeCell ref="K660:K661"/>
    <mergeCell ref="K664:K666"/>
    <mergeCell ref="K671:K672"/>
    <mergeCell ref="K679:K680"/>
    <mergeCell ref="K681:K683"/>
    <mergeCell ref="K924:K926"/>
    <mergeCell ref="K927:K929"/>
    <mergeCell ref="K930:K932"/>
    <mergeCell ref="K933:K935"/>
    <mergeCell ref="K936:K938"/>
    <mergeCell ref="K939:K941"/>
    <mergeCell ref="K942:K943"/>
    <mergeCell ref="K944:K946"/>
    <mergeCell ref="K947:K949"/>
    <mergeCell ref="K950:K952"/>
    <mergeCell ref="K953:K955"/>
    <mergeCell ref="K956:K958"/>
    <mergeCell ref="K959:K960"/>
    <mergeCell ref="K961:K962"/>
    <mergeCell ref="K963:K965"/>
    <mergeCell ref="K966:K968"/>
    <mergeCell ref="K969:K971"/>
    <mergeCell ref="K972:K974"/>
    <mergeCell ref="K975:K977"/>
    <mergeCell ref="K978:K979"/>
    <mergeCell ref="K980:K981"/>
    <mergeCell ref="K982:K984"/>
    <mergeCell ref="K985:K987"/>
    <mergeCell ref="K988:K989"/>
    <mergeCell ref="K990:K992"/>
    <mergeCell ref="K993:K995"/>
    <mergeCell ref="K996:K998"/>
    <mergeCell ref="K999:K1000"/>
    <mergeCell ref="K1001:K1003"/>
    <mergeCell ref="K1004:K1005"/>
    <mergeCell ref="K1006:K1008"/>
    <mergeCell ref="K1009:K1010"/>
    <mergeCell ref="K1011:K1013"/>
    <mergeCell ref="K1156:K1158"/>
    <mergeCell ref="L2:L4"/>
    <mergeCell ref="L653:L655"/>
    <mergeCell ref="L657:L658"/>
    <mergeCell ref="L660:L661"/>
    <mergeCell ref="L664:L666"/>
    <mergeCell ref="L671:L672"/>
    <mergeCell ref="L679:L680"/>
    <mergeCell ref="L681:L683"/>
    <mergeCell ref="L924:L926"/>
    <mergeCell ref="L927:L929"/>
    <mergeCell ref="L930:L932"/>
    <mergeCell ref="L933:L935"/>
    <mergeCell ref="L936:L938"/>
    <mergeCell ref="L939:L941"/>
    <mergeCell ref="L942:L943"/>
    <mergeCell ref="L944:L946"/>
    <mergeCell ref="L947:L949"/>
    <mergeCell ref="L950:L952"/>
    <mergeCell ref="L953:L955"/>
    <mergeCell ref="L956:L958"/>
    <mergeCell ref="L959:L960"/>
    <mergeCell ref="L961:L962"/>
    <mergeCell ref="L963:L965"/>
    <mergeCell ref="L966:L968"/>
    <mergeCell ref="L969:L971"/>
    <mergeCell ref="L972:L974"/>
    <mergeCell ref="L975:L977"/>
    <mergeCell ref="L978:L979"/>
    <mergeCell ref="L980:L981"/>
    <mergeCell ref="L982:L984"/>
    <mergeCell ref="L985:L987"/>
    <mergeCell ref="L988:L989"/>
    <mergeCell ref="L990:L992"/>
    <mergeCell ref="L993:L995"/>
    <mergeCell ref="L996:L998"/>
    <mergeCell ref="L999:L1000"/>
    <mergeCell ref="L1001:L1003"/>
    <mergeCell ref="L1004:L1005"/>
    <mergeCell ref="L1006:L1008"/>
    <mergeCell ref="L1009:L1010"/>
    <mergeCell ref="L1011:L1013"/>
    <mergeCell ref="L1156:L1158"/>
    <mergeCell ref="M2:M4"/>
    <mergeCell ref="M1156:M1158"/>
    <mergeCell ref="N2:N4"/>
    <mergeCell ref="N641:N644"/>
    <mergeCell ref="N653:N655"/>
    <mergeCell ref="N657:N658"/>
    <mergeCell ref="N660:N661"/>
    <mergeCell ref="N664:N666"/>
    <mergeCell ref="N671:N672"/>
    <mergeCell ref="N679:N680"/>
    <mergeCell ref="N681:N683"/>
    <mergeCell ref="N685:N686"/>
    <mergeCell ref="N687:N688"/>
    <mergeCell ref="N689:N690"/>
    <mergeCell ref="N691:N692"/>
    <mergeCell ref="N693:N694"/>
    <mergeCell ref="N695:N696"/>
    <mergeCell ref="N701:N702"/>
    <mergeCell ref="N720:N721"/>
    <mergeCell ref="N736:N739"/>
    <mergeCell ref="N764:N765"/>
    <mergeCell ref="N766:N767"/>
    <mergeCell ref="N906:N907"/>
    <mergeCell ref="N908:N909"/>
    <mergeCell ref="N910:N912"/>
    <mergeCell ref="N913:N916"/>
    <mergeCell ref="N1156:N1158"/>
    <mergeCell ref="O2:O4"/>
    <mergeCell ref="O1156:O1158"/>
    <mergeCell ref="P2:P4"/>
    <mergeCell ref="P1156:P1158"/>
    <mergeCell ref="Q2:Q4"/>
    <mergeCell ref="Q5:Q7"/>
    <mergeCell ref="Q8:Q10"/>
    <mergeCell ref="Q11:Q13"/>
    <mergeCell ref="Q14:Q16"/>
    <mergeCell ref="Q17:Q18"/>
    <mergeCell ref="Q20:Q21"/>
    <mergeCell ref="Q22:Q23"/>
    <mergeCell ref="Q24:Q25"/>
    <mergeCell ref="Q27:Q28"/>
    <mergeCell ref="Q29:Q32"/>
    <mergeCell ref="Q36:Q37"/>
    <mergeCell ref="Q39:Q42"/>
    <mergeCell ref="Q43:Q45"/>
    <mergeCell ref="Q46:Q47"/>
    <mergeCell ref="Q49:Q50"/>
    <mergeCell ref="Q51:Q52"/>
    <mergeCell ref="Q53:Q54"/>
    <mergeCell ref="Q56:Q57"/>
    <mergeCell ref="Q62:Q63"/>
    <mergeCell ref="Q64:Q67"/>
    <mergeCell ref="Q69:Q70"/>
    <mergeCell ref="Q71:Q74"/>
    <mergeCell ref="Q75:Q76"/>
    <mergeCell ref="Q77:Q80"/>
    <mergeCell ref="Q81:Q82"/>
    <mergeCell ref="Q84:Q86"/>
    <mergeCell ref="Q87:Q88"/>
    <mergeCell ref="Q89:Q90"/>
    <mergeCell ref="Q91:Q92"/>
    <mergeCell ref="Q93:Q95"/>
    <mergeCell ref="Q96:Q98"/>
    <mergeCell ref="Q99:Q101"/>
    <mergeCell ref="Q102:Q103"/>
    <mergeCell ref="Q104:Q106"/>
    <mergeCell ref="Q107:Q108"/>
    <mergeCell ref="Q109:Q111"/>
    <mergeCell ref="Q112:Q113"/>
    <mergeCell ref="Q114:Q115"/>
    <mergeCell ref="Q116:Q119"/>
    <mergeCell ref="Q120:Q122"/>
    <mergeCell ref="Q123:Q124"/>
    <mergeCell ref="Q125:Q126"/>
    <mergeCell ref="Q128:Q129"/>
    <mergeCell ref="Q136:Q137"/>
    <mergeCell ref="Q138:Q141"/>
    <mergeCell ref="Q144:Q145"/>
    <mergeCell ref="Q146:Q147"/>
    <mergeCell ref="Q148:Q150"/>
    <mergeCell ref="Q151:Q152"/>
    <mergeCell ref="Q153:Q154"/>
    <mergeCell ref="Q156:Q157"/>
    <mergeCell ref="Q158:Q159"/>
    <mergeCell ref="Q160:Q161"/>
    <mergeCell ref="Q162:Q163"/>
    <mergeCell ref="Q164:Q165"/>
    <mergeCell ref="Q166:Q167"/>
    <mergeCell ref="Q168:Q170"/>
    <mergeCell ref="Q171:Q173"/>
    <mergeCell ref="Q174:Q177"/>
    <mergeCell ref="Q179:Q180"/>
    <mergeCell ref="Q181:Q182"/>
    <mergeCell ref="Q183:Q184"/>
    <mergeCell ref="Q185:Q186"/>
    <mergeCell ref="Q187:Q188"/>
    <mergeCell ref="Q189:Q190"/>
    <mergeCell ref="Q191:Q192"/>
    <mergeCell ref="Q193:Q194"/>
    <mergeCell ref="Q195:Q196"/>
    <mergeCell ref="Q197:Q198"/>
    <mergeCell ref="Q199:Q202"/>
    <mergeCell ref="Q203:Q206"/>
    <mergeCell ref="Q207:Q208"/>
    <mergeCell ref="Q210:Q211"/>
    <mergeCell ref="Q212:Q215"/>
    <mergeCell ref="Q216:Q218"/>
    <mergeCell ref="Q219:Q221"/>
    <mergeCell ref="Q222:Q223"/>
    <mergeCell ref="Q224:Q225"/>
    <mergeCell ref="Q226:Q228"/>
    <mergeCell ref="Q232:Q234"/>
    <mergeCell ref="Q236:Q237"/>
    <mergeCell ref="Q238:Q240"/>
    <mergeCell ref="Q241:Q243"/>
    <mergeCell ref="Q244:Q246"/>
    <mergeCell ref="Q247:Q248"/>
    <mergeCell ref="Q250:Q251"/>
    <mergeCell ref="Q253:Q254"/>
    <mergeCell ref="Q255:Q256"/>
    <mergeCell ref="Q257:Q259"/>
    <mergeCell ref="Q260:Q261"/>
    <mergeCell ref="Q262:Q263"/>
    <mergeCell ref="Q264:Q265"/>
    <mergeCell ref="Q266:Q268"/>
    <mergeCell ref="Q269:Q270"/>
    <mergeCell ref="Q271:Q272"/>
    <mergeCell ref="Q274:Q275"/>
    <mergeCell ref="Q276:Q277"/>
    <mergeCell ref="Q278:Q279"/>
    <mergeCell ref="Q280:Q281"/>
    <mergeCell ref="Q282:Q283"/>
    <mergeCell ref="Q284:Q285"/>
    <mergeCell ref="Q286:Q287"/>
    <mergeCell ref="Q288:Q289"/>
    <mergeCell ref="Q290:Q291"/>
    <mergeCell ref="Q292:Q293"/>
    <mergeCell ref="Q295:Q296"/>
    <mergeCell ref="Q297:Q298"/>
    <mergeCell ref="Q299:Q301"/>
    <mergeCell ref="Q302:Q305"/>
    <mergeCell ref="Q306:Q308"/>
    <mergeCell ref="Q309:Q310"/>
    <mergeCell ref="Q311:Q312"/>
    <mergeCell ref="Q313:Q314"/>
    <mergeCell ref="Q315:Q316"/>
    <mergeCell ref="Q317:Q320"/>
    <mergeCell ref="Q321:Q324"/>
    <mergeCell ref="Q326:Q327"/>
    <mergeCell ref="Q330:Q332"/>
    <mergeCell ref="Q333:Q334"/>
    <mergeCell ref="Q337:Q338"/>
    <mergeCell ref="Q339:Q341"/>
    <mergeCell ref="Q342:Q344"/>
    <mergeCell ref="Q345:Q346"/>
    <mergeCell ref="Q347:Q348"/>
    <mergeCell ref="Q349:Q351"/>
    <mergeCell ref="Q352:Q353"/>
    <mergeCell ref="Q354:Q356"/>
    <mergeCell ref="Q357:Q358"/>
    <mergeCell ref="Q359:Q360"/>
    <mergeCell ref="Q361:Q362"/>
    <mergeCell ref="Q364:Q365"/>
    <mergeCell ref="Q366:Q367"/>
    <mergeCell ref="Q368:Q369"/>
    <mergeCell ref="Q375:Q376"/>
    <mergeCell ref="Q377:Q378"/>
    <mergeCell ref="Q379:Q380"/>
    <mergeCell ref="Q383:Q384"/>
    <mergeCell ref="Q388:Q389"/>
    <mergeCell ref="Q392:Q394"/>
    <mergeCell ref="Q395:Q397"/>
    <mergeCell ref="Q399:Q402"/>
    <mergeCell ref="Q403:Q405"/>
    <mergeCell ref="Q406:Q407"/>
    <mergeCell ref="Q408:Q409"/>
    <mergeCell ref="Q410:Q412"/>
    <mergeCell ref="Q413:Q414"/>
    <mergeCell ref="Q415:Q416"/>
    <mergeCell ref="Q417:Q418"/>
    <mergeCell ref="Q419:Q420"/>
    <mergeCell ref="Q421:Q423"/>
    <mergeCell ref="Q424:Q426"/>
    <mergeCell ref="Q427:Q428"/>
    <mergeCell ref="Q431:Q432"/>
    <mergeCell ref="Q433:Q434"/>
    <mergeCell ref="Q435:Q436"/>
    <mergeCell ref="Q437:Q438"/>
    <mergeCell ref="Q439:Q440"/>
    <mergeCell ref="Q442:Q443"/>
    <mergeCell ref="Q444:Q446"/>
    <mergeCell ref="Q447:Q449"/>
    <mergeCell ref="Q450:Q451"/>
    <mergeCell ref="Q452:Q455"/>
    <mergeCell ref="Q456:Q457"/>
    <mergeCell ref="Q459:Q462"/>
    <mergeCell ref="Q465:Q466"/>
    <mergeCell ref="Q467:Q468"/>
    <mergeCell ref="Q469:Q470"/>
    <mergeCell ref="Q473:Q474"/>
    <mergeCell ref="Q475:Q477"/>
    <mergeCell ref="Q478:Q479"/>
    <mergeCell ref="Q480:Q481"/>
    <mergeCell ref="Q482:Q483"/>
    <mergeCell ref="Q484:Q485"/>
    <mergeCell ref="Q486:Q487"/>
    <mergeCell ref="Q488:Q489"/>
    <mergeCell ref="Q490:Q491"/>
    <mergeCell ref="Q492:Q493"/>
    <mergeCell ref="Q494:Q496"/>
    <mergeCell ref="Q497:Q500"/>
    <mergeCell ref="Q501:Q504"/>
    <mergeCell ref="Q505:Q507"/>
    <mergeCell ref="Q508:Q509"/>
    <mergeCell ref="Q510:Q511"/>
    <mergeCell ref="Q512:Q513"/>
    <mergeCell ref="Q514:Q515"/>
    <mergeCell ref="Q516:Q517"/>
    <mergeCell ref="Q518:Q519"/>
    <mergeCell ref="Q520:Q521"/>
    <mergeCell ref="Q522:Q523"/>
    <mergeCell ref="Q524:Q525"/>
    <mergeCell ref="Q526:Q527"/>
    <mergeCell ref="Q528:Q529"/>
    <mergeCell ref="Q530:Q531"/>
    <mergeCell ref="Q532:Q533"/>
    <mergeCell ref="Q534:Q536"/>
    <mergeCell ref="Q537:Q538"/>
    <mergeCell ref="Q539:Q540"/>
    <mergeCell ref="Q541:Q542"/>
    <mergeCell ref="Q543:Q544"/>
    <mergeCell ref="Q545:Q546"/>
    <mergeCell ref="Q547:Q548"/>
    <mergeCell ref="Q549:Q550"/>
    <mergeCell ref="Q551:Q552"/>
    <mergeCell ref="Q553:Q554"/>
    <mergeCell ref="Q555:Q557"/>
    <mergeCell ref="Q558:Q559"/>
    <mergeCell ref="Q560:Q561"/>
    <mergeCell ref="Q562:Q563"/>
    <mergeCell ref="Q564:Q565"/>
    <mergeCell ref="Q566:Q567"/>
    <mergeCell ref="Q568:Q569"/>
    <mergeCell ref="Q570:Q571"/>
    <mergeCell ref="Q572:Q573"/>
    <mergeCell ref="Q574:Q575"/>
    <mergeCell ref="Q576:Q577"/>
    <mergeCell ref="Q653:Q655"/>
    <mergeCell ref="Q657:Q658"/>
    <mergeCell ref="Q660:Q661"/>
    <mergeCell ref="Q664:Q666"/>
    <mergeCell ref="Q671:Q672"/>
    <mergeCell ref="Q679:Q680"/>
    <mergeCell ref="Q681:Q683"/>
    <mergeCell ref="Q685:Q686"/>
    <mergeCell ref="Q687:Q688"/>
    <mergeCell ref="Q689:Q690"/>
    <mergeCell ref="Q691:Q692"/>
    <mergeCell ref="Q693:Q694"/>
    <mergeCell ref="Q695:Q696"/>
    <mergeCell ref="Q701:Q702"/>
    <mergeCell ref="Q720:Q721"/>
    <mergeCell ref="Q736:Q739"/>
    <mergeCell ref="Q794:Q795"/>
    <mergeCell ref="Q813:Q815"/>
    <mergeCell ref="Q816:Q818"/>
    <mergeCell ref="Q819:Q821"/>
    <mergeCell ref="Q822:Q824"/>
    <mergeCell ref="Q825:Q827"/>
    <mergeCell ref="Q828:Q830"/>
    <mergeCell ref="Q831:Q833"/>
    <mergeCell ref="Q834:Q836"/>
    <mergeCell ref="Q837:Q839"/>
    <mergeCell ref="Q840:Q842"/>
    <mergeCell ref="Q843:Q845"/>
    <mergeCell ref="Q846:Q848"/>
    <mergeCell ref="Q849:Q851"/>
    <mergeCell ref="Q852:Q854"/>
    <mergeCell ref="Q855:Q857"/>
    <mergeCell ref="Q895:Q896"/>
    <mergeCell ref="Q906:Q907"/>
    <mergeCell ref="Q908:Q909"/>
    <mergeCell ref="Q910:Q912"/>
    <mergeCell ref="Q913:Q916"/>
    <mergeCell ref="Q1156:Q1158"/>
    <mergeCell ref="R2:R4"/>
    <mergeCell ref="R1156:R1158"/>
    <mergeCell ref="S2:S4"/>
    <mergeCell ref="S1156:S1158"/>
    <mergeCell ref="T2:T4"/>
    <mergeCell ref="T5:T7"/>
    <mergeCell ref="T8:T10"/>
    <mergeCell ref="T11:T13"/>
    <mergeCell ref="T14:T16"/>
    <mergeCell ref="T17:T18"/>
    <mergeCell ref="T20:T21"/>
    <mergeCell ref="T22:T23"/>
    <mergeCell ref="T24:T25"/>
    <mergeCell ref="T27:T28"/>
    <mergeCell ref="T29:T32"/>
    <mergeCell ref="T36:T37"/>
    <mergeCell ref="T39:T42"/>
    <mergeCell ref="T43:T45"/>
    <mergeCell ref="T46:T47"/>
    <mergeCell ref="T49:T50"/>
    <mergeCell ref="T51:T52"/>
    <mergeCell ref="T53:T54"/>
    <mergeCell ref="T56:T57"/>
    <mergeCell ref="T62:T63"/>
    <mergeCell ref="T64:T67"/>
    <mergeCell ref="T69:T70"/>
    <mergeCell ref="T71:T74"/>
    <mergeCell ref="T75:T76"/>
    <mergeCell ref="T77:T80"/>
    <mergeCell ref="T81:T82"/>
    <mergeCell ref="T84:T86"/>
    <mergeCell ref="T87:T88"/>
    <mergeCell ref="T89:T90"/>
    <mergeCell ref="T91:T92"/>
    <mergeCell ref="T93:T95"/>
    <mergeCell ref="T96:T98"/>
    <mergeCell ref="T99:T101"/>
    <mergeCell ref="T102:T103"/>
    <mergeCell ref="T104:T106"/>
    <mergeCell ref="T107:T108"/>
    <mergeCell ref="T109:T111"/>
    <mergeCell ref="T112:T113"/>
    <mergeCell ref="T114:T115"/>
    <mergeCell ref="T116:T119"/>
    <mergeCell ref="T120:T122"/>
    <mergeCell ref="T123:T124"/>
    <mergeCell ref="T125:T126"/>
    <mergeCell ref="T128:T129"/>
    <mergeCell ref="T136:T137"/>
    <mergeCell ref="T138:T141"/>
    <mergeCell ref="T144:T145"/>
    <mergeCell ref="T146:T147"/>
    <mergeCell ref="T148:T150"/>
    <mergeCell ref="T151:T152"/>
    <mergeCell ref="T153:T154"/>
    <mergeCell ref="T156:T157"/>
    <mergeCell ref="T158:T159"/>
    <mergeCell ref="T160:T161"/>
    <mergeCell ref="T162:T163"/>
    <mergeCell ref="T164:T165"/>
    <mergeCell ref="T166:T167"/>
    <mergeCell ref="T168:T170"/>
    <mergeCell ref="T171:T173"/>
    <mergeCell ref="T174:T177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2"/>
    <mergeCell ref="T203:T206"/>
    <mergeCell ref="T207:T208"/>
    <mergeCell ref="T210:T211"/>
    <mergeCell ref="T212:T215"/>
    <mergeCell ref="T216:T218"/>
    <mergeCell ref="T219:T221"/>
    <mergeCell ref="T222:T223"/>
    <mergeCell ref="T224:T225"/>
    <mergeCell ref="T226:T228"/>
    <mergeCell ref="T232:T234"/>
    <mergeCell ref="T236:T237"/>
    <mergeCell ref="T238:T240"/>
    <mergeCell ref="T241:T243"/>
    <mergeCell ref="T244:T246"/>
    <mergeCell ref="T247:T248"/>
    <mergeCell ref="T250:T251"/>
    <mergeCell ref="T253:T254"/>
    <mergeCell ref="T255:T256"/>
    <mergeCell ref="T257:T259"/>
    <mergeCell ref="T260:T261"/>
    <mergeCell ref="T262:T263"/>
    <mergeCell ref="T264:T265"/>
    <mergeCell ref="T266:T268"/>
    <mergeCell ref="T269:T270"/>
    <mergeCell ref="T271:T272"/>
    <mergeCell ref="T274:T275"/>
    <mergeCell ref="T276:T277"/>
    <mergeCell ref="T278:T279"/>
    <mergeCell ref="T280:T281"/>
    <mergeCell ref="T282:T283"/>
    <mergeCell ref="T284:T285"/>
    <mergeCell ref="T286:T287"/>
    <mergeCell ref="T288:T289"/>
    <mergeCell ref="T290:T291"/>
    <mergeCell ref="T292:T293"/>
    <mergeCell ref="T295:T296"/>
    <mergeCell ref="T297:T298"/>
    <mergeCell ref="T299:T301"/>
    <mergeCell ref="T302:T305"/>
    <mergeCell ref="T306:T308"/>
    <mergeCell ref="T309:T310"/>
    <mergeCell ref="T311:T312"/>
    <mergeCell ref="T313:T314"/>
    <mergeCell ref="T315:T316"/>
    <mergeCell ref="T317:T320"/>
    <mergeCell ref="T321:T324"/>
    <mergeCell ref="T326:T327"/>
    <mergeCell ref="T330:T332"/>
    <mergeCell ref="T333:T334"/>
    <mergeCell ref="T337:T338"/>
    <mergeCell ref="T339:T341"/>
    <mergeCell ref="T342:T344"/>
    <mergeCell ref="T345:T346"/>
    <mergeCell ref="T347:T348"/>
    <mergeCell ref="T349:T351"/>
    <mergeCell ref="T352:T353"/>
    <mergeCell ref="T354:T356"/>
    <mergeCell ref="T357:T358"/>
    <mergeCell ref="T359:T360"/>
    <mergeCell ref="T361:T362"/>
    <mergeCell ref="T364:T365"/>
    <mergeCell ref="T366:T367"/>
    <mergeCell ref="T368:T369"/>
    <mergeCell ref="T375:T376"/>
    <mergeCell ref="T377:T378"/>
    <mergeCell ref="T379:T380"/>
    <mergeCell ref="T383:T384"/>
    <mergeCell ref="T388:T389"/>
    <mergeCell ref="T392:T394"/>
    <mergeCell ref="T395:T397"/>
    <mergeCell ref="T399:T402"/>
    <mergeCell ref="T403:T405"/>
    <mergeCell ref="T406:T407"/>
    <mergeCell ref="T408:T409"/>
    <mergeCell ref="T410:T412"/>
    <mergeCell ref="T413:T414"/>
    <mergeCell ref="T415:T416"/>
    <mergeCell ref="T417:T418"/>
    <mergeCell ref="T419:T420"/>
    <mergeCell ref="T421:T423"/>
    <mergeCell ref="T424:T426"/>
    <mergeCell ref="T427:T428"/>
    <mergeCell ref="T431:T432"/>
    <mergeCell ref="T433:T434"/>
    <mergeCell ref="T435:T436"/>
    <mergeCell ref="T437:T438"/>
    <mergeCell ref="T439:T440"/>
    <mergeCell ref="T442:T443"/>
    <mergeCell ref="T444:T446"/>
    <mergeCell ref="T447:T449"/>
    <mergeCell ref="T450:T451"/>
    <mergeCell ref="T452:T455"/>
    <mergeCell ref="T456:T457"/>
    <mergeCell ref="T459:T462"/>
    <mergeCell ref="T465:T466"/>
    <mergeCell ref="T467:T468"/>
    <mergeCell ref="T469:T470"/>
    <mergeCell ref="T473:T474"/>
    <mergeCell ref="T475:T477"/>
    <mergeCell ref="T478:T479"/>
    <mergeCell ref="T480:T481"/>
    <mergeCell ref="T482:T483"/>
    <mergeCell ref="T484:T485"/>
    <mergeCell ref="T486:T487"/>
    <mergeCell ref="T488:T489"/>
    <mergeCell ref="T490:T491"/>
    <mergeCell ref="T492:T493"/>
    <mergeCell ref="T494:T496"/>
    <mergeCell ref="T497:T500"/>
    <mergeCell ref="T501:T504"/>
    <mergeCell ref="T505:T507"/>
    <mergeCell ref="T508:T509"/>
    <mergeCell ref="T510:T511"/>
    <mergeCell ref="T512:T513"/>
    <mergeCell ref="T514:T515"/>
    <mergeCell ref="T516:T517"/>
    <mergeCell ref="T518:T519"/>
    <mergeCell ref="T520:T521"/>
    <mergeCell ref="T522:T523"/>
    <mergeCell ref="T524:T525"/>
    <mergeCell ref="T526:T527"/>
    <mergeCell ref="T528:T529"/>
    <mergeCell ref="T532:T533"/>
    <mergeCell ref="T534:T536"/>
    <mergeCell ref="T537:T538"/>
    <mergeCell ref="T539:T540"/>
    <mergeCell ref="T541:T542"/>
    <mergeCell ref="T543:T544"/>
    <mergeCell ref="T545:T546"/>
    <mergeCell ref="T547:T548"/>
    <mergeCell ref="T549:T550"/>
    <mergeCell ref="T551:T552"/>
    <mergeCell ref="T553:T554"/>
    <mergeCell ref="T555:T557"/>
    <mergeCell ref="T558:T559"/>
    <mergeCell ref="T560:T561"/>
    <mergeCell ref="T562:T563"/>
    <mergeCell ref="T564:T565"/>
    <mergeCell ref="T566:T567"/>
    <mergeCell ref="T568:T569"/>
    <mergeCell ref="T570:T571"/>
    <mergeCell ref="T572:T573"/>
    <mergeCell ref="T574:T575"/>
    <mergeCell ref="T576:T577"/>
    <mergeCell ref="T641:T644"/>
    <mergeCell ref="T653:T655"/>
    <mergeCell ref="T657:T658"/>
    <mergeCell ref="T660:T661"/>
    <mergeCell ref="T664:T666"/>
    <mergeCell ref="T671:T672"/>
    <mergeCell ref="T679:T680"/>
    <mergeCell ref="T681:T683"/>
    <mergeCell ref="T685:T686"/>
    <mergeCell ref="T687:T688"/>
    <mergeCell ref="T689:T690"/>
    <mergeCell ref="T691:T692"/>
    <mergeCell ref="T693:T694"/>
    <mergeCell ref="T695:T696"/>
    <mergeCell ref="T701:T702"/>
    <mergeCell ref="T720:T721"/>
    <mergeCell ref="T736:T739"/>
    <mergeCell ref="T794:T795"/>
    <mergeCell ref="T813:T815"/>
    <mergeCell ref="T816:T818"/>
    <mergeCell ref="T819:T821"/>
    <mergeCell ref="T822:T824"/>
    <mergeCell ref="T825:T827"/>
    <mergeCell ref="T828:T830"/>
    <mergeCell ref="T831:T833"/>
    <mergeCell ref="T834:T836"/>
    <mergeCell ref="T837:T839"/>
    <mergeCell ref="T840:T842"/>
    <mergeCell ref="T843:T845"/>
    <mergeCell ref="T846:T848"/>
    <mergeCell ref="T849:T851"/>
    <mergeCell ref="T852:T854"/>
    <mergeCell ref="T855:T857"/>
    <mergeCell ref="T906:T907"/>
    <mergeCell ref="T908:T909"/>
    <mergeCell ref="T910:T912"/>
    <mergeCell ref="T913:T916"/>
    <mergeCell ref="T1156:T1158"/>
    <mergeCell ref="U2:U4"/>
    <mergeCell ref="U1156:U1158"/>
    <mergeCell ref="V2:V4"/>
    <mergeCell ref="V1156:V1158"/>
    <mergeCell ref="W2:W4"/>
    <mergeCell ref="W5:W7"/>
    <mergeCell ref="W8:W10"/>
    <mergeCell ref="W11:W13"/>
    <mergeCell ref="W14:W16"/>
    <mergeCell ref="W17:W18"/>
    <mergeCell ref="W20:W21"/>
    <mergeCell ref="W22:W23"/>
    <mergeCell ref="W24:W25"/>
    <mergeCell ref="W27:W28"/>
    <mergeCell ref="W29:W32"/>
    <mergeCell ref="W36:W37"/>
    <mergeCell ref="W39:W42"/>
    <mergeCell ref="W43:W45"/>
    <mergeCell ref="W46:W47"/>
    <mergeCell ref="W49:W50"/>
    <mergeCell ref="W51:W52"/>
    <mergeCell ref="W53:W54"/>
    <mergeCell ref="W56:W57"/>
    <mergeCell ref="W62:W63"/>
    <mergeCell ref="W64:W67"/>
    <mergeCell ref="W69:W70"/>
    <mergeCell ref="W71:W74"/>
    <mergeCell ref="W75:W76"/>
    <mergeCell ref="W77:W80"/>
    <mergeCell ref="W81:W82"/>
    <mergeCell ref="W84:W86"/>
    <mergeCell ref="W87:W88"/>
    <mergeCell ref="W89:W90"/>
    <mergeCell ref="W91:W92"/>
    <mergeCell ref="W93:W95"/>
    <mergeCell ref="W96:W98"/>
    <mergeCell ref="W99:W101"/>
    <mergeCell ref="W102:W103"/>
    <mergeCell ref="W104:W106"/>
    <mergeCell ref="W107:W108"/>
    <mergeCell ref="W109:W111"/>
    <mergeCell ref="W112:W113"/>
    <mergeCell ref="W114:W115"/>
    <mergeCell ref="W116:W119"/>
    <mergeCell ref="W120:W122"/>
    <mergeCell ref="W123:W124"/>
    <mergeCell ref="W125:W126"/>
    <mergeCell ref="W128:W129"/>
    <mergeCell ref="W136:W137"/>
    <mergeCell ref="W138:W141"/>
    <mergeCell ref="W144:W145"/>
    <mergeCell ref="W146:W147"/>
    <mergeCell ref="W148:W150"/>
    <mergeCell ref="W151:W152"/>
    <mergeCell ref="W153:W154"/>
    <mergeCell ref="W156:W157"/>
    <mergeCell ref="W158:W159"/>
    <mergeCell ref="W160:W161"/>
    <mergeCell ref="W162:W163"/>
    <mergeCell ref="W164:W165"/>
    <mergeCell ref="W166:W167"/>
    <mergeCell ref="W168:W170"/>
    <mergeCell ref="W171:W173"/>
    <mergeCell ref="W174:W177"/>
    <mergeCell ref="W179:W180"/>
    <mergeCell ref="W181:W182"/>
    <mergeCell ref="W183:W184"/>
    <mergeCell ref="W185:W186"/>
    <mergeCell ref="W187:W188"/>
    <mergeCell ref="W189:W190"/>
    <mergeCell ref="W191:W192"/>
    <mergeCell ref="W193:W194"/>
    <mergeCell ref="W195:W196"/>
    <mergeCell ref="W197:W198"/>
    <mergeCell ref="W199:W202"/>
    <mergeCell ref="W203:W206"/>
    <mergeCell ref="W207:W208"/>
    <mergeCell ref="W210:W211"/>
    <mergeCell ref="W212:W215"/>
    <mergeCell ref="W216:W218"/>
    <mergeCell ref="W219:W221"/>
    <mergeCell ref="W222:W223"/>
    <mergeCell ref="W224:W225"/>
    <mergeCell ref="W226:W228"/>
    <mergeCell ref="W232:W234"/>
    <mergeCell ref="W236:W237"/>
    <mergeCell ref="W238:W240"/>
    <mergeCell ref="W241:W243"/>
    <mergeCell ref="W244:W246"/>
    <mergeCell ref="W247:W248"/>
    <mergeCell ref="W250:W251"/>
    <mergeCell ref="W253:W254"/>
    <mergeCell ref="W255:W256"/>
    <mergeCell ref="W257:W259"/>
    <mergeCell ref="W260:W261"/>
    <mergeCell ref="W262:W263"/>
    <mergeCell ref="W264:W265"/>
    <mergeCell ref="W266:W268"/>
    <mergeCell ref="W269:W270"/>
    <mergeCell ref="W271:W272"/>
    <mergeCell ref="W274:W275"/>
    <mergeCell ref="W276:W277"/>
    <mergeCell ref="W278:W279"/>
    <mergeCell ref="W280:W281"/>
    <mergeCell ref="W282:W283"/>
    <mergeCell ref="W284:W285"/>
    <mergeCell ref="W286:W287"/>
    <mergeCell ref="W288:W289"/>
    <mergeCell ref="W290:W291"/>
    <mergeCell ref="W292:W293"/>
    <mergeCell ref="W295:W296"/>
    <mergeCell ref="W297:W298"/>
    <mergeCell ref="W299:W301"/>
    <mergeCell ref="W302:W305"/>
    <mergeCell ref="W306:W308"/>
    <mergeCell ref="W309:W310"/>
    <mergeCell ref="W311:W312"/>
    <mergeCell ref="W313:W314"/>
    <mergeCell ref="W315:W316"/>
    <mergeCell ref="W317:W320"/>
    <mergeCell ref="W321:W324"/>
    <mergeCell ref="W326:W327"/>
    <mergeCell ref="W330:W332"/>
    <mergeCell ref="W333:W334"/>
    <mergeCell ref="W337:W338"/>
    <mergeCell ref="W339:W341"/>
    <mergeCell ref="W342:W344"/>
    <mergeCell ref="W345:W346"/>
    <mergeCell ref="W347:W348"/>
    <mergeCell ref="W349:W351"/>
    <mergeCell ref="W352:W353"/>
    <mergeCell ref="W354:W356"/>
    <mergeCell ref="W357:W358"/>
    <mergeCell ref="W359:W360"/>
    <mergeCell ref="W361:W362"/>
    <mergeCell ref="W364:W365"/>
    <mergeCell ref="W366:W367"/>
    <mergeCell ref="W368:W369"/>
    <mergeCell ref="W375:W376"/>
    <mergeCell ref="W377:W378"/>
    <mergeCell ref="W379:W380"/>
    <mergeCell ref="W383:W384"/>
    <mergeCell ref="W388:W389"/>
    <mergeCell ref="W392:W394"/>
    <mergeCell ref="W395:W397"/>
    <mergeCell ref="W399:W402"/>
    <mergeCell ref="W403:W405"/>
    <mergeCell ref="W406:W407"/>
    <mergeCell ref="W408:W409"/>
    <mergeCell ref="W410:W412"/>
    <mergeCell ref="W413:W414"/>
    <mergeCell ref="W415:W416"/>
    <mergeCell ref="W417:W418"/>
    <mergeCell ref="W419:W420"/>
    <mergeCell ref="W421:W423"/>
    <mergeCell ref="W424:W426"/>
    <mergeCell ref="W427:W428"/>
    <mergeCell ref="W431:W432"/>
    <mergeCell ref="W433:W434"/>
    <mergeCell ref="W435:W436"/>
    <mergeCell ref="W437:W438"/>
    <mergeCell ref="W439:W440"/>
    <mergeCell ref="W442:W443"/>
    <mergeCell ref="W444:W446"/>
    <mergeCell ref="W447:W449"/>
    <mergeCell ref="W450:W451"/>
    <mergeCell ref="W452:W455"/>
    <mergeCell ref="W456:W457"/>
    <mergeCell ref="W459:W462"/>
    <mergeCell ref="W465:W466"/>
    <mergeCell ref="W467:W468"/>
    <mergeCell ref="W469:W470"/>
    <mergeCell ref="W473:W474"/>
    <mergeCell ref="W475:W477"/>
    <mergeCell ref="W478:W479"/>
    <mergeCell ref="W480:W481"/>
    <mergeCell ref="W482:W483"/>
    <mergeCell ref="W484:W485"/>
    <mergeCell ref="W486:W487"/>
    <mergeCell ref="W488:W489"/>
    <mergeCell ref="W490:W491"/>
    <mergeCell ref="W492:W493"/>
    <mergeCell ref="W494:W496"/>
    <mergeCell ref="W497:W500"/>
    <mergeCell ref="W501:W504"/>
    <mergeCell ref="W505:W507"/>
    <mergeCell ref="W508:W509"/>
    <mergeCell ref="W510:W511"/>
    <mergeCell ref="W512:W513"/>
    <mergeCell ref="W514:W515"/>
    <mergeCell ref="W516:W517"/>
    <mergeCell ref="W518:W519"/>
    <mergeCell ref="W520:W521"/>
    <mergeCell ref="W522:W523"/>
    <mergeCell ref="W524:W525"/>
    <mergeCell ref="W526:W527"/>
    <mergeCell ref="W528:W529"/>
    <mergeCell ref="W530:W531"/>
    <mergeCell ref="W532:W533"/>
    <mergeCell ref="W534:W536"/>
    <mergeCell ref="W537:W538"/>
    <mergeCell ref="W539:W540"/>
    <mergeCell ref="W541:W542"/>
    <mergeCell ref="W543:W544"/>
    <mergeCell ref="W545:W546"/>
    <mergeCell ref="W547:W548"/>
    <mergeCell ref="W549:W550"/>
    <mergeCell ref="W551:W552"/>
    <mergeCell ref="W553:W554"/>
    <mergeCell ref="W555:W557"/>
    <mergeCell ref="W558:W559"/>
    <mergeCell ref="W560:W561"/>
    <mergeCell ref="W562:W563"/>
    <mergeCell ref="W564:W565"/>
    <mergeCell ref="W566:W567"/>
    <mergeCell ref="W568:W569"/>
    <mergeCell ref="W570:W571"/>
    <mergeCell ref="W572:W573"/>
    <mergeCell ref="W574:W575"/>
    <mergeCell ref="W576:W577"/>
    <mergeCell ref="W641:W644"/>
    <mergeCell ref="W653:W655"/>
    <mergeCell ref="W657:W658"/>
    <mergeCell ref="W660:W661"/>
    <mergeCell ref="W664:W666"/>
    <mergeCell ref="W671:W672"/>
    <mergeCell ref="W679:W680"/>
    <mergeCell ref="W681:W683"/>
    <mergeCell ref="W685:W686"/>
    <mergeCell ref="W687:W688"/>
    <mergeCell ref="W689:W690"/>
    <mergeCell ref="W691:W692"/>
    <mergeCell ref="W693:W694"/>
    <mergeCell ref="W695:W696"/>
    <mergeCell ref="W701:W702"/>
    <mergeCell ref="W720:W721"/>
    <mergeCell ref="W736:W739"/>
    <mergeCell ref="W764:W765"/>
    <mergeCell ref="W766:W767"/>
    <mergeCell ref="W794:W795"/>
    <mergeCell ref="W813:W815"/>
    <mergeCell ref="W816:W818"/>
    <mergeCell ref="W819:W821"/>
    <mergeCell ref="W822:W824"/>
    <mergeCell ref="W825:W827"/>
    <mergeCell ref="W828:W830"/>
    <mergeCell ref="W831:W833"/>
    <mergeCell ref="W834:W836"/>
    <mergeCell ref="W837:W839"/>
    <mergeCell ref="W840:W842"/>
    <mergeCell ref="W843:W845"/>
    <mergeCell ref="W846:W848"/>
    <mergeCell ref="W849:W851"/>
    <mergeCell ref="W852:W854"/>
    <mergeCell ref="W855:W857"/>
    <mergeCell ref="W895:W896"/>
    <mergeCell ref="W906:W907"/>
    <mergeCell ref="W908:W909"/>
    <mergeCell ref="W910:W912"/>
    <mergeCell ref="W913:W916"/>
    <mergeCell ref="W1156:W1158"/>
    <mergeCell ref="X2:X4"/>
    <mergeCell ref="X5:X7"/>
    <mergeCell ref="X8:X10"/>
    <mergeCell ref="X11:X13"/>
    <mergeCell ref="X14:X16"/>
    <mergeCell ref="X17:X18"/>
    <mergeCell ref="X20:X21"/>
    <mergeCell ref="X22:X23"/>
    <mergeCell ref="X24:X25"/>
    <mergeCell ref="X27:X28"/>
    <mergeCell ref="X29:X32"/>
    <mergeCell ref="X36:X37"/>
    <mergeCell ref="X39:X42"/>
    <mergeCell ref="X43:X45"/>
    <mergeCell ref="X46:X47"/>
    <mergeCell ref="X49:X50"/>
    <mergeCell ref="X51:X52"/>
    <mergeCell ref="X53:X54"/>
    <mergeCell ref="X56:X57"/>
    <mergeCell ref="X62:X63"/>
    <mergeCell ref="X64:X67"/>
    <mergeCell ref="X69:X70"/>
    <mergeCell ref="X71:X74"/>
    <mergeCell ref="X75:X76"/>
    <mergeCell ref="X77:X80"/>
    <mergeCell ref="X81:X82"/>
    <mergeCell ref="X84:X86"/>
    <mergeCell ref="X87:X88"/>
    <mergeCell ref="X89:X90"/>
    <mergeCell ref="X91:X92"/>
    <mergeCell ref="X93:X95"/>
    <mergeCell ref="X96:X98"/>
    <mergeCell ref="X99:X101"/>
    <mergeCell ref="X102:X103"/>
    <mergeCell ref="X104:X106"/>
    <mergeCell ref="X107:X108"/>
    <mergeCell ref="X109:X111"/>
    <mergeCell ref="X112:X113"/>
    <mergeCell ref="X114:X115"/>
    <mergeCell ref="X116:X119"/>
    <mergeCell ref="X120:X122"/>
    <mergeCell ref="X123:X124"/>
    <mergeCell ref="X125:X126"/>
    <mergeCell ref="X128:X129"/>
    <mergeCell ref="X136:X137"/>
    <mergeCell ref="X138:X141"/>
    <mergeCell ref="X144:X145"/>
    <mergeCell ref="X146:X147"/>
    <mergeCell ref="X148:X150"/>
    <mergeCell ref="X151:X152"/>
    <mergeCell ref="X153:X154"/>
    <mergeCell ref="X156:X157"/>
    <mergeCell ref="X158:X159"/>
    <mergeCell ref="X160:X161"/>
    <mergeCell ref="X162:X163"/>
    <mergeCell ref="X164:X165"/>
    <mergeCell ref="X166:X167"/>
    <mergeCell ref="X168:X170"/>
    <mergeCell ref="X171:X173"/>
    <mergeCell ref="X174:X177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2"/>
    <mergeCell ref="X203:X206"/>
    <mergeCell ref="X207:X208"/>
    <mergeCell ref="X210:X211"/>
    <mergeCell ref="X212:X215"/>
    <mergeCell ref="X216:X218"/>
    <mergeCell ref="X219:X221"/>
    <mergeCell ref="X222:X223"/>
    <mergeCell ref="X224:X225"/>
    <mergeCell ref="X226:X228"/>
    <mergeCell ref="X232:X234"/>
    <mergeCell ref="X236:X237"/>
    <mergeCell ref="X238:X240"/>
    <mergeCell ref="X241:X243"/>
    <mergeCell ref="X244:X246"/>
    <mergeCell ref="X247:X248"/>
    <mergeCell ref="X250:X251"/>
    <mergeCell ref="X253:X254"/>
    <mergeCell ref="X255:X256"/>
    <mergeCell ref="X257:X259"/>
    <mergeCell ref="X260:X261"/>
    <mergeCell ref="X262:X263"/>
    <mergeCell ref="X264:X265"/>
    <mergeCell ref="X266:X268"/>
    <mergeCell ref="X269:X270"/>
    <mergeCell ref="X271:X272"/>
    <mergeCell ref="X274:X275"/>
    <mergeCell ref="X276:X277"/>
    <mergeCell ref="X278:X279"/>
    <mergeCell ref="X280:X281"/>
    <mergeCell ref="X282:X283"/>
    <mergeCell ref="X284:X285"/>
    <mergeCell ref="X286:X287"/>
    <mergeCell ref="X288:X289"/>
    <mergeCell ref="X290:X291"/>
    <mergeCell ref="X292:X293"/>
    <mergeCell ref="X295:X296"/>
    <mergeCell ref="X297:X298"/>
    <mergeCell ref="X299:X301"/>
    <mergeCell ref="X302:X305"/>
    <mergeCell ref="X306:X308"/>
    <mergeCell ref="X309:X310"/>
    <mergeCell ref="X311:X312"/>
    <mergeCell ref="X313:X314"/>
    <mergeCell ref="X315:X316"/>
    <mergeCell ref="X317:X320"/>
    <mergeCell ref="X321:X324"/>
    <mergeCell ref="X326:X327"/>
    <mergeCell ref="X330:X332"/>
    <mergeCell ref="X333:X334"/>
    <mergeCell ref="X337:X338"/>
    <mergeCell ref="X339:X341"/>
    <mergeCell ref="X342:X344"/>
    <mergeCell ref="X345:X346"/>
    <mergeCell ref="X347:X348"/>
    <mergeCell ref="X349:X351"/>
    <mergeCell ref="X352:X353"/>
    <mergeCell ref="X354:X356"/>
    <mergeCell ref="X357:X358"/>
    <mergeCell ref="X359:X360"/>
    <mergeCell ref="X361:X362"/>
    <mergeCell ref="X364:X365"/>
    <mergeCell ref="X366:X367"/>
    <mergeCell ref="X368:X369"/>
    <mergeCell ref="X375:X376"/>
    <mergeCell ref="X377:X378"/>
    <mergeCell ref="X379:X380"/>
    <mergeCell ref="X383:X384"/>
    <mergeCell ref="X388:X389"/>
    <mergeCell ref="X392:X394"/>
    <mergeCell ref="X395:X397"/>
    <mergeCell ref="X399:X402"/>
    <mergeCell ref="X403:X405"/>
    <mergeCell ref="X406:X407"/>
    <mergeCell ref="X408:X409"/>
    <mergeCell ref="X410:X412"/>
    <mergeCell ref="X413:X414"/>
    <mergeCell ref="X415:X416"/>
    <mergeCell ref="X417:X418"/>
    <mergeCell ref="X419:X420"/>
    <mergeCell ref="X421:X423"/>
    <mergeCell ref="X424:X426"/>
    <mergeCell ref="X427:X428"/>
    <mergeCell ref="X431:X432"/>
    <mergeCell ref="X433:X434"/>
    <mergeCell ref="X435:X436"/>
    <mergeCell ref="X437:X438"/>
    <mergeCell ref="X439:X440"/>
    <mergeCell ref="X442:X443"/>
    <mergeCell ref="X444:X446"/>
    <mergeCell ref="X447:X449"/>
    <mergeCell ref="X450:X451"/>
    <mergeCell ref="X452:X455"/>
    <mergeCell ref="X456:X457"/>
    <mergeCell ref="X459:X462"/>
    <mergeCell ref="X465:X466"/>
    <mergeCell ref="X467:X468"/>
    <mergeCell ref="X469:X470"/>
    <mergeCell ref="X473:X474"/>
    <mergeCell ref="X475:X477"/>
    <mergeCell ref="X478:X479"/>
    <mergeCell ref="X480:X481"/>
    <mergeCell ref="X482:X483"/>
    <mergeCell ref="X484:X485"/>
    <mergeCell ref="X486:X487"/>
    <mergeCell ref="X488:X489"/>
    <mergeCell ref="X490:X491"/>
    <mergeCell ref="X492:X493"/>
    <mergeCell ref="X494:X496"/>
    <mergeCell ref="X497:X500"/>
    <mergeCell ref="X501:X504"/>
    <mergeCell ref="X505:X507"/>
    <mergeCell ref="X508:X509"/>
    <mergeCell ref="X510:X511"/>
    <mergeCell ref="X512:X513"/>
    <mergeCell ref="X514:X515"/>
    <mergeCell ref="X516:X517"/>
    <mergeCell ref="X518:X519"/>
    <mergeCell ref="X520:X521"/>
    <mergeCell ref="X522:X523"/>
    <mergeCell ref="X524:X525"/>
    <mergeCell ref="X526:X527"/>
    <mergeCell ref="X528:X529"/>
    <mergeCell ref="X530:X531"/>
    <mergeCell ref="X532:X533"/>
    <mergeCell ref="X534:X536"/>
    <mergeCell ref="X537:X538"/>
    <mergeCell ref="X539:X540"/>
    <mergeCell ref="X541:X542"/>
    <mergeCell ref="X543:X544"/>
    <mergeCell ref="X545:X546"/>
    <mergeCell ref="X547:X548"/>
    <mergeCell ref="X549:X550"/>
    <mergeCell ref="X551:X552"/>
    <mergeCell ref="X553:X554"/>
    <mergeCell ref="X555:X557"/>
    <mergeCell ref="X558:X559"/>
    <mergeCell ref="X560:X561"/>
    <mergeCell ref="X562:X563"/>
    <mergeCell ref="X564:X565"/>
    <mergeCell ref="X566:X567"/>
    <mergeCell ref="X568:X569"/>
    <mergeCell ref="X570:X571"/>
    <mergeCell ref="X572:X573"/>
    <mergeCell ref="X574:X575"/>
    <mergeCell ref="X576:X577"/>
    <mergeCell ref="X641:X644"/>
    <mergeCell ref="X653:X655"/>
    <mergeCell ref="X657:X658"/>
    <mergeCell ref="X660:X661"/>
    <mergeCell ref="X664:X666"/>
    <mergeCell ref="X671:X672"/>
    <mergeCell ref="X679:X680"/>
    <mergeCell ref="X681:X683"/>
    <mergeCell ref="X685:X686"/>
    <mergeCell ref="X687:X688"/>
    <mergeCell ref="X689:X690"/>
    <mergeCell ref="X691:X692"/>
    <mergeCell ref="X693:X694"/>
    <mergeCell ref="X695:X696"/>
    <mergeCell ref="X701:X702"/>
    <mergeCell ref="X720:X721"/>
    <mergeCell ref="X736:X739"/>
    <mergeCell ref="X764:X765"/>
    <mergeCell ref="X766:X767"/>
    <mergeCell ref="X794:X795"/>
    <mergeCell ref="X813:X815"/>
    <mergeCell ref="X816:X818"/>
    <mergeCell ref="X819:X821"/>
    <mergeCell ref="X822:X824"/>
    <mergeCell ref="X825:X827"/>
    <mergeCell ref="X828:X830"/>
    <mergeCell ref="X831:X833"/>
    <mergeCell ref="X834:X836"/>
    <mergeCell ref="X837:X839"/>
    <mergeCell ref="X840:X842"/>
    <mergeCell ref="X843:X845"/>
    <mergeCell ref="X846:X848"/>
    <mergeCell ref="X849:X851"/>
    <mergeCell ref="X852:X854"/>
    <mergeCell ref="X855:X857"/>
    <mergeCell ref="X895:X896"/>
    <mergeCell ref="X906:X907"/>
    <mergeCell ref="X908:X909"/>
    <mergeCell ref="X910:X912"/>
    <mergeCell ref="X913:X916"/>
    <mergeCell ref="X924:X926"/>
    <mergeCell ref="X927:X929"/>
    <mergeCell ref="X930:X932"/>
    <mergeCell ref="X933:X935"/>
    <mergeCell ref="X936:X938"/>
    <mergeCell ref="X939:X941"/>
    <mergeCell ref="X942:X943"/>
    <mergeCell ref="X944:X946"/>
    <mergeCell ref="X947:X949"/>
    <mergeCell ref="X950:X952"/>
    <mergeCell ref="X953:X955"/>
    <mergeCell ref="X956:X958"/>
    <mergeCell ref="X959:X960"/>
    <mergeCell ref="X961:X962"/>
    <mergeCell ref="X963:X965"/>
    <mergeCell ref="X966:X968"/>
    <mergeCell ref="X969:X971"/>
    <mergeCell ref="X972:X974"/>
    <mergeCell ref="X975:X977"/>
    <mergeCell ref="X978:X979"/>
    <mergeCell ref="X980:X981"/>
    <mergeCell ref="X982:X984"/>
    <mergeCell ref="X985:X987"/>
    <mergeCell ref="X988:X989"/>
    <mergeCell ref="X990:X992"/>
    <mergeCell ref="X993:X995"/>
    <mergeCell ref="X996:X998"/>
    <mergeCell ref="X999:X1000"/>
    <mergeCell ref="X1001:X1003"/>
    <mergeCell ref="X1004:X1005"/>
    <mergeCell ref="X1006:X1008"/>
    <mergeCell ref="X1009:X1010"/>
    <mergeCell ref="X1011:X1013"/>
    <mergeCell ref="X1156:X1158"/>
    <mergeCell ref="Y2:Y4"/>
    <mergeCell ref="Y5:Y7"/>
    <mergeCell ref="Y8:Y10"/>
    <mergeCell ref="Y11:Y13"/>
    <mergeCell ref="Y14:Y16"/>
    <mergeCell ref="Y17:Y18"/>
    <mergeCell ref="Y20:Y21"/>
    <mergeCell ref="Y22:Y23"/>
    <mergeCell ref="Y24:Y25"/>
    <mergeCell ref="Y27:Y28"/>
    <mergeCell ref="Y29:Y32"/>
    <mergeCell ref="Y36:Y37"/>
    <mergeCell ref="Y39:Y42"/>
    <mergeCell ref="Y43:Y45"/>
    <mergeCell ref="Y46:Y47"/>
    <mergeCell ref="Y49:Y50"/>
    <mergeCell ref="Y51:Y52"/>
    <mergeCell ref="Y53:Y54"/>
    <mergeCell ref="Y56:Y57"/>
    <mergeCell ref="Y62:Y63"/>
    <mergeCell ref="Y64:Y67"/>
    <mergeCell ref="Y69:Y70"/>
    <mergeCell ref="Y71:Y74"/>
    <mergeCell ref="Y75:Y76"/>
    <mergeCell ref="Y77:Y80"/>
    <mergeCell ref="Y81:Y82"/>
    <mergeCell ref="Y84:Y86"/>
    <mergeCell ref="Y87:Y88"/>
    <mergeCell ref="Y89:Y90"/>
    <mergeCell ref="Y91:Y92"/>
    <mergeCell ref="Y93:Y95"/>
    <mergeCell ref="Y96:Y98"/>
    <mergeCell ref="Y99:Y101"/>
    <mergeCell ref="Y102:Y103"/>
    <mergeCell ref="Y104:Y106"/>
    <mergeCell ref="Y107:Y108"/>
    <mergeCell ref="Y109:Y111"/>
    <mergeCell ref="Y112:Y113"/>
    <mergeCell ref="Y114:Y115"/>
    <mergeCell ref="Y116:Y119"/>
    <mergeCell ref="Y120:Y122"/>
    <mergeCell ref="Y123:Y124"/>
    <mergeCell ref="Y125:Y126"/>
    <mergeCell ref="Y128:Y129"/>
    <mergeCell ref="Y136:Y137"/>
    <mergeCell ref="Y138:Y141"/>
    <mergeCell ref="Y144:Y145"/>
    <mergeCell ref="Y146:Y147"/>
    <mergeCell ref="Y148:Y150"/>
    <mergeCell ref="Y151:Y152"/>
    <mergeCell ref="Y153:Y154"/>
    <mergeCell ref="Y156:Y157"/>
    <mergeCell ref="Y158:Y159"/>
    <mergeCell ref="Y160:Y161"/>
    <mergeCell ref="Y162:Y163"/>
    <mergeCell ref="Y164:Y165"/>
    <mergeCell ref="Y166:Y167"/>
    <mergeCell ref="Y168:Y170"/>
    <mergeCell ref="Y171:Y173"/>
    <mergeCell ref="Y174:Y177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2"/>
    <mergeCell ref="Y203:Y206"/>
    <mergeCell ref="Y207:Y208"/>
    <mergeCell ref="Y210:Y211"/>
    <mergeCell ref="Y212:Y215"/>
    <mergeCell ref="Y216:Y218"/>
    <mergeCell ref="Y219:Y221"/>
    <mergeCell ref="Y222:Y223"/>
    <mergeCell ref="Y224:Y225"/>
    <mergeCell ref="Y226:Y228"/>
    <mergeCell ref="Y232:Y234"/>
    <mergeCell ref="Y236:Y237"/>
    <mergeCell ref="Y238:Y240"/>
    <mergeCell ref="Y241:Y243"/>
    <mergeCell ref="Y244:Y246"/>
    <mergeCell ref="Y247:Y248"/>
    <mergeCell ref="Y250:Y251"/>
    <mergeCell ref="Y253:Y254"/>
    <mergeCell ref="Y255:Y256"/>
    <mergeCell ref="Y257:Y259"/>
    <mergeCell ref="Y260:Y261"/>
    <mergeCell ref="Y262:Y263"/>
    <mergeCell ref="Y264:Y265"/>
    <mergeCell ref="Y266:Y268"/>
    <mergeCell ref="Y269:Y270"/>
    <mergeCell ref="Y271:Y272"/>
    <mergeCell ref="Y274:Y275"/>
    <mergeCell ref="Y276:Y277"/>
    <mergeCell ref="Y278:Y279"/>
    <mergeCell ref="Y280:Y281"/>
    <mergeCell ref="Y282:Y283"/>
    <mergeCell ref="Y284:Y285"/>
    <mergeCell ref="Y286:Y287"/>
    <mergeCell ref="Y288:Y289"/>
    <mergeCell ref="Y290:Y291"/>
    <mergeCell ref="Y292:Y293"/>
    <mergeCell ref="Y295:Y296"/>
    <mergeCell ref="Y297:Y298"/>
    <mergeCell ref="Y299:Y301"/>
    <mergeCell ref="Y302:Y305"/>
    <mergeCell ref="Y306:Y308"/>
    <mergeCell ref="Y309:Y310"/>
    <mergeCell ref="Y311:Y312"/>
    <mergeCell ref="Y313:Y314"/>
    <mergeCell ref="Y315:Y316"/>
    <mergeCell ref="Y317:Y320"/>
    <mergeCell ref="Y321:Y324"/>
    <mergeCell ref="Y326:Y327"/>
    <mergeCell ref="Y330:Y332"/>
    <mergeCell ref="Y333:Y334"/>
    <mergeCell ref="Y337:Y338"/>
    <mergeCell ref="Y339:Y341"/>
    <mergeCell ref="Y342:Y344"/>
    <mergeCell ref="Y345:Y346"/>
    <mergeCell ref="Y347:Y348"/>
    <mergeCell ref="Y349:Y351"/>
    <mergeCell ref="Y352:Y353"/>
    <mergeCell ref="Y354:Y356"/>
    <mergeCell ref="Y357:Y358"/>
    <mergeCell ref="Y359:Y360"/>
    <mergeCell ref="Y361:Y362"/>
    <mergeCell ref="Y364:Y365"/>
    <mergeCell ref="Y366:Y367"/>
    <mergeCell ref="Y368:Y369"/>
    <mergeCell ref="Y375:Y376"/>
    <mergeCell ref="Y377:Y378"/>
    <mergeCell ref="Y379:Y380"/>
    <mergeCell ref="Y383:Y384"/>
    <mergeCell ref="Y388:Y389"/>
    <mergeCell ref="Y392:Y394"/>
    <mergeCell ref="Y395:Y397"/>
    <mergeCell ref="Y399:Y402"/>
    <mergeCell ref="Y403:Y405"/>
    <mergeCell ref="Y406:Y407"/>
    <mergeCell ref="Y408:Y409"/>
    <mergeCell ref="Y410:Y412"/>
    <mergeCell ref="Y413:Y414"/>
    <mergeCell ref="Y415:Y416"/>
    <mergeCell ref="Y417:Y418"/>
    <mergeCell ref="Y419:Y420"/>
    <mergeCell ref="Y421:Y423"/>
    <mergeCell ref="Y424:Y426"/>
    <mergeCell ref="Y427:Y428"/>
    <mergeCell ref="Y431:Y432"/>
    <mergeCell ref="Y433:Y434"/>
    <mergeCell ref="Y435:Y436"/>
    <mergeCell ref="Y437:Y438"/>
    <mergeCell ref="Y439:Y440"/>
    <mergeCell ref="Y442:Y443"/>
    <mergeCell ref="Y444:Y446"/>
    <mergeCell ref="Y447:Y449"/>
    <mergeCell ref="Y450:Y451"/>
    <mergeCell ref="Y452:Y455"/>
    <mergeCell ref="Y456:Y457"/>
    <mergeCell ref="Y459:Y462"/>
    <mergeCell ref="Y465:Y466"/>
    <mergeCell ref="Y467:Y468"/>
    <mergeCell ref="Y469:Y470"/>
    <mergeCell ref="Y473:Y474"/>
    <mergeCell ref="Y475:Y477"/>
    <mergeCell ref="Y478:Y479"/>
    <mergeCell ref="Y480:Y481"/>
    <mergeCell ref="Y482:Y483"/>
    <mergeCell ref="Y484:Y485"/>
    <mergeCell ref="Y486:Y487"/>
    <mergeCell ref="Y488:Y489"/>
    <mergeCell ref="Y490:Y491"/>
    <mergeCell ref="Y492:Y493"/>
    <mergeCell ref="Y494:Y496"/>
    <mergeCell ref="Y497:Y500"/>
    <mergeCell ref="Y501:Y504"/>
    <mergeCell ref="Y505:Y507"/>
    <mergeCell ref="Y508:Y509"/>
    <mergeCell ref="Y510:Y511"/>
    <mergeCell ref="Y512:Y513"/>
    <mergeCell ref="Y514:Y515"/>
    <mergeCell ref="Y516:Y517"/>
    <mergeCell ref="Y518:Y519"/>
    <mergeCell ref="Y520:Y521"/>
    <mergeCell ref="Y522:Y523"/>
    <mergeCell ref="Y524:Y525"/>
    <mergeCell ref="Y526:Y527"/>
    <mergeCell ref="Y528:Y529"/>
    <mergeCell ref="Y530:Y531"/>
    <mergeCell ref="Y532:Y533"/>
    <mergeCell ref="Y534:Y536"/>
    <mergeCell ref="Y537:Y538"/>
    <mergeCell ref="Y539:Y540"/>
    <mergeCell ref="Y541:Y542"/>
    <mergeCell ref="Y543:Y544"/>
    <mergeCell ref="Y545:Y546"/>
    <mergeCell ref="Y547:Y548"/>
    <mergeCell ref="Y549:Y550"/>
    <mergeCell ref="Y551:Y552"/>
    <mergeCell ref="Y553:Y554"/>
    <mergeCell ref="Y555:Y557"/>
    <mergeCell ref="Y558:Y559"/>
    <mergeCell ref="Y560:Y561"/>
    <mergeCell ref="Y562:Y563"/>
    <mergeCell ref="Y564:Y565"/>
    <mergeCell ref="Y566:Y567"/>
    <mergeCell ref="Y568:Y569"/>
    <mergeCell ref="Y570:Y571"/>
    <mergeCell ref="Y572:Y573"/>
    <mergeCell ref="Y574:Y575"/>
    <mergeCell ref="Y576:Y577"/>
    <mergeCell ref="Y641:Y644"/>
    <mergeCell ref="Y764:Y765"/>
    <mergeCell ref="Y766:Y767"/>
    <mergeCell ref="Y794:Y795"/>
    <mergeCell ref="Y813:Y815"/>
    <mergeCell ref="Y816:Y818"/>
    <mergeCell ref="Y819:Y821"/>
    <mergeCell ref="Y822:Y824"/>
    <mergeCell ref="Y825:Y827"/>
    <mergeCell ref="Y828:Y830"/>
    <mergeCell ref="Y831:Y833"/>
    <mergeCell ref="Y834:Y836"/>
    <mergeCell ref="Y837:Y839"/>
    <mergeCell ref="Y840:Y842"/>
    <mergeCell ref="Y843:Y845"/>
    <mergeCell ref="Y846:Y848"/>
    <mergeCell ref="Y849:Y851"/>
    <mergeCell ref="Y852:Y854"/>
    <mergeCell ref="Y855:Y857"/>
    <mergeCell ref="Y895:Y896"/>
    <mergeCell ref="Y906:Y907"/>
    <mergeCell ref="Y908:Y909"/>
    <mergeCell ref="Y910:Y912"/>
    <mergeCell ref="Y913:Y916"/>
    <mergeCell ref="Y924:Y926"/>
    <mergeCell ref="Y927:Y929"/>
    <mergeCell ref="Y930:Y932"/>
    <mergeCell ref="Y933:Y935"/>
    <mergeCell ref="Y936:Y938"/>
    <mergeCell ref="Y939:Y941"/>
    <mergeCell ref="Y942:Y943"/>
    <mergeCell ref="Y944:Y946"/>
    <mergeCell ref="Y947:Y949"/>
    <mergeCell ref="Y950:Y952"/>
    <mergeCell ref="Y953:Y955"/>
    <mergeCell ref="Y956:Y958"/>
    <mergeCell ref="Y959:Y960"/>
    <mergeCell ref="Y961:Y962"/>
    <mergeCell ref="Y963:Y965"/>
    <mergeCell ref="Y966:Y968"/>
    <mergeCell ref="Y969:Y971"/>
    <mergeCell ref="Y972:Y974"/>
    <mergeCell ref="Y975:Y977"/>
    <mergeCell ref="Y978:Y979"/>
    <mergeCell ref="Y980:Y981"/>
    <mergeCell ref="Y982:Y984"/>
    <mergeCell ref="Y985:Y987"/>
    <mergeCell ref="Y988:Y989"/>
    <mergeCell ref="Y990:Y992"/>
    <mergeCell ref="Y993:Y995"/>
    <mergeCell ref="Y996:Y998"/>
    <mergeCell ref="Y999:Y1000"/>
    <mergeCell ref="Y1001:Y1003"/>
    <mergeCell ref="Y1004:Y1005"/>
    <mergeCell ref="Y1006:Y1008"/>
    <mergeCell ref="Y1009:Y1010"/>
    <mergeCell ref="Y1011:Y1013"/>
    <mergeCell ref="Y1156:Y1158"/>
    <mergeCell ref="Z2:Z4"/>
    <mergeCell ref="Z5:Z7"/>
    <mergeCell ref="Z8:Z10"/>
    <mergeCell ref="Z11:Z13"/>
    <mergeCell ref="Z14:Z16"/>
    <mergeCell ref="Z17:Z18"/>
    <mergeCell ref="Z20:Z21"/>
    <mergeCell ref="Z22:Z23"/>
    <mergeCell ref="Z24:Z25"/>
    <mergeCell ref="Z27:Z28"/>
    <mergeCell ref="Z29:Z32"/>
    <mergeCell ref="Z36:Z37"/>
    <mergeCell ref="Z39:Z42"/>
    <mergeCell ref="Z43:Z45"/>
    <mergeCell ref="Z46:Z47"/>
    <mergeCell ref="Z49:Z50"/>
    <mergeCell ref="Z51:Z52"/>
    <mergeCell ref="Z53:Z54"/>
    <mergeCell ref="Z56:Z57"/>
    <mergeCell ref="Z62:Z63"/>
    <mergeCell ref="Z64:Z67"/>
    <mergeCell ref="Z69:Z70"/>
    <mergeCell ref="Z71:Z74"/>
    <mergeCell ref="Z75:Z76"/>
    <mergeCell ref="Z77:Z80"/>
    <mergeCell ref="Z81:Z82"/>
    <mergeCell ref="Z84:Z86"/>
    <mergeCell ref="Z87:Z88"/>
    <mergeCell ref="Z89:Z90"/>
    <mergeCell ref="Z91:Z92"/>
    <mergeCell ref="Z93:Z95"/>
    <mergeCell ref="Z96:Z98"/>
    <mergeCell ref="Z99:Z101"/>
    <mergeCell ref="Z102:Z103"/>
    <mergeCell ref="Z104:Z106"/>
    <mergeCell ref="Z107:Z108"/>
    <mergeCell ref="Z109:Z111"/>
    <mergeCell ref="Z112:Z113"/>
    <mergeCell ref="Z114:Z115"/>
    <mergeCell ref="Z116:Z119"/>
    <mergeCell ref="Z120:Z122"/>
    <mergeCell ref="Z123:Z124"/>
    <mergeCell ref="Z125:Z126"/>
    <mergeCell ref="Z128:Z129"/>
    <mergeCell ref="Z136:Z137"/>
    <mergeCell ref="Z138:Z141"/>
    <mergeCell ref="Z144:Z145"/>
    <mergeCell ref="Z146:Z147"/>
    <mergeCell ref="Z148:Z150"/>
    <mergeCell ref="Z151:Z152"/>
    <mergeCell ref="Z153:Z154"/>
    <mergeCell ref="Z156:Z157"/>
    <mergeCell ref="Z158:Z159"/>
    <mergeCell ref="Z160:Z161"/>
    <mergeCell ref="Z162:Z163"/>
    <mergeCell ref="Z164:Z165"/>
    <mergeCell ref="Z166:Z167"/>
    <mergeCell ref="Z168:Z170"/>
    <mergeCell ref="Z171:Z173"/>
    <mergeCell ref="Z174:Z177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2"/>
    <mergeCell ref="Z203:Z206"/>
    <mergeCell ref="Z207:Z208"/>
    <mergeCell ref="Z210:Z211"/>
    <mergeCell ref="Z212:Z215"/>
    <mergeCell ref="Z216:Z218"/>
    <mergeCell ref="Z219:Z221"/>
    <mergeCell ref="Z222:Z223"/>
    <mergeCell ref="Z224:Z225"/>
    <mergeCell ref="Z226:Z228"/>
    <mergeCell ref="Z232:Z234"/>
    <mergeCell ref="Z236:Z237"/>
    <mergeCell ref="Z238:Z240"/>
    <mergeCell ref="Z241:Z243"/>
    <mergeCell ref="Z244:Z246"/>
    <mergeCell ref="Z247:Z248"/>
    <mergeCell ref="Z250:Z251"/>
    <mergeCell ref="Z253:Z254"/>
    <mergeCell ref="Z255:Z256"/>
    <mergeCell ref="Z257:Z259"/>
    <mergeCell ref="Z260:Z261"/>
    <mergeCell ref="Z262:Z263"/>
    <mergeCell ref="Z264:Z265"/>
    <mergeCell ref="Z266:Z268"/>
    <mergeCell ref="Z269:Z270"/>
    <mergeCell ref="Z271:Z272"/>
    <mergeCell ref="Z274:Z275"/>
    <mergeCell ref="Z276:Z277"/>
    <mergeCell ref="Z278:Z279"/>
    <mergeCell ref="Z280:Z281"/>
    <mergeCell ref="Z282:Z283"/>
    <mergeCell ref="Z284:Z285"/>
    <mergeCell ref="Z286:Z287"/>
    <mergeCell ref="Z288:Z289"/>
    <mergeCell ref="Z290:Z291"/>
    <mergeCell ref="Z292:Z293"/>
    <mergeCell ref="Z295:Z296"/>
    <mergeCell ref="Z297:Z298"/>
    <mergeCell ref="Z299:Z301"/>
    <mergeCell ref="Z302:Z305"/>
    <mergeCell ref="Z306:Z308"/>
    <mergeCell ref="Z309:Z310"/>
    <mergeCell ref="Z311:Z312"/>
    <mergeCell ref="Z313:Z314"/>
    <mergeCell ref="Z315:Z316"/>
    <mergeCell ref="Z317:Z320"/>
    <mergeCell ref="Z321:Z324"/>
    <mergeCell ref="Z326:Z327"/>
    <mergeCell ref="Z330:Z332"/>
    <mergeCell ref="Z333:Z334"/>
    <mergeCell ref="Z337:Z338"/>
    <mergeCell ref="Z339:Z341"/>
    <mergeCell ref="Z342:Z344"/>
    <mergeCell ref="Z345:Z346"/>
    <mergeCell ref="Z347:Z348"/>
    <mergeCell ref="Z349:Z351"/>
    <mergeCell ref="Z352:Z353"/>
    <mergeCell ref="Z354:Z356"/>
    <mergeCell ref="Z357:Z358"/>
    <mergeCell ref="Z359:Z360"/>
    <mergeCell ref="Z361:Z362"/>
    <mergeCell ref="Z364:Z365"/>
    <mergeCell ref="Z366:Z367"/>
    <mergeCell ref="Z368:Z369"/>
    <mergeCell ref="Z375:Z376"/>
    <mergeCell ref="Z377:Z378"/>
    <mergeCell ref="Z379:Z380"/>
    <mergeCell ref="Z383:Z384"/>
    <mergeCell ref="Z388:Z389"/>
    <mergeCell ref="Z392:Z394"/>
    <mergeCell ref="Z395:Z397"/>
    <mergeCell ref="Z399:Z402"/>
    <mergeCell ref="Z403:Z405"/>
    <mergeCell ref="Z406:Z407"/>
    <mergeCell ref="Z408:Z409"/>
    <mergeCell ref="Z410:Z412"/>
    <mergeCell ref="Z413:Z414"/>
    <mergeCell ref="Z415:Z416"/>
    <mergeCell ref="Z417:Z418"/>
    <mergeCell ref="Z419:Z420"/>
    <mergeCell ref="Z421:Z423"/>
    <mergeCell ref="Z424:Z426"/>
    <mergeCell ref="Z427:Z428"/>
    <mergeCell ref="Z431:Z432"/>
    <mergeCell ref="Z433:Z434"/>
    <mergeCell ref="Z435:Z436"/>
    <mergeCell ref="Z437:Z438"/>
    <mergeCell ref="Z439:Z440"/>
    <mergeCell ref="Z442:Z443"/>
    <mergeCell ref="Z444:Z446"/>
    <mergeCell ref="Z447:Z449"/>
    <mergeCell ref="Z450:Z451"/>
    <mergeCell ref="Z452:Z455"/>
    <mergeCell ref="Z456:Z457"/>
    <mergeCell ref="Z459:Z462"/>
    <mergeCell ref="Z465:Z466"/>
    <mergeCell ref="Z467:Z468"/>
    <mergeCell ref="Z469:Z470"/>
    <mergeCell ref="Z473:Z474"/>
    <mergeCell ref="Z475:Z477"/>
    <mergeCell ref="Z478:Z479"/>
    <mergeCell ref="Z480:Z481"/>
    <mergeCell ref="Z482:Z483"/>
    <mergeCell ref="Z484:Z485"/>
    <mergeCell ref="Z486:Z487"/>
    <mergeCell ref="Z488:Z489"/>
    <mergeCell ref="Z490:Z491"/>
    <mergeCell ref="Z492:Z493"/>
    <mergeCell ref="Z494:Z496"/>
    <mergeCell ref="Z497:Z500"/>
    <mergeCell ref="Z501:Z504"/>
    <mergeCell ref="Z505:Z507"/>
    <mergeCell ref="Z508:Z509"/>
    <mergeCell ref="Z510:Z511"/>
    <mergeCell ref="Z512:Z513"/>
    <mergeCell ref="Z514:Z515"/>
    <mergeCell ref="Z516:Z517"/>
    <mergeCell ref="Z518:Z519"/>
    <mergeCell ref="Z520:Z521"/>
    <mergeCell ref="Z522:Z523"/>
    <mergeCell ref="Z524:Z525"/>
    <mergeCell ref="Z526:Z527"/>
    <mergeCell ref="Z528:Z529"/>
    <mergeCell ref="Z530:Z531"/>
    <mergeCell ref="Z532:Z533"/>
    <mergeCell ref="Z534:Z536"/>
    <mergeCell ref="Z537:Z538"/>
    <mergeCell ref="Z539:Z540"/>
    <mergeCell ref="Z541:Z542"/>
    <mergeCell ref="Z543:Z544"/>
    <mergeCell ref="Z545:Z546"/>
    <mergeCell ref="Z547:Z548"/>
    <mergeCell ref="Z549:Z550"/>
    <mergeCell ref="Z551:Z552"/>
    <mergeCell ref="Z553:Z554"/>
    <mergeCell ref="Z555:Z557"/>
    <mergeCell ref="Z558:Z559"/>
    <mergeCell ref="Z560:Z561"/>
    <mergeCell ref="Z562:Z563"/>
    <mergeCell ref="Z564:Z565"/>
    <mergeCell ref="Z566:Z567"/>
    <mergeCell ref="Z568:Z569"/>
    <mergeCell ref="Z570:Z571"/>
    <mergeCell ref="Z572:Z573"/>
    <mergeCell ref="Z574:Z575"/>
    <mergeCell ref="Z576:Z577"/>
    <mergeCell ref="Z1156:Z1158"/>
    <mergeCell ref="AA2:AA4"/>
    <mergeCell ref="AA5:AA7"/>
    <mergeCell ref="AA8:AA10"/>
    <mergeCell ref="AA11:AA13"/>
    <mergeCell ref="AA14:AA16"/>
    <mergeCell ref="AA17:AA18"/>
    <mergeCell ref="AA20:AA21"/>
    <mergeCell ref="AA22:AA23"/>
    <mergeCell ref="AA24:AA25"/>
    <mergeCell ref="AA27:AA28"/>
    <mergeCell ref="AA29:AA32"/>
    <mergeCell ref="AA36:AA37"/>
    <mergeCell ref="AA39:AA42"/>
    <mergeCell ref="AA43:AA45"/>
    <mergeCell ref="AA46:AA47"/>
    <mergeCell ref="AA49:AA50"/>
    <mergeCell ref="AA51:AA52"/>
    <mergeCell ref="AA53:AA54"/>
    <mergeCell ref="AA56:AA57"/>
    <mergeCell ref="AA62:AA63"/>
    <mergeCell ref="AA64:AA67"/>
    <mergeCell ref="AA69:AA70"/>
    <mergeCell ref="AA71:AA74"/>
    <mergeCell ref="AA75:AA76"/>
    <mergeCell ref="AA77:AA80"/>
    <mergeCell ref="AA81:AA82"/>
    <mergeCell ref="AA84:AA86"/>
    <mergeCell ref="AA87:AA88"/>
    <mergeCell ref="AA89:AA90"/>
    <mergeCell ref="AA91:AA92"/>
    <mergeCell ref="AA93:AA95"/>
    <mergeCell ref="AA96:AA98"/>
    <mergeCell ref="AA99:AA101"/>
    <mergeCell ref="AA102:AA103"/>
    <mergeCell ref="AA104:AA106"/>
    <mergeCell ref="AA107:AA108"/>
    <mergeCell ref="AA109:AA111"/>
    <mergeCell ref="AA112:AA113"/>
    <mergeCell ref="AA114:AA115"/>
    <mergeCell ref="AA116:AA119"/>
    <mergeCell ref="AA120:AA122"/>
    <mergeCell ref="AA123:AA124"/>
    <mergeCell ref="AA125:AA126"/>
    <mergeCell ref="AA128:AA129"/>
    <mergeCell ref="AA136:AA137"/>
    <mergeCell ref="AA138:AA141"/>
    <mergeCell ref="AA144:AA145"/>
    <mergeCell ref="AA146:AA147"/>
    <mergeCell ref="AA148:AA150"/>
    <mergeCell ref="AA151:AA152"/>
    <mergeCell ref="AA153:AA154"/>
    <mergeCell ref="AA156:AA157"/>
    <mergeCell ref="AA158:AA159"/>
    <mergeCell ref="AA160:AA161"/>
    <mergeCell ref="AA162:AA163"/>
    <mergeCell ref="AA164:AA165"/>
    <mergeCell ref="AA166:AA167"/>
    <mergeCell ref="AA168:AA170"/>
    <mergeCell ref="AA171:AA173"/>
    <mergeCell ref="AA174:AA177"/>
    <mergeCell ref="AA179:AA180"/>
    <mergeCell ref="AA181:AA182"/>
    <mergeCell ref="AA183:AA184"/>
    <mergeCell ref="AA185:AA186"/>
    <mergeCell ref="AA187:AA188"/>
    <mergeCell ref="AA189:AA190"/>
    <mergeCell ref="AA191:AA192"/>
    <mergeCell ref="AA193:AA194"/>
    <mergeCell ref="AA195:AA196"/>
    <mergeCell ref="AA197:AA198"/>
    <mergeCell ref="AA199:AA202"/>
    <mergeCell ref="AA203:AA206"/>
    <mergeCell ref="AA207:AA208"/>
    <mergeCell ref="AA210:AA211"/>
    <mergeCell ref="AA212:AA215"/>
    <mergeCell ref="AA216:AA218"/>
    <mergeCell ref="AA219:AA221"/>
    <mergeCell ref="AA222:AA223"/>
    <mergeCell ref="AA224:AA225"/>
    <mergeCell ref="AA226:AA228"/>
    <mergeCell ref="AA232:AA234"/>
    <mergeCell ref="AA236:AA237"/>
    <mergeCell ref="AA238:AA240"/>
    <mergeCell ref="AA241:AA243"/>
    <mergeCell ref="AA244:AA246"/>
    <mergeCell ref="AA247:AA248"/>
    <mergeCell ref="AA250:AA251"/>
    <mergeCell ref="AA253:AA254"/>
    <mergeCell ref="AA255:AA256"/>
    <mergeCell ref="AA257:AA259"/>
    <mergeCell ref="AA260:AA261"/>
    <mergeCell ref="AA262:AA263"/>
    <mergeCell ref="AA264:AA265"/>
    <mergeCell ref="AA266:AA268"/>
    <mergeCell ref="AA269:AA270"/>
    <mergeCell ref="AA271:AA272"/>
    <mergeCell ref="AA274:AA275"/>
    <mergeCell ref="AA276:AA277"/>
    <mergeCell ref="AA278:AA279"/>
    <mergeCell ref="AA280:AA281"/>
    <mergeCell ref="AA282:AA283"/>
    <mergeCell ref="AA284:AA285"/>
    <mergeCell ref="AA286:AA287"/>
    <mergeCell ref="AA288:AA289"/>
    <mergeCell ref="AA290:AA291"/>
    <mergeCell ref="AA292:AA293"/>
    <mergeCell ref="AA295:AA296"/>
    <mergeCell ref="AA297:AA298"/>
    <mergeCell ref="AA299:AA301"/>
    <mergeCell ref="AA302:AA305"/>
    <mergeCell ref="AA306:AA308"/>
    <mergeCell ref="AA309:AA310"/>
    <mergeCell ref="AA311:AA312"/>
    <mergeCell ref="AA313:AA314"/>
    <mergeCell ref="AA315:AA316"/>
    <mergeCell ref="AA317:AA320"/>
    <mergeCell ref="AA321:AA324"/>
    <mergeCell ref="AA326:AA327"/>
    <mergeCell ref="AA330:AA332"/>
    <mergeCell ref="AA333:AA334"/>
    <mergeCell ref="AA337:AA338"/>
    <mergeCell ref="AA339:AA341"/>
    <mergeCell ref="AA342:AA344"/>
    <mergeCell ref="AA345:AA346"/>
    <mergeCell ref="AA347:AA348"/>
    <mergeCell ref="AA349:AA351"/>
    <mergeCell ref="AA352:AA353"/>
    <mergeCell ref="AA354:AA356"/>
    <mergeCell ref="AA357:AA358"/>
    <mergeCell ref="AA359:AA360"/>
    <mergeCell ref="AA361:AA362"/>
    <mergeCell ref="AA364:AA365"/>
    <mergeCell ref="AA366:AA367"/>
    <mergeCell ref="AA368:AA369"/>
    <mergeCell ref="AA375:AA376"/>
    <mergeCell ref="AA377:AA378"/>
    <mergeCell ref="AA379:AA380"/>
    <mergeCell ref="AA383:AA384"/>
    <mergeCell ref="AA388:AA389"/>
    <mergeCell ref="AA392:AA394"/>
    <mergeCell ref="AA395:AA397"/>
    <mergeCell ref="AA399:AA402"/>
    <mergeCell ref="AA403:AA405"/>
    <mergeCell ref="AA406:AA407"/>
    <mergeCell ref="AA408:AA409"/>
    <mergeCell ref="AA410:AA412"/>
    <mergeCell ref="AA413:AA414"/>
    <mergeCell ref="AA415:AA416"/>
    <mergeCell ref="AA417:AA418"/>
    <mergeCell ref="AA419:AA420"/>
    <mergeCell ref="AA421:AA423"/>
    <mergeCell ref="AA424:AA426"/>
    <mergeCell ref="AA427:AA428"/>
    <mergeCell ref="AA431:AA432"/>
    <mergeCell ref="AA433:AA434"/>
    <mergeCell ref="AA435:AA436"/>
    <mergeCell ref="AA437:AA438"/>
    <mergeCell ref="AA439:AA440"/>
    <mergeCell ref="AA442:AA443"/>
    <mergeCell ref="AA444:AA446"/>
    <mergeCell ref="AA447:AA449"/>
    <mergeCell ref="AA450:AA451"/>
    <mergeCell ref="AA452:AA455"/>
    <mergeCell ref="AA456:AA457"/>
    <mergeCell ref="AA459:AA462"/>
    <mergeCell ref="AA465:AA466"/>
    <mergeCell ref="AA467:AA468"/>
    <mergeCell ref="AA469:AA470"/>
    <mergeCell ref="AA473:AA474"/>
    <mergeCell ref="AA475:AA477"/>
    <mergeCell ref="AA478:AA479"/>
    <mergeCell ref="AA480:AA481"/>
    <mergeCell ref="AA482:AA483"/>
    <mergeCell ref="AA484:AA485"/>
    <mergeCell ref="AA486:AA487"/>
    <mergeCell ref="AA488:AA489"/>
    <mergeCell ref="AA490:AA491"/>
    <mergeCell ref="AA492:AA493"/>
    <mergeCell ref="AA494:AA496"/>
    <mergeCell ref="AA497:AA500"/>
    <mergeCell ref="AA501:AA504"/>
    <mergeCell ref="AA505:AA507"/>
    <mergeCell ref="AA508:AA509"/>
    <mergeCell ref="AA510:AA511"/>
    <mergeCell ref="AA512:AA513"/>
    <mergeCell ref="AA514:AA515"/>
    <mergeCell ref="AA516:AA517"/>
    <mergeCell ref="AA518:AA519"/>
    <mergeCell ref="AA520:AA521"/>
    <mergeCell ref="AA522:AA523"/>
    <mergeCell ref="AA524:AA525"/>
    <mergeCell ref="AA526:AA527"/>
    <mergeCell ref="AA528:AA529"/>
    <mergeCell ref="AA530:AA531"/>
    <mergeCell ref="AA532:AA533"/>
    <mergeCell ref="AA534:AA536"/>
    <mergeCell ref="AA537:AA538"/>
    <mergeCell ref="AA539:AA540"/>
    <mergeCell ref="AA541:AA542"/>
    <mergeCell ref="AA543:AA544"/>
    <mergeCell ref="AA545:AA546"/>
    <mergeCell ref="AA547:AA548"/>
    <mergeCell ref="AA549:AA550"/>
    <mergeCell ref="AA551:AA552"/>
    <mergeCell ref="AA553:AA554"/>
    <mergeCell ref="AA555:AA557"/>
    <mergeCell ref="AA558:AA559"/>
    <mergeCell ref="AA560:AA561"/>
    <mergeCell ref="AA562:AA563"/>
    <mergeCell ref="AA564:AA565"/>
    <mergeCell ref="AA566:AA567"/>
    <mergeCell ref="AA568:AA569"/>
    <mergeCell ref="AA570:AA571"/>
    <mergeCell ref="AA572:AA573"/>
    <mergeCell ref="AA574:AA575"/>
    <mergeCell ref="AA576:AA577"/>
    <mergeCell ref="AA1156:AA1158"/>
    <mergeCell ref="AB2:AB4"/>
    <mergeCell ref="AB5:AB7"/>
    <mergeCell ref="AB8:AB10"/>
    <mergeCell ref="AB11:AB13"/>
    <mergeCell ref="AB14:AB16"/>
    <mergeCell ref="AB17:AB18"/>
    <mergeCell ref="AB20:AB21"/>
    <mergeCell ref="AB22:AB23"/>
    <mergeCell ref="AB24:AB25"/>
    <mergeCell ref="AB27:AB28"/>
    <mergeCell ref="AB29:AB32"/>
    <mergeCell ref="AB36:AB37"/>
    <mergeCell ref="AB39:AB42"/>
    <mergeCell ref="AB43:AB45"/>
    <mergeCell ref="AB46:AB47"/>
    <mergeCell ref="AB49:AB50"/>
    <mergeCell ref="AB51:AB52"/>
    <mergeCell ref="AB53:AB54"/>
    <mergeCell ref="AB56:AB57"/>
    <mergeCell ref="AB62:AB63"/>
    <mergeCell ref="AB64:AB67"/>
    <mergeCell ref="AB69:AB70"/>
    <mergeCell ref="AB71:AB74"/>
    <mergeCell ref="AB75:AB76"/>
    <mergeCell ref="AB77:AB80"/>
    <mergeCell ref="AB81:AB82"/>
    <mergeCell ref="AB84:AB86"/>
    <mergeCell ref="AB87:AB88"/>
    <mergeCell ref="AB89:AB90"/>
    <mergeCell ref="AB91:AB92"/>
    <mergeCell ref="AB93:AB95"/>
    <mergeCell ref="AB96:AB98"/>
    <mergeCell ref="AB99:AB101"/>
    <mergeCell ref="AB102:AB103"/>
    <mergeCell ref="AB104:AB106"/>
    <mergeCell ref="AB107:AB108"/>
    <mergeCell ref="AB109:AB111"/>
    <mergeCell ref="AB112:AB113"/>
    <mergeCell ref="AB114:AB115"/>
    <mergeCell ref="AB116:AB119"/>
    <mergeCell ref="AB120:AB122"/>
    <mergeCell ref="AB123:AB124"/>
    <mergeCell ref="AB125:AB126"/>
    <mergeCell ref="AB128:AB129"/>
    <mergeCell ref="AB136:AB137"/>
    <mergeCell ref="AB138:AB141"/>
    <mergeCell ref="AB144:AB145"/>
    <mergeCell ref="AB146:AB147"/>
    <mergeCell ref="AB148:AB150"/>
    <mergeCell ref="AB151:AB152"/>
    <mergeCell ref="AB153:AB154"/>
    <mergeCell ref="AB156:AB157"/>
    <mergeCell ref="AB158:AB159"/>
    <mergeCell ref="AB160:AB161"/>
    <mergeCell ref="AB162:AB163"/>
    <mergeCell ref="AB164:AB165"/>
    <mergeCell ref="AB166:AB167"/>
    <mergeCell ref="AB168:AB170"/>
    <mergeCell ref="AB171:AB173"/>
    <mergeCell ref="AB174:AB177"/>
    <mergeCell ref="AB179:AB180"/>
    <mergeCell ref="AB181:AB182"/>
    <mergeCell ref="AB183:AB184"/>
    <mergeCell ref="AB185:AB186"/>
    <mergeCell ref="AB187:AB188"/>
    <mergeCell ref="AB189:AB190"/>
    <mergeCell ref="AB191:AB192"/>
    <mergeCell ref="AB193:AB194"/>
    <mergeCell ref="AB195:AB196"/>
    <mergeCell ref="AB197:AB198"/>
    <mergeCell ref="AB199:AB202"/>
    <mergeCell ref="AB203:AB206"/>
    <mergeCell ref="AB207:AB208"/>
    <mergeCell ref="AB210:AB211"/>
    <mergeCell ref="AB212:AB215"/>
    <mergeCell ref="AB216:AB218"/>
    <mergeCell ref="AB219:AB221"/>
    <mergeCell ref="AB222:AB223"/>
    <mergeCell ref="AB224:AB225"/>
    <mergeCell ref="AB226:AB228"/>
    <mergeCell ref="AB232:AB234"/>
    <mergeCell ref="AB236:AB237"/>
    <mergeCell ref="AB238:AB240"/>
    <mergeCell ref="AB241:AB243"/>
    <mergeCell ref="AB244:AB246"/>
    <mergeCell ref="AB247:AB248"/>
    <mergeCell ref="AB250:AB251"/>
    <mergeCell ref="AB253:AB254"/>
    <mergeCell ref="AB255:AB256"/>
    <mergeCell ref="AB257:AB259"/>
    <mergeCell ref="AB260:AB261"/>
    <mergeCell ref="AB262:AB263"/>
    <mergeCell ref="AB264:AB265"/>
    <mergeCell ref="AB266:AB268"/>
    <mergeCell ref="AB269:AB270"/>
    <mergeCell ref="AB271:AB272"/>
    <mergeCell ref="AB274:AB275"/>
    <mergeCell ref="AB276:AB277"/>
    <mergeCell ref="AB278:AB279"/>
    <mergeCell ref="AB280:AB281"/>
    <mergeCell ref="AB282:AB283"/>
    <mergeCell ref="AB284:AB285"/>
    <mergeCell ref="AB286:AB287"/>
    <mergeCell ref="AB288:AB289"/>
    <mergeCell ref="AB290:AB291"/>
    <mergeCell ref="AB292:AB293"/>
    <mergeCell ref="AB295:AB296"/>
    <mergeCell ref="AB297:AB298"/>
    <mergeCell ref="AB299:AB301"/>
    <mergeCell ref="AB302:AB305"/>
    <mergeCell ref="AB306:AB308"/>
    <mergeCell ref="AB309:AB310"/>
    <mergeCell ref="AB311:AB312"/>
    <mergeCell ref="AB313:AB314"/>
    <mergeCell ref="AB315:AB316"/>
    <mergeCell ref="AB317:AB320"/>
    <mergeCell ref="AB321:AB324"/>
    <mergeCell ref="AB326:AB327"/>
    <mergeCell ref="AB330:AB332"/>
    <mergeCell ref="AB333:AB334"/>
    <mergeCell ref="AB337:AB338"/>
    <mergeCell ref="AB339:AB341"/>
    <mergeCell ref="AB342:AB344"/>
    <mergeCell ref="AB345:AB346"/>
    <mergeCell ref="AB347:AB348"/>
    <mergeCell ref="AB349:AB351"/>
    <mergeCell ref="AB352:AB353"/>
    <mergeCell ref="AB354:AB356"/>
    <mergeCell ref="AB357:AB358"/>
    <mergeCell ref="AB359:AB360"/>
    <mergeCell ref="AB361:AB362"/>
    <mergeCell ref="AB364:AB365"/>
    <mergeCell ref="AB366:AB367"/>
    <mergeCell ref="AB368:AB369"/>
    <mergeCell ref="AB375:AB376"/>
    <mergeCell ref="AB377:AB378"/>
    <mergeCell ref="AB379:AB380"/>
    <mergeCell ref="AB383:AB384"/>
    <mergeCell ref="AB388:AB389"/>
    <mergeCell ref="AB392:AB394"/>
    <mergeCell ref="AB395:AB397"/>
    <mergeCell ref="AB399:AB402"/>
    <mergeCell ref="AB403:AB405"/>
    <mergeCell ref="AB406:AB407"/>
    <mergeCell ref="AB408:AB409"/>
    <mergeCell ref="AB410:AB412"/>
    <mergeCell ref="AB413:AB414"/>
    <mergeCell ref="AB415:AB416"/>
    <mergeCell ref="AB417:AB418"/>
    <mergeCell ref="AB419:AB420"/>
    <mergeCell ref="AB421:AB423"/>
    <mergeCell ref="AB424:AB426"/>
    <mergeCell ref="AB427:AB428"/>
    <mergeCell ref="AB431:AB432"/>
    <mergeCell ref="AB433:AB434"/>
    <mergeCell ref="AB435:AB436"/>
    <mergeCell ref="AB437:AB438"/>
    <mergeCell ref="AB439:AB440"/>
    <mergeCell ref="AB442:AB443"/>
    <mergeCell ref="AB444:AB446"/>
    <mergeCell ref="AB447:AB449"/>
    <mergeCell ref="AB450:AB451"/>
    <mergeCell ref="AB452:AB455"/>
    <mergeCell ref="AB456:AB457"/>
    <mergeCell ref="AB459:AB462"/>
    <mergeCell ref="AB465:AB466"/>
    <mergeCell ref="AB467:AB468"/>
    <mergeCell ref="AB469:AB470"/>
    <mergeCell ref="AB473:AB474"/>
    <mergeCell ref="AB475:AB477"/>
    <mergeCell ref="AB478:AB479"/>
    <mergeCell ref="AB480:AB481"/>
    <mergeCell ref="AB482:AB483"/>
    <mergeCell ref="AB484:AB485"/>
    <mergeCell ref="AB486:AB487"/>
    <mergeCell ref="AB488:AB489"/>
    <mergeCell ref="AB490:AB491"/>
    <mergeCell ref="AB492:AB493"/>
    <mergeCell ref="AB494:AB496"/>
    <mergeCell ref="AB497:AB500"/>
    <mergeCell ref="AB501:AB504"/>
    <mergeCell ref="AB505:AB507"/>
    <mergeCell ref="AB508:AB509"/>
    <mergeCell ref="AB510:AB511"/>
    <mergeCell ref="AB512:AB513"/>
    <mergeCell ref="AB514:AB515"/>
    <mergeCell ref="AB516:AB517"/>
    <mergeCell ref="AB518:AB519"/>
    <mergeCell ref="AB520:AB521"/>
    <mergeCell ref="AB522:AB523"/>
    <mergeCell ref="AB524:AB525"/>
    <mergeCell ref="AB526:AB527"/>
    <mergeCell ref="AB528:AB529"/>
    <mergeCell ref="AB530:AB531"/>
    <mergeCell ref="AB532:AB533"/>
    <mergeCell ref="AB534:AB536"/>
    <mergeCell ref="AB537:AB538"/>
    <mergeCell ref="AB539:AB540"/>
    <mergeCell ref="AB541:AB542"/>
    <mergeCell ref="AB543:AB544"/>
    <mergeCell ref="AB545:AB546"/>
    <mergeCell ref="AB547:AB548"/>
    <mergeCell ref="AB549:AB550"/>
    <mergeCell ref="AB551:AB552"/>
    <mergeCell ref="AB553:AB554"/>
    <mergeCell ref="AB555:AB557"/>
    <mergeCell ref="AB558:AB559"/>
    <mergeCell ref="AB560:AB561"/>
    <mergeCell ref="AB562:AB563"/>
    <mergeCell ref="AB564:AB565"/>
    <mergeCell ref="AB566:AB567"/>
    <mergeCell ref="AB568:AB569"/>
    <mergeCell ref="AB570:AB571"/>
    <mergeCell ref="AB572:AB573"/>
    <mergeCell ref="AB574:AB575"/>
    <mergeCell ref="AB576:AB577"/>
    <mergeCell ref="AB1156:AB1158"/>
    <mergeCell ref="AC2:AC4"/>
    <mergeCell ref="AC5:AC7"/>
    <mergeCell ref="AC8:AC10"/>
    <mergeCell ref="AC11:AC13"/>
    <mergeCell ref="AC14:AC16"/>
    <mergeCell ref="AC17:AC18"/>
    <mergeCell ref="AC20:AC21"/>
    <mergeCell ref="AC22:AC23"/>
    <mergeCell ref="AC24:AC25"/>
    <mergeCell ref="AC27:AC28"/>
    <mergeCell ref="AC29:AC32"/>
    <mergeCell ref="AC36:AC37"/>
    <mergeCell ref="AC39:AC42"/>
    <mergeCell ref="AC43:AC45"/>
    <mergeCell ref="AC46:AC47"/>
    <mergeCell ref="AC49:AC50"/>
    <mergeCell ref="AC51:AC52"/>
    <mergeCell ref="AC53:AC54"/>
    <mergeCell ref="AC56:AC57"/>
    <mergeCell ref="AC62:AC63"/>
    <mergeCell ref="AC64:AC67"/>
    <mergeCell ref="AC69:AC70"/>
    <mergeCell ref="AC71:AC74"/>
    <mergeCell ref="AC75:AC76"/>
    <mergeCell ref="AC77:AC80"/>
    <mergeCell ref="AC81:AC82"/>
    <mergeCell ref="AC84:AC86"/>
    <mergeCell ref="AC87:AC88"/>
    <mergeCell ref="AC89:AC90"/>
    <mergeCell ref="AC91:AC92"/>
    <mergeCell ref="AC93:AC95"/>
    <mergeCell ref="AC96:AC98"/>
    <mergeCell ref="AC99:AC101"/>
    <mergeCell ref="AC102:AC103"/>
    <mergeCell ref="AC104:AC106"/>
    <mergeCell ref="AC107:AC108"/>
    <mergeCell ref="AC109:AC111"/>
    <mergeCell ref="AC112:AC113"/>
    <mergeCell ref="AC114:AC115"/>
    <mergeCell ref="AC116:AC119"/>
    <mergeCell ref="AC120:AC122"/>
    <mergeCell ref="AC123:AC124"/>
    <mergeCell ref="AC125:AC126"/>
    <mergeCell ref="AC128:AC129"/>
    <mergeCell ref="AC136:AC137"/>
    <mergeCell ref="AC138:AC141"/>
    <mergeCell ref="AC144:AC145"/>
    <mergeCell ref="AC146:AC147"/>
    <mergeCell ref="AC148:AC150"/>
    <mergeCell ref="AC151:AC152"/>
    <mergeCell ref="AC153:AC154"/>
    <mergeCell ref="AC156:AC157"/>
    <mergeCell ref="AC158:AC159"/>
    <mergeCell ref="AC160:AC161"/>
    <mergeCell ref="AC162:AC163"/>
    <mergeCell ref="AC164:AC165"/>
    <mergeCell ref="AC166:AC167"/>
    <mergeCell ref="AC168:AC170"/>
    <mergeCell ref="AC171:AC173"/>
    <mergeCell ref="AC174:AC177"/>
    <mergeCell ref="AC179:AC180"/>
    <mergeCell ref="AC181:AC182"/>
    <mergeCell ref="AC183:AC184"/>
    <mergeCell ref="AC185:AC186"/>
    <mergeCell ref="AC187:AC188"/>
    <mergeCell ref="AC189:AC190"/>
    <mergeCell ref="AC191:AC192"/>
    <mergeCell ref="AC193:AC194"/>
    <mergeCell ref="AC195:AC196"/>
    <mergeCell ref="AC197:AC198"/>
    <mergeCell ref="AC199:AC202"/>
    <mergeCell ref="AC203:AC206"/>
    <mergeCell ref="AC207:AC208"/>
    <mergeCell ref="AC210:AC211"/>
    <mergeCell ref="AC212:AC215"/>
    <mergeCell ref="AC216:AC218"/>
    <mergeCell ref="AC219:AC221"/>
    <mergeCell ref="AC222:AC223"/>
    <mergeCell ref="AC224:AC225"/>
    <mergeCell ref="AC226:AC228"/>
    <mergeCell ref="AC232:AC234"/>
    <mergeCell ref="AC236:AC237"/>
    <mergeCell ref="AC238:AC240"/>
    <mergeCell ref="AC241:AC243"/>
    <mergeCell ref="AC244:AC246"/>
    <mergeCell ref="AC247:AC248"/>
    <mergeCell ref="AC250:AC251"/>
    <mergeCell ref="AC253:AC254"/>
    <mergeCell ref="AC255:AC256"/>
    <mergeCell ref="AC257:AC259"/>
    <mergeCell ref="AC260:AC261"/>
    <mergeCell ref="AC262:AC263"/>
    <mergeCell ref="AC264:AC265"/>
    <mergeCell ref="AC266:AC268"/>
    <mergeCell ref="AC269:AC270"/>
    <mergeCell ref="AC271:AC272"/>
    <mergeCell ref="AC274:AC275"/>
    <mergeCell ref="AC276:AC277"/>
    <mergeCell ref="AC278:AC279"/>
    <mergeCell ref="AC280:AC281"/>
    <mergeCell ref="AC282:AC283"/>
    <mergeCell ref="AC284:AC285"/>
    <mergeCell ref="AC286:AC287"/>
    <mergeCell ref="AC288:AC289"/>
    <mergeCell ref="AC290:AC291"/>
    <mergeCell ref="AC292:AC293"/>
    <mergeCell ref="AC295:AC296"/>
    <mergeCell ref="AC297:AC298"/>
    <mergeCell ref="AC299:AC301"/>
    <mergeCell ref="AC302:AC305"/>
    <mergeCell ref="AC306:AC308"/>
    <mergeCell ref="AC309:AC310"/>
    <mergeCell ref="AC311:AC312"/>
    <mergeCell ref="AC313:AC314"/>
    <mergeCell ref="AC315:AC316"/>
    <mergeCell ref="AC317:AC320"/>
    <mergeCell ref="AC321:AC324"/>
    <mergeCell ref="AC326:AC327"/>
    <mergeCell ref="AC330:AC332"/>
    <mergeCell ref="AC333:AC334"/>
    <mergeCell ref="AC337:AC338"/>
    <mergeCell ref="AC339:AC341"/>
    <mergeCell ref="AC342:AC344"/>
    <mergeCell ref="AC345:AC346"/>
    <mergeCell ref="AC347:AC348"/>
    <mergeCell ref="AC349:AC351"/>
    <mergeCell ref="AC352:AC353"/>
    <mergeCell ref="AC354:AC356"/>
    <mergeCell ref="AC357:AC358"/>
    <mergeCell ref="AC359:AC360"/>
    <mergeCell ref="AC361:AC362"/>
    <mergeCell ref="AC364:AC365"/>
    <mergeCell ref="AC366:AC367"/>
    <mergeCell ref="AC368:AC369"/>
    <mergeCell ref="AC375:AC376"/>
    <mergeCell ref="AC377:AC378"/>
    <mergeCell ref="AC379:AC380"/>
    <mergeCell ref="AC383:AC384"/>
    <mergeCell ref="AC388:AC389"/>
    <mergeCell ref="AC392:AC394"/>
    <mergeCell ref="AC395:AC397"/>
    <mergeCell ref="AC399:AC402"/>
    <mergeCell ref="AC403:AC405"/>
    <mergeCell ref="AC406:AC407"/>
    <mergeCell ref="AC408:AC409"/>
    <mergeCell ref="AC410:AC412"/>
    <mergeCell ref="AC413:AC414"/>
    <mergeCell ref="AC415:AC416"/>
    <mergeCell ref="AC417:AC418"/>
    <mergeCell ref="AC419:AC420"/>
    <mergeCell ref="AC421:AC423"/>
    <mergeCell ref="AC424:AC426"/>
    <mergeCell ref="AC427:AC428"/>
    <mergeCell ref="AC431:AC432"/>
    <mergeCell ref="AC433:AC434"/>
    <mergeCell ref="AC435:AC436"/>
    <mergeCell ref="AC437:AC438"/>
    <mergeCell ref="AC439:AC440"/>
    <mergeCell ref="AC442:AC443"/>
    <mergeCell ref="AC444:AC446"/>
    <mergeCell ref="AC447:AC449"/>
    <mergeCell ref="AC450:AC451"/>
    <mergeCell ref="AC452:AC455"/>
    <mergeCell ref="AC456:AC457"/>
    <mergeCell ref="AC459:AC462"/>
    <mergeCell ref="AC465:AC466"/>
    <mergeCell ref="AC467:AC468"/>
    <mergeCell ref="AC469:AC470"/>
    <mergeCell ref="AC473:AC474"/>
    <mergeCell ref="AC475:AC477"/>
    <mergeCell ref="AC478:AC479"/>
    <mergeCell ref="AC480:AC481"/>
    <mergeCell ref="AC482:AC483"/>
    <mergeCell ref="AC484:AC485"/>
    <mergeCell ref="AC486:AC487"/>
    <mergeCell ref="AC488:AC489"/>
    <mergeCell ref="AC490:AC491"/>
    <mergeCell ref="AC492:AC493"/>
    <mergeCell ref="AC494:AC496"/>
    <mergeCell ref="AC497:AC500"/>
    <mergeCell ref="AC501:AC504"/>
    <mergeCell ref="AC505:AC507"/>
    <mergeCell ref="AC508:AC509"/>
    <mergeCell ref="AC510:AC511"/>
    <mergeCell ref="AC512:AC513"/>
    <mergeCell ref="AC514:AC515"/>
    <mergeCell ref="AC516:AC517"/>
    <mergeCell ref="AC518:AC519"/>
    <mergeCell ref="AC520:AC521"/>
    <mergeCell ref="AC522:AC523"/>
    <mergeCell ref="AC524:AC525"/>
    <mergeCell ref="AC526:AC527"/>
    <mergeCell ref="AC528:AC529"/>
    <mergeCell ref="AC530:AC531"/>
    <mergeCell ref="AC532:AC533"/>
    <mergeCell ref="AC534:AC536"/>
    <mergeCell ref="AC537:AC538"/>
    <mergeCell ref="AC539:AC540"/>
    <mergeCell ref="AC541:AC542"/>
    <mergeCell ref="AC543:AC544"/>
    <mergeCell ref="AC545:AC546"/>
    <mergeCell ref="AC547:AC548"/>
    <mergeCell ref="AC549:AC550"/>
    <mergeCell ref="AC551:AC552"/>
    <mergeCell ref="AC553:AC554"/>
    <mergeCell ref="AC555:AC557"/>
    <mergeCell ref="AC558:AC559"/>
    <mergeCell ref="AC560:AC561"/>
    <mergeCell ref="AC562:AC563"/>
    <mergeCell ref="AC564:AC565"/>
    <mergeCell ref="AC566:AC567"/>
    <mergeCell ref="AC568:AC569"/>
    <mergeCell ref="AC570:AC571"/>
    <mergeCell ref="AC572:AC573"/>
    <mergeCell ref="AC574:AC575"/>
    <mergeCell ref="AC576:AC577"/>
    <mergeCell ref="AC1156:AC1158"/>
    <mergeCell ref="AD2:AD4"/>
    <mergeCell ref="AD5:AD7"/>
    <mergeCell ref="AD8:AD10"/>
    <mergeCell ref="AD11:AD13"/>
    <mergeCell ref="AD14:AD16"/>
    <mergeCell ref="AD17:AD18"/>
    <mergeCell ref="AD20:AD21"/>
    <mergeCell ref="AD22:AD23"/>
    <mergeCell ref="AD24:AD25"/>
    <mergeCell ref="AD27:AD28"/>
    <mergeCell ref="AD29:AD32"/>
    <mergeCell ref="AD36:AD37"/>
    <mergeCell ref="AD39:AD42"/>
    <mergeCell ref="AD43:AD45"/>
    <mergeCell ref="AD46:AD47"/>
    <mergeCell ref="AD49:AD50"/>
    <mergeCell ref="AD51:AD52"/>
    <mergeCell ref="AD53:AD54"/>
    <mergeCell ref="AD56:AD57"/>
    <mergeCell ref="AD62:AD63"/>
    <mergeCell ref="AD64:AD67"/>
    <mergeCell ref="AD69:AD70"/>
    <mergeCell ref="AD71:AD74"/>
    <mergeCell ref="AD75:AD76"/>
    <mergeCell ref="AD77:AD80"/>
    <mergeCell ref="AD81:AD82"/>
    <mergeCell ref="AD84:AD86"/>
    <mergeCell ref="AD87:AD88"/>
    <mergeCell ref="AD89:AD90"/>
    <mergeCell ref="AD91:AD92"/>
    <mergeCell ref="AD93:AD95"/>
    <mergeCell ref="AD96:AD98"/>
    <mergeCell ref="AD99:AD101"/>
    <mergeCell ref="AD102:AD103"/>
    <mergeCell ref="AD104:AD106"/>
    <mergeCell ref="AD107:AD108"/>
    <mergeCell ref="AD109:AD111"/>
    <mergeCell ref="AD112:AD113"/>
    <mergeCell ref="AD114:AD115"/>
    <mergeCell ref="AD116:AD119"/>
    <mergeCell ref="AD120:AD122"/>
    <mergeCell ref="AD123:AD124"/>
    <mergeCell ref="AD125:AD126"/>
    <mergeCell ref="AD128:AD129"/>
    <mergeCell ref="AD136:AD137"/>
    <mergeCell ref="AD138:AD141"/>
    <mergeCell ref="AD144:AD145"/>
    <mergeCell ref="AD146:AD147"/>
    <mergeCell ref="AD148:AD150"/>
    <mergeCell ref="AD151:AD152"/>
    <mergeCell ref="AD153:AD154"/>
    <mergeCell ref="AD156:AD157"/>
    <mergeCell ref="AD158:AD159"/>
    <mergeCell ref="AD160:AD161"/>
    <mergeCell ref="AD162:AD163"/>
    <mergeCell ref="AD164:AD165"/>
    <mergeCell ref="AD166:AD167"/>
    <mergeCell ref="AD168:AD170"/>
    <mergeCell ref="AD171:AD173"/>
    <mergeCell ref="AD174:AD177"/>
    <mergeCell ref="AD179:AD180"/>
    <mergeCell ref="AD181:AD182"/>
    <mergeCell ref="AD183:AD184"/>
    <mergeCell ref="AD185:AD186"/>
    <mergeCell ref="AD187:AD188"/>
    <mergeCell ref="AD189:AD190"/>
    <mergeCell ref="AD191:AD192"/>
    <mergeCell ref="AD193:AD194"/>
    <mergeCell ref="AD195:AD196"/>
    <mergeCell ref="AD197:AD198"/>
    <mergeCell ref="AD199:AD202"/>
    <mergeCell ref="AD203:AD206"/>
    <mergeCell ref="AD207:AD208"/>
    <mergeCell ref="AD210:AD211"/>
    <mergeCell ref="AD212:AD215"/>
    <mergeCell ref="AD216:AD218"/>
    <mergeCell ref="AD219:AD221"/>
    <mergeCell ref="AD222:AD223"/>
    <mergeCell ref="AD224:AD225"/>
    <mergeCell ref="AD226:AD228"/>
    <mergeCell ref="AD232:AD234"/>
    <mergeCell ref="AD236:AD237"/>
    <mergeCell ref="AD238:AD240"/>
    <mergeCell ref="AD241:AD243"/>
    <mergeCell ref="AD244:AD246"/>
    <mergeCell ref="AD247:AD248"/>
    <mergeCell ref="AD250:AD251"/>
    <mergeCell ref="AD253:AD254"/>
    <mergeCell ref="AD255:AD256"/>
    <mergeCell ref="AD257:AD259"/>
    <mergeCell ref="AD260:AD261"/>
    <mergeCell ref="AD262:AD263"/>
    <mergeCell ref="AD264:AD265"/>
    <mergeCell ref="AD266:AD268"/>
    <mergeCell ref="AD269:AD270"/>
    <mergeCell ref="AD271:AD272"/>
    <mergeCell ref="AD274:AD275"/>
    <mergeCell ref="AD276:AD277"/>
    <mergeCell ref="AD278:AD279"/>
    <mergeCell ref="AD280:AD281"/>
    <mergeCell ref="AD282:AD283"/>
    <mergeCell ref="AD284:AD285"/>
    <mergeCell ref="AD286:AD287"/>
    <mergeCell ref="AD288:AD289"/>
    <mergeCell ref="AD290:AD291"/>
    <mergeCell ref="AD292:AD293"/>
    <mergeCell ref="AD295:AD296"/>
    <mergeCell ref="AD297:AD298"/>
    <mergeCell ref="AD299:AD301"/>
    <mergeCell ref="AD302:AD305"/>
    <mergeCell ref="AD306:AD308"/>
    <mergeCell ref="AD309:AD310"/>
    <mergeCell ref="AD311:AD312"/>
    <mergeCell ref="AD313:AD314"/>
    <mergeCell ref="AD315:AD316"/>
    <mergeCell ref="AD317:AD320"/>
    <mergeCell ref="AD321:AD324"/>
    <mergeCell ref="AD326:AD327"/>
    <mergeCell ref="AD330:AD332"/>
    <mergeCell ref="AD333:AD334"/>
    <mergeCell ref="AD337:AD338"/>
    <mergeCell ref="AD339:AD341"/>
    <mergeCell ref="AD342:AD344"/>
    <mergeCell ref="AD345:AD346"/>
    <mergeCell ref="AD347:AD348"/>
    <mergeCell ref="AD349:AD351"/>
    <mergeCell ref="AD352:AD353"/>
    <mergeCell ref="AD354:AD356"/>
    <mergeCell ref="AD357:AD358"/>
    <mergeCell ref="AD359:AD360"/>
    <mergeCell ref="AD361:AD362"/>
    <mergeCell ref="AD364:AD365"/>
    <mergeCell ref="AD366:AD367"/>
    <mergeCell ref="AD368:AD369"/>
    <mergeCell ref="AD375:AD376"/>
    <mergeCell ref="AD377:AD378"/>
    <mergeCell ref="AD379:AD380"/>
    <mergeCell ref="AD383:AD384"/>
    <mergeCell ref="AD388:AD389"/>
    <mergeCell ref="AD392:AD394"/>
    <mergeCell ref="AD395:AD397"/>
    <mergeCell ref="AD399:AD402"/>
    <mergeCell ref="AD403:AD405"/>
    <mergeCell ref="AD406:AD407"/>
    <mergeCell ref="AD408:AD409"/>
    <mergeCell ref="AD410:AD412"/>
    <mergeCell ref="AD413:AD414"/>
    <mergeCell ref="AD415:AD416"/>
    <mergeCell ref="AD417:AD418"/>
    <mergeCell ref="AD419:AD420"/>
    <mergeCell ref="AD421:AD423"/>
    <mergeCell ref="AD424:AD426"/>
    <mergeCell ref="AD427:AD428"/>
    <mergeCell ref="AD431:AD432"/>
    <mergeCell ref="AD433:AD434"/>
    <mergeCell ref="AD435:AD436"/>
    <mergeCell ref="AD437:AD438"/>
    <mergeCell ref="AD439:AD440"/>
    <mergeCell ref="AD442:AD443"/>
    <mergeCell ref="AD444:AD446"/>
    <mergeCell ref="AD447:AD449"/>
    <mergeCell ref="AD450:AD451"/>
    <mergeCell ref="AD452:AD455"/>
    <mergeCell ref="AD456:AD457"/>
    <mergeCell ref="AD459:AD462"/>
    <mergeCell ref="AD465:AD466"/>
    <mergeCell ref="AD467:AD468"/>
    <mergeCell ref="AD469:AD470"/>
    <mergeCell ref="AD473:AD474"/>
    <mergeCell ref="AD475:AD477"/>
    <mergeCell ref="AD478:AD479"/>
    <mergeCell ref="AD480:AD481"/>
    <mergeCell ref="AD482:AD483"/>
    <mergeCell ref="AD484:AD485"/>
    <mergeCell ref="AD486:AD487"/>
    <mergeCell ref="AD488:AD489"/>
    <mergeCell ref="AD490:AD491"/>
    <mergeCell ref="AD492:AD493"/>
    <mergeCell ref="AD494:AD496"/>
    <mergeCell ref="AD497:AD500"/>
    <mergeCell ref="AD501:AD504"/>
    <mergeCell ref="AD505:AD507"/>
    <mergeCell ref="AD508:AD509"/>
    <mergeCell ref="AD510:AD511"/>
    <mergeCell ref="AD512:AD513"/>
    <mergeCell ref="AD514:AD515"/>
    <mergeCell ref="AD516:AD517"/>
    <mergeCell ref="AD518:AD519"/>
    <mergeCell ref="AD520:AD521"/>
    <mergeCell ref="AD522:AD523"/>
    <mergeCell ref="AD524:AD525"/>
    <mergeCell ref="AD526:AD527"/>
    <mergeCell ref="AD528:AD529"/>
    <mergeCell ref="AD532:AD533"/>
    <mergeCell ref="AD534:AD536"/>
    <mergeCell ref="AD537:AD538"/>
    <mergeCell ref="AD539:AD540"/>
    <mergeCell ref="AD541:AD542"/>
    <mergeCell ref="AD543:AD544"/>
    <mergeCell ref="AD545:AD546"/>
    <mergeCell ref="AD547:AD548"/>
    <mergeCell ref="AD549:AD550"/>
    <mergeCell ref="AD551:AD552"/>
    <mergeCell ref="AD553:AD554"/>
    <mergeCell ref="AD555:AD557"/>
    <mergeCell ref="AD558:AD559"/>
    <mergeCell ref="AD560:AD561"/>
    <mergeCell ref="AD562:AD563"/>
    <mergeCell ref="AD564:AD565"/>
    <mergeCell ref="AD566:AD567"/>
    <mergeCell ref="AD568:AD569"/>
    <mergeCell ref="AD570:AD571"/>
    <mergeCell ref="AD572:AD573"/>
    <mergeCell ref="AD574:AD575"/>
    <mergeCell ref="AD576:AD577"/>
    <mergeCell ref="AD1156:AD1158"/>
    <mergeCell ref="AE1156:AE1158"/>
    <mergeCell ref="AF5:AF7"/>
    <mergeCell ref="AF8:AF10"/>
    <mergeCell ref="AF11:AF13"/>
    <mergeCell ref="AF14:AF16"/>
    <mergeCell ref="AF17:AF18"/>
    <mergeCell ref="AF20:AF21"/>
    <mergeCell ref="AF22:AF23"/>
    <mergeCell ref="AF24:AF25"/>
    <mergeCell ref="AF27:AF28"/>
    <mergeCell ref="AF29:AF32"/>
    <mergeCell ref="AF36:AF37"/>
    <mergeCell ref="AF39:AF42"/>
    <mergeCell ref="AF43:AF45"/>
    <mergeCell ref="AF46:AF47"/>
    <mergeCell ref="AF49:AF50"/>
    <mergeCell ref="AF51:AF52"/>
    <mergeCell ref="AF53:AF54"/>
    <mergeCell ref="AF56:AF57"/>
    <mergeCell ref="AF62:AF63"/>
    <mergeCell ref="AF64:AF67"/>
    <mergeCell ref="AF69:AF70"/>
    <mergeCell ref="AF71:AF74"/>
    <mergeCell ref="AF75:AF76"/>
    <mergeCell ref="AF77:AF80"/>
    <mergeCell ref="AF81:AF82"/>
    <mergeCell ref="AF84:AF86"/>
    <mergeCell ref="AF87:AF88"/>
    <mergeCell ref="AF89:AF90"/>
    <mergeCell ref="AF91:AF92"/>
    <mergeCell ref="AF93:AF95"/>
    <mergeCell ref="AF96:AF98"/>
    <mergeCell ref="AF99:AF101"/>
    <mergeCell ref="AF102:AF103"/>
    <mergeCell ref="AF104:AF106"/>
    <mergeCell ref="AF107:AF108"/>
    <mergeCell ref="AF109:AF111"/>
    <mergeCell ref="AF112:AF113"/>
    <mergeCell ref="AF114:AF115"/>
    <mergeCell ref="AF116:AF119"/>
    <mergeCell ref="AF120:AF122"/>
    <mergeCell ref="AF123:AF124"/>
    <mergeCell ref="AF125:AF126"/>
    <mergeCell ref="AF128:AF129"/>
    <mergeCell ref="AF136:AF137"/>
    <mergeCell ref="AF138:AF141"/>
    <mergeCell ref="AF144:AF145"/>
    <mergeCell ref="AF146:AF147"/>
    <mergeCell ref="AF148:AF150"/>
    <mergeCell ref="AF151:AF152"/>
    <mergeCell ref="AF153:AF154"/>
    <mergeCell ref="AF156:AF157"/>
    <mergeCell ref="AF158:AF159"/>
    <mergeCell ref="AF160:AF161"/>
    <mergeCell ref="AF162:AF163"/>
    <mergeCell ref="AF164:AF165"/>
    <mergeCell ref="AF166:AF167"/>
    <mergeCell ref="AF168:AF170"/>
    <mergeCell ref="AF171:AF173"/>
    <mergeCell ref="AF174:AF177"/>
    <mergeCell ref="AF179:AF180"/>
    <mergeCell ref="AF181:AF182"/>
    <mergeCell ref="AF183:AF184"/>
    <mergeCell ref="AF185:AF186"/>
    <mergeCell ref="AF187:AF188"/>
    <mergeCell ref="AF189:AF190"/>
    <mergeCell ref="AF191:AF192"/>
    <mergeCell ref="AF193:AF194"/>
    <mergeCell ref="AF195:AF196"/>
    <mergeCell ref="AF197:AF198"/>
    <mergeCell ref="AF199:AF202"/>
    <mergeCell ref="AF203:AF206"/>
    <mergeCell ref="AF207:AF208"/>
    <mergeCell ref="AF210:AF211"/>
    <mergeCell ref="AF212:AF215"/>
    <mergeCell ref="AF216:AF218"/>
    <mergeCell ref="AF219:AF221"/>
    <mergeCell ref="AF222:AF223"/>
    <mergeCell ref="AF224:AF225"/>
    <mergeCell ref="AF226:AF228"/>
    <mergeCell ref="AF232:AF234"/>
    <mergeCell ref="AF236:AF237"/>
    <mergeCell ref="AF238:AF240"/>
    <mergeCell ref="AF241:AF243"/>
    <mergeCell ref="AF244:AF246"/>
    <mergeCell ref="AF247:AF248"/>
    <mergeCell ref="AF250:AF251"/>
    <mergeCell ref="AF253:AF254"/>
    <mergeCell ref="AF255:AF256"/>
    <mergeCell ref="AF257:AF259"/>
    <mergeCell ref="AF260:AF261"/>
    <mergeCell ref="AF262:AF263"/>
    <mergeCell ref="AF264:AF265"/>
    <mergeCell ref="AF266:AF268"/>
    <mergeCell ref="AF269:AF270"/>
    <mergeCell ref="AF271:AF272"/>
    <mergeCell ref="AF274:AF275"/>
    <mergeCell ref="AF276:AF277"/>
    <mergeCell ref="AF278:AF279"/>
    <mergeCell ref="AF280:AF281"/>
    <mergeCell ref="AF282:AF283"/>
    <mergeCell ref="AF284:AF285"/>
    <mergeCell ref="AF286:AF287"/>
    <mergeCell ref="AF288:AF289"/>
    <mergeCell ref="AF290:AF291"/>
    <mergeCell ref="AF292:AF293"/>
    <mergeCell ref="AF295:AF296"/>
    <mergeCell ref="AF297:AF298"/>
    <mergeCell ref="AF299:AF301"/>
    <mergeCell ref="AF302:AF305"/>
    <mergeCell ref="AF306:AF308"/>
    <mergeCell ref="AF309:AF310"/>
    <mergeCell ref="AF311:AF312"/>
    <mergeCell ref="AF313:AF314"/>
    <mergeCell ref="AF315:AF316"/>
    <mergeCell ref="AF317:AF320"/>
    <mergeCell ref="AF321:AF324"/>
    <mergeCell ref="AF326:AF327"/>
    <mergeCell ref="AF330:AF332"/>
    <mergeCell ref="AF333:AF334"/>
    <mergeCell ref="AF337:AF338"/>
    <mergeCell ref="AF339:AF341"/>
    <mergeCell ref="AF342:AF344"/>
    <mergeCell ref="AF345:AF346"/>
    <mergeCell ref="AF347:AF348"/>
    <mergeCell ref="AF349:AF351"/>
    <mergeCell ref="AF352:AF353"/>
    <mergeCell ref="AF354:AF356"/>
    <mergeCell ref="AF357:AF358"/>
    <mergeCell ref="AF359:AF360"/>
    <mergeCell ref="AF361:AF362"/>
    <mergeCell ref="AF364:AF365"/>
    <mergeCell ref="AF366:AF367"/>
    <mergeCell ref="AF368:AF369"/>
    <mergeCell ref="AF375:AF376"/>
    <mergeCell ref="AF377:AF378"/>
    <mergeCell ref="AF379:AF380"/>
    <mergeCell ref="AF383:AF384"/>
    <mergeCell ref="AF388:AF389"/>
    <mergeCell ref="AF392:AF394"/>
    <mergeCell ref="AF395:AF397"/>
    <mergeCell ref="AF399:AF402"/>
    <mergeCell ref="AF403:AF405"/>
    <mergeCell ref="AF406:AF407"/>
    <mergeCell ref="AF408:AF409"/>
    <mergeCell ref="AF410:AF412"/>
    <mergeCell ref="AF413:AF414"/>
    <mergeCell ref="AF415:AF416"/>
    <mergeCell ref="AF417:AF418"/>
    <mergeCell ref="AF419:AF420"/>
    <mergeCell ref="AF421:AF423"/>
    <mergeCell ref="AF424:AF426"/>
    <mergeCell ref="AF427:AF428"/>
    <mergeCell ref="AF431:AF432"/>
    <mergeCell ref="AF433:AF434"/>
    <mergeCell ref="AF435:AF436"/>
    <mergeCell ref="AF437:AF438"/>
    <mergeCell ref="AF439:AF440"/>
    <mergeCell ref="AF442:AF443"/>
    <mergeCell ref="AF444:AF446"/>
    <mergeCell ref="AF447:AF449"/>
    <mergeCell ref="AF450:AF451"/>
    <mergeCell ref="AF452:AF455"/>
    <mergeCell ref="AF456:AF457"/>
    <mergeCell ref="AF459:AF462"/>
    <mergeCell ref="AF465:AF466"/>
    <mergeCell ref="AF467:AF468"/>
    <mergeCell ref="AF469:AF470"/>
    <mergeCell ref="AF473:AF474"/>
    <mergeCell ref="AF475:AF477"/>
    <mergeCell ref="AF478:AF479"/>
    <mergeCell ref="AF480:AF481"/>
    <mergeCell ref="AF482:AF483"/>
    <mergeCell ref="AF484:AF485"/>
    <mergeCell ref="AF486:AF487"/>
    <mergeCell ref="AF488:AF489"/>
    <mergeCell ref="AF490:AF491"/>
    <mergeCell ref="AF492:AF493"/>
    <mergeCell ref="AF494:AF496"/>
    <mergeCell ref="AF497:AF500"/>
    <mergeCell ref="AF501:AF504"/>
    <mergeCell ref="AF505:AF507"/>
    <mergeCell ref="AF508:AF509"/>
    <mergeCell ref="AF510:AF511"/>
    <mergeCell ref="AF512:AF513"/>
    <mergeCell ref="AF514:AF515"/>
    <mergeCell ref="AF516:AF517"/>
    <mergeCell ref="AF518:AF519"/>
    <mergeCell ref="AF520:AF521"/>
    <mergeCell ref="AF522:AF523"/>
    <mergeCell ref="AF524:AF525"/>
    <mergeCell ref="AF526:AF527"/>
    <mergeCell ref="AF528:AF529"/>
    <mergeCell ref="AF532:AF533"/>
    <mergeCell ref="AF534:AF536"/>
    <mergeCell ref="AF537:AF538"/>
    <mergeCell ref="AF539:AF540"/>
    <mergeCell ref="AF541:AF542"/>
    <mergeCell ref="AF543:AF544"/>
    <mergeCell ref="AF545:AF546"/>
    <mergeCell ref="AF547:AF548"/>
    <mergeCell ref="AF549:AF550"/>
    <mergeCell ref="AF551:AF552"/>
    <mergeCell ref="AF553:AF554"/>
    <mergeCell ref="AF555:AF557"/>
    <mergeCell ref="AF558:AF559"/>
    <mergeCell ref="AF560:AF561"/>
    <mergeCell ref="AF562:AF563"/>
    <mergeCell ref="AF564:AF565"/>
    <mergeCell ref="AF566:AF567"/>
    <mergeCell ref="AF568:AF569"/>
    <mergeCell ref="AF570:AF571"/>
    <mergeCell ref="AF572:AF573"/>
    <mergeCell ref="AF574:AF575"/>
    <mergeCell ref="AF576:AF577"/>
    <mergeCell ref="AF924:AF926"/>
    <mergeCell ref="AF927:AF929"/>
    <mergeCell ref="AF930:AF932"/>
    <mergeCell ref="AF933:AF935"/>
    <mergeCell ref="AF936:AF938"/>
    <mergeCell ref="AF939:AF941"/>
    <mergeCell ref="AF942:AF943"/>
    <mergeCell ref="AF944:AF946"/>
    <mergeCell ref="AF947:AF949"/>
    <mergeCell ref="AF950:AF952"/>
    <mergeCell ref="AF953:AF955"/>
    <mergeCell ref="AF956:AF958"/>
    <mergeCell ref="AF959:AF960"/>
    <mergeCell ref="AF961:AF962"/>
    <mergeCell ref="AF963:AF965"/>
    <mergeCell ref="AF966:AF968"/>
    <mergeCell ref="AF969:AF971"/>
    <mergeCell ref="AF972:AF974"/>
    <mergeCell ref="AF975:AF977"/>
    <mergeCell ref="AF978:AF979"/>
    <mergeCell ref="AF980:AF981"/>
    <mergeCell ref="AF982:AF984"/>
    <mergeCell ref="AF985:AF987"/>
    <mergeCell ref="AF988:AF989"/>
    <mergeCell ref="AF990:AF992"/>
    <mergeCell ref="AF993:AF995"/>
    <mergeCell ref="AF996:AF998"/>
    <mergeCell ref="AF999:AF1000"/>
    <mergeCell ref="AF1001:AF1003"/>
    <mergeCell ref="AF1004:AF1005"/>
    <mergeCell ref="AF1006:AF1008"/>
    <mergeCell ref="AF1009:AF1010"/>
    <mergeCell ref="AF1011:AF1013"/>
    <mergeCell ref="AF1156:AF1158"/>
    <mergeCell ref="AG924:AG926"/>
    <mergeCell ref="AG927:AG929"/>
    <mergeCell ref="AG930:AG932"/>
    <mergeCell ref="AG933:AG935"/>
    <mergeCell ref="AG936:AG938"/>
    <mergeCell ref="AG939:AG941"/>
    <mergeCell ref="AG942:AG943"/>
    <mergeCell ref="AG944:AG946"/>
    <mergeCell ref="AG947:AG949"/>
    <mergeCell ref="AG950:AG952"/>
    <mergeCell ref="AG953:AG955"/>
    <mergeCell ref="AG956:AG958"/>
    <mergeCell ref="AG959:AG960"/>
    <mergeCell ref="AG961:AG962"/>
    <mergeCell ref="AG963:AG965"/>
    <mergeCell ref="AG966:AG968"/>
    <mergeCell ref="AG969:AG971"/>
    <mergeCell ref="AG972:AG974"/>
    <mergeCell ref="AG975:AG977"/>
    <mergeCell ref="AG978:AG979"/>
    <mergeCell ref="AG980:AG981"/>
    <mergeCell ref="AG982:AG984"/>
    <mergeCell ref="AG985:AG987"/>
    <mergeCell ref="AG988:AG989"/>
    <mergeCell ref="AG990:AG992"/>
    <mergeCell ref="AG993:AG995"/>
    <mergeCell ref="AG996:AG998"/>
    <mergeCell ref="AG999:AG1000"/>
    <mergeCell ref="AG1001:AG1003"/>
    <mergeCell ref="AG1004:AG1005"/>
    <mergeCell ref="AG1006:AG1008"/>
    <mergeCell ref="AG1009:AG1010"/>
    <mergeCell ref="AG1011:AG1013"/>
    <mergeCell ref="AG1156:AG1158"/>
    <mergeCell ref="AH1156:AH1158"/>
    <mergeCell ref="AI1156:AI1158"/>
    <mergeCell ref="AJ5:AJ7"/>
    <mergeCell ref="AJ8:AJ10"/>
    <mergeCell ref="AJ11:AJ13"/>
    <mergeCell ref="AJ14:AJ16"/>
    <mergeCell ref="AJ17:AJ18"/>
    <mergeCell ref="AJ20:AJ21"/>
    <mergeCell ref="AJ22:AJ23"/>
    <mergeCell ref="AJ24:AJ25"/>
    <mergeCell ref="AJ27:AJ28"/>
    <mergeCell ref="AJ29:AJ32"/>
    <mergeCell ref="AJ36:AJ37"/>
    <mergeCell ref="AJ39:AJ42"/>
    <mergeCell ref="AJ43:AJ45"/>
    <mergeCell ref="AJ46:AJ47"/>
    <mergeCell ref="AJ49:AJ50"/>
    <mergeCell ref="AJ51:AJ52"/>
    <mergeCell ref="AJ53:AJ54"/>
    <mergeCell ref="AJ56:AJ57"/>
    <mergeCell ref="AJ62:AJ63"/>
    <mergeCell ref="AJ64:AJ67"/>
    <mergeCell ref="AJ69:AJ70"/>
    <mergeCell ref="AJ71:AJ74"/>
    <mergeCell ref="AJ75:AJ76"/>
    <mergeCell ref="AJ77:AJ80"/>
    <mergeCell ref="AJ81:AJ82"/>
    <mergeCell ref="AJ84:AJ86"/>
    <mergeCell ref="AJ87:AJ88"/>
    <mergeCell ref="AJ89:AJ90"/>
    <mergeCell ref="AJ91:AJ92"/>
    <mergeCell ref="AJ93:AJ95"/>
    <mergeCell ref="AJ96:AJ98"/>
    <mergeCell ref="AJ99:AJ101"/>
    <mergeCell ref="AJ102:AJ103"/>
    <mergeCell ref="AJ104:AJ106"/>
    <mergeCell ref="AJ107:AJ108"/>
    <mergeCell ref="AJ109:AJ111"/>
    <mergeCell ref="AJ112:AJ113"/>
    <mergeCell ref="AJ114:AJ115"/>
    <mergeCell ref="AJ116:AJ119"/>
    <mergeCell ref="AJ120:AJ122"/>
    <mergeCell ref="AJ123:AJ124"/>
    <mergeCell ref="AJ125:AJ126"/>
    <mergeCell ref="AJ128:AJ129"/>
    <mergeCell ref="AJ136:AJ137"/>
    <mergeCell ref="AJ138:AJ141"/>
    <mergeCell ref="AJ144:AJ145"/>
    <mergeCell ref="AJ146:AJ147"/>
    <mergeCell ref="AJ148:AJ150"/>
    <mergeCell ref="AJ151:AJ152"/>
    <mergeCell ref="AJ153:AJ154"/>
    <mergeCell ref="AJ156:AJ157"/>
    <mergeCell ref="AJ158:AJ159"/>
    <mergeCell ref="AJ160:AJ161"/>
    <mergeCell ref="AJ162:AJ163"/>
    <mergeCell ref="AJ164:AJ165"/>
    <mergeCell ref="AJ166:AJ167"/>
    <mergeCell ref="AJ168:AJ170"/>
    <mergeCell ref="AJ171:AJ173"/>
    <mergeCell ref="AJ174:AJ177"/>
    <mergeCell ref="AJ179:AJ180"/>
    <mergeCell ref="AJ181:AJ182"/>
    <mergeCell ref="AJ183:AJ184"/>
    <mergeCell ref="AJ185:AJ186"/>
    <mergeCell ref="AJ187:AJ188"/>
    <mergeCell ref="AJ189:AJ190"/>
    <mergeCell ref="AJ191:AJ192"/>
    <mergeCell ref="AJ193:AJ194"/>
    <mergeCell ref="AJ195:AJ196"/>
    <mergeCell ref="AJ197:AJ198"/>
    <mergeCell ref="AJ199:AJ202"/>
    <mergeCell ref="AJ203:AJ206"/>
    <mergeCell ref="AJ207:AJ208"/>
    <mergeCell ref="AJ210:AJ211"/>
    <mergeCell ref="AJ212:AJ215"/>
    <mergeCell ref="AJ216:AJ218"/>
    <mergeCell ref="AJ219:AJ221"/>
    <mergeCell ref="AJ222:AJ223"/>
    <mergeCell ref="AJ224:AJ225"/>
    <mergeCell ref="AJ226:AJ228"/>
    <mergeCell ref="AJ232:AJ234"/>
    <mergeCell ref="AJ236:AJ237"/>
    <mergeCell ref="AJ238:AJ240"/>
    <mergeCell ref="AJ241:AJ243"/>
    <mergeCell ref="AJ244:AJ246"/>
    <mergeCell ref="AJ247:AJ248"/>
    <mergeCell ref="AJ250:AJ251"/>
    <mergeCell ref="AJ253:AJ254"/>
    <mergeCell ref="AJ255:AJ256"/>
    <mergeCell ref="AJ257:AJ259"/>
    <mergeCell ref="AJ260:AJ261"/>
    <mergeCell ref="AJ262:AJ263"/>
    <mergeCell ref="AJ264:AJ265"/>
    <mergeCell ref="AJ266:AJ268"/>
    <mergeCell ref="AJ269:AJ270"/>
    <mergeCell ref="AJ271:AJ272"/>
    <mergeCell ref="AJ274:AJ275"/>
    <mergeCell ref="AJ276:AJ277"/>
    <mergeCell ref="AJ278:AJ279"/>
    <mergeCell ref="AJ280:AJ281"/>
    <mergeCell ref="AJ282:AJ283"/>
    <mergeCell ref="AJ284:AJ285"/>
    <mergeCell ref="AJ286:AJ287"/>
    <mergeCell ref="AJ288:AJ289"/>
    <mergeCell ref="AJ290:AJ291"/>
    <mergeCell ref="AJ292:AJ293"/>
    <mergeCell ref="AJ295:AJ296"/>
    <mergeCell ref="AJ297:AJ298"/>
    <mergeCell ref="AJ299:AJ301"/>
    <mergeCell ref="AJ302:AJ305"/>
    <mergeCell ref="AJ306:AJ308"/>
    <mergeCell ref="AJ309:AJ310"/>
    <mergeCell ref="AJ311:AJ312"/>
    <mergeCell ref="AJ313:AJ314"/>
    <mergeCell ref="AJ315:AJ316"/>
    <mergeCell ref="AJ317:AJ320"/>
    <mergeCell ref="AJ321:AJ324"/>
    <mergeCell ref="AJ326:AJ327"/>
    <mergeCell ref="AJ330:AJ332"/>
    <mergeCell ref="AJ333:AJ334"/>
    <mergeCell ref="AJ337:AJ338"/>
    <mergeCell ref="AJ339:AJ341"/>
    <mergeCell ref="AJ342:AJ344"/>
    <mergeCell ref="AJ345:AJ346"/>
    <mergeCell ref="AJ347:AJ348"/>
    <mergeCell ref="AJ349:AJ351"/>
    <mergeCell ref="AJ352:AJ353"/>
    <mergeCell ref="AJ354:AJ356"/>
    <mergeCell ref="AJ357:AJ358"/>
    <mergeCell ref="AJ359:AJ360"/>
    <mergeCell ref="AJ361:AJ362"/>
    <mergeCell ref="AJ364:AJ365"/>
    <mergeCell ref="AJ366:AJ367"/>
    <mergeCell ref="AJ368:AJ369"/>
    <mergeCell ref="AJ375:AJ376"/>
    <mergeCell ref="AJ377:AJ378"/>
    <mergeCell ref="AJ379:AJ380"/>
    <mergeCell ref="AJ383:AJ384"/>
    <mergeCell ref="AJ388:AJ389"/>
    <mergeCell ref="AJ392:AJ394"/>
    <mergeCell ref="AJ395:AJ397"/>
    <mergeCell ref="AJ399:AJ402"/>
    <mergeCell ref="AJ403:AJ405"/>
    <mergeCell ref="AJ406:AJ407"/>
    <mergeCell ref="AJ408:AJ409"/>
    <mergeCell ref="AJ410:AJ412"/>
    <mergeCell ref="AJ413:AJ414"/>
    <mergeCell ref="AJ415:AJ416"/>
    <mergeCell ref="AJ417:AJ418"/>
    <mergeCell ref="AJ419:AJ420"/>
    <mergeCell ref="AJ421:AJ423"/>
    <mergeCell ref="AJ424:AJ426"/>
    <mergeCell ref="AJ427:AJ428"/>
    <mergeCell ref="AJ431:AJ432"/>
    <mergeCell ref="AJ433:AJ434"/>
    <mergeCell ref="AJ435:AJ436"/>
    <mergeCell ref="AJ437:AJ438"/>
    <mergeCell ref="AJ439:AJ440"/>
    <mergeCell ref="AJ442:AJ443"/>
    <mergeCell ref="AJ444:AJ446"/>
    <mergeCell ref="AJ447:AJ449"/>
    <mergeCell ref="AJ450:AJ451"/>
    <mergeCell ref="AJ452:AJ455"/>
    <mergeCell ref="AJ456:AJ457"/>
    <mergeCell ref="AJ459:AJ462"/>
    <mergeCell ref="AJ465:AJ466"/>
    <mergeCell ref="AJ467:AJ468"/>
    <mergeCell ref="AJ469:AJ470"/>
    <mergeCell ref="AJ473:AJ474"/>
    <mergeCell ref="AJ475:AJ477"/>
    <mergeCell ref="AJ478:AJ479"/>
    <mergeCell ref="AJ480:AJ481"/>
    <mergeCell ref="AJ482:AJ483"/>
    <mergeCell ref="AJ484:AJ485"/>
    <mergeCell ref="AJ486:AJ487"/>
    <mergeCell ref="AJ488:AJ489"/>
    <mergeCell ref="AJ490:AJ491"/>
    <mergeCell ref="AJ492:AJ493"/>
    <mergeCell ref="AJ494:AJ496"/>
    <mergeCell ref="AJ497:AJ500"/>
    <mergeCell ref="AJ501:AJ504"/>
    <mergeCell ref="AJ505:AJ507"/>
    <mergeCell ref="AJ508:AJ509"/>
    <mergeCell ref="AJ510:AJ511"/>
    <mergeCell ref="AJ512:AJ513"/>
    <mergeCell ref="AJ514:AJ515"/>
    <mergeCell ref="AJ516:AJ517"/>
    <mergeCell ref="AJ518:AJ519"/>
    <mergeCell ref="AJ520:AJ521"/>
    <mergeCell ref="AJ522:AJ523"/>
    <mergeCell ref="AJ524:AJ525"/>
    <mergeCell ref="AJ526:AJ527"/>
    <mergeCell ref="AJ528:AJ529"/>
    <mergeCell ref="AJ530:AJ531"/>
    <mergeCell ref="AJ532:AJ533"/>
    <mergeCell ref="AJ534:AJ536"/>
    <mergeCell ref="AJ537:AJ538"/>
    <mergeCell ref="AJ539:AJ540"/>
    <mergeCell ref="AJ541:AJ542"/>
    <mergeCell ref="AJ543:AJ544"/>
    <mergeCell ref="AJ545:AJ546"/>
    <mergeCell ref="AJ547:AJ548"/>
    <mergeCell ref="AJ549:AJ550"/>
    <mergeCell ref="AJ551:AJ552"/>
    <mergeCell ref="AJ553:AJ554"/>
    <mergeCell ref="AJ555:AJ557"/>
    <mergeCell ref="AJ558:AJ559"/>
    <mergeCell ref="AJ560:AJ561"/>
    <mergeCell ref="AJ562:AJ563"/>
    <mergeCell ref="AJ564:AJ565"/>
    <mergeCell ref="AJ566:AJ567"/>
    <mergeCell ref="AJ568:AJ569"/>
    <mergeCell ref="AJ570:AJ571"/>
    <mergeCell ref="AJ572:AJ573"/>
    <mergeCell ref="AJ574:AJ575"/>
    <mergeCell ref="AJ576:AJ577"/>
    <mergeCell ref="AJ641:AJ644"/>
    <mergeCell ref="AJ653:AJ655"/>
    <mergeCell ref="AJ657:AJ658"/>
    <mergeCell ref="AJ660:AJ661"/>
    <mergeCell ref="AJ662:AJ663"/>
    <mergeCell ref="AJ664:AJ666"/>
    <mergeCell ref="AJ671:AJ672"/>
    <mergeCell ref="AJ679:AJ680"/>
    <mergeCell ref="AJ681:AJ683"/>
    <mergeCell ref="AJ685:AJ686"/>
    <mergeCell ref="AJ687:AJ688"/>
    <mergeCell ref="AJ689:AJ690"/>
    <mergeCell ref="AJ691:AJ692"/>
    <mergeCell ref="AJ693:AJ694"/>
    <mergeCell ref="AJ695:AJ696"/>
    <mergeCell ref="AJ701:AJ702"/>
    <mergeCell ref="AJ720:AJ721"/>
    <mergeCell ref="AJ736:AJ739"/>
    <mergeCell ref="AJ1156:AJ1158"/>
    <mergeCell ref="AK5:AK7"/>
    <mergeCell ref="AK8:AK10"/>
    <mergeCell ref="AK11:AK13"/>
    <mergeCell ref="AK14:AK16"/>
    <mergeCell ref="AK17:AK18"/>
    <mergeCell ref="AK20:AK21"/>
    <mergeCell ref="AK22:AK23"/>
    <mergeCell ref="AK24:AK25"/>
    <mergeCell ref="AK27:AK28"/>
    <mergeCell ref="AK29:AK32"/>
    <mergeCell ref="AK36:AK37"/>
    <mergeCell ref="AK39:AK42"/>
    <mergeCell ref="AK43:AK45"/>
    <mergeCell ref="AK46:AK47"/>
    <mergeCell ref="AK49:AK50"/>
    <mergeCell ref="AK51:AK52"/>
    <mergeCell ref="AK53:AK54"/>
    <mergeCell ref="AK56:AK57"/>
    <mergeCell ref="AK62:AK63"/>
    <mergeCell ref="AK64:AK67"/>
    <mergeCell ref="AK69:AK70"/>
    <mergeCell ref="AK71:AK74"/>
    <mergeCell ref="AK75:AK76"/>
    <mergeCell ref="AK77:AK80"/>
    <mergeCell ref="AK81:AK82"/>
    <mergeCell ref="AK84:AK86"/>
    <mergeCell ref="AK87:AK88"/>
    <mergeCell ref="AK89:AK90"/>
    <mergeCell ref="AK91:AK92"/>
    <mergeCell ref="AK93:AK95"/>
    <mergeCell ref="AK96:AK98"/>
    <mergeCell ref="AK99:AK101"/>
    <mergeCell ref="AK102:AK103"/>
    <mergeCell ref="AK104:AK106"/>
    <mergeCell ref="AK107:AK108"/>
    <mergeCell ref="AK109:AK111"/>
    <mergeCell ref="AK112:AK113"/>
    <mergeCell ref="AK114:AK115"/>
    <mergeCell ref="AK116:AK119"/>
    <mergeCell ref="AK120:AK122"/>
    <mergeCell ref="AK123:AK124"/>
    <mergeCell ref="AK125:AK126"/>
    <mergeCell ref="AK128:AK129"/>
    <mergeCell ref="AK136:AK137"/>
    <mergeCell ref="AK138:AK141"/>
    <mergeCell ref="AK144:AK145"/>
    <mergeCell ref="AK146:AK147"/>
    <mergeCell ref="AK148:AK150"/>
    <mergeCell ref="AK151:AK152"/>
    <mergeCell ref="AK153:AK154"/>
    <mergeCell ref="AK156:AK157"/>
    <mergeCell ref="AK158:AK159"/>
    <mergeCell ref="AK160:AK161"/>
    <mergeCell ref="AK162:AK163"/>
    <mergeCell ref="AK164:AK165"/>
    <mergeCell ref="AK166:AK167"/>
    <mergeCell ref="AK168:AK170"/>
    <mergeCell ref="AK171:AK173"/>
    <mergeCell ref="AK174:AK177"/>
    <mergeCell ref="AK179:AK180"/>
    <mergeCell ref="AK181:AK182"/>
    <mergeCell ref="AK183:AK184"/>
    <mergeCell ref="AK185:AK186"/>
    <mergeCell ref="AK187:AK188"/>
    <mergeCell ref="AK189:AK190"/>
    <mergeCell ref="AK191:AK192"/>
    <mergeCell ref="AK193:AK194"/>
    <mergeCell ref="AK195:AK196"/>
    <mergeCell ref="AK197:AK198"/>
    <mergeCell ref="AK199:AK202"/>
    <mergeCell ref="AK203:AK206"/>
    <mergeCell ref="AK207:AK208"/>
    <mergeCell ref="AK210:AK211"/>
    <mergeCell ref="AK212:AK215"/>
    <mergeCell ref="AK216:AK218"/>
    <mergeCell ref="AK219:AK221"/>
    <mergeCell ref="AK222:AK223"/>
    <mergeCell ref="AK224:AK225"/>
    <mergeCell ref="AK226:AK228"/>
    <mergeCell ref="AK232:AK234"/>
    <mergeCell ref="AK236:AK237"/>
    <mergeCell ref="AK238:AK240"/>
    <mergeCell ref="AK241:AK243"/>
    <mergeCell ref="AK244:AK246"/>
    <mergeCell ref="AK247:AK248"/>
    <mergeCell ref="AK250:AK251"/>
    <mergeCell ref="AK253:AK254"/>
    <mergeCell ref="AK255:AK256"/>
    <mergeCell ref="AK257:AK259"/>
    <mergeCell ref="AK260:AK261"/>
    <mergeCell ref="AK262:AK263"/>
    <mergeCell ref="AK264:AK265"/>
    <mergeCell ref="AK266:AK268"/>
    <mergeCell ref="AK269:AK270"/>
    <mergeCell ref="AK271:AK272"/>
    <mergeCell ref="AK274:AK275"/>
    <mergeCell ref="AK276:AK277"/>
    <mergeCell ref="AK278:AK279"/>
    <mergeCell ref="AK280:AK281"/>
    <mergeCell ref="AK282:AK283"/>
    <mergeCell ref="AK284:AK285"/>
    <mergeCell ref="AK286:AK287"/>
    <mergeCell ref="AK288:AK289"/>
    <mergeCell ref="AK290:AK291"/>
    <mergeCell ref="AK292:AK293"/>
    <mergeCell ref="AK295:AK296"/>
    <mergeCell ref="AK297:AK298"/>
    <mergeCell ref="AK299:AK301"/>
    <mergeCell ref="AK302:AK305"/>
    <mergeCell ref="AK306:AK308"/>
    <mergeCell ref="AK309:AK310"/>
    <mergeCell ref="AK311:AK312"/>
    <mergeCell ref="AK313:AK314"/>
    <mergeCell ref="AK315:AK316"/>
    <mergeCell ref="AK317:AK320"/>
    <mergeCell ref="AK321:AK324"/>
    <mergeCell ref="AK326:AK327"/>
    <mergeCell ref="AK330:AK332"/>
    <mergeCell ref="AK333:AK334"/>
    <mergeCell ref="AK337:AK338"/>
    <mergeCell ref="AK339:AK341"/>
    <mergeCell ref="AK342:AK344"/>
    <mergeCell ref="AK345:AK346"/>
    <mergeCell ref="AK347:AK348"/>
    <mergeCell ref="AK349:AK351"/>
    <mergeCell ref="AK352:AK353"/>
    <mergeCell ref="AK354:AK356"/>
    <mergeCell ref="AK357:AK358"/>
    <mergeCell ref="AK359:AK360"/>
    <mergeCell ref="AK361:AK362"/>
    <mergeCell ref="AK364:AK365"/>
    <mergeCell ref="AK366:AK367"/>
    <mergeCell ref="AK368:AK369"/>
    <mergeCell ref="AK375:AK376"/>
    <mergeCell ref="AK377:AK378"/>
    <mergeCell ref="AK379:AK380"/>
    <mergeCell ref="AK383:AK384"/>
    <mergeCell ref="AK388:AK389"/>
    <mergeCell ref="AK392:AK394"/>
    <mergeCell ref="AK395:AK397"/>
    <mergeCell ref="AK399:AK402"/>
    <mergeCell ref="AK403:AK405"/>
    <mergeCell ref="AK406:AK407"/>
    <mergeCell ref="AK408:AK409"/>
    <mergeCell ref="AK410:AK412"/>
    <mergeCell ref="AK413:AK414"/>
    <mergeCell ref="AK415:AK416"/>
    <mergeCell ref="AK417:AK418"/>
    <mergeCell ref="AK419:AK420"/>
    <mergeCell ref="AK421:AK423"/>
    <mergeCell ref="AK424:AK426"/>
    <mergeCell ref="AK427:AK428"/>
    <mergeCell ref="AK431:AK432"/>
    <mergeCell ref="AK433:AK434"/>
    <mergeCell ref="AK435:AK436"/>
    <mergeCell ref="AK437:AK438"/>
    <mergeCell ref="AK439:AK440"/>
    <mergeCell ref="AK442:AK443"/>
    <mergeCell ref="AK444:AK446"/>
    <mergeCell ref="AK447:AK449"/>
    <mergeCell ref="AK450:AK451"/>
    <mergeCell ref="AK452:AK455"/>
    <mergeCell ref="AK456:AK457"/>
    <mergeCell ref="AK459:AK462"/>
    <mergeCell ref="AK465:AK466"/>
    <mergeCell ref="AK467:AK468"/>
    <mergeCell ref="AK469:AK470"/>
    <mergeCell ref="AK473:AK474"/>
    <mergeCell ref="AK475:AK477"/>
    <mergeCell ref="AK478:AK479"/>
    <mergeCell ref="AK480:AK481"/>
    <mergeCell ref="AK482:AK483"/>
    <mergeCell ref="AK484:AK485"/>
    <mergeCell ref="AK486:AK487"/>
    <mergeCell ref="AK488:AK489"/>
    <mergeCell ref="AK490:AK491"/>
    <mergeCell ref="AK492:AK493"/>
    <mergeCell ref="AK494:AK496"/>
    <mergeCell ref="AK497:AK500"/>
    <mergeCell ref="AK501:AK504"/>
    <mergeCell ref="AK505:AK507"/>
    <mergeCell ref="AK508:AK509"/>
    <mergeCell ref="AK510:AK511"/>
    <mergeCell ref="AK512:AK513"/>
    <mergeCell ref="AK514:AK515"/>
    <mergeCell ref="AK516:AK517"/>
    <mergeCell ref="AK518:AK519"/>
    <mergeCell ref="AK520:AK521"/>
    <mergeCell ref="AK522:AK523"/>
    <mergeCell ref="AK524:AK525"/>
    <mergeCell ref="AK526:AK527"/>
    <mergeCell ref="AK528:AK529"/>
    <mergeCell ref="AK532:AK533"/>
    <mergeCell ref="AK534:AK536"/>
    <mergeCell ref="AK537:AK538"/>
    <mergeCell ref="AK539:AK540"/>
    <mergeCell ref="AK541:AK542"/>
    <mergeCell ref="AK543:AK544"/>
    <mergeCell ref="AK545:AK546"/>
    <mergeCell ref="AK547:AK548"/>
    <mergeCell ref="AK549:AK550"/>
    <mergeCell ref="AK551:AK552"/>
    <mergeCell ref="AK553:AK554"/>
    <mergeCell ref="AK555:AK557"/>
    <mergeCell ref="AK558:AK559"/>
    <mergeCell ref="AK560:AK561"/>
    <mergeCell ref="AK562:AK563"/>
    <mergeCell ref="AK564:AK565"/>
    <mergeCell ref="AK566:AK567"/>
    <mergeCell ref="AK568:AK569"/>
    <mergeCell ref="AK570:AK571"/>
    <mergeCell ref="AK572:AK573"/>
    <mergeCell ref="AK574:AK575"/>
    <mergeCell ref="AK576:AK577"/>
    <mergeCell ref="AK641:AK644"/>
    <mergeCell ref="AK653:AK655"/>
    <mergeCell ref="AK657:AK658"/>
    <mergeCell ref="AK660:AK661"/>
    <mergeCell ref="AK662:AK663"/>
    <mergeCell ref="AK664:AK666"/>
    <mergeCell ref="AK671:AK672"/>
    <mergeCell ref="AK679:AK680"/>
    <mergeCell ref="AK681:AK683"/>
    <mergeCell ref="AK685:AK686"/>
    <mergeCell ref="AK687:AK688"/>
    <mergeCell ref="AK689:AK690"/>
    <mergeCell ref="AK691:AK692"/>
    <mergeCell ref="AK693:AK694"/>
    <mergeCell ref="AK695:AK696"/>
    <mergeCell ref="AK701:AK702"/>
    <mergeCell ref="AK720:AK721"/>
    <mergeCell ref="AK736:AK739"/>
    <mergeCell ref="AK1156:AK1158"/>
    <mergeCell ref="AL5:AL7"/>
    <mergeCell ref="AL8:AL10"/>
    <mergeCell ref="AL11:AL13"/>
    <mergeCell ref="AL14:AL16"/>
    <mergeCell ref="AL17:AL18"/>
    <mergeCell ref="AL20:AL21"/>
    <mergeCell ref="AL22:AL23"/>
    <mergeCell ref="AL24:AL25"/>
    <mergeCell ref="AL27:AL28"/>
    <mergeCell ref="AL29:AL32"/>
    <mergeCell ref="AL36:AL37"/>
    <mergeCell ref="AL39:AL42"/>
    <mergeCell ref="AL43:AL45"/>
    <mergeCell ref="AL46:AL47"/>
    <mergeCell ref="AL49:AL50"/>
    <mergeCell ref="AL51:AL52"/>
    <mergeCell ref="AL53:AL54"/>
    <mergeCell ref="AL56:AL57"/>
    <mergeCell ref="AL62:AL63"/>
    <mergeCell ref="AL64:AL67"/>
    <mergeCell ref="AL69:AL70"/>
    <mergeCell ref="AL71:AL74"/>
    <mergeCell ref="AL75:AL76"/>
    <mergeCell ref="AL77:AL80"/>
    <mergeCell ref="AL81:AL82"/>
    <mergeCell ref="AL84:AL86"/>
    <mergeCell ref="AL87:AL88"/>
    <mergeCell ref="AL89:AL90"/>
    <mergeCell ref="AL91:AL92"/>
    <mergeCell ref="AL93:AL95"/>
    <mergeCell ref="AL96:AL98"/>
    <mergeCell ref="AL99:AL101"/>
    <mergeCell ref="AL102:AL103"/>
    <mergeCell ref="AL104:AL106"/>
    <mergeCell ref="AL107:AL108"/>
    <mergeCell ref="AL109:AL111"/>
    <mergeCell ref="AL112:AL113"/>
    <mergeCell ref="AL114:AL115"/>
    <mergeCell ref="AL116:AL119"/>
    <mergeCell ref="AL120:AL122"/>
    <mergeCell ref="AL123:AL124"/>
    <mergeCell ref="AL125:AL126"/>
    <mergeCell ref="AL128:AL129"/>
    <mergeCell ref="AL136:AL137"/>
    <mergeCell ref="AL138:AL141"/>
    <mergeCell ref="AL144:AL145"/>
    <mergeCell ref="AL146:AL147"/>
    <mergeCell ref="AL148:AL150"/>
    <mergeCell ref="AL151:AL152"/>
    <mergeCell ref="AL153:AL154"/>
    <mergeCell ref="AL156:AL157"/>
    <mergeCell ref="AL158:AL159"/>
    <mergeCell ref="AL160:AL161"/>
    <mergeCell ref="AL162:AL163"/>
    <mergeCell ref="AL164:AL165"/>
    <mergeCell ref="AL166:AL167"/>
    <mergeCell ref="AL168:AL170"/>
    <mergeCell ref="AL171:AL173"/>
    <mergeCell ref="AL174:AL177"/>
    <mergeCell ref="AL179:AL180"/>
    <mergeCell ref="AL181:AL182"/>
    <mergeCell ref="AL183:AL184"/>
    <mergeCell ref="AL185:AL186"/>
    <mergeCell ref="AL187:AL188"/>
    <mergeCell ref="AL189:AL190"/>
    <mergeCell ref="AL191:AL192"/>
    <mergeCell ref="AL193:AL194"/>
    <mergeCell ref="AL195:AL196"/>
    <mergeCell ref="AL197:AL198"/>
    <mergeCell ref="AL199:AL202"/>
    <mergeCell ref="AL203:AL206"/>
    <mergeCell ref="AL207:AL208"/>
    <mergeCell ref="AL210:AL211"/>
    <mergeCell ref="AL212:AL215"/>
    <mergeCell ref="AL216:AL218"/>
    <mergeCell ref="AL219:AL221"/>
    <mergeCell ref="AL222:AL223"/>
    <mergeCell ref="AL224:AL225"/>
    <mergeCell ref="AL226:AL228"/>
    <mergeCell ref="AL232:AL234"/>
    <mergeCell ref="AL236:AL237"/>
    <mergeCell ref="AL238:AL240"/>
    <mergeCell ref="AL241:AL243"/>
    <mergeCell ref="AL244:AL246"/>
    <mergeCell ref="AL247:AL248"/>
    <mergeCell ref="AL250:AL251"/>
    <mergeCell ref="AL253:AL254"/>
    <mergeCell ref="AL255:AL256"/>
    <mergeCell ref="AL257:AL259"/>
    <mergeCell ref="AL260:AL261"/>
    <mergeCell ref="AL262:AL263"/>
    <mergeCell ref="AL264:AL265"/>
    <mergeCell ref="AL266:AL268"/>
    <mergeCell ref="AL269:AL270"/>
    <mergeCell ref="AL271:AL272"/>
    <mergeCell ref="AL274:AL275"/>
    <mergeCell ref="AL276:AL277"/>
    <mergeCell ref="AL278:AL279"/>
    <mergeCell ref="AL280:AL281"/>
    <mergeCell ref="AL282:AL283"/>
    <mergeCell ref="AL284:AL285"/>
    <mergeCell ref="AL286:AL287"/>
    <mergeCell ref="AL288:AL289"/>
    <mergeCell ref="AL290:AL291"/>
    <mergeCell ref="AL292:AL293"/>
    <mergeCell ref="AL295:AL296"/>
    <mergeCell ref="AL297:AL298"/>
    <mergeCell ref="AL299:AL301"/>
    <mergeCell ref="AL302:AL305"/>
    <mergeCell ref="AL306:AL308"/>
    <mergeCell ref="AL309:AL310"/>
    <mergeCell ref="AL311:AL312"/>
    <mergeCell ref="AL313:AL314"/>
    <mergeCell ref="AL315:AL316"/>
    <mergeCell ref="AL317:AL320"/>
    <mergeCell ref="AL321:AL324"/>
    <mergeCell ref="AL326:AL327"/>
    <mergeCell ref="AL330:AL332"/>
    <mergeCell ref="AL333:AL334"/>
    <mergeCell ref="AL337:AL338"/>
    <mergeCell ref="AL339:AL341"/>
    <mergeCell ref="AL342:AL344"/>
    <mergeCell ref="AL345:AL346"/>
    <mergeCell ref="AL347:AL348"/>
    <mergeCell ref="AL349:AL351"/>
    <mergeCell ref="AL352:AL353"/>
    <mergeCell ref="AL354:AL356"/>
    <mergeCell ref="AL357:AL358"/>
    <mergeCell ref="AL359:AL360"/>
    <mergeCell ref="AL361:AL362"/>
    <mergeCell ref="AL364:AL365"/>
    <mergeCell ref="AL366:AL367"/>
    <mergeCell ref="AL368:AL369"/>
    <mergeCell ref="AL375:AL376"/>
    <mergeCell ref="AL377:AL378"/>
    <mergeCell ref="AL379:AL380"/>
    <mergeCell ref="AL383:AL384"/>
    <mergeCell ref="AL388:AL389"/>
    <mergeCell ref="AL392:AL394"/>
    <mergeCell ref="AL395:AL397"/>
    <mergeCell ref="AL399:AL402"/>
    <mergeCell ref="AL403:AL405"/>
    <mergeCell ref="AL406:AL407"/>
    <mergeCell ref="AL408:AL409"/>
    <mergeCell ref="AL410:AL412"/>
    <mergeCell ref="AL413:AL414"/>
    <mergeCell ref="AL415:AL416"/>
    <mergeCell ref="AL417:AL418"/>
    <mergeCell ref="AL419:AL420"/>
    <mergeCell ref="AL421:AL423"/>
    <mergeCell ref="AL424:AL426"/>
    <mergeCell ref="AL427:AL428"/>
    <mergeCell ref="AL431:AL432"/>
    <mergeCell ref="AL433:AL434"/>
    <mergeCell ref="AL435:AL436"/>
    <mergeCell ref="AL437:AL438"/>
    <mergeCell ref="AL439:AL440"/>
    <mergeCell ref="AL442:AL443"/>
    <mergeCell ref="AL444:AL446"/>
    <mergeCell ref="AL447:AL449"/>
    <mergeCell ref="AL450:AL451"/>
    <mergeCell ref="AL452:AL455"/>
    <mergeCell ref="AL456:AL457"/>
    <mergeCell ref="AL459:AL462"/>
    <mergeCell ref="AL465:AL466"/>
    <mergeCell ref="AL467:AL468"/>
    <mergeCell ref="AL469:AL470"/>
    <mergeCell ref="AL473:AL474"/>
    <mergeCell ref="AL475:AL477"/>
    <mergeCell ref="AL478:AL479"/>
    <mergeCell ref="AL480:AL481"/>
    <mergeCell ref="AL482:AL483"/>
    <mergeCell ref="AL484:AL485"/>
    <mergeCell ref="AL486:AL487"/>
    <mergeCell ref="AL488:AL489"/>
    <mergeCell ref="AL490:AL491"/>
    <mergeCell ref="AL492:AL493"/>
    <mergeCell ref="AL494:AL496"/>
    <mergeCell ref="AL497:AL500"/>
    <mergeCell ref="AL501:AL504"/>
    <mergeCell ref="AL505:AL507"/>
    <mergeCell ref="AL508:AL509"/>
    <mergeCell ref="AL510:AL511"/>
    <mergeCell ref="AL512:AL513"/>
    <mergeCell ref="AL514:AL515"/>
    <mergeCell ref="AL516:AL517"/>
    <mergeCell ref="AL518:AL519"/>
    <mergeCell ref="AL520:AL521"/>
    <mergeCell ref="AL522:AL523"/>
    <mergeCell ref="AL524:AL525"/>
    <mergeCell ref="AL526:AL527"/>
    <mergeCell ref="AL528:AL529"/>
    <mergeCell ref="AL532:AL533"/>
    <mergeCell ref="AL534:AL536"/>
    <mergeCell ref="AL537:AL538"/>
    <mergeCell ref="AL539:AL540"/>
    <mergeCell ref="AL541:AL542"/>
    <mergeCell ref="AL543:AL544"/>
    <mergeCell ref="AL545:AL546"/>
    <mergeCell ref="AL547:AL548"/>
    <mergeCell ref="AL549:AL550"/>
    <mergeCell ref="AL551:AL552"/>
    <mergeCell ref="AL553:AL554"/>
    <mergeCell ref="AL555:AL557"/>
    <mergeCell ref="AL558:AL559"/>
    <mergeCell ref="AL560:AL561"/>
    <mergeCell ref="AL562:AL563"/>
    <mergeCell ref="AL564:AL565"/>
    <mergeCell ref="AL566:AL567"/>
    <mergeCell ref="AL568:AL569"/>
    <mergeCell ref="AL570:AL571"/>
    <mergeCell ref="AL572:AL573"/>
    <mergeCell ref="AL574:AL575"/>
    <mergeCell ref="AL576:AL577"/>
    <mergeCell ref="AL1156:AL1158"/>
    <mergeCell ref="AM5:AM7"/>
    <mergeCell ref="AM8:AM10"/>
    <mergeCell ref="AM11:AM13"/>
    <mergeCell ref="AM14:AM16"/>
    <mergeCell ref="AM17:AM18"/>
    <mergeCell ref="AM20:AM21"/>
    <mergeCell ref="AM22:AM23"/>
    <mergeCell ref="AM24:AM25"/>
    <mergeCell ref="AM27:AM28"/>
    <mergeCell ref="AM29:AM32"/>
    <mergeCell ref="AM36:AM37"/>
    <mergeCell ref="AM39:AM42"/>
    <mergeCell ref="AM43:AM45"/>
    <mergeCell ref="AM46:AM47"/>
    <mergeCell ref="AM49:AM50"/>
    <mergeCell ref="AM51:AM52"/>
    <mergeCell ref="AM53:AM54"/>
    <mergeCell ref="AM56:AM57"/>
    <mergeCell ref="AM62:AM63"/>
    <mergeCell ref="AM64:AM67"/>
    <mergeCell ref="AM69:AM70"/>
    <mergeCell ref="AM71:AM74"/>
    <mergeCell ref="AM75:AM76"/>
    <mergeCell ref="AM77:AM80"/>
    <mergeCell ref="AM81:AM82"/>
    <mergeCell ref="AM84:AM86"/>
    <mergeCell ref="AM87:AM88"/>
    <mergeCell ref="AM89:AM90"/>
    <mergeCell ref="AM91:AM92"/>
    <mergeCell ref="AM93:AM95"/>
    <mergeCell ref="AM96:AM98"/>
    <mergeCell ref="AM99:AM101"/>
    <mergeCell ref="AM102:AM103"/>
    <mergeCell ref="AM104:AM106"/>
    <mergeCell ref="AM107:AM108"/>
    <mergeCell ref="AM109:AM111"/>
    <mergeCell ref="AM112:AM113"/>
    <mergeCell ref="AM114:AM115"/>
    <mergeCell ref="AM116:AM119"/>
    <mergeCell ref="AM120:AM122"/>
    <mergeCell ref="AM123:AM124"/>
    <mergeCell ref="AM125:AM126"/>
    <mergeCell ref="AM128:AM129"/>
    <mergeCell ref="AM136:AM137"/>
    <mergeCell ref="AM138:AM141"/>
    <mergeCell ref="AM144:AM145"/>
    <mergeCell ref="AM146:AM147"/>
    <mergeCell ref="AM148:AM150"/>
    <mergeCell ref="AM151:AM152"/>
    <mergeCell ref="AM153:AM154"/>
    <mergeCell ref="AM156:AM157"/>
    <mergeCell ref="AM158:AM159"/>
    <mergeCell ref="AM160:AM161"/>
    <mergeCell ref="AM162:AM163"/>
    <mergeCell ref="AM164:AM165"/>
    <mergeCell ref="AM166:AM167"/>
    <mergeCell ref="AM168:AM170"/>
    <mergeCell ref="AM171:AM173"/>
    <mergeCell ref="AM174:AM177"/>
    <mergeCell ref="AM179:AM180"/>
    <mergeCell ref="AM181:AM182"/>
    <mergeCell ref="AM183:AM184"/>
    <mergeCell ref="AM185:AM186"/>
    <mergeCell ref="AM187:AM188"/>
    <mergeCell ref="AM189:AM190"/>
    <mergeCell ref="AM191:AM192"/>
    <mergeCell ref="AM193:AM194"/>
    <mergeCell ref="AM195:AM196"/>
    <mergeCell ref="AM197:AM198"/>
    <mergeCell ref="AM199:AM202"/>
    <mergeCell ref="AM203:AM206"/>
    <mergeCell ref="AM207:AM208"/>
    <mergeCell ref="AM210:AM211"/>
    <mergeCell ref="AM212:AM215"/>
    <mergeCell ref="AM216:AM218"/>
    <mergeCell ref="AM219:AM221"/>
    <mergeCell ref="AM222:AM223"/>
    <mergeCell ref="AM224:AM225"/>
    <mergeCell ref="AM226:AM228"/>
    <mergeCell ref="AM232:AM234"/>
    <mergeCell ref="AM236:AM237"/>
    <mergeCell ref="AM238:AM240"/>
    <mergeCell ref="AM241:AM243"/>
    <mergeCell ref="AM244:AM246"/>
    <mergeCell ref="AM247:AM248"/>
    <mergeCell ref="AM250:AM251"/>
    <mergeCell ref="AM253:AM254"/>
    <mergeCell ref="AM255:AM256"/>
    <mergeCell ref="AM257:AM259"/>
    <mergeCell ref="AM260:AM261"/>
    <mergeCell ref="AM262:AM263"/>
    <mergeCell ref="AM264:AM265"/>
    <mergeCell ref="AM266:AM268"/>
    <mergeCell ref="AM269:AM270"/>
    <mergeCell ref="AM271:AM272"/>
    <mergeCell ref="AM274:AM275"/>
    <mergeCell ref="AM276:AM277"/>
    <mergeCell ref="AM278:AM279"/>
    <mergeCell ref="AM280:AM281"/>
    <mergeCell ref="AM282:AM283"/>
    <mergeCell ref="AM284:AM285"/>
    <mergeCell ref="AM286:AM287"/>
    <mergeCell ref="AM288:AM289"/>
    <mergeCell ref="AM290:AM291"/>
    <mergeCell ref="AM292:AM293"/>
    <mergeCell ref="AM295:AM296"/>
    <mergeCell ref="AM297:AM298"/>
    <mergeCell ref="AM299:AM301"/>
    <mergeCell ref="AM302:AM305"/>
    <mergeCell ref="AM306:AM308"/>
    <mergeCell ref="AM309:AM310"/>
    <mergeCell ref="AM311:AM312"/>
    <mergeCell ref="AM313:AM314"/>
    <mergeCell ref="AM315:AM316"/>
    <mergeCell ref="AM317:AM320"/>
    <mergeCell ref="AM321:AM324"/>
    <mergeCell ref="AM326:AM327"/>
    <mergeCell ref="AM330:AM332"/>
    <mergeCell ref="AM333:AM334"/>
    <mergeCell ref="AM337:AM338"/>
    <mergeCell ref="AM339:AM341"/>
    <mergeCell ref="AM342:AM344"/>
    <mergeCell ref="AM345:AM346"/>
    <mergeCell ref="AM347:AM348"/>
    <mergeCell ref="AM349:AM351"/>
    <mergeCell ref="AM352:AM353"/>
    <mergeCell ref="AM354:AM356"/>
    <mergeCell ref="AM357:AM358"/>
    <mergeCell ref="AM359:AM360"/>
    <mergeCell ref="AM361:AM362"/>
    <mergeCell ref="AM364:AM365"/>
    <mergeCell ref="AM366:AM367"/>
    <mergeCell ref="AM368:AM369"/>
    <mergeCell ref="AM375:AM376"/>
    <mergeCell ref="AM377:AM378"/>
    <mergeCell ref="AM379:AM380"/>
    <mergeCell ref="AM383:AM384"/>
    <mergeCell ref="AM388:AM389"/>
    <mergeCell ref="AM392:AM394"/>
    <mergeCell ref="AM395:AM397"/>
    <mergeCell ref="AM399:AM402"/>
    <mergeCell ref="AM403:AM405"/>
    <mergeCell ref="AM406:AM407"/>
    <mergeCell ref="AM408:AM409"/>
    <mergeCell ref="AM410:AM412"/>
    <mergeCell ref="AM413:AM414"/>
    <mergeCell ref="AM415:AM416"/>
    <mergeCell ref="AM417:AM418"/>
    <mergeCell ref="AM419:AM420"/>
    <mergeCell ref="AM421:AM423"/>
    <mergeCell ref="AM424:AM426"/>
    <mergeCell ref="AM427:AM428"/>
    <mergeCell ref="AM431:AM432"/>
    <mergeCell ref="AM433:AM434"/>
    <mergeCell ref="AM435:AM436"/>
    <mergeCell ref="AM437:AM438"/>
    <mergeCell ref="AM439:AM440"/>
    <mergeCell ref="AM442:AM443"/>
    <mergeCell ref="AM444:AM446"/>
    <mergeCell ref="AM447:AM449"/>
    <mergeCell ref="AM450:AM451"/>
    <mergeCell ref="AM452:AM455"/>
    <mergeCell ref="AM456:AM457"/>
    <mergeCell ref="AM459:AM462"/>
    <mergeCell ref="AM465:AM466"/>
    <mergeCell ref="AM467:AM468"/>
    <mergeCell ref="AM469:AM470"/>
    <mergeCell ref="AM473:AM474"/>
    <mergeCell ref="AM475:AM477"/>
    <mergeCell ref="AM478:AM479"/>
    <mergeCell ref="AM480:AM481"/>
    <mergeCell ref="AM482:AM483"/>
    <mergeCell ref="AM484:AM485"/>
    <mergeCell ref="AM486:AM487"/>
    <mergeCell ref="AM488:AM489"/>
    <mergeCell ref="AM490:AM491"/>
    <mergeCell ref="AM492:AM493"/>
    <mergeCell ref="AM494:AM496"/>
    <mergeCell ref="AM497:AM500"/>
    <mergeCell ref="AM501:AM504"/>
    <mergeCell ref="AM505:AM507"/>
    <mergeCell ref="AM508:AM509"/>
    <mergeCell ref="AM510:AM511"/>
    <mergeCell ref="AM512:AM513"/>
    <mergeCell ref="AM514:AM515"/>
    <mergeCell ref="AM516:AM517"/>
    <mergeCell ref="AM518:AM519"/>
    <mergeCell ref="AM520:AM521"/>
    <mergeCell ref="AM522:AM523"/>
    <mergeCell ref="AM524:AM525"/>
    <mergeCell ref="AM526:AM527"/>
    <mergeCell ref="AM528:AM529"/>
    <mergeCell ref="AM532:AM533"/>
    <mergeCell ref="AM534:AM536"/>
    <mergeCell ref="AM537:AM538"/>
    <mergeCell ref="AM539:AM540"/>
    <mergeCell ref="AM541:AM542"/>
    <mergeCell ref="AM543:AM544"/>
    <mergeCell ref="AM545:AM546"/>
    <mergeCell ref="AM547:AM548"/>
    <mergeCell ref="AM549:AM550"/>
    <mergeCell ref="AM551:AM552"/>
    <mergeCell ref="AM553:AM554"/>
    <mergeCell ref="AM555:AM557"/>
    <mergeCell ref="AM558:AM559"/>
    <mergeCell ref="AM560:AM561"/>
    <mergeCell ref="AM562:AM563"/>
    <mergeCell ref="AM564:AM565"/>
    <mergeCell ref="AM566:AM567"/>
    <mergeCell ref="AM568:AM569"/>
    <mergeCell ref="AM570:AM571"/>
    <mergeCell ref="AM572:AM573"/>
    <mergeCell ref="AM574:AM575"/>
    <mergeCell ref="AM576:AM577"/>
    <mergeCell ref="AM641:AM644"/>
    <mergeCell ref="AM653:AM655"/>
    <mergeCell ref="AM657:AM658"/>
    <mergeCell ref="AM660:AM661"/>
    <mergeCell ref="AM662:AM663"/>
    <mergeCell ref="AM664:AM666"/>
    <mergeCell ref="AM671:AM672"/>
    <mergeCell ref="AM679:AM680"/>
    <mergeCell ref="AM681:AM683"/>
    <mergeCell ref="AM685:AM686"/>
    <mergeCell ref="AM687:AM688"/>
    <mergeCell ref="AM689:AM690"/>
    <mergeCell ref="AM691:AM692"/>
    <mergeCell ref="AM693:AM694"/>
    <mergeCell ref="AM695:AM696"/>
    <mergeCell ref="AM701:AM702"/>
    <mergeCell ref="AM720:AM721"/>
    <mergeCell ref="AM736:AM739"/>
    <mergeCell ref="AM1156:AM1158"/>
    <mergeCell ref="AN5:AN7"/>
    <mergeCell ref="AN8:AN10"/>
    <mergeCell ref="AN11:AN13"/>
    <mergeCell ref="AN14:AN16"/>
    <mergeCell ref="AN17:AN18"/>
    <mergeCell ref="AN20:AN21"/>
    <mergeCell ref="AN22:AN23"/>
    <mergeCell ref="AN24:AN25"/>
    <mergeCell ref="AN27:AN28"/>
    <mergeCell ref="AN29:AN32"/>
    <mergeCell ref="AN36:AN37"/>
    <mergeCell ref="AN39:AN42"/>
    <mergeCell ref="AN43:AN45"/>
    <mergeCell ref="AN46:AN47"/>
    <mergeCell ref="AN49:AN50"/>
    <mergeCell ref="AN51:AN52"/>
    <mergeCell ref="AN53:AN54"/>
    <mergeCell ref="AN56:AN57"/>
    <mergeCell ref="AN62:AN63"/>
    <mergeCell ref="AN64:AN67"/>
    <mergeCell ref="AN69:AN70"/>
    <mergeCell ref="AN71:AN74"/>
    <mergeCell ref="AN75:AN76"/>
    <mergeCell ref="AN77:AN80"/>
    <mergeCell ref="AN81:AN82"/>
    <mergeCell ref="AN84:AN86"/>
    <mergeCell ref="AN87:AN88"/>
    <mergeCell ref="AN89:AN90"/>
    <mergeCell ref="AN91:AN92"/>
    <mergeCell ref="AN93:AN95"/>
    <mergeCell ref="AN96:AN98"/>
    <mergeCell ref="AN99:AN101"/>
    <mergeCell ref="AN102:AN103"/>
    <mergeCell ref="AN104:AN106"/>
    <mergeCell ref="AN107:AN108"/>
    <mergeCell ref="AN109:AN111"/>
    <mergeCell ref="AN112:AN113"/>
    <mergeCell ref="AN114:AN115"/>
    <mergeCell ref="AN116:AN119"/>
    <mergeCell ref="AN120:AN122"/>
    <mergeCell ref="AN123:AN124"/>
    <mergeCell ref="AN125:AN126"/>
    <mergeCell ref="AN128:AN129"/>
    <mergeCell ref="AN136:AN137"/>
    <mergeCell ref="AN138:AN141"/>
    <mergeCell ref="AN144:AN145"/>
    <mergeCell ref="AN146:AN147"/>
    <mergeCell ref="AN148:AN150"/>
    <mergeCell ref="AN151:AN152"/>
    <mergeCell ref="AN153:AN154"/>
    <mergeCell ref="AN156:AN157"/>
    <mergeCell ref="AN158:AN159"/>
    <mergeCell ref="AN160:AN161"/>
    <mergeCell ref="AN162:AN163"/>
    <mergeCell ref="AN164:AN165"/>
    <mergeCell ref="AN166:AN167"/>
    <mergeCell ref="AN168:AN170"/>
    <mergeCell ref="AN171:AN173"/>
    <mergeCell ref="AN174:AN177"/>
    <mergeCell ref="AN179:AN180"/>
    <mergeCell ref="AN181:AN182"/>
    <mergeCell ref="AN183:AN184"/>
    <mergeCell ref="AN185:AN186"/>
    <mergeCell ref="AN187:AN188"/>
    <mergeCell ref="AN189:AN190"/>
    <mergeCell ref="AN191:AN192"/>
    <mergeCell ref="AN193:AN194"/>
    <mergeCell ref="AN195:AN196"/>
    <mergeCell ref="AN197:AN198"/>
    <mergeCell ref="AN199:AN202"/>
    <mergeCell ref="AN203:AN206"/>
    <mergeCell ref="AN207:AN208"/>
    <mergeCell ref="AN210:AN211"/>
    <mergeCell ref="AN212:AN215"/>
    <mergeCell ref="AN216:AN218"/>
    <mergeCell ref="AN219:AN221"/>
    <mergeCell ref="AN222:AN223"/>
    <mergeCell ref="AN224:AN225"/>
    <mergeCell ref="AN226:AN228"/>
    <mergeCell ref="AN232:AN234"/>
    <mergeCell ref="AN236:AN237"/>
    <mergeCell ref="AN238:AN240"/>
    <mergeCell ref="AN241:AN243"/>
    <mergeCell ref="AN244:AN246"/>
    <mergeCell ref="AN247:AN248"/>
    <mergeCell ref="AN250:AN251"/>
    <mergeCell ref="AN253:AN254"/>
    <mergeCell ref="AN255:AN256"/>
    <mergeCell ref="AN257:AN259"/>
    <mergeCell ref="AN260:AN261"/>
    <mergeCell ref="AN262:AN263"/>
    <mergeCell ref="AN264:AN265"/>
    <mergeCell ref="AN266:AN268"/>
    <mergeCell ref="AN269:AN270"/>
    <mergeCell ref="AN271:AN272"/>
    <mergeCell ref="AN274:AN275"/>
    <mergeCell ref="AN276:AN277"/>
    <mergeCell ref="AN278:AN279"/>
    <mergeCell ref="AN280:AN281"/>
    <mergeCell ref="AN282:AN283"/>
    <mergeCell ref="AN284:AN285"/>
    <mergeCell ref="AN286:AN287"/>
    <mergeCell ref="AN288:AN289"/>
    <mergeCell ref="AN290:AN291"/>
    <mergeCell ref="AN292:AN293"/>
    <mergeCell ref="AN295:AN296"/>
    <mergeCell ref="AN297:AN298"/>
    <mergeCell ref="AN299:AN301"/>
    <mergeCell ref="AN302:AN305"/>
    <mergeCell ref="AN306:AN308"/>
    <mergeCell ref="AN309:AN310"/>
    <mergeCell ref="AN311:AN312"/>
    <mergeCell ref="AN313:AN314"/>
    <mergeCell ref="AN315:AN316"/>
    <mergeCell ref="AN317:AN320"/>
    <mergeCell ref="AN321:AN324"/>
    <mergeCell ref="AN326:AN327"/>
    <mergeCell ref="AN330:AN332"/>
    <mergeCell ref="AN333:AN334"/>
    <mergeCell ref="AN337:AN338"/>
    <mergeCell ref="AN339:AN341"/>
    <mergeCell ref="AN342:AN344"/>
    <mergeCell ref="AN345:AN346"/>
    <mergeCell ref="AN347:AN348"/>
    <mergeCell ref="AN349:AN351"/>
    <mergeCell ref="AN352:AN353"/>
    <mergeCell ref="AN354:AN356"/>
    <mergeCell ref="AN357:AN358"/>
    <mergeCell ref="AN359:AN360"/>
    <mergeCell ref="AN361:AN362"/>
    <mergeCell ref="AN364:AN365"/>
    <mergeCell ref="AN366:AN367"/>
    <mergeCell ref="AN368:AN369"/>
    <mergeCell ref="AN375:AN376"/>
    <mergeCell ref="AN377:AN378"/>
    <mergeCell ref="AN379:AN380"/>
    <mergeCell ref="AN383:AN384"/>
    <mergeCell ref="AN388:AN389"/>
    <mergeCell ref="AN392:AN394"/>
    <mergeCell ref="AN395:AN397"/>
    <mergeCell ref="AN399:AN402"/>
    <mergeCell ref="AN403:AN405"/>
    <mergeCell ref="AN406:AN407"/>
    <mergeCell ref="AN408:AN409"/>
    <mergeCell ref="AN410:AN412"/>
    <mergeCell ref="AN413:AN414"/>
    <mergeCell ref="AN415:AN416"/>
    <mergeCell ref="AN417:AN418"/>
    <mergeCell ref="AN419:AN420"/>
    <mergeCell ref="AN421:AN423"/>
    <mergeCell ref="AN424:AN426"/>
    <mergeCell ref="AN427:AN428"/>
    <mergeCell ref="AN431:AN432"/>
    <mergeCell ref="AN433:AN434"/>
    <mergeCell ref="AN435:AN436"/>
    <mergeCell ref="AN437:AN438"/>
    <mergeCell ref="AN439:AN440"/>
    <mergeCell ref="AN442:AN443"/>
    <mergeCell ref="AN444:AN446"/>
    <mergeCell ref="AN447:AN449"/>
    <mergeCell ref="AN450:AN451"/>
    <mergeCell ref="AN452:AN455"/>
    <mergeCell ref="AN456:AN457"/>
    <mergeCell ref="AN459:AN462"/>
    <mergeCell ref="AN465:AN466"/>
    <mergeCell ref="AN467:AN468"/>
    <mergeCell ref="AN469:AN470"/>
    <mergeCell ref="AN473:AN474"/>
    <mergeCell ref="AN475:AN477"/>
    <mergeCell ref="AN478:AN479"/>
    <mergeCell ref="AN480:AN481"/>
    <mergeCell ref="AN482:AN483"/>
    <mergeCell ref="AN484:AN485"/>
    <mergeCell ref="AN486:AN487"/>
    <mergeCell ref="AN488:AN489"/>
    <mergeCell ref="AN490:AN491"/>
    <mergeCell ref="AN492:AN493"/>
    <mergeCell ref="AN494:AN496"/>
    <mergeCell ref="AN497:AN500"/>
    <mergeCell ref="AN501:AN504"/>
    <mergeCell ref="AN505:AN507"/>
    <mergeCell ref="AN508:AN509"/>
    <mergeCell ref="AN510:AN511"/>
    <mergeCell ref="AN512:AN513"/>
    <mergeCell ref="AN514:AN515"/>
    <mergeCell ref="AN516:AN517"/>
    <mergeCell ref="AN518:AN519"/>
    <mergeCell ref="AN520:AN521"/>
    <mergeCell ref="AN522:AN523"/>
    <mergeCell ref="AN524:AN525"/>
    <mergeCell ref="AN526:AN527"/>
    <mergeCell ref="AN528:AN529"/>
    <mergeCell ref="AN532:AN533"/>
    <mergeCell ref="AN534:AN536"/>
    <mergeCell ref="AN537:AN538"/>
    <mergeCell ref="AN539:AN540"/>
    <mergeCell ref="AN541:AN542"/>
    <mergeCell ref="AN543:AN544"/>
    <mergeCell ref="AN545:AN546"/>
    <mergeCell ref="AN547:AN548"/>
    <mergeCell ref="AN549:AN550"/>
    <mergeCell ref="AN551:AN552"/>
    <mergeCell ref="AN553:AN554"/>
    <mergeCell ref="AN555:AN557"/>
    <mergeCell ref="AN558:AN559"/>
    <mergeCell ref="AN560:AN561"/>
    <mergeCell ref="AN562:AN563"/>
    <mergeCell ref="AN564:AN565"/>
    <mergeCell ref="AN566:AN567"/>
    <mergeCell ref="AN568:AN569"/>
    <mergeCell ref="AN570:AN571"/>
    <mergeCell ref="AN572:AN573"/>
    <mergeCell ref="AN574:AN575"/>
    <mergeCell ref="AN576:AN577"/>
    <mergeCell ref="AN641:AN644"/>
    <mergeCell ref="AN1156:AN1158"/>
    <mergeCell ref="AO5:AO7"/>
    <mergeCell ref="AO8:AO10"/>
    <mergeCell ref="AO11:AO13"/>
    <mergeCell ref="AO14:AO16"/>
    <mergeCell ref="AO17:AO18"/>
    <mergeCell ref="AO20:AO21"/>
    <mergeCell ref="AO22:AO23"/>
    <mergeCell ref="AO24:AO25"/>
    <mergeCell ref="AO27:AO28"/>
    <mergeCell ref="AO29:AO32"/>
    <mergeCell ref="AO36:AO37"/>
    <mergeCell ref="AO39:AO42"/>
    <mergeCell ref="AO43:AO45"/>
    <mergeCell ref="AO46:AO47"/>
    <mergeCell ref="AO49:AO50"/>
    <mergeCell ref="AO51:AO52"/>
    <mergeCell ref="AO53:AO54"/>
    <mergeCell ref="AO56:AO57"/>
    <mergeCell ref="AO62:AO63"/>
    <mergeCell ref="AO64:AO67"/>
    <mergeCell ref="AO69:AO70"/>
    <mergeCell ref="AO71:AO74"/>
    <mergeCell ref="AO75:AO76"/>
    <mergeCell ref="AO77:AO80"/>
    <mergeCell ref="AO81:AO82"/>
    <mergeCell ref="AO84:AO86"/>
    <mergeCell ref="AO87:AO88"/>
    <mergeCell ref="AO89:AO90"/>
    <mergeCell ref="AO91:AO92"/>
    <mergeCell ref="AO93:AO95"/>
    <mergeCell ref="AO96:AO98"/>
    <mergeCell ref="AO99:AO101"/>
    <mergeCell ref="AO102:AO103"/>
    <mergeCell ref="AO104:AO106"/>
    <mergeCell ref="AO107:AO108"/>
    <mergeCell ref="AO109:AO111"/>
    <mergeCell ref="AO112:AO113"/>
    <mergeCell ref="AO114:AO115"/>
    <mergeCell ref="AO116:AO119"/>
    <mergeCell ref="AO120:AO122"/>
    <mergeCell ref="AO123:AO124"/>
    <mergeCell ref="AO125:AO126"/>
    <mergeCell ref="AO128:AO129"/>
    <mergeCell ref="AO136:AO137"/>
    <mergeCell ref="AO138:AO141"/>
    <mergeCell ref="AO144:AO145"/>
    <mergeCell ref="AO146:AO147"/>
    <mergeCell ref="AO148:AO150"/>
    <mergeCell ref="AO151:AO152"/>
    <mergeCell ref="AO153:AO154"/>
    <mergeCell ref="AO156:AO157"/>
    <mergeCell ref="AO158:AO159"/>
    <mergeCell ref="AO160:AO161"/>
    <mergeCell ref="AO162:AO163"/>
    <mergeCell ref="AO164:AO165"/>
    <mergeCell ref="AO166:AO167"/>
    <mergeCell ref="AO168:AO170"/>
    <mergeCell ref="AO171:AO173"/>
    <mergeCell ref="AO174:AO177"/>
    <mergeCell ref="AO179:AO180"/>
    <mergeCell ref="AO181:AO182"/>
    <mergeCell ref="AO183:AO184"/>
    <mergeCell ref="AO185:AO186"/>
    <mergeCell ref="AO187:AO188"/>
    <mergeCell ref="AO189:AO190"/>
    <mergeCell ref="AO191:AO192"/>
    <mergeCell ref="AO193:AO194"/>
    <mergeCell ref="AO195:AO196"/>
    <mergeCell ref="AO197:AO198"/>
    <mergeCell ref="AO199:AO202"/>
    <mergeCell ref="AO203:AO206"/>
    <mergeCell ref="AO207:AO208"/>
    <mergeCell ref="AO210:AO211"/>
    <mergeCell ref="AO212:AO215"/>
    <mergeCell ref="AO216:AO218"/>
    <mergeCell ref="AO219:AO221"/>
    <mergeCell ref="AO222:AO223"/>
    <mergeCell ref="AO224:AO225"/>
    <mergeCell ref="AO226:AO228"/>
    <mergeCell ref="AO232:AO234"/>
    <mergeCell ref="AO236:AO237"/>
    <mergeCell ref="AO238:AO240"/>
    <mergeCell ref="AO241:AO243"/>
    <mergeCell ref="AO244:AO246"/>
    <mergeCell ref="AO247:AO248"/>
    <mergeCell ref="AO250:AO251"/>
    <mergeCell ref="AO253:AO254"/>
    <mergeCell ref="AO255:AO256"/>
    <mergeCell ref="AO257:AO259"/>
    <mergeCell ref="AO260:AO261"/>
    <mergeCell ref="AO262:AO263"/>
    <mergeCell ref="AO264:AO265"/>
    <mergeCell ref="AO266:AO268"/>
    <mergeCell ref="AO269:AO270"/>
    <mergeCell ref="AO271:AO272"/>
    <mergeCell ref="AO274:AO275"/>
    <mergeCell ref="AO276:AO277"/>
    <mergeCell ref="AO278:AO279"/>
    <mergeCell ref="AO280:AO281"/>
    <mergeCell ref="AO282:AO283"/>
    <mergeCell ref="AO284:AO285"/>
    <mergeCell ref="AO286:AO287"/>
    <mergeCell ref="AO288:AO289"/>
    <mergeCell ref="AO290:AO291"/>
    <mergeCell ref="AO292:AO293"/>
    <mergeCell ref="AO295:AO296"/>
    <mergeCell ref="AO297:AO298"/>
    <mergeCell ref="AO299:AO301"/>
    <mergeCell ref="AO302:AO305"/>
    <mergeCell ref="AO306:AO308"/>
    <mergeCell ref="AO309:AO310"/>
    <mergeCell ref="AO311:AO312"/>
    <mergeCell ref="AO313:AO314"/>
    <mergeCell ref="AO315:AO316"/>
    <mergeCell ref="AO317:AO320"/>
    <mergeCell ref="AO321:AO324"/>
    <mergeCell ref="AO326:AO327"/>
    <mergeCell ref="AO330:AO332"/>
    <mergeCell ref="AO333:AO334"/>
    <mergeCell ref="AO337:AO338"/>
    <mergeCell ref="AO339:AO341"/>
    <mergeCell ref="AO342:AO344"/>
    <mergeCell ref="AO345:AO346"/>
    <mergeCell ref="AO347:AO348"/>
    <mergeCell ref="AO349:AO351"/>
    <mergeCell ref="AO352:AO353"/>
    <mergeCell ref="AO354:AO356"/>
    <mergeCell ref="AO357:AO358"/>
    <mergeCell ref="AO359:AO360"/>
    <mergeCell ref="AO361:AO362"/>
    <mergeCell ref="AO364:AO365"/>
    <mergeCell ref="AO366:AO367"/>
    <mergeCell ref="AO368:AO369"/>
    <mergeCell ref="AO375:AO376"/>
    <mergeCell ref="AO377:AO378"/>
    <mergeCell ref="AO379:AO380"/>
    <mergeCell ref="AO383:AO384"/>
    <mergeCell ref="AO388:AO389"/>
    <mergeCell ref="AO392:AO394"/>
    <mergeCell ref="AO395:AO397"/>
    <mergeCell ref="AO399:AO402"/>
    <mergeCell ref="AO403:AO405"/>
    <mergeCell ref="AO406:AO407"/>
    <mergeCell ref="AO408:AO409"/>
    <mergeCell ref="AO410:AO412"/>
    <mergeCell ref="AO413:AO414"/>
    <mergeCell ref="AO415:AO416"/>
    <mergeCell ref="AO417:AO418"/>
    <mergeCell ref="AO419:AO420"/>
    <mergeCell ref="AO421:AO423"/>
    <mergeCell ref="AO424:AO426"/>
    <mergeCell ref="AO427:AO428"/>
    <mergeCell ref="AO431:AO432"/>
    <mergeCell ref="AO433:AO434"/>
    <mergeCell ref="AO435:AO436"/>
    <mergeCell ref="AO437:AO438"/>
    <mergeCell ref="AO439:AO440"/>
    <mergeCell ref="AO442:AO443"/>
    <mergeCell ref="AO444:AO446"/>
    <mergeCell ref="AO447:AO449"/>
    <mergeCell ref="AO450:AO451"/>
    <mergeCell ref="AO452:AO455"/>
    <mergeCell ref="AO456:AO457"/>
    <mergeCell ref="AO459:AO462"/>
    <mergeCell ref="AO465:AO466"/>
    <mergeCell ref="AO467:AO468"/>
    <mergeCell ref="AO469:AO470"/>
    <mergeCell ref="AO473:AO474"/>
    <mergeCell ref="AO475:AO477"/>
    <mergeCell ref="AO478:AO479"/>
    <mergeCell ref="AO480:AO481"/>
    <mergeCell ref="AO482:AO483"/>
    <mergeCell ref="AO484:AO485"/>
    <mergeCell ref="AO486:AO487"/>
    <mergeCell ref="AO488:AO489"/>
    <mergeCell ref="AO490:AO491"/>
    <mergeCell ref="AO492:AO493"/>
    <mergeCell ref="AO494:AO496"/>
    <mergeCell ref="AO497:AO500"/>
    <mergeCell ref="AO501:AO504"/>
    <mergeCell ref="AO505:AO507"/>
    <mergeCell ref="AO508:AO509"/>
    <mergeCell ref="AO510:AO511"/>
    <mergeCell ref="AO512:AO513"/>
    <mergeCell ref="AO514:AO515"/>
    <mergeCell ref="AO516:AO517"/>
    <mergeCell ref="AO518:AO519"/>
    <mergeCell ref="AO520:AO521"/>
    <mergeCell ref="AO522:AO523"/>
    <mergeCell ref="AO524:AO525"/>
    <mergeCell ref="AO526:AO527"/>
    <mergeCell ref="AO528:AO529"/>
    <mergeCell ref="AO532:AO533"/>
    <mergeCell ref="AO534:AO536"/>
    <mergeCell ref="AO537:AO538"/>
    <mergeCell ref="AO539:AO540"/>
    <mergeCell ref="AO541:AO542"/>
    <mergeCell ref="AO543:AO544"/>
    <mergeCell ref="AO545:AO546"/>
    <mergeCell ref="AO547:AO548"/>
    <mergeCell ref="AO549:AO550"/>
    <mergeCell ref="AO551:AO552"/>
    <mergeCell ref="AO553:AO554"/>
    <mergeCell ref="AO555:AO557"/>
    <mergeCell ref="AO558:AO559"/>
    <mergeCell ref="AO560:AO561"/>
    <mergeCell ref="AO562:AO563"/>
    <mergeCell ref="AO564:AO565"/>
    <mergeCell ref="AO566:AO567"/>
    <mergeCell ref="AO568:AO569"/>
    <mergeCell ref="AO570:AO571"/>
    <mergeCell ref="AO572:AO573"/>
    <mergeCell ref="AO574:AO575"/>
    <mergeCell ref="AO576:AO577"/>
    <mergeCell ref="AO653:AO655"/>
    <mergeCell ref="AO657:AO658"/>
    <mergeCell ref="AO660:AO661"/>
    <mergeCell ref="AO662:AO663"/>
    <mergeCell ref="AO664:AO666"/>
    <mergeCell ref="AO671:AO672"/>
    <mergeCell ref="AO679:AO680"/>
    <mergeCell ref="AO681:AO683"/>
    <mergeCell ref="AO685:AO686"/>
    <mergeCell ref="AO687:AO688"/>
    <mergeCell ref="AO689:AO690"/>
    <mergeCell ref="AO691:AO692"/>
    <mergeCell ref="AO693:AO694"/>
    <mergeCell ref="AO695:AO696"/>
    <mergeCell ref="AO701:AO702"/>
    <mergeCell ref="AO720:AO721"/>
    <mergeCell ref="AO736:AO739"/>
    <mergeCell ref="AO906:AO907"/>
    <mergeCell ref="AO908:AO909"/>
    <mergeCell ref="AO910:AO912"/>
    <mergeCell ref="AO913:AO916"/>
    <mergeCell ref="AO1156:AO1158"/>
    <mergeCell ref="AP5:AP7"/>
    <mergeCell ref="AP8:AP10"/>
    <mergeCell ref="AP11:AP13"/>
    <mergeCell ref="AP14:AP16"/>
    <mergeCell ref="AP17:AP18"/>
    <mergeCell ref="AP20:AP21"/>
    <mergeCell ref="AP22:AP23"/>
    <mergeCell ref="AP24:AP25"/>
    <mergeCell ref="AP27:AP28"/>
    <mergeCell ref="AP29:AP32"/>
    <mergeCell ref="AP36:AP37"/>
    <mergeCell ref="AP39:AP42"/>
    <mergeCell ref="AP43:AP45"/>
    <mergeCell ref="AP46:AP47"/>
    <mergeCell ref="AP49:AP50"/>
    <mergeCell ref="AP51:AP52"/>
    <mergeCell ref="AP53:AP54"/>
    <mergeCell ref="AP56:AP57"/>
    <mergeCell ref="AP62:AP63"/>
    <mergeCell ref="AP64:AP67"/>
    <mergeCell ref="AP69:AP70"/>
    <mergeCell ref="AP71:AP74"/>
    <mergeCell ref="AP75:AP76"/>
    <mergeCell ref="AP77:AP80"/>
    <mergeCell ref="AP81:AP82"/>
    <mergeCell ref="AP84:AP86"/>
    <mergeCell ref="AP87:AP88"/>
    <mergeCell ref="AP89:AP90"/>
    <mergeCell ref="AP91:AP92"/>
    <mergeCell ref="AP93:AP95"/>
    <mergeCell ref="AP96:AP98"/>
    <mergeCell ref="AP99:AP101"/>
    <mergeCell ref="AP102:AP103"/>
    <mergeCell ref="AP104:AP106"/>
    <mergeCell ref="AP107:AP108"/>
    <mergeCell ref="AP109:AP111"/>
    <mergeCell ref="AP112:AP113"/>
    <mergeCell ref="AP114:AP115"/>
    <mergeCell ref="AP116:AP119"/>
    <mergeCell ref="AP120:AP122"/>
    <mergeCell ref="AP123:AP124"/>
    <mergeCell ref="AP125:AP126"/>
    <mergeCell ref="AP128:AP129"/>
    <mergeCell ref="AP136:AP137"/>
    <mergeCell ref="AP138:AP141"/>
    <mergeCell ref="AP144:AP145"/>
    <mergeCell ref="AP146:AP147"/>
    <mergeCell ref="AP148:AP150"/>
    <mergeCell ref="AP151:AP152"/>
    <mergeCell ref="AP153:AP154"/>
    <mergeCell ref="AP156:AP157"/>
    <mergeCell ref="AP158:AP159"/>
    <mergeCell ref="AP160:AP161"/>
    <mergeCell ref="AP162:AP163"/>
    <mergeCell ref="AP164:AP165"/>
    <mergeCell ref="AP166:AP167"/>
    <mergeCell ref="AP168:AP170"/>
    <mergeCell ref="AP171:AP173"/>
    <mergeCell ref="AP174:AP177"/>
    <mergeCell ref="AP179:AP180"/>
    <mergeCell ref="AP181:AP182"/>
    <mergeCell ref="AP183:AP184"/>
    <mergeCell ref="AP185:AP186"/>
    <mergeCell ref="AP187:AP188"/>
    <mergeCell ref="AP189:AP190"/>
    <mergeCell ref="AP191:AP192"/>
    <mergeCell ref="AP193:AP194"/>
    <mergeCell ref="AP195:AP196"/>
    <mergeCell ref="AP197:AP198"/>
    <mergeCell ref="AP199:AP202"/>
    <mergeCell ref="AP203:AP206"/>
    <mergeCell ref="AP207:AP208"/>
    <mergeCell ref="AP210:AP211"/>
    <mergeCell ref="AP212:AP215"/>
    <mergeCell ref="AP216:AP218"/>
    <mergeCell ref="AP219:AP221"/>
    <mergeCell ref="AP222:AP223"/>
    <mergeCell ref="AP224:AP225"/>
    <mergeCell ref="AP226:AP228"/>
    <mergeCell ref="AP232:AP234"/>
    <mergeCell ref="AP236:AP237"/>
    <mergeCell ref="AP238:AP240"/>
    <mergeCell ref="AP241:AP243"/>
    <mergeCell ref="AP244:AP246"/>
    <mergeCell ref="AP247:AP248"/>
    <mergeCell ref="AP250:AP251"/>
    <mergeCell ref="AP253:AP254"/>
    <mergeCell ref="AP255:AP256"/>
    <mergeCell ref="AP257:AP259"/>
    <mergeCell ref="AP260:AP261"/>
    <mergeCell ref="AP262:AP263"/>
    <mergeCell ref="AP264:AP265"/>
    <mergeCell ref="AP266:AP268"/>
    <mergeCell ref="AP269:AP270"/>
    <mergeCell ref="AP271:AP272"/>
    <mergeCell ref="AP274:AP275"/>
    <mergeCell ref="AP276:AP277"/>
    <mergeCell ref="AP278:AP279"/>
    <mergeCell ref="AP280:AP281"/>
    <mergeCell ref="AP282:AP283"/>
    <mergeCell ref="AP284:AP285"/>
    <mergeCell ref="AP286:AP287"/>
    <mergeCell ref="AP288:AP289"/>
    <mergeCell ref="AP290:AP291"/>
    <mergeCell ref="AP292:AP293"/>
    <mergeCell ref="AP295:AP296"/>
    <mergeCell ref="AP297:AP298"/>
    <mergeCell ref="AP299:AP301"/>
    <mergeCell ref="AP302:AP305"/>
    <mergeCell ref="AP306:AP308"/>
    <mergeCell ref="AP309:AP310"/>
    <mergeCell ref="AP311:AP312"/>
    <mergeCell ref="AP313:AP314"/>
    <mergeCell ref="AP315:AP316"/>
    <mergeCell ref="AP317:AP320"/>
    <mergeCell ref="AP321:AP324"/>
    <mergeCell ref="AP326:AP327"/>
    <mergeCell ref="AP330:AP332"/>
    <mergeCell ref="AP333:AP334"/>
    <mergeCell ref="AP337:AP338"/>
    <mergeCell ref="AP339:AP341"/>
    <mergeCell ref="AP342:AP344"/>
    <mergeCell ref="AP345:AP346"/>
    <mergeCell ref="AP347:AP348"/>
    <mergeCell ref="AP349:AP351"/>
    <mergeCell ref="AP352:AP353"/>
    <mergeCell ref="AP354:AP356"/>
    <mergeCell ref="AP357:AP358"/>
    <mergeCell ref="AP359:AP360"/>
    <mergeCell ref="AP361:AP362"/>
    <mergeCell ref="AP364:AP365"/>
    <mergeCell ref="AP366:AP367"/>
    <mergeCell ref="AP368:AP369"/>
    <mergeCell ref="AP375:AP376"/>
    <mergeCell ref="AP377:AP378"/>
    <mergeCell ref="AP379:AP380"/>
    <mergeCell ref="AP383:AP384"/>
    <mergeCell ref="AP388:AP389"/>
    <mergeCell ref="AP392:AP394"/>
    <mergeCell ref="AP395:AP397"/>
    <mergeCell ref="AP399:AP402"/>
    <mergeCell ref="AP403:AP405"/>
    <mergeCell ref="AP406:AP407"/>
    <mergeCell ref="AP408:AP409"/>
    <mergeCell ref="AP410:AP412"/>
    <mergeCell ref="AP413:AP414"/>
    <mergeCell ref="AP415:AP416"/>
    <mergeCell ref="AP417:AP418"/>
    <mergeCell ref="AP419:AP420"/>
    <mergeCell ref="AP421:AP423"/>
    <mergeCell ref="AP424:AP426"/>
    <mergeCell ref="AP427:AP428"/>
    <mergeCell ref="AP431:AP432"/>
    <mergeCell ref="AP433:AP434"/>
    <mergeCell ref="AP435:AP436"/>
    <mergeCell ref="AP437:AP438"/>
    <mergeCell ref="AP439:AP440"/>
    <mergeCell ref="AP442:AP443"/>
    <mergeCell ref="AP444:AP446"/>
    <mergeCell ref="AP447:AP449"/>
    <mergeCell ref="AP450:AP451"/>
    <mergeCell ref="AP452:AP455"/>
    <mergeCell ref="AP456:AP457"/>
    <mergeCell ref="AP459:AP462"/>
    <mergeCell ref="AP465:AP466"/>
    <mergeCell ref="AP467:AP468"/>
    <mergeCell ref="AP469:AP470"/>
    <mergeCell ref="AP473:AP474"/>
    <mergeCell ref="AP475:AP477"/>
    <mergeCell ref="AP478:AP479"/>
    <mergeCell ref="AP480:AP481"/>
    <mergeCell ref="AP482:AP483"/>
    <mergeCell ref="AP484:AP485"/>
    <mergeCell ref="AP486:AP487"/>
    <mergeCell ref="AP488:AP489"/>
    <mergeCell ref="AP490:AP491"/>
    <mergeCell ref="AP492:AP493"/>
    <mergeCell ref="AP494:AP496"/>
    <mergeCell ref="AP497:AP500"/>
    <mergeCell ref="AP501:AP504"/>
    <mergeCell ref="AP505:AP507"/>
    <mergeCell ref="AP508:AP509"/>
    <mergeCell ref="AP510:AP511"/>
    <mergeCell ref="AP512:AP513"/>
    <mergeCell ref="AP514:AP515"/>
    <mergeCell ref="AP516:AP517"/>
    <mergeCell ref="AP518:AP519"/>
    <mergeCell ref="AP520:AP521"/>
    <mergeCell ref="AP522:AP523"/>
    <mergeCell ref="AP524:AP525"/>
    <mergeCell ref="AP526:AP527"/>
    <mergeCell ref="AP528:AP529"/>
    <mergeCell ref="AP532:AP533"/>
    <mergeCell ref="AP534:AP536"/>
    <mergeCell ref="AP537:AP538"/>
    <mergeCell ref="AP539:AP540"/>
    <mergeCell ref="AP541:AP542"/>
    <mergeCell ref="AP543:AP544"/>
    <mergeCell ref="AP545:AP546"/>
    <mergeCell ref="AP547:AP548"/>
    <mergeCell ref="AP549:AP550"/>
    <mergeCell ref="AP551:AP552"/>
    <mergeCell ref="AP553:AP554"/>
    <mergeCell ref="AP555:AP557"/>
    <mergeCell ref="AP558:AP559"/>
    <mergeCell ref="AP560:AP561"/>
    <mergeCell ref="AP562:AP563"/>
    <mergeCell ref="AP564:AP565"/>
    <mergeCell ref="AP566:AP567"/>
    <mergeCell ref="AP568:AP569"/>
    <mergeCell ref="AP570:AP571"/>
    <mergeCell ref="AP572:AP573"/>
    <mergeCell ref="AP574:AP575"/>
    <mergeCell ref="AP576:AP577"/>
    <mergeCell ref="AP653:AP655"/>
    <mergeCell ref="AP657:AP658"/>
    <mergeCell ref="AP660:AP661"/>
    <mergeCell ref="AP662:AP663"/>
    <mergeCell ref="AP664:AP666"/>
    <mergeCell ref="AP671:AP672"/>
    <mergeCell ref="AP679:AP680"/>
    <mergeCell ref="AP681:AP683"/>
    <mergeCell ref="AP685:AP686"/>
    <mergeCell ref="AP687:AP688"/>
    <mergeCell ref="AP689:AP690"/>
    <mergeCell ref="AP691:AP692"/>
    <mergeCell ref="AP693:AP694"/>
    <mergeCell ref="AP695:AP696"/>
    <mergeCell ref="AP701:AP702"/>
    <mergeCell ref="AP720:AP721"/>
    <mergeCell ref="AP736:AP739"/>
    <mergeCell ref="AP1156:AP1158"/>
    <mergeCell ref="AQ5:AQ7"/>
    <mergeCell ref="AQ8:AQ10"/>
    <mergeCell ref="AQ11:AQ13"/>
    <mergeCell ref="AQ14:AQ16"/>
    <mergeCell ref="AQ17:AQ18"/>
    <mergeCell ref="AQ20:AQ21"/>
    <mergeCell ref="AQ22:AQ23"/>
    <mergeCell ref="AQ24:AQ25"/>
    <mergeCell ref="AQ27:AQ28"/>
    <mergeCell ref="AQ29:AQ32"/>
    <mergeCell ref="AQ36:AQ37"/>
    <mergeCell ref="AQ39:AQ42"/>
    <mergeCell ref="AQ43:AQ45"/>
    <mergeCell ref="AQ46:AQ47"/>
    <mergeCell ref="AQ49:AQ50"/>
    <mergeCell ref="AQ51:AQ52"/>
    <mergeCell ref="AQ53:AQ54"/>
    <mergeCell ref="AQ56:AQ57"/>
    <mergeCell ref="AQ62:AQ63"/>
    <mergeCell ref="AQ64:AQ67"/>
    <mergeCell ref="AQ69:AQ70"/>
    <mergeCell ref="AQ71:AQ74"/>
    <mergeCell ref="AQ75:AQ76"/>
    <mergeCell ref="AQ77:AQ80"/>
    <mergeCell ref="AQ81:AQ82"/>
    <mergeCell ref="AQ84:AQ86"/>
    <mergeCell ref="AQ87:AQ88"/>
    <mergeCell ref="AQ89:AQ90"/>
    <mergeCell ref="AQ91:AQ92"/>
    <mergeCell ref="AQ93:AQ95"/>
    <mergeCell ref="AQ96:AQ98"/>
    <mergeCell ref="AQ99:AQ101"/>
    <mergeCell ref="AQ102:AQ103"/>
    <mergeCell ref="AQ104:AQ106"/>
    <mergeCell ref="AQ107:AQ108"/>
    <mergeCell ref="AQ109:AQ111"/>
    <mergeCell ref="AQ112:AQ113"/>
    <mergeCell ref="AQ114:AQ115"/>
    <mergeCell ref="AQ116:AQ119"/>
    <mergeCell ref="AQ120:AQ122"/>
    <mergeCell ref="AQ123:AQ124"/>
    <mergeCell ref="AQ125:AQ126"/>
    <mergeCell ref="AQ128:AQ129"/>
    <mergeCell ref="AQ136:AQ137"/>
    <mergeCell ref="AQ138:AQ141"/>
    <mergeCell ref="AQ144:AQ145"/>
    <mergeCell ref="AQ146:AQ147"/>
    <mergeCell ref="AQ148:AQ150"/>
    <mergeCell ref="AQ151:AQ152"/>
    <mergeCell ref="AQ153:AQ154"/>
    <mergeCell ref="AQ156:AQ157"/>
    <mergeCell ref="AQ158:AQ159"/>
    <mergeCell ref="AQ160:AQ161"/>
    <mergeCell ref="AQ162:AQ163"/>
    <mergeCell ref="AQ164:AQ165"/>
    <mergeCell ref="AQ166:AQ167"/>
    <mergeCell ref="AQ168:AQ170"/>
    <mergeCell ref="AQ171:AQ173"/>
    <mergeCell ref="AQ174:AQ177"/>
    <mergeCell ref="AQ179:AQ180"/>
    <mergeCell ref="AQ181:AQ182"/>
    <mergeCell ref="AQ183:AQ184"/>
    <mergeCell ref="AQ185:AQ186"/>
    <mergeCell ref="AQ187:AQ188"/>
    <mergeCell ref="AQ189:AQ190"/>
    <mergeCell ref="AQ191:AQ192"/>
    <mergeCell ref="AQ193:AQ194"/>
    <mergeCell ref="AQ195:AQ196"/>
    <mergeCell ref="AQ197:AQ198"/>
    <mergeCell ref="AQ199:AQ202"/>
    <mergeCell ref="AQ203:AQ206"/>
    <mergeCell ref="AQ207:AQ208"/>
    <mergeCell ref="AQ210:AQ211"/>
    <mergeCell ref="AQ212:AQ215"/>
    <mergeCell ref="AQ216:AQ218"/>
    <mergeCell ref="AQ219:AQ221"/>
    <mergeCell ref="AQ222:AQ223"/>
    <mergeCell ref="AQ224:AQ225"/>
    <mergeCell ref="AQ226:AQ228"/>
    <mergeCell ref="AQ232:AQ234"/>
    <mergeCell ref="AQ236:AQ237"/>
    <mergeCell ref="AQ238:AQ240"/>
    <mergeCell ref="AQ241:AQ243"/>
    <mergeCell ref="AQ244:AQ246"/>
    <mergeCell ref="AQ247:AQ248"/>
    <mergeCell ref="AQ250:AQ251"/>
    <mergeCell ref="AQ253:AQ254"/>
    <mergeCell ref="AQ255:AQ256"/>
    <mergeCell ref="AQ257:AQ259"/>
    <mergeCell ref="AQ260:AQ261"/>
    <mergeCell ref="AQ262:AQ263"/>
    <mergeCell ref="AQ264:AQ265"/>
    <mergeCell ref="AQ266:AQ268"/>
    <mergeCell ref="AQ269:AQ270"/>
    <mergeCell ref="AQ271:AQ272"/>
    <mergeCell ref="AQ274:AQ275"/>
    <mergeCell ref="AQ276:AQ277"/>
    <mergeCell ref="AQ278:AQ279"/>
    <mergeCell ref="AQ280:AQ281"/>
    <mergeCell ref="AQ282:AQ283"/>
    <mergeCell ref="AQ284:AQ285"/>
    <mergeCell ref="AQ286:AQ287"/>
    <mergeCell ref="AQ288:AQ289"/>
    <mergeCell ref="AQ290:AQ291"/>
    <mergeCell ref="AQ292:AQ293"/>
    <mergeCell ref="AQ295:AQ296"/>
    <mergeCell ref="AQ297:AQ298"/>
    <mergeCell ref="AQ299:AQ301"/>
    <mergeCell ref="AQ302:AQ305"/>
    <mergeCell ref="AQ306:AQ308"/>
    <mergeCell ref="AQ309:AQ310"/>
    <mergeCell ref="AQ311:AQ312"/>
    <mergeCell ref="AQ313:AQ314"/>
    <mergeCell ref="AQ315:AQ316"/>
    <mergeCell ref="AQ317:AQ320"/>
    <mergeCell ref="AQ321:AQ324"/>
    <mergeCell ref="AQ326:AQ327"/>
    <mergeCell ref="AQ330:AQ332"/>
    <mergeCell ref="AQ333:AQ334"/>
    <mergeCell ref="AQ337:AQ338"/>
    <mergeCell ref="AQ339:AQ341"/>
    <mergeCell ref="AQ342:AQ344"/>
    <mergeCell ref="AQ345:AQ346"/>
    <mergeCell ref="AQ347:AQ348"/>
    <mergeCell ref="AQ349:AQ351"/>
    <mergeCell ref="AQ352:AQ353"/>
    <mergeCell ref="AQ354:AQ356"/>
    <mergeCell ref="AQ357:AQ358"/>
    <mergeCell ref="AQ359:AQ360"/>
    <mergeCell ref="AQ361:AQ362"/>
    <mergeCell ref="AQ364:AQ365"/>
    <mergeCell ref="AQ366:AQ367"/>
    <mergeCell ref="AQ368:AQ369"/>
    <mergeCell ref="AQ375:AQ376"/>
    <mergeCell ref="AQ377:AQ378"/>
    <mergeCell ref="AQ379:AQ380"/>
    <mergeCell ref="AQ383:AQ384"/>
    <mergeCell ref="AQ388:AQ389"/>
    <mergeCell ref="AQ392:AQ394"/>
    <mergeCell ref="AQ395:AQ397"/>
    <mergeCell ref="AQ399:AQ402"/>
    <mergeCell ref="AQ403:AQ405"/>
    <mergeCell ref="AQ406:AQ407"/>
    <mergeCell ref="AQ408:AQ409"/>
    <mergeCell ref="AQ410:AQ412"/>
    <mergeCell ref="AQ413:AQ414"/>
    <mergeCell ref="AQ415:AQ416"/>
    <mergeCell ref="AQ417:AQ418"/>
    <mergeCell ref="AQ419:AQ420"/>
    <mergeCell ref="AQ421:AQ423"/>
    <mergeCell ref="AQ424:AQ426"/>
    <mergeCell ref="AQ427:AQ428"/>
    <mergeCell ref="AQ431:AQ432"/>
    <mergeCell ref="AQ433:AQ434"/>
    <mergeCell ref="AQ435:AQ436"/>
    <mergeCell ref="AQ437:AQ438"/>
    <mergeCell ref="AQ439:AQ440"/>
    <mergeCell ref="AQ442:AQ443"/>
    <mergeCell ref="AQ444:AQ446"/>
    <mergeCell ref="AQ447:AQ449"/>
    <mergeCell ref="AQ450:AQ451"/>
    <mergeCell ref="AQ452:AQ455"/>
    <mergeCell ref="AQ456:AQ457"/>
    <mergeCell ref="AQ459:AQ462"/>
    <mergeCell ref="AQ465:AQ466"/>
    <mergeCell ref="AQ467:AQ468"/>
    <mergeCell ref="AQ469:AQ470"/>
    <mergeCell ref="AQ473:AQ474"/>
    <mergeCell ref="AQ475:AQ477"/>
    <mergeCell ref="AQ478:AQ479"/>
    <mergeCell ref="AQ480:AQ481"/>
    <mergeCell ref="AQ482:AQ483"/>
    <mergeCell ref="AQ484:AQ485"/>
    <mergeCell ref="AQ486:AQ487"/>
    <mergeCell ref="AQ488:AQ489"/>
    <mergeCell ref="AQ490:AQ491"/>
    <mergeCell ref="AQ492:AQ493"/>
    <mergeCell ref="AQ494:AQ496"/>
    <mergeCell ref="AQ497:AQ500"/>
    <mergeCell ref="AQ501:AQ504"/>
    <mergeCell ref="AQ505:AQ507"/>
    <mergeCell ref="AQ508:AQ509"/>
    <mergeCell ref="AQ510:AQ511"/>
    <mergeCell ref="AQ512:AQ513"/>
    <mergeCell ref="AQ514:AQ515"/>
    <mergeCell ref="AQ516:AQ517"/>
    <mergeCell ref="AQ518:AQ519"/>
    <mergeCell ref="AQ520:AQ521"/>
    <mergeCell ref="AQ522:AQ523"/>
    <mergeCell ref="AQ524:AQ525"/>
    <mergeCell ref="AQ526:AQ527"/>
    <mergeCell ref="AQ528:AQ529"/>
    <mergeCell ref="AQ532:AQ533"/>
    <mergeCell ref="AQ534:AQ536"/>
    <mergeCell ref="AQ537:AQ538"/>
    <mergeCell ref="AQ539:AQ540"/>
    <mergeCell ref="AQ541:AQ542"/>
    <mergeCell ref="AQ543:AQ544"/>
    <mergeCell ref="AQ545:AQ546"/>
    <mergeCell ref="AQ547:AQ548"/>
    <mergeCell ref="AQ549:AQ550"/>
    <mergeCell ref="AQ551:AQ552"/>
    <mergeCell ref="AQ553:AQ554"/>
    <mergeCell ref="AQ555:AQ557"/>
    <mergeCell ref="AQ558:AQ559"/>
    <mergeCell ref="AQ560:AQ561"/>
    <mergeCell ref="AQ562:AQ563"/>
    <mergeCell ref="AQ564:AQ565"/>
    <mergeCell ref="AQ566:AQ567"/>
    <mergeCell ref="AQ568:AQ569"/>
    <mergeCell ref="AQ570:AQ571"/>
    <mergeCell ref="AQ572:AQ573"/>
    <mergeCell ref="AQ574:AQ575"/>
    <mergeCell ref="AQ576:AQ577"/>
    <mergeCell ref="AQ813:AQ815"/>
    <mergeCell ref="AQ816:AQ818"/>
    <mergeCell ref="AQ819:AQ821"/>
    <mergeCell ref="AQ822:AQ824"/>
    <mergeCell ref="AQ825:AQ827"/>
    <mergeCell ref="AQ828:AQ830"/>
    <mergeCell ref="AQ831:AQ833"/>
    <mergeCell ref="AQ834:AQ836"/>
    <mergeCell ref="AQ837:AQ839"/>
    <mergeCell ref="AQ840:AQ842"/>
    <mergeCell ref="AQ843:AQ845"/>
    <mergeCell ref="AQ846:AQ848"/>
    <mergeCell ref="AQ849:AQ851"/>
    <mergeCell ref="AQ852:AQ854"/>
    <mergeCell ref="AQ855:AQ857"/>
    <mergeCell ref="AQ1156:AQ1158"/>
    <mergeCell ref="AR3:AR4"/>
    <mergeCell ref="AR5:AR7"/>
    <mergeCell ref="AR8:AR10"/>
    <mergeCell ref="AR11:AR13"/>
    <mergeCell ref="AR14:AR16"/>
    <mergeCell ref="AR17:AR18"/>
    <mergeCell ref="AR20:AR21"/>
    <mergeCell ref="AR22:AR23"/>
    <mergeCell ref="AR24:AR25"/>
    <mergeCell ref="AR27:AR28"/>
    <mergeCell ref="AR29:AR32"/>
    <mergeCell ref="AR36:AR37"/>
    <mergeCell ref="AR39:AR42"/>
    <mergeCell ref="AR43:AR45"/>
    <mergeCell ref="AR46:AR47"/>
    <mergeCell ref="AR49:AR50"/>
    <mergeCell ref="AR51:AR52"/>
    <mergeCell ref="AR53:AR54"/>
    <mergeCell ref="AR56:AR57"/>
    <mergeCell ref="AR62:AR63"/>
    <mergeCell ref="AR64:AR67"/>
    <mergeCell ref="AR69:AR70"/>
    <mergeCell ref="AR71:AR74"/>
    <mergeCell ref="AR75:AR76"/>
    <mergeCell ref="AR77:AR80"/>
    <mergeCell ref="AR81:AR82"/>
    <mergeCell ref="AR84:AR86"/>
    <mergeCell ref="AR87:AR88"/>
    <mergeCell ref="AR89:AR90"/>
    <mergeCell ref="AR91:AR92"/>
    <mergeCell ref="AR93:AR95"/>
    <mergeCell ref="AR96:AR98"/>
    <mergeCell ref="AR99:AR101"/>
    <mergeCell ref="AR102:AR103"/>
    <mergeCell ref="AR104:AR106"/>
    <mergeCell ref="AR107:AR108"/>
    <mergeCell ref="AR109:AR111"/>
    <mergeCell ref="AR112:AR113"/>
    <mergeCell ref="AR114:AR115"/>
    <mergeCell ref="AR116:AR119"/>
    <mergeCell ref="AR120:AR122"/>
    <mergeCell ref="AR123:AR124"/>
    <mergeCell ref="AR125:AR126"/>
    <mergeCell ref="AR128:AR129"/>
    <mergeCell ref="AR136:AR137"/>
    <mergeCell ref="AR138:AR141"/>
    <mergeCell ref="AR144:AR145"/>
    <mergeCell ref="AR146:AR147"/>
    <mergeCell ref="AR148:AR150"/>
    <mergeCell ref="AR151:AR152"/>
    <mergeCell ref="AR153:AR154"/>
    <mergeCell ref="AR156:AR157"/>
    <mergeCell ref="AR158:AR159"/>
    <mergeCell ref="AR160:AR161"/>
    <mergeCell ref="AR162:AR163"/>
    <mergeCell ref="AR164:AR165"/>
    <mergeCell ref="AR166:AR167"/>
    <mergeCell ref="AR168:AR170"/>
    <mergeCell ref="AR171:AR173"/>
    <mergeCell ref="AR174:AR177"/>
    <mergeCell ref="AR179:AR180"/>
    <mergeCell ref="AR181:AR182"/>
    <mergeCell ref="AR183:AR184"/>
    <mergeCell ref="AR185:AR186"/>
    <mergeCell ref="AR187:AR188"/>
    <mergeCell ref="AR189:AR190"/>
    <mergeCell ref="AR191:AR192"/>
    <mergeCell ref="AR193:AR194"/>
    <mergeCell ref="AR195:AR196"/>
    <mergeCell ref="AR197:AR198"/>
    <mergeCell ref="AR199:AR202"/>
    <mergeCell ref="AR203:AR206"/>
    <mergeCell ref="AR207:AR208"/>
    <mergeCell ref="AR210:AR211"/>
    <mergeCell ref="AR212:AR215"/>
    <mergeCell ref="AR216:AR218"/>
    <mergeCell ref="AR219:AR221"/>
    <mergeCell ref="AR222:AR223"/>
    <mergeCell ref="AR224:AR225"/>
    <mergeCell ref="AR226:AR228"/>
    <mergeCell ref="AR232:AR234"/>
    <mergeCell ref="AR236:AR237"/>
    <mergeCell ref="AR238:AR240"/>
    <mergeCell ref="AR241:AR243"/>
    <mergeCell ref="AR244:AR246"/>
    <mergeCell ref="AR247:AR248"/>
    <mergeCell ref="AR250:AR251"/>
    <mergeCell ref="AR253:AR254"/>
    <mergeCell ref="AR255:AR256"/>
    <mergeCell ref="AR257:AR259"/>
    <mergeCell ref="AR260:AR261"/>
    <mergeCell ref="AR262:AR263"/>
    <mergeCell ref="AR264:AR265"/>
    <mergeCell ref="AR266:AR268"/>
    <mergeCell ref="AR269:AR270"/>
    <mergeCell ref="AR271:AR272"/>
    <mergeCell ref="AR274:AR275"/>
    <mergeCell ref="AR276:AR277"/>
    <mergeCell ref="AR278:AR279"/>
    <mergeCell ref="AR280:AR281"/>
    <mergeCell ref="AR282:AR283"/>
    <mergeCell ref="AR284:AR285"/>
    <mergeCell ref="AR286:AR287"/>
    <mergeCell ref="AR288:AR289"/>
    <mergeCell ref="AR290:AR291"/>
    <mergeCell ref="AR292:AR293"/>
    <mergeCell ref="AR295:AR296"/>
    <mergeCell ref="AR297:AR298"/>
    <mergeCell ref="AR299:AR301"/>
    <mergeCell ref="AR302:AR305"/>
    <mergeCell ref="AR306:AR308"/>
    <mergeCell ref="AR309:AR310"/>
    <mergeCell ref="AR311:AR312"/>
    <mergeCell ref="AR313:AR314"/>
    <mergeCell ref="AR315:AR316"/>
    <mergeCell ref="AR317:AR320"/>
    <mergeCell ref="AR321:AR324"/>
    <mergeCell ref="AR326:AR327"/>
    <mergeCell ref="AR330:AR332"/>
    <mergeCell ref="AR333:AR334"/>
    <mergeCell ref="AR337:AR338"/>
    <mergeCell ref="AR339:AR341"/>
    <mergeCell ref="AR342:AR344"/>
    <mergeCell ref="AR345:AR346"/>
    <mergeCell ref="AR347:AR348"/>
    <mergeCell ref="AR349:AR351"/>
    <mergeCell ref="AR352:AR353"/>
    <mergeCell ref="AR354:AR356"/>
    <mergeCell ref="AR357:AR358"/>
    <mergeCell ref="AR359:AR360"/>
    <mergeCell ref="AR361:AR362"/>
    <mergeCell ref="AR364:AR365"/>
    <mergeCell ref="AR366:AR367"/>
    <mergeCell ref="AR368:AR369"/>
    <mergeCell ref="AR375:AR376"/>
    <mergeCell ref="AR377:AR378"/>
    <mergeCell ref="AR379:AR380"/>
    <mergeCell ref="AR383:AR384"/>
    <mergeCell ref="AR388:AR389"/>
    <mergeCell ref="AR392:AR394"/>
    <mergeCell ref="AR395:AR397"/>
    <mergeCell ref="AR399:AR402"/>
    <mergeCell ref="AR403:AR405"/>
    <mergeCell ref="AR406:AR407"/>
    <mergeCell ref="AR408:AR409"/>
    <mergeCell ref="AR410:AR412"/>
    <mergeCell ref="AR413:AR414"/>
    <mergeCell ref="AR415:AR416"/>
    <mergeCell ref="AR417:AR418"/>
    <mergeCell ref="AR419:AR420"/>
    <mergeCell ref="AR421:AR423"/>
    <mergeCell ref="AR424:AR426"/>
    <mergeCell ref="AR427:AR428"/>
    <mergeCell ref="AR431:AR432"/>
    <mergeCell ref="AR433:AR434"/>
    <mergeCell ref="AR435:AR436"/>
    <mergeCell ref="AR437:AR438"/>
    <mergeCell ref="AR439:AR440"/>
    <mergeCell ref="AR442:AR443"/>
    <mergeCell ref="AR444:AR446"/>
    <mergeCell ref="AR447:AR449"/>
    <mergeCell ref="AR450:AR451"/>
    <mergeCell ref="AR452:AR455"/>
    <mergeCell ref="AR456:AR457"/>
    <mergeCell ref="AR459:AR462"/>
    <mergeCell ref="AR465:AR466"/>
    <mergeCell ref="AR467:AR468"/>
    <mergeCell ref="AR469:AR470"/>
    <mergeCell ref="AR473:AR474"/>
    <mergeCell ref="AR475:AR477"/>
    <mergeCell ref="AR478:AR479"/>
    <mergeCell ref="AR480:AR481"/>
    <mergeCell ref="AR482:AR483"/>
    <mergeCell ref="AR484:AR485"/>
    <mergeCell ref="AR486:AR487"/>
    <mergeCell ref="AR488:AR489"/>
    <mergeCell ref="AR490:AR491"/>
    <mergeCell ref="AR492:AR493"/>
    <mergeCell ref="AR494:AR496"/>
    <mergeCell ref="AR497:AR500"/>
    <mergeCell ref="AR501:AR504"/>
    <mergeCell ref="AR505:AR507"/>
    <mergeCell ref="AR508:AR509"/>
    <mergeCell ref="AR510:AR511"/>
    <mergeCell ref="AR512:AR513"/>
    <mergeCell ref="AR514:AR515"/>
    <mergeCell ref="AR516:AR517"/>
    <mergeCell ref="AR518:AR519"/>
    <mergeCell ref="AR520:AR521"/>
    <mergeCell ref="AR522:AR523"/>
    <mergeCell ref="AR524:AR525"/>
    <mergeCell ref="AR526:AR527"/>
    <mergeCell ref="AR528:AR529"/>
    <mergeCell ref="AR532:AR533"/>
    <mergeCell ref="AR534:AR536"/>
    <mergeCell ref="AR537:AR538"/>
    <mergeCell ref="AR539:AR540"/>
    <mergeCell ref="AR541:AR542"/>
    <mergeCell ref="AR543:AR544"/>
    <mergeCell ref="AR545:AR546"/>
    <mergeCell ref="AR547:AR548"/>
    <mergeCell ref="AR549:AR550"/>
    <mergeCell ref="AR551:AR552"/>
    <mergeCell ref="AR553:AR554"/>
    <mergeCell ref="AR555:AR557"/>
    <mergeCell ref="AR558:AR559"/>
    <mergeCell ref="AR560:AR561"/>
    <mergeCell ref="AR562:AR563"/>
    <mergeCell ref="AR564:AR565"/>
    <mergeCell ref="AR566:AR567"/>
    <mergeCell ref="AR568:AR569"/>
    <mergeCell ref="AR570:AR571"/>
    <mergeCell ref="AR572:AR573"/>
    <mergeCell ref="AR574:AR575"/>
    <mergeCell ref="AR576:AR577"/>
    <mergeCell ref="AR641:AR644"/>
    <mergeCell ref="AR653:AR655"/>
    <mergeCell ref="AR657:AR658"/>
    <mergeCell ref="AR660:AR661"/>
    <mergeCell ref="AR662:AR663"/>
    <mergeCell ref="AR664:AR666"/>
    <mergeCell ref="AR671:AR672"/>
    <mergeCell ref="AR679:AR680"/>
    <mergeCell ref="AR681:AR683"/>
    <mergeCell ref="AR685:AR686"/>
    <mergeCell ref="AR687:AR688"/>
    <mergeCell ref="AR689:AR690"/>
    <mergeCell ref="AR691:AR692"/>
    <mergeCell ref="AR693:AR694"/>
    <mergeCell ref="AR695:AR696"/>
    <mergeCell ref="AR701:AR702"/>
    <mergeCell ref="AR720:AR721"/>
    <mergeCell ref="AR736:AR739"/>
    <mergeCell ref="AR1156:AR1158"/>
    <mergeCell ref="AS3:AS4"/>
    <mergeCell ref="AS5:AS7"/>
    <mergeCell ref="AS8:AS10"/>
    <mergeCell ref="AS11:AS13"/>
    <mergeCell ref="AS14:AS16"/>
    <mergeCell ref="AS17:AS18"/>
    <mergeCell ref="AS20:AS21"/>
    <mergeCell ref="AS22:AS23"/>
    <mergeCell ref="AS24:AS25"/>
    <mergeCell ref="AS27:AS28"/>
    <mergeCell ref="AS29:AS32"/>
    <mergeCell ref="AS36:AS37"/>
    <mergeCell ref="AS39:AS42"/>
    <mergeCell ref="AS43:AS45"/>
    <mergeCell ref="AS46:AS47"/>
    <mergeCell ref="AS49:AS50"/>
    <mergeCell ref="AS51:AS52"/>
    <mergeCell ref="AS53:AS54"/>
    <mergeCell ref="AS56:AS57"/>
    <mergeCell ref="AS62:AS63"/>
    <mergeCell ref="AS64:AS67"/>
    <mergeCell ref="AS69:AS70"/>
    <mergeCell ref="AS71:AS74"/>
    <mergeCell ref="AS75:AS76"/>
    <mergeCell ref="AS77:AS80"/>
    <mergeCell ref="AS81:AS82"/>
    <mergeCell ref="AS84:AS86"/>
    <mergeCell ref="AS87:AS88"/>
    <mergeCell ref="AS89:AS90"/>
    <mergeCell ref="AS91:AS92"/>
    <mergeCell ref="AS93:AS95"/>
    <mergeCell ref="AS96:AS98"/>
    <mergeCell ref="AS99:AS101"/>
    <mergeCell ref="AS102:AS103"/>
    <mergeCell ref="AS104:AS106"/>
    <mergeCell ref="AS107:AS108"/>
    <mergeCell ref="AS109:AS111"/>
    <mergeCell ref="AS112:AS113"/>
    <mergeCell ref="AS114:AS115"/>
    <mergeCell ref="AS116:AS119"/>
    <mergeCell ref="AS120:AS122"/>
    <mergeCell ref="AS123:AS124"/>
    <mergeCell ref="AS125:AS126"/>
    <mergeCell ref="AS128:AS129"/>
    <mergeCell ref="AS136:AS137"/>
    <mergeCell ref="AS138:AS141"/>
    <mergeCell ref="AS144:AS145"/>
    <mergeCell ref="AS146:AS147"/>
    <mergeCell ref="AS148:AS150"/>
    <mergeCell ref="AS151:AS152"/>
    <mergeCell ref="AS153:AS154"/>
    <mergeCell ref="AS156:AS157"/>
    <mergeCell ref="AS158:AS159"/>
    <mergeCell ref="AS160:AS161"/>
    <mergeCell ref="AS162:AS163"/>
    <mergeCell ref="AS164:AS165"/>
    <mergeCell ref="AS166:AS167"/>
    <mergeCell ref="AS168:AS170"/>
    <mergeCell ref="AS171:AS173"/>
    <mergeCell ref="AS174:AS177"/>
    <mergeCell ref="AS179:AS180"/>
    <mergeCell ref="AS181:AS182"/>
    <mergeCell ref="AS183:AS184"/>
    <mergeCell ref="AS185:AS186"/>
    <mergeCell ref="AS187:AS188"/>
    <mergeCell ref="AS189:AS190"/>
    <mergeCell ref="AS191:AS192"/>
    <mergeCell ref="AS193:AS194"/>
    <mergeCell ref="AS195:AS196"/>
    <mergeCell ref="AS197:AS198"/>
    <mergeCell ref="AS199:AS202"/>
    <mergeCell ref="AS203:AS206"/>
    <mergeCell ref="AS207:AS208"/>
    <mergeCell ref="AS210:AS211"/>
    <mergeCell ref="AS212:AS215"/>
    <mergeCell ref="AS216:AS218"/>
    <mergeCell ref="AS219:AS221"/>
    <mergeCell ref="AS222:AS223"/>
    <mergeCell ref="AS224:AS225"/>
    <mergeCell ref="AS226:AS228"/>
    <mergeCell ref="AS232:AS234"/>
    <mergeCell ref="AS236:AS237"/>
    <mergeCell ref="AS238:AS240"/>
    <mergeCell ref="AS241:AS243"/>
    <mergeCell ref="AS244:AS246"/>
    <mergeCell ref="AS247:AS248"/>
    <mergeCell ref="AS250:AS251"/>
    <mergeCell ref="AS253:AS254"/>
    <mergeCell ref="AS255:AS256"/>
    <mergeCell ref="AS257:AS259"/>
    <mergeCell ref="AS260:AS261"/>
    <mergeCell ref="AS262:AS263"/>
    <mergeCell ref="AS264:AS265"/>
    <mergeCell ref="AS266:AS268"/>
    <mergeCell ref="AS269:AS270"/>
    <mergeCell ref="AS271:AS272"/>
    <mergeCell ref="AS274:AS275"/>
    <mergeCell ref="AS276:AS277"/>
    <mergeCell ref="AS278:AS279"/>
    <mergeCell ref="AS280:AS281"/>
    <mergeCell ref="AS282:AS283"/>
    <mergeCell ref="AS284:AS285"/>
    <mergeCell ref="AS286:AS287"/>
    <mergeCell ref="AS288:AS289"/>
    <mergeCell ref="AS290:AS291"/>
    <mergeCell ref="AS292:AS293"/>
    <mergeCell ref="AS295:AS296"/>
    <mergeCell ref="AS297:AS298"/>
    <mergeCell ref="AS299:AS301"/>
    <mergeCell ref="AS302:AS305"/>
    <mergeCell ref="AS306:AS308"/>
    <mergeCell ref="AS309:AS310"/>
    <mergeCell ref="AS311:AS312"/>
    <mergeCell ref="AS313:AS314"/>
    <mergeCell ref="AS315:AS316"/>
    <mergeCell ref="AS317:AS320"/>
    <mergeCell ref="AS321:AS324"/>
    <mergeCell ref="AS326:AS327"/>
    <mergeCell ref="AS330:AS332"/>
    <mergeCell ref="AS333:AS334"/>
    <mergeCell ref="AS337:AS338"/>
    <mergeCell ref="AS339:AS341"/>
    <mergeCell ref="AS342:AS344"/>
    <mergeCell ref="AS345:AS346"/>
    <mergeCell ref="AS347:AS348"/>
    <mergeCell ref="AS349:AS351"/>
    <mergeCell ref="AS352:AS353"/>
    <mergeCell ref="AS354:AS356"/>
    <mergeCell ref="AS357:AS358"/>
    <mergeCell ref="AS359:AS360"/>
    <mergeCell ref="AS361:AS362"/>
    <mergeCell ref="AS364:AS365"/>
    <mergeCell ref="AS366:AS367"/>
    <mergeCell ref="AS368:AS369"/>
    <mergeCell ref="AS375:AS376"/>
    <mergeCell ref="AS377:AS378"/>
    <mergeCell ref="AS379:AS380"/>
    <mergeCell ref="AS383:AS384"/>
    <mergeCell ref="AS388:AS389"/>
    <mergeCell ref="AS392:AS394"/>
    <mergeCell ref="AS395:AS397"/>
    <mergeCell ref="AS399:AS402"/>
    <mergeCell ref="AS403:AS405"/>
    <mergeCell ref="AS406:AS407"/>
    <mergeCell ref="AS408:AS409"/>
    <mergeCell ref="AS410:AS412"/>
    <mergeCell ref="AS413:AS414"/>
    <mergeCell ref="AS415:AS416"/>
    <mergeCell ref="AS417:AS418"/>
    <mergeCell ref="AS419:AS420"/>
    <mergeCell ref="AS421:AS423"/>
    <mergeCell ref="AS424:AS426"/>
    <mergeCell ref="AS427:AS428"/>
    <mergeCell ref="AS431:AS432"/>
    <mergeCell ref="AS433:AS434"/>
    <mergeCell ref="AS435:AS436"/>
    <mergeCell ref="AS437:AS438"/>
    <mergeCell ref="AS439:AS440"/>
    <mergeCell ref="AS442:AS443"/>
    <mergeCell ref="AS444:AS446"/>
    <mergeCell ref="AS447:AS449"/>
    <mergeCell ref="AS450:AS451"/>
    <mergeCell ref="AS452:AS455"/>
    <mergeCell ref="AS456:AS457"/>
    <mergeCell ref="AS459:AS462"/>
    <mergeCell ref="AS465:AS466"/>
    <mergeCell ref="AS467:AS468"/>
    <mergeCell ref="AS469:AS470"/>
    <mergeCell ref="AS473:AS474"/>
    <mergeCell ref="AS475:AS477"/>
    <mergeCell ref="AS478:AS479"/>
    <mergeCell ref="AS480:AS481"/>
    <mergeCell ref="AS482:AS483"/>
    <mergeCell ref="AS484:AS485"/>
    <mergeCell ref="AS486:AS487"/>
    <mergeCell ref="AS488:AS489"/>
    <mergeCell ref="AS490:AS491"/>
    <mergeCell ref="AS492:AS493"/>
    <mergeCell ref="AS494:AS496"/>
    <mergeCell ref="AS497:AS500"/>
    <mergeCell ref="AS501:AS504"/>
    <mergeCell ref="AS505:AS507"/>
    <mergeCell ref="AS508:AS509"/>
    <mergeCell ref="AS510:AS511"/>
    <mergeCell ref="AS512:AS513"/>
    <mergeCell ref="AS514:AS515"/>
    <mergeCell ref="AS516:AS517"/>
    <mergeCell ref="AS518:AS519"/>
    <mergeCell ref="AS520:AS521"/>
    <mergeCell ref="AS522:AS523"/>
    <mergeCell ref="AS524:AS525"/>
    <mergeCell ref="AS526:AS527"/>
    <mergeCell ref="AS528:AS529"/>
    <mergeCell ref="AS532:AS533"/>
    <mergeCell ref="AS534:AS536"/>
    <mergeCell ref="AS537:AS538"/>
    <mergeCell ref="AS539:AS540"/>
    <mergeCell ref="AS541:AS542"/>
    <mergeCell ref="AS543:AS544"/>
    <mergeCell ref="AS545:AS546"/>
    <mergeCell ref="AS547:AS548"/>
    <mergeCell ref="AS549:AS550"/>
    <mergeCell ref="AS551:AS552"/>
    <mergeCell ref="AS553:AS554"/>
    <mergeCell ref="AS555:AS557"/>
    <mergeCell ref="AS558:AS559"/>
    <mergeCell ref="AS560:AS561"/>
    <mergeCell ref="AS562:AS563"/>
    <mergeCell ref="AS564:AS565"/>
    <mergeCell ref="AS566:AS567"/>
    <mergeCell ref="AS568:AS569"/>
    <mergeCell ref="AS570:AS571"/>
    <mergeCell ref="AS572:AS573"/>
    <mergeCell ref="AS574:AS575"/>
    <mergeCell ref="AS576:AS577"/>
    <mergeCell ref="AS641:AS644"/>
    <mergeCell ref="AS653:AS655"/>
    <mergeCell ref="AS657:AS658"/>
    <mergeCell ref="AS660:AS661"/>
    <mergeCell ref="AS662:AS663"/>
    <mergeCell ref="AS664:AS666"/>
    <mergeCell ref="AS671:AS672"/>
    <mergeCell ref="AS679:AS680"/>
    <mergeCell ref="AS681:AS683"/>
    <mergeCell ref="AS685:AS686"/>
    <mergeCell ref="AS687:AS688"/>
    <mergeCell ref="AS689:AS690"/>
    <mergeCell ref="AS691:AS692"/>
    <mergeCell ref="AS693:AS694"/>
    <mergeCell ref="AS695:AS696"/>
    <mergeCell ref="AS701:AS702"/>
    <mergeCell ref="AS720:AS721"/>
    <mergeCell ref="AS736:AS739"/>
    <mergeCell ref="AS1156:AS1158"/>
    <mergeCell ref="AT3:AT4"/>
    <mergeCell ref="AT5:AT7"/>
    <mergeCell ref="AT8:AT10"/>
    <mergeCell ref="AT11:AT13"/>
    <mergeCell ref="AT14:AT16"/>
    <mergeCell ref="AT17:AT18"/>
    <mergeCell ref="AT20:AT21"/>
    <mergeCell ref="AT22:AT23"/>
    <mergeCell ref="AT24:AT25"/>
    <mergeCell ref="AT27:AT28"/>
    <mergeCell ref="AT29:AT32"/>
    <mergeCell ref="AT36:AT37"/>
    <mergeCell ref="AT39:AT42"/>
    <mergeCell ref="AT43:AT45"/>
    <mergeCell ref="AT46:AT47"/>
    <mergeCell ref="AT49:AT50"/>
    <mergeCell ref="AT51:AT52"/>
    <mergeCell ref="AT53:AT54"/>
    <mergeCell ref="AT56:AT57"/>
    <mergeCell ref="AT62:AT63"/>
    <mergeCell ref="AT64:AT67"/>
    <mergeCell ref="AT69:AT70"/>
    <mergeCell ref="AT71:AT74"/>
    <mergeCell ref="AT75:AT76"/>
    <mergeCell ref="AT77:AT80"/>
    <mergeCell ref="AT81:AT82"/>
    <mergeCell ref="AT84:AT86"/>
    <mergeCell ref="AT87:AT88"/>
    <mergeCell ref="AT89:AT90"/>
    <mergeCell ref="AT91:AT92"/>
    <mergeCell ref="AT93:AT95"/>
    <mergeCell ref="AT96:AT98"/>
    <mergeCell ref="AT99:AT101"/>
    <mergeCell ref="AT102:AT103"/>
    <mergeCell ref="AT104:AT106"/>
    <mergeCell ref="AT107:AT108"/>
    <mergeCell ref="AT109:AT111"/>
    <mergeCell ref="AT112:AT113"/>
    <mergeCell ref="AT114:AT115"/>
    <mergeCell ref="AT116:AT119"/>
    <mergeCell ref="AT120:AT122"/>
    <mergeCell ref="AT123:AT124"/>
    <mergeCell ref="AT125:AT126"/>
    <mergeCell ref="AT128:AT129"/>
    <mergeCell ref="AT136:AT137"/>
    <mergeCell ref="AT138:AT141"/>
    <mergeCell ref="AT144:AT145"/>
    <mergeCell ref="AT146:AT147"/>
    <mergeCell ref="AT148:AT150"/>
    <mergeCell ref="AT151:AT152"/>
    <mergeCell ref="AT153:AT154"/>
    <mergeCell ref="AT156:AT157"/>
    <mergeCell ref="AT158:AT159"/>
    <mergeCell ref="AT160:AT161"/>
    <mergeCell ref="AT162:AT163"/>
    <mergeCell ref="AT164:AT165"/>
    <mergeCell ref="AT166:AT167"/>
    <mergeCell ref="AT168:AT170"/>
    <mergeCell ref="AT171:AT173"/>
    <mergeCell ref="AT174:AT177"/>
    <mergeCell ref="AT179:AT180"/>
    <mergeCell ref="AT181:AT182"/>
    <mergeCell ref="AT183:AT184"/>
    <mergeCell ref="AT185:AT186"/>
    <mergeCell ref="AT187:AT188"/>
    <mergeCell ref="AT189:AT190"/>
    <mergeCell ref="AT191:AT192"/>
    <mergeCell ref="AT193:AT194"/>
    <mergeCell ref="AT195:AT196"/>
    <mergeCell ref="AT197:AT198"/>
    <mergeCell ref="AT199:AT202"/>
    <mergeCell ref="AT203:AT206"/>
    <mergeCell ref="AT207:AT208"/>
    <mergeCell ref="AT210:AT211"/>
    <mergeCell ref="AT212:AT215"/>
    <mergeCell ref="AT216:AT218"/>
    <mergeCell ref="AT219:AT221"/>
    <mergeCell ref="AT222:AT223"/>
    <mergeCell ref="AT224:AT225"/>
    <mergeCell ref="AT226:AT228"/>
    <mergeCell ref="AT232:AT234"/>
    <mergeCell ref="AT236:AT237"/>
    <mergeCell ref="AT238:AT240"/>
    <mergeCell ref="AT241:AT243"/>
    <mergeCell ref="AT244:AT246"/>
    <mergeCell ref="AT247:AT248"/>
    <mergeCell ref="AT250:AT251"/>
    <mergeCell ref="AT253:AT254"/>
    <mergeCell ref="AT255:AT256"/>
    <mergeCell ref="AT257:AT259"/>
    <mergeCell ref="AT260:AT261"/>
    <mergeCell ref="AT262:AT263"/>
    <mergeCell ref="AT264:AT265"/>
    <mergeCell ref="AT266:AT268"/>
    <mergeCell ref="AT269:AT270"/>
    <mergeCell ref="AT271:AT272"/>
    <mergeCell ref="AT274:AT275"/>
    <mergeCell ref="AT276:AT277"/>
    <mergeCell ref="AT278:AT279"/>
    <mergeCell ref="AT280:AT281"/>
    <mergeCell ref="AT282:AT283"/>
    <mergeCell ref="AT284:AT285"/>
    <mergeCell ref="AT286:AT287"/>
    <mergeCell ref="AT288:AT289"/>
    <mergeCell ref="AT290:AT291"/>
    <mergeCell ref="AT292:AT293"/>
    <mergeCell ref="AT295:AT296"/>
    <mergeCell ref="AT297:AT298"/>
    <mergeCell ref="AT299:AT301"/>
    <mergeCell ref="AT302:AT305"/>
    <mergeCell ref="AT306:AT308"/>
    <mergeCell ref="AT309:AT310"/>
    <mergeCell ref="AT311:AT312"/>
    <mergeCell ref="AT313:AT314"/>
    <mergeCell ref="AT315:AT316"/>
    <mergeCell ref="AT317:AT320"/>
    <mergeCell ref="AT321:AT324"/>
    <mergeCell ref="AT326:AT327"/>
    <mergeCell ref="AT330:AT332"/>
    <mergeCell ref="AT333:AT334"/>
    <mergeCell ref="AT337:AT338"/>
    <mergeCell ref="AT339:AT341"/>
    <mergeCell ref="AT342:AT344"/>
    <mergeCell ref="AT345:AT346"/>
    <mergeCell ref="AT347:AT348"/>
    <mergeCell ref="AT349:AT351"/>
    <mergeCell ref="AT352:AT353"/>
    <mergeCell ref="AT354:AT356"/>
    <mergeCell ref="AT357:AT358"/>
    <mergeCell ref="AT359:AT360"/>
    <mergeCell ref="AT361:AT362"/>
    <mergeCell ref="AT364:AT365"/>
    <mergeCell ref="AT366:AT367"/>
    <mergeCell ref="AT368:AT369"/>
    <mergeCell ref="AT375:AT376"/>
    <mergeCell ref="AT377:AT378"/>
    <mergeCell ref="AT379:AT380"/>
    <mergeCell ref="AT383:AT384"/>
    <mergeCell ref="AT388:AT389"/>
    <mergeCell ref="AT392:AT394"/>
    <mergeCell ref="AT395:AT397"/>
    <mergeCell ref="AT399:AT402"/>
    <mergeCell ref="AT403:AT405"/>
    <mergeCell ref="AT406:AT407"/>
    <mergeCell ref="AT408:AT409"/>
    <mergeCell ref="AT410:AT412"/>
    <mergeCell ref="AT413:AT414"/>
    <mergeCell ref="AT415:AT416"/>
    <mergeCell ref="AT417:AT418"/>
    <mergeCell ref="AT419:AT420"/>
    <mergeCell ref="AT421:AT423"/>
    <mergeCell ref="AT424:AT426"/>
    <mergeCell ref="AT427:AT428"/>
    <mergeCell ref="AT431:AT432"/>
    <mergeCell ref="AT433:AT434"/>
    <mergeCell ref="AT435:AT436"/>
    <mergeCell ref="AT437:AT438"/>
    <mergeCell ref="AT439:AT440"/>
    <mergeCell ref="AT442:AT443"/>
    <mergeCell ref="AT444:AT446"/>
    <mergeCell ref="AT447:AT449"/>
    <mergeCell ref="AT450:AT451"/>
    <mergeCell ref="AT452:AT455"/>
    <mergeCell ref="AT456:AT457"/>
    <mergeCell ref="AT459:AT462"/>
    <mergeCell ref="AT465:AT466"/>
    <mergeCell ref="AT467:AT468"/>
    <mergeCell ref="AT469:AT470"/>
    <mergeCell ref="AT473:AT474"/>
    <mergeCell ref="AT475:AT477"/>
    <mergeCell ref="AT478:AT479"/>
    <mergeCell ref="AT480:AT481"/>
    <mergeCell ref="AT482:AT483"/>
    <mergeCell ref="AT484:AT485"/>
    <mergeCell ref="AT486:AT487"/>
    <mergeCell ref="AT488:AT489"/>
    <mergeCell ref="AT490:AT491"/>
    <mergeCell ref="AT492:AT493"/>
    <mergeCell ref="AT494:AT496"/>
    <mergeCell ref="AT497:AT500"/>
    <mergeCell ref="AT501:AT504"/>
    <mergeCell ref="AT505:AT507"/>
    <mergeCell ref="AT508:AT509"/>
    <mergeCell ref="AT510:AT511"/>
    <mergeCell ref="AT512:AT513"/>
    <mergeCell ref="AT514:AT515"/>
    <mergeCell ref="AT516:AT517"/>
    <mergeCell ref="AT518:AT519"/>
    <mergeCell ref="AT520:AT521"/>
    <mergeCell ref="AT522:AT523"/>
    <mergeCell ref="AT524:AT525"/>
    <mergeCell ref="AT526:AT527"/>
    <mergeCell ref="AT528:AT529"/>
    <mergeCell ref="AT532:AT533"/>
    <mergeCell ref="AT534:AT536"/>
    <mergeCell ref="AT537:AT538"/>
    <mergeCell ref="AT539:AT540"/>
    <mergeCell ref="AT541:AT542"/>
    <mergeCell ref="AT543:AT544"/>
    <mergeCell ref="AT545:AT546"/>
    <mergeCell ref="AT547:AT548"/>
    <mergeCell ref="AT549:AT550"/>
    <mergeCell ref="AT551:AT552"/>
    <mergeCell ref="AT553:AT554"/>
    <mergeCell ref="AT555:AT557"/>
    <mergeCell ref="AT558:AT559"/>
    <mergeCell ref="AT560:AT561"/>
    <mergeCell ref="AT562:AT563"/>
    <mergeCell ref="AT564:AT565"/>
    <mergeCell ref="AT566:AT567"/>
    <mergeCell ref="AT568:AT569"/>
    <mergeCell ref="AT570:AT571"/>
    <mergeCell ref="AT572:AT573"/>
    <mergeCell ref="AT574:AT575"/>
    <mergeCell ref="AT576:AT577"/>
    <mergeCell ref="AT641:AT644"/>
    <mergeCell ref="AT653:AT655"/>
    <mergeCell ref="AT657:AT658"/>
    <mergeCell ref="AT660:AT661"/>
    <mergeCell ref="AT662:AT663"/>
    <mergeCell ref="AT664:AT666"/>
    <mergeCell ref="AT671:AT672"/>
    <mergeCell ref="AT679:AT680"/>
    <mergeCell ref="AT681:AT683"/>
    <mergeCell ref="AT685:AT686"/>
    <mergeCell ref="AT687:AT688"/>
    <mergeCell ref="AT689:AT690"/>
    <mergeCell ref="AT691:AT692"/>
    <mergeCell ref="AT693:AT694"/>
    <mergeCell ref="AT695:AT696"/>
    <mergeCell ref="AT701:AT702"/>
    <mergeCell ref="AT720:AT721"/>
    <mergeCell ref="AT736:AT739"/>
    <mergeCell ref="AT764:AT765"/>
    <mergeCell ref="AT766:AT767"/>
    <mergeCell ref="AT831:AT833"/>
    <mergeCell ref="AT906:AT907"/>
    <mergeCell ref="AT908:AT909"/>
    <mergeCell ref="AT910:AT912"/>
    <mergeCell ref="AT913:AT916"/>
    <mergeCell ref="AT1156:AT1158"/>
    <mergeCell ref="A1156:C1158"/>
    <mergeCell ref="AE2:AF3"/>
    <mergeCell ref="AG2:AI3"/>
  </mergeCells>
  <conditionalFormatting sqref="D764">
    <cfRule type="duplicateValues" dxfId="2" priority="32"/>
  </conditionalFormatting>
  <conditionalFormatting sqref="E764">
    <cfRule type="duplicateValues" dxfId="2" priority="30"/>
  </conditionalFormatting>
  <conditionalFormatting sqref="N764:P764">
    <cfRule type="duplicateValues" dxfId="2" priority="27"/>
  </conditionalFormatting>
  <conditionalFormatting sqref="W764:Y764">
    <cfRule type="duplicateValues" dxfId="2" priority="25"/>
  </conditionalFormatting>
  <conditionalFormatting sqref="AT764">
    <cfRule type="duplicateValues" dxfId="2" priority="23"/>
  </conditionalFormatting>
  <conditionalFormatting sqref="D766">
    <cfRule type="duplicateValues" dxfId="2" priority="31"/>
  </conditionalFormatting>
  <conditionalFormatting sqref="E766">
    <cfRule type="duplicateValues" dxfId="2" priority="29"/>
  </conditionalFormatting>
  <conditionalFormatting sqref="N766:P766">
    <cfRule type="duplicateValues" dxfId="2" priority="28"/>
  </conditionalFormatting>
  <conditionalFormatting sqref="W766:Y766">
    <cfRule type="duplicateValues" dxfId="2" priority="26"/>
  </conditionalFormatting>
  <conditionalFormatting sqref="AT766">
    <cfRule type="duplicateValues" dxfId="2" priority="24"/>
  </conditionalFormatting>
  <conditionalFormatting sqref="C802">
    <cfRule type="duplicateValues" dxfId="2" priority="15"/>
  </conditionalFormatting>
  <conditionalFormatting sqref="C803">
    <cfRule type="duplicateValues" dxfId="2" priority="16"/>
  </conditionalFormatting>
  <conditionalFormatting sqref="C804">
    <cfRule type="duplicateValues" dxfId="2" priority="13"/>
  </conditionalFormatting>
  <conditionalFormatting sqref="C805">
    <cfRule type="duplicateValues" dxfId="2" priority="14"/>
  </conditionalFormatting>
  <conditionalFormatting sqref="C806">
    <cfRule type="duplicateValues" dxfId="2" priority="21"/>
  </conditionalFormatting>
  <conditionalFormatting sqref="C808">
    <cfRule type="duplicateValues" dxfId="2" priority="17"/>
  </conditionalFormatting>
  <conditionalFormatting sqref="C809">
    <cfRule type="duplicateValues" dxfId="2" priority="18"/>
  </conditionalFormatting>
  <conditionalFormatting sqref="C810">
    <cfRule type="duplicateValues" dxfId="2" priority="19"/>
  </conditionalFormatting>
  <conditionalFormatting sqref="C883">
    <cfRule type="duplicateValues" dxfId="2" priority="9"/>
  </conditionalFormatting>
  <conditionalFormatting sqref="C894">
    <cfRule type="duplicateValues" dxfId="2" priority="4"/>
  </conditionalFormatting>
  <conditionalFormatting sqref="C759:C764">
    <cfRule type="duplicateValues" dxfId="2" priority="33"/>
  </conditionalFormatting>
  <conditionalFormatting sqref="C811:C812">
    <cfRule type="duplicateValues" dxfId="2" priority="20"/>
  </conditionalFormatting>
  <conditionalFormatting sqref="C862:C865">
    <cfRule type="duplicateValues" dxfId="2" priority="10"/>
  </conditionalFormatting>
  <conditionalFormatting sqref="C878:C879">
    <cfRule type="duplicateValues" dxfId="2" priority="8"/>
  </conditionalFormatting>
  <conditionalFormatting sqref="C880:C882">
    <cfRule type="duplicateValues" dxfId="2" priority="7"/>
  </conditionalFormatting>
  <conditionalFormatting sqref="C886:C887">
    <cfRule type="duplicateValues" dxfId="2" priority="5"/>
  </conditionalFormatting>
  <conditionalFormatting sqref="C920:C921">
    <cfRule type="duplicateValues" dxfId="2" priority="3"/>
  </conditionalFormatting>
  <conditionalFormatting sqref="C922:C923">
    <cfRule type="duplicateValues" dxfId="2" priority="2"/>
  </conditionalFormatting>
  <conditionalFormatting sqref="C1102:C1106">
    <cfRule type="duplicateValues" dxfId="2" priority="1"/>
  </conditionalFormatting>
  <conditionalFormatting sqref="C770:C793 C807 C801">
    <cfRule type="duplicateValues" dxfId="2" priority="22"/>
  </conditionalFormatting>
  <conditionalFormatting sqref="C858:C860 C866:C871">
    <cfRule type="duplicateValues" dxfId="2" priority="12"/>
  </conditionalFormatting>
  <conditionalFormatting sqref="C861 C872">
    <cfRule type="duplicateValues" dxfId="2" priority="11"/>
  </conditionalFormatting>
  <conditionalFormatting sqref="C888:C893 C884:C885">
    <cfRule type="duplicateValues" dxfId="2" priority="6"/>
  </conditionalFormatting>
  <pageMargins left="0.700694444444445" right="0.700694444444445" top="0.751388888888889" bottom="0.751388888888889" header="0.298611111111111" footer="0.298611111111111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步凤技防镇</vt:lpstr>
      <vt:lpstr>大型安保</vt:lpstr>
      <vt:lpstr>中韩产业园</vt:lpstr>
      <vt:lpstr>泛感知小区</vt:lpstr>
      <vt:lpstr>泛感知道路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jiang</dc:creator>
  <cp:lastModifiedBy>吴健</cp:lastModifiedBy>
  <dcterms:created xsi:type="dcterms:W3CDTF">2025-05-23T03:43:00Z</dcterms:created>
  <dcterms:modified xsi:type="dcterms:W3CDTF">2025-12-19T01:20:01Z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2BA9BE5BBC974348A7C9F82B265EEAF9_13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