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5" activeTab="8"/>
  </bookViews>
  <sheets>
    <sheet name="盛岸西路" sheetId="1" state="hidden" r:id="rId1"/>
    <sheet name="滴露桥" sheetId="2" state="hidden" r:id="rId2"/>
    <sheet name="碧霞桥" sheetId="3" state="hidden" r:id="rId3"/>
    <sheet name="若冰桥" sheetId="4" state="hidden" r:id="rId4"/>
    <sheet name="盛岸西路（石门路-孔泾里村） " sheetId="8" r:id="rId5"/>
    <sheet name="盛岸西路（钱湖路（钱桥大道）—孔泾里村）  " sheetId="9" r:id="rId6"/>
    <sheet name="盛岸路（老）（蓉湖大桥西引坡-通惠西路）  " sheetId="10" r:id="rId7"/>
    <sheet name="石门路（惠钱路-江海西路） " sheetId="11" r:id="rId8"/>
    <sheet name="盛岸路（蓉湖大桥西引坡-石门路） " sheetId="12" r:id="rId9"/>
  </sheets>
  <definedNames>
    <definedName name="_xlnm.Print_Titles" localSheetId="0">盛岸西路!$1:$2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<sst xmlns="http://schemas.openxmlformats.org/spreadsheetml/2006/main" count="636" uniqueCount="229">
  <si>
    <t>盛岸西路（石门路-孔泾里村）设施量清单</t>
  </si>
  <si>
    <t>序号</t>
  </si>
  <si>
    <t>项目名称</t>
  </si>
  <si>
    <t>项目特征描述</t>
  </si>
  <si>
    <t>单位</t>
  </si>
  <si>
    <t>数量</t>
  </si>
  <si>
    <t>备注</t>
  </si>
  <si>
    <t>快车道沥青混凝土</t>
  </si>
  <si>
    <t>沥青厚度12cm，结构层：4cmSMA+8cmAC-25C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</si>
  <si>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</si>
  <si>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慢车道沥青混凝土</t>
  </si>
  <si>
    <t>沥青厚度8cm，结构层：3.5cmAC-13C、4.5cmAC-16C</t>
  </si>
  <si>
    <t>人行道道板砖</t>
  </si>
  <si>
    <t>材质：25*12.5*5cm预制道板</t>
  </si>
  <si>
    <t>人行道锁边平石</t>
  </si>
  <si>
    <t>材质：75*20*12.5cm预制混凝土平石</t>
  </si>
  <si>
    <t>米</t>
  </si>
  <si>
    <t>混凝土侧石</t>
  </si>
  <si>
    <t>材质：75*32.5*12.5cm预制混凝土侧石</t>
  </si>
  <si>
    <t>混凝土平石</t>
  </si>
  <si>
    <t>材质：75*35*12.5cm预制混凝土平石</t>
  </si>
  <si>
    <t>大型雨水管(1000≤D＜1500)</t>
  </si>
  <si>
    <t>钢筋混凝土承插管</t>
  </si>
  <si>
    <t>中型雨水管(600≤D＜1000)</t>
  </si>
  <si>
    <t>小型雨水管(D＜600)</t>
  </si>
  <si>
    <t>钢筋混凝土承插管、PVC</t>
  </si>
  <si>
    <t>检查井</t>
  </si>
  <si>
    <t>铸铁井盖</t>
  </si>
  <si>
    <t>座</t>
  </si>
  <si>
    <t>收水井</t>
  </si>
  <si>
    <t>450*750以下</t>
  </si>
  <si>
    <t>管道出水口</t>
  </si>
  <si>
    <t>一字式出水口</t>
  </si>
  <si>
    <t>出水口标牌</t>
  </si>
  <si>
    <t>30*50镀锌铝板</t>
  </si>
  <si>
    <t>块</t>
  </si>
  <si>
    <t>管道检测</t>
  </si>
  <si>
    <t>雨水管道；
CCTV管道检测</t>
  </si>
  <si>
    <t>路名牌</t>
  </si>
  <si>
    <t>管养标识牌</t>
  </si>
  <si>
    <t>材料品种：2mm厚1800*1000铝合金板，板面采用蓝底白字，二级反光膜；设置两根78镀锌钢管立杆（含混凝土基础），高2.5m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</si>
  <si>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</si>
  <si>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</si>
  <si>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</si>
  <si>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</si>
  <si>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</si>
  <si>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</si>
  <si>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t>桥梁</t>
  </si>
  <si>
    <t>滴露桥、碧霞桥、若冰桥</t>
  </si>
  <si>
    <t>工程名称：滴露桥</t>
  </si>
  <si>
    <t>项目编码</t>
  </si>
  <si>
    <t>计量
单位</t>
  </si>
  <si>
    <t>工程量</t>
  </si>
  <si>
    <t>金额（元）</t>
  </si>
  <si>
    <t>综合单价</t>
  </si>
  <si>
    <t>合价</t>
  </si>
  <si>
    <t>其中</t>
  </si>
  <si>
    <t>暂估价</t>
  </si>
  <si>
    <t>一、日常巡视</t>
  </si>
  <si>
    <t/>
  </si>
  <si>
    <t>1</t>
  </si>
  <si>
    <t>04B001</t>
  </si>
  <si>
    <t>日常巡视</t>
  </si>
  <si>
    <t>1、按《城市桥梁养护技术标准》CJJ99-2017标准，每日巡查一次；
2、按《江苏省市政养护维修定额2013修订版》桥梁经常性检查中单位为“桥次”</t>
  </si>
  <si>
    <t>桥次</t>
  </si>
  <si>
    <t>分部小计</t>
  </si>
  <si>
    <t>二、常规定期检测</t>
  </si>
  <si>
    <t>2</t>
  </si>
  <si>
    <t>04B002</t>
  </si>
  <si>
    <t>常规定期检测</t>
  </si>
  <si>
    <t>1、《城市桥梁养护技术标准》CJJ99-2017标准，每年检测一次</t>
  </si>
  <si>
    <t>100㎡</t>
  </si>
  <si>
    <t>三、基本养护</t>
  </si>
  <si>
    <t>3</t>
  </si>
  <si>
    <t>04B003</t>
  </si>
  <si>
    <t>伸缩缝清理</t>
  </si>
  <si>
    <t>1、伸缩缝总长48m，《城市桥梁养护技术标准》CJJ99-2017标准每月清理一次,共清理576m。</t>
  </si>
  <si>
    <t>m</t>
  </si>
  <si>
    <t>4</t>
  </si>
  <si>
    <t>04B004</t>
  </si>
  <si>
    <t>支座保养</t>
  </si>
  <si>
    <t>1、橡胶支座192个，清除垃圾杂物、清洗，每年一次。</t>
  </si>
  <si>
    <t>个</t>
  </si>
  <si>
    <t>5</t>
  </si>
  <si>
    <t>04B005</t>
  </si>
  <si>
    <t>栏杆涂装</t>
  </si>
  <si>
    <r>
      <rPr>
        <sz val="10"/>
        <color rgb="FF000000"/>
        <rFont val="宋体"/>
        <charset val="134"/>
      </rPr>
      <t>1、栏杆总长32.4m，每延米按2m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计；
2、每五年栏杆涂装整体出新一次；
3、工作内容：安全围护；栏杆打磨、除锈；浮灰清理；油漆涂装。</t>
    </r>
  </si>
  <si>
    <t>㎡</t>
  </si>
  <si>
    <t>6</t>
  </si>
  <si>
    <t>04B006</t>
  </si>
  <si>
    <t>标志牌、限载牌保洁、维修</t>
  </si>
  <si>
    <r>
      <rPr>
        <sz val="10"/>
        <color indexed="8"/>
        <rFont val="宋体"/>
        <charset val="134"/>
      </rPr>
      <t>1、标志牌、限载牌4个，标牌保洁每季度一次，共保洁</t>
    </r>
    <r>
      <rPr>
        <sz val="10"/>
        <color indexed="8"/>
        <rFont val="宋体"/>
        <charset val="134"/>
      </rPr>
      <t>16块</t>
    </r>
    <r>
      <rPr>
        <sz val="10"/>
        <color indexed="8"/>
        <rFont val="宋体"/>
        <charset val="134"/>
      </rPr>
      <t>。</t>
    </r>
  </si>
  <si>
    <t>7</t>
  </si>
  <si>
    <t>04B007</t>
  </si>
  <si>
    <t>栏杆保洁</t>
  </si>
  <si>
    <t>1、总长32.4m，每半年保洁一次，共保洁64.8m。</t>
  </si>
  <si>
    <t>8</t>
  </si>
  <si>
    <t>04B008</t>
  </si>
  <si>
    <t>梁端缝隙清理</t>
  </si>
  <si>
    <t>1、一年清理2次，4个工人一个班组，需2天，总计需16工日。</t>
  </si>
  <si>
    <t>条</t>
  </si>
  <si>
    <t>9</t>
  </si>
  <si>
    <t>04B009</t>
  </si>
  <si>
    <t>墩台表面清洗</t>
  </si>
  <si>
    <t>1、总计2个墩，每年清洗一次</t>
  </si>
  <si>
    <t>10</t>
  </si>
  <si>
    <t>04B010</t>
  </si>
  <si>
    <t>桥面杂草清理</t>
  </si>
  <si>
    <t>1、一年清理4次，2个工人一个班组，每清理一次需0.5天，总计需4工日，小型卡车2台班。</t>
  </si>
  <si>
    <t>项</t>
  </si>
  <si>
    <t>四、病害养护</t>
  </si>
  <si>
    <t>11</t>
  </si>
  <si>
    <t>04B011</t>
  </si>
  <si>
    <t>桥面铺装混凝土维修</t>
  </si>
  <si>
    <t>1、桥面铺装混凝土面层维修，采用高强快硬混凝土，平均厚度10cm。
2、工程量按照公司3年维修经验值测算总计混凝土面层维修4m2。</t>
  </si>
  <si>
    <t>m2</t>
  </si>
  <si>
    <t>12</t>
  </si>
  <si>
    <t>04B012</t>
  </si>
  <si>
    <t>大理石道板维修</t>
  </si>
  <si>
    <t>1、大理石道板维修，拆除破损道板，重新铺装新道板
2、工程量按照公司3年维修经验值测算总计大理石人行道面层维修5m2</t>
  </si>
  <si>
    <t>13</t>
  </si>
  <si>
    <t>04B013</t>
  </si>
  <si>
    <t>栏杆维修</t>
  </si>
  <si>
    <t>1、对缺损的栏杆进行维修，样式与原有栏杆一致
2、工程量按照公司3年维修经验值测算总计栏杆维修3m</t>
  </si>
  <si>
    <t>14</t>
  </si>
  <si>
    <t>04B014</t>
  </si>
  <si>
    <t>混凝土缺陷维修</t>
  </si>
  <si>
    <t>1、桥梁混凝土结构缺陷维修，主要工作内容为凿除破损混凝土、钢筋除锈、聚合物砂浆修复，平均厚度3cm。
2、工程量按照公司3年维修经验值测算总计混凝土缺陷修复3m2。</t>
  </si>
  <si>
    <t>15</t>
  </si>
  <si>
    <t>04B015</t>
  </si>
  <si>
    <t>混凝土裂缝封闭</t>
  </si>
  <si>
    <t>1、桥梁混凝土裂缝维修，缝宽小于0.15mm，主要工作内容为清理基层、裂缝封闭。
2、工程量按照公司3年维修经验值测算总计混凝土裂缝封闭13m。</t>
  </si>
  <si>
    <t>16</t>
  </si>
  <si>
    <t>04B016</t>
  </si>
  <si>
    <t>混凝土结构维修支架平台</t>
  </si>
  <si>
    <t>1、结构维修平台采用桥检车，工程量按照公司3年维修经验值测算需桥检车1个台班。</t>
  </si>
  <si>
    <t>17</t>
  </si>
  <si>
    <t>04B017</t>
  </si>
  <si>
    <t>伸缩缝锚固区混凝土维修</t>
  </si>
  <si>
    <t>1、桥面铺装混凝土面层维修，采用C50快硬混凝土，每立方钢纤维掺80kg，每米直径16钢筋植筋12孔，平均厚度20cm。
2、工程量按照公司3年维修经验值测算总计锚固区混凝土面层维修1m。</t>
  </si>
  <si>
    <t>18</t>
  </si>
  <si>
    <t>04B018</t>
  </si>
  <si>
    <t>伸缩缝橡胶条更换</t>
  </si>
  <si>
    <t>1、拆除破损橡胶条、安装新橡胶条。
2、工程量按照公司3年维修经验值测算总计48m。</t>
  </si>
  <si>
    <t>19</t>
  </si>
  <si>
    <t>04B019</t>
  </si>
  <si>
    <t>沥青灌缝</t>
  </si>
  <si>
    <t>1、桥面铺装沥青混凝土面层灌缝
2、工程量按照公司3年维修经验值测算总计沥青灌缝6.5m。</t>
  </si>
  <si>
    <t>20</t>
  </si>
  <si>
    <t>04B020</t>
  </si>
  <si>
    <t>沥青面层维修</t>
  </si>
  <si>
    <t>1、桥面铺装沥青混凝土面层维修，平均厚度10cm。
2、工程量按照公司3年维修经验值测算总计沥青面层维修20㎡。</t>
  </si>
  <si>
    <t>21</t>
  </si>
  <si>
    <t>04B021</t>
  </si>
  <si>
    <t>省、市桥梁信息系统应用管理</t>
  </si>
  <si>
    <t>1、配备数据录入人员0.05名。
2、桥梁各类统计、汇总（桥龄、伸缩缝、栏杆、人行道、防抛网、装饰板、人行天桥、钢结构桥梁、拱桥、能用桥检车桥梁、广告牌统计、涂装及锈蚀面积、需借助设备设施检测桥梁、无法检测桥梁、伸缩缝情况统计等）。
3、每日巡视报表。
4、当月桥下占用情况调查汇总表；当月桥区施工情况调查汇总表；月度桥梁限载牌设置情况表；每周桥下占用围挡情况台账
5、每月常检桥梁病害汇总。
6、当月产值报表及下月计划、季度桥梁养护执行报告相关资料、全年桥梁BCI、BSI汇总。
7、每年结构检测病害分类统计。
8、桥梁投诉回复记录整理归档。
9、各种有关桥梁的情况说明、PPT。
10、各类养护方案编制。</t>
  </si>
  <si>
    <t>22</t>
  </si>
  <si>
    <t>04B022</t>
  </si>
  <si>
    <t>投诉值班</t>
  </si>
  <si>
    <t>投诉应急处置(110平台、12345平台、数字城管、12319平台)，每日配备轮班人员白天和夜里值班。</t>
  </si>
  <si>
    <t>工程名称：碧霞桥</t>
  </si>
  <si>
    <r>
      <rPr>
        <sz val="10"/>
        <color rgb="FF000000"/>
        <rFont val="宋体"/>
        <charset val="134"/>
      </rPr>
      <t>1、栏杆总长32.2m，每延米按2m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计；
2、每五年栏杆涂装整体出新一次；
3、工作内容：安全围护；栏杆打磨、除锈；浮灰清理；油漆涂装。</t>
    </r>
  </si>
  <si>
    <t>1、总长32.2m，每半年保洁一次，共保洁64.4m。</t>
  </si>
  <si>
    <t>1、桥梁混凝土裂缝维修，缝宽小于0.15mm，主要工作内容为清理基层、裂缝封闭。
2、工程量按照公司3年维修经验值测算总计混凝土裂缝封闭12m。</t>
  </si>
  <si>
    <t>工程名称：若冰桥</t>
  </si>
  <si>
    <t>1、伸缩缝总长70m，《城市桥梁养护技术标准》CJJ99-2017标准每月清理一次,共清理840m。</t>
  </si>
  <si>
    <r>
      <rPr>
        <sz val="10"/>
        <color rgb="FF000000"/>
        <rFont val="宋体"/>
        <charset val="134"/>
      </rPr>
      <t>1、栏杆总长391.2m，每延米按2m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计；
2、每五年栏杆涂装整体出新一次；
3、工作内容：安全围护；栏杆打磨、除锈；浮灰清理；油漆涂装。</t>
    </r>
  </si>
  <si>
    <t>1、总长391.2m，每半年保洁一次，共保洁782.4m。</t>
  </si>
  <si>
    <t>1、总计4个墩，每年清洗一次</t>
  </si>
  <si>
    <t>1、大理石道板维修，拆除破损道板，重新铺装新道板
2、工程量按照公司3年维修经验值测算总计大理石人行道面层维修12m2</t>
  </si>
  <si>
    <t>1、桥梁混凝土裂缝维修，缝宽小于0.15mm，主要工作内容为清理基层、裂缝封闭。
2、工程量按照公司3年维修经验值测算总计混凝土裂缝封闭15m。</t>
  </si>
  <si>
    <t>1、拆除破损橡胶条、安装新橡胶条。
2、工程量按照公司3年维修经验值测算总计70m。</t>
  </si>
  <si>
    <t>桥下垃圾、易燃物清理</t>
  </si>
  <si>
    <t>1、工程量按照公司3年维修经验值测算，每年清理垃圾1车（4立方米），包括建筑垃圾处置费。</t>
  </si>
  <si>
    <r>
      <rPr>
        <sz val="11"/>
        <color rgb="FF000000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3</t>
    </r>
  </si>
  <si>
    <t>23</t>
  </si>
  <si>
    <t>04B023</t>
  </si>
  <si>
    <t>4.1盛岸西路（石门路-孔泾里村）设施量清单</t>
  </si>
  <si>
    <t>工作内容</t>
  </si>
  <si>
    <t>沥青混凝土12cm</t>
  </si>
  <si>
    <t>沥青混凝土路面养护</t>
  </si>
  <si>
    <t>机动车道普通沥青</t>
  </si>
  <si>
    <t>沥青混凝土8cm</t>
  </si>
  <si>
    <t>非机动车道普通沥青</t>
  </si>
  <si>
    <t>人行道</t>
  </si>
  <si>
    <t>侧平石、人行道板、筑边平石养护</t>
  </si>
  <si>
    <t>25*12.5*5cm预制道板</t>
  </si>
  <si>
    <t>路名牌及立杆养护；两年一次防腐处理</t>
  </si>
  <si>
    <t>钢筋混凝土桥梁</t>
  </si>
  <si>
    <t>桥梁及其附属设施养护</t>
  </si>
  <si>
    <t>滴露桥（小桥）、碧霞桥（小桥）、若冰桥（中桥）</t>
  </si>
  <si>
    <t>路名牌、限载牌清洗</t>
  </si>
  <si>
    <t>每月清洗1次</t>
  </si>
  <si>
    <t>4.2盛岸西路（钱湖路（钱桥大道）—孔泾里村）设施量汇总</t>
  </si>
  <si>
    <t>设施类别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</si>
  <si>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10cm</t>
    </r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</si>
  <si>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</si>
  <si>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机动车道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</si>
  <si>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8cm</t>
    </r>
  </si>
  <si>
    <t>非机动车道</t>
  </si>
  <si>
    <t>（侧平石、人行道板、筑边平石）养护</t>
  </si>
  <si>
    <t>花岗岩盲道60*30*3.2</t>
  </si>
  <si>
    <t>PC砖人行道40*20*6</t>
  </si>
  <si>
    <t>听松桥（小桥）、松苓桥（中桥）、罗汉桥（小桥）</t>
  </si>
  <si>
    <t>路名牌清洗</t>
  </si>
  <si>
    <t>每月清洗一次</t>
  </si>
  <si>
    <t>4.3盛岸路（老）（蓉湖大桥西引坡-通惠西路）设施量清单</t>
  </si>
  <si>
    <t>普通沥青</t>
  </si>
  <si>
    <t>大理石</t>
  </si>
  <si>
    <t>30*30*5cm大理石</t>
  </si>
  <si>
    <t>4.4石门路（惠钱路-江海西路）设施量清单</t>
  </si>
  <si>
    <t>SMA沥青</t>
  </si>
  <si>
    <t>20*10*5cm预制道板,花岗岩侧平石</t>
  </si>
  <si>
    <t>红光桥（小桥）、会龙桥（中桥）、石门路桥（小桥）</t>
  </si>
  <si>
    <t>挡墙</t>
  </si>
  <si>
    <t>挡墙及其附属设施养护</t>
  </si>
  <si>
    <t>混凝土挡墙</t>
  </si>
  <si>
    <t>4.5盛岸路（蓉湖大桥西引坡-石门路）设施量汇总</t>
  </si>
  <si>
    <t>沥青路面12cm</t>
  </si>
  <si>
    <t>沥青混凝土</t>
  </si>
  <si>
    <t>机动车道、非机动车道</t>
  </si>
  <si>
    <t>人行道块料铺设</t>
  </si>
  <si>
    <t>侧平石、人行道板、砼筑边平石（25*12.5*6cm透水砖）</t>
  </si>
  <si>
    <t>标牌养护</t>
  </si>
  <si>
    <t>路名牌、限载牌等养护及两年一次防腐处理</t>
  </si>
  <si>
    <t>对挡墙损坏砌筑设施及时修复</t>
  </si>
  <si>
    <t>桥面铺装</t>
  </si>
  <si>
    <t>桥梁及附属设施养护</t>
  </si>
  <si>
    <t>惠华桥（小桥）、九曲基桥（小桥）、后盛桥（小桥）、努力桥（小桥）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</si>
</sst>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\-0.00;"/>
    <numFmt numFmtId="177" formatCode="0_ "/>
  </numFmts>
  <fonts count="50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  <font>
      <vertAlign val="superscript"/>
      <sz val="10"/>
      <color rgb="FF000000"/>
      <name val="宋体"/>
      <charset val="134"/>
    </font>
    <font>
      <vertAlign val="superscript"/>
      <sz val="9"/>
      <name val="Times New Roman"/>
      <charset val="134"/>
    </font>
    <font>
      <vertAlign val="superscript"/>
      <sz val="11"/>
      <color rgb="FF000000"/>
      <name val="宋体"/>
      <charset val="134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  <xf numFmtId="0" fontId="12" fillId="0" borderId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shrinkToFit="1"/>
    </xf>
    <xf numFmtId="0" fontId="3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0" fontId="13" fillId="0" borderId="5" xfId="49" applyFont="1" applyBorder="1" applyAlignment="1">
      <alignment horizontal="left" vertical="center" wrapText="1" readingOrder="1"/>
    </xf>
    <xf numFmtId="0" fontId="14" fillId="0" borderId="5" xfId="49" applyFont="1" applyBorder="1" applyAlignment="1">
      <alignment horizontal="left" vertical="center" wrapText="1" readingOrder="1"/>
    </xf>
    <xf numFmtId="0" fontId="14" fillId="0" borderId="5" xfId="49" applyFont="1" applyBorder="1" applyAlignment="1">
      <alignment horizontal="right" vertical="center" wrapText="1" readingOrder="1"/>
    </xf>
    <xf numFmtId="0" fontId="15" fillId="0" borderId="6" xfId="49" applyFont="1" applyBorder="1" applyAlignment="1">
      <alignment horizontal="center" vertical="center" wrapText="1" readingOrder="1"/>
    </xf>
    <xf numFmtId="0" fontId="15" fillId="0" borderId="7" xfId="49" applyFont="1" applyBorder="1" applyAlignment="1">
      <alignment horizontal="center" vertical="center" wrapText="1" readingOrder="1"/>
    </xf>
    <xf numFmtId="0" fontId="15" fillId="0" borderId="8" xfId="49" applyFont="1" applyBorder="1" applyAlignment="1">
      <alignment horizontal="center" vertical="center" readingOrder="1"/>
    </xf>
    <xf numFmtId="0" fontId="15" fillId="0" borderId="9" xfId="49" applyFont="1" applyBorder="1" applyAlignment="1">
      <alignment horizontal="center" vertical="center" wrapText="1" readingOrder="1"/>
    </xf>
    <xf numFmtId="0" fontId="15" fillId="0" borderId="10" xfId="49" applyFont="1" applyBorder="1" applyAlignment="1">
      <alignment horizontal="center" vertical="center" readingOrder="1"/>
    </xf>
    <xf numFmtId="0" fontId="16" fillId="0" borderId="11" xfId="49" applyFont="1" applyBorder="1" applyAlignment="1">
      <alignment horizontal="center" vertical="center" wrapText="1" readingOrder="1"/>
    </xf>
    <xf numFmtId="0" fontId="16" fillId="0" borderId="9" xfId="49" applyFont="1" applyBorder="1" applyAlignment="1">
      <alignment horizontal="center" vertical="center" wrapText="1" readingOrder="1"/>
    </xf>
    <xf numFmtId="0" fontId="4" fillId="0" borderId="9" xfId="49" applyFont="1" applyBorder="1" applyAlignment="1">
      <alignment horizontal="center" vertical="center" wrapText="1" readingOrder="1"/>
    </xf>
    <xf numFmtId="0" fontId="16" fillId="0" borderId="9" xfId="49" applyFont="1" applyBorder="1" applyAlignment="1">
      <alignment horizontal="right" vertical="center" wrapText="1" readingOrder="1"/>
    </xf>
    <xf numFmtId="176" fontId="16" fillId="0" borderId="9" xfId="49" applyNumberFormat="1" applyFont="1" applyBorder="1" applyAlignment="1">
      <alignment horizontal="right" vertical="center" wrapText="1" readingOrder="1"/>
    </xf>
    <xf numFmtId="176" fontId="16" fillId="0" borderId="10" xfId="49" applyNumberFormat="1" applyFont="1" applyBorder="1" applyAlignment="1">
      <alignment horizontal="right" vertical="center" wrapText="1" readingOrder="1"/>
    </xf>
    <xf numFmtId="0" fontId="16" fillId="0" borderId="9" xfId="49" applyFont="1" applyBorder="1" applyAlignment="1">
      <alignment horizontal="left" vertical="center" wrapText="1" readingOrder="1"/>
    </xf>
    <xf numFmtId="0" fontId="17" fillId="0" borderId="12" xfId="50" applyFont="1" applyBorder="1" applyAlignment="1">
      <alignment horizontal="center" vertical="center" wrapText="1"/>
    </xf>
    <xf numFmtId="177" fontId="18" fillId="0" borderId="12" xfId="50" applyNumberFormat="1" applyFont="1" applyBorder="1" applyAlignment="1">
      <alignment horizontal="center" vertical="center" wrapText="1"/>
    </xf>
    <xf numFmtId="0" fontId="19" fillId="0" borderId="9" xfId="49" applyFont="1" applyBorder="1" applyAlignment="1">
      <alignment horizontal="center" vertical="center" wrapText="1" readingOrder="1"/>
    </xf>
    <xf numFmtId="0" fontId="20" fillId="0" borderId="9" xfId="49" applyFont="1" applyBorder="1" applyAlignment="1">
      <alignment horizontal="center" vertical="center" wrapText="1" readingOrder="1"/>
    </xf>
    <xf numFmtId="0" fontId="21" fillId="0" borderId="1" xfId="50" applyFont="1" applyBorder="1" applyAlignment="1">
      <alignment horizontal="center" vertical="center" wrapText="1"/>
    </xf>
    <xf numFmtId="0" fontId="22" fillId="0" borderId="9" xfId="49" applyFont="1" applyBorder="1" applyAlignment="1">
      <alignment horizontal="center" vertical="center" wrapText="1" readingOrder="1"/>
    </xf>
    <xf numFmtId="0" fontId="16" fillId="0" borderId="13" xfId="49" applyFont="1" applyBorder="1" applyAlignment="1">
      <alignment horizontal="center" vertical="center" wrapText="1" readingOrder="1"/>
    </xf>
    <xf numFmtId="0" fontId="16" fillId="0" borderId="14" xfId="49" applyFont="1" applyBorder="1" applyAlignment="1">
      <alignment horizontal="center" vertical="center" wrapText="1" readingOrder="1"/>
    </xf>
    <xf numFmtId="0" fontId="21" fillId="3" borderId="1" xfId="5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IL48"/>
  <sheetViews>
    <sheetView topLeftCell="A10" workbookViewId="0">
      <selection activeCell="C25" sqref="C25"/>
    </sheetView>
  </sheetViews>
  <sheetFormatPr defaultColWidth="9" defaultRowHeight="14.25"/>
  <cols>
    <col min="1" max="1" width="5.125" style="16" customWidth="1"/>
    <col min="2" max="2" width="15.375" style="14" customWidth="1"/>
    <col min="3" max="3" width="27.6916666666667" style="14" customWidth="1"/>
    <col min="4" max="4" width="6.69166666666667" style="14" customWidth="1"/>
    <col min="5" max="5" width="8.875" style="61" customWidth="1"/>
    <col min="6" max="16384" width="9" style="14"/>
  </cols>
  <sheetData>
    <row r="1" ht="40.05" customHeight="1" spans="1:246">
      <c r="A1" s="4" t="s">
        <v>0</v>
      </c>
      <c r="B1" s="4"/>
      <c r="C1" s="4"/>
      <c r="D1" s="4"/>
      <c r="E1" s="4"/>
      <c r="F1" s="4"/>
    </row>
    <row r="2" s="15" customFormat="1" ht="35" customHeight="1" spans="1:24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6"/>
    </row>
    <row r="3" s="15" customFormat="1" ht="35" customHeight="1" spans="1:246">
      <c r="A3" s="20">
        <v>1</v>
      </c>
      <c r="B3" s="21" t="s">
        <v>7</v>
      </c>
      <c r="C3" s="21" t="s">
        <v>8</v>
      </c>
      <c r="D3" s="22" t="s">
        <v>9</v>
      </c>
      <c r="E3" s="62">
        <v>51509.8</v>
      </c>
      <c r="F3" s="63"/>
    </row>
    <row r="4" s="15" customFormat="1" ht="35" customHeight="1" spans="1:246">
      <c r="A4" s="20">
        <v>2</v>
      </c>
      <c r="B4" s="21" t="s">
        <v>10</v>
      </c>
      <c r="C4" s="21" t="s">
        <v>11</v>
      </c>
      <c r="D4" s="22" t="s">
        <v>9</v>
      </c>
      <c r="E4" s="62">
        <v>8881</v>
      </c>
      <c r="F4" s="63"/>
    </row>
    <row r="5" s="15" customFormat="1" ht="35" customHeight="1" spans="1:246">
      <c r="A5" s="20">
        <v>3</v>
      </c>
      <c r="B5" s="21" t="s">
        <v>12</v>
      </c>
      <c r="C5" s="21" t="s">
        <v>13</v>
      </c>
      <c r="D5" s="22" t="s">
        <v>9</v>
      </c>
      <c r="E5" s="62">
        <v>10072</v>
      </c>
      <c r="F5" s="63"/>
    </row>
    <row r="6" s="15" customFormat="1" ht="35" customHeight="1" spans="1:246">
      <c r="A6" s="20">
        <v>4</v>
      </c>
      <c r="B6" s="21" t="s">
        <v>14</v>
      </c>
      <c r="C6" s="21" t="s">
        <v>15</v>
      </c>
      <c r="D6" s="20" t="s">
        <v>16</v>
      </c>
      <c r="E6" s="62">
        <v>3778</v>
      </c>
      <c r="F6" s="63"/>
    </row>
    <row r="7" s="15" customFormat="1" ht="35" customHeight="1" spans="1:246">
      <c r="A7" s="20">
        <v>5</v>
      </c>
      <c r="B7" s="21" t="s">
        <v>17</v>
      </c>
      <c r="C7" s="21" t="s">
        <v>18</v>
      </c>
      <c r="D7" s="20" t="s">
        <v>16</v>
      </c>
      <c r="E7" s="62">
        <v>12928</v>
      </c>
      <c r="F7" s="63"/>
    </row>
    <row r="8" s="15" customFormat="1" ht="35" customHeight="1" spans="1:246">
      <c r="A8" s="20">
        <v>6</v>
      </c>
      <c r="B8" s="20" t="s">
        <v>19</v>
      </c>
      <c r="C8" s="21" t="s">
        <v>20</v>
      </c>
      <c r="D8" s="20" t="s">
        <v>16</v>
      </c>
      <c r="E8" s="62">
        <v>12792</v>
      </c>
      <c r="F8" s="63"/>
    </row>
    <row r="9" s="60" customFormat="1" ht="35" customHeight="1" spans="1:246">
      <c r="A9" s="20">
        <v>7</v>
      </c>
      <c r="B9" s="20" t="s">
        <v>21</v>
      </c>
      <c r="C9" s="20" t="s">
        <v>22</v>
      </c>
      <c r="D9" s="20" t="s">
        <v>16</v>
      </c>
      <c r="E9" s="62">
        <v>1075.8</v>
      </c>
      <c r="F9" s="64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</row>
    <row r="10" s="60" customFormat="1" ht="35" customHeight="1" spans="1:246">
      <c r="A10" s="20">
        <v>8</v>
      </c>
      <c r="B10" s="20" t="s">
        <v>23</v>
      </c>
      <c r="C10" s="20" t="s">
        <v>22</v>
      </c>
      <c r="D10" s="20" t="s">
        <v>16</v>
      </c>
      <c r="E10" s="62">
        <v>2112</v>
      </c>
      <c r="F10" s="66"/>
    </row>
    <row r="11" s="60" customFormat="1" ht="35" customHeight="1" spans="1:246">
      <c r="A11" s="20">
        <v>9</v>
      </c>
      <c r="B11" s="20" t="s">
        <v>24</v>
      </c>
      <c r="C11" s="20" t="s">
        <v>25</v>
      </c>
      <c r="D11" s="20" t="s">
        <v>16</v>
      </c>
      <c r="E11" s="62">
        <v>1801</v>
      </c>
      <c r="F11" s="66"/>
    </row>
    <row r="12" s="60" customFormat="1" ht="35" customHeight="1" spans="1:246">
      <c r="A12" s="20">
        <v>10</v>
      </c>
      <c r="B12" s="21" t="s">
        <v>26</v>
      </c>
      <c r="C12" s="20" t="s">
        <v>27</v>
      </c>
      <c r="D12" s="20" t="s">
        <v>28</v>
      </c>
      <c r="E12" s="62">
        <v>98</v>
      </c>
      <c r="F12" s="66"/>
    </row>
    <row r="13" s="60" customFormat="1" ht="35" customHeight="1" spans="1:246">
      <c r="A13" s="20">
        <v>11</v>
      </c>
      <c r="B13" s="21" t="s">
        <v>29</v>
      </c>
      <c r="C13" s="20" t="s">
        <v>30</v>
      </c>
      <c r="D13" s="20" t="s">
        <v>28</v>
      </c>
      <c r="E13" s="62">
        <v>176</v>
      </c>
      <c r="F13" s="66"/>
    </row>
    <row r="14" s="60" customFormat="1" ht="35" customHeight="1" spans="1:246">
      <c r="A14" s="20">
        <v>12</v>
      </c>
      <c r="B14" s="20" t="s">
        <v>31</v>
      </c>
      <c r="C14" s="20" t="s">
        <v>32</v>
      </c>
      <c r="D14" s="20" t="s">
        <v>28</v>
      </c>
      <c r="E14" s="62">
        <v>8</v>
      </c>
      <c r="F14" s="66"/>
    </row>
    <row r="15" s="60" customFormat="1" ht="35" customHeight="1" spans="1:246">
      <c r="A15" s="20">
        <v>13</v>
      </c>
      <c r="B15" s="20" t="s">
        <v>33</v>
      </c>
      <c r="C15" s="20" t="s">
        <v>34</v>
      </c>
      <c r="D15" s="20" t="s">
        <v>35</v>
      </c>
      <c r="E15" s="62">
        <v>8</v>
      </c>
      <c r="F15" s="66"/>
    </row>
    <row r="16" s="60" customFormat="1" ht="35" customHeight="1" spans="1:246">
      <c r="A16" s="20">
        <v>14</v>
      </c>
      <c r="B16" s="20" t="s">
        <v>36</v>
      </c>
      <c r="C16" s="20" t="s">
        <v>37</v>
      </c>
      <c r="D16" s="20" t="s">
        <v>16</v>
      </c>
      <c r="E16" s="62">
        <v>4988.8</v>
      </c>
      <c r="F16" s="66"/>
    </row>
    <row r="17" s="15" customFormat="1" ht="35" customHeight="1" spans="1:6">
      <c r="A17" s="20">
        <v>15</v>
      </c>
      <c r="B17" s="20" t="s">
        <v>38</v>
      </c>
      <c r="C17" s="20"/>
      <c r="D17" s="20" t="s">
        <v>35</v>
      </c>
      <c r="E17" s="62">
        <v>12</v>
      </c>
      <c r="F17" s="63"/>
    </row>
    <row r="18" s="15" customFormat="1" ht="47" customHeight="1" spans="1:6">
      <c r="A18" s="20">
        <v>16</v>
      </c>
      <c r="B18" s="20" t="s">
        <v>39</v>
      </c>
      <c r="C18" s="20" t="s">
        <v>40</v>
      </c>
      <c r="D18" s="20" t="s">
        <v>35</v>
      </c>
      <c r="E18" s="62">
        <v>2</v>
      </c>
      <c r="F18" s="63"/>
    </row>
    <row r="19" s="15" customFormat="1" ht="35" customHeight="1" spans="1:6">
      <c r="A19" s="20">
        <v>18</v>
      </c>
      <c r="B19" s="20" t="s">
        <v>41</v>
      </c>
      <c r="C19" s="20" t="s">
        <v>42</v>
      </c>
      <c r="D19" s="22" t="s">
        <v>9</v>
      </c>
      <c r="E19" s="62">
        <v>70463</v>
      </c>
      <c r="F19" s="63"/>
    </row>
    <row r="20" s="15" customFormat="1" ht="35" customHeight="1" spans="1:6">
      <c r="A20" s="20">
        <v>17</v>
      </c>
      <c r="B20" s="20" t="s">
        <v>43</v>
      </c>
      <c r="C20" s="20" t="s">
        <v>44</v>
      </c>
      <c r="D20" s="22" t="s">
        <v>9</v>
      </c>
      <c r="E20" s="62">
        <v>70463</v>
      </c>
      <c r="F20" s="63"/>
    </row>
    <row r="21" s="15" customFormat="1" ht="35" customHeight="1" spans="1:6">
      <c r="A21" s="20">
        <v>18</v>
      </c>
      <c r="B21" s="20" t="s">
        <v>45</v>
      </c>
      <c r="C21" s="20" t="s">
        <v>46</v>
      </c>
      <c r="D21" s="22" t="s">
        <v>9</v>
      </c>
      <c r="E21" s="62">
        <v>60390.8</v>
      </c>
      <c r="F21" s="63"/>
    </row>
    <row r="22" s="15" customFormat="1" ht="30" customHeight="1" spans="1:6">
      <c r="A22" s="20">
        <v>19</v>
      </c>
      <c r="B22" s="20" t="s">
        <v>47</v>
      </c>
      <c r="C22" s="20"/>
      <c r="D22" s="22" t="s">
        <v>9</v>
      </c>
      <c r="E22" s="20">
        <f>807.4+768+3409.9</f>
        <v>4985.3</v>
      </c>
      <c r="F22" s="20" t="s">
        <v>48</v>
      </c>
    </row>
    <row r="23" s="15" customFormat="1" ht="30" customHeight="1" spans="1:6">
      <c r="A23" s="25"/>
      <c r="E23" s="67"/>
    </row>
    <row r="24" s="15" customFormat="1" ht="30" customHeight="1" spans="1:6">
      <c r="A24" s="25"/>
      <c r="E24" s="67"/>
    </row>
    <row r="25" s="15" customFormat="1" ht="30" customHeight="1" spans="1:6">
      <c r="A25" s="25"/>
      <c r="E25" s="67"/>
    </row>
    <row r="26" s="15" customFormat="1" ht="30" customHeight="1" spans="1:6">
      <c r="A26" s="25"/>
      <c r="E26" s="67"/>
    </row>
    <row r="27" s="15" customFormat="1" ht="30" customHeight="1" spans="1:6">
      <c r="A27" s="25"/>
      <c r="E27" s="67"/>
    </row>
    <row r="28" s="15" customFormat="1" ht="11.25" spans="1:6">
      <c r="A28" s="25"/>
      <c r="E28" s="67"/>
    </row>
    <row r="29" s="15" customFormat="1" ht="11.25" spans="1:6">
      <c r="A29" s="25"/>
      <c r="E29" s="67"/>
    </row>
    <row r="30" s="15" customFormat="1" ht="11.25" spans="1:6">
      <c r="A30" s="25"/>
      <c r="E30" s="67"/>
    </row>
    <row r="31" s="15" customFormat="1" ht="11.25" spans="1:6">
      <c r="A31" s="25"/>
      <c r="E31" s="67"/>
    </row>
    <row r="32" s="15" customFormat="1" ht="11.25" spans="1:6">
      <c r="A32" s="25"/>
      <c r="E32" s="67"/>
    </row>
    <row r="33" s="15" customFormat="1" ht="11.25" spans="1:5">
      <c r="A33" s="25"/>
      <c r="E33" s="67"/>
    </row>
    <row r="34" s="15" customFormat="1" ht="11.25" spans="1:5">
      <c r="A34" s="25"/>
      <c r="E34" s="67"/>
    </row>
    <row r="35" s="15" customFormat="1" ht="11.25" spans="1:5">
      <c r="A35" s="25"/>
      <c r="E35" s="67"/>
    </row>
    <row r="36" s="15" customFormat="1" ht="11.25" spans="1:5">
      <c r="A36" s="25"/>
      <c r="E36" s="67"/>
    </row>
    <row r="37" s="15" customFormat="1" ht="11.25" spans="1:5">
      <c r="A37" s="25"/>
      <c r="E37" s="67"/>
    </row>
    <row r="38" s="15" customFormat="1" ht="11.25" spans="1:5">
      <c r="A38" s="25"/>
      <c r="E38" s="67"/>
    </row>
    <row r="39" s="15" customFormat="1" ht="11.25" spans="1:5">
      <c r="A39" s="25"/>
      <c r="E39" s="67"/>
    </row>
    <row r="40" s="15" customFormat="1" ht="11.25" spans="1:5">
      <c r="A40" s="25"/>
      <c r="E40" s="67"/>
    </row>
    <row r="41" s="15" customFormat="1" ht="11.25" spans="1:5">
      <c r="A41" s="25"/>
      <c r="E41" s="67"/>
    </row>
    <row r="42" s="15" customFormat="1" ht="11.25" spans="1:5">
      <c r="A42" s="25"/>
      <c r="E42" s="67"/>
    </row>
    <row r="43" s="15" customFormat="1" ht="11.25" spans="1:5">
      <c r="A43" s="25"/>
      <c r="E43" s="67"/>
    </row>
    <row r="44" s="15" customFormat="1" ht="11.25" spans="1:5">
      <c r="A44" s="25"/>
      <c r="E44" s="67"/>
    </row>
    <row r="45" s="15" customFormat="1" ht="11.25" spans="1:5">
      <c r="A45" s="25"/>
      <c r="E45" s="67"/>
    </row>
    <row r="46" s="15" customFormat="1" ht="11.25" spans="1:5">
      <c r="A46" s="25"/>
      <c r="E46" s="67"/>
    </row>
    <row r="47" s="15" customFormat="1" ht="11.25" spans="1:5">
      <c r="A47" s="25"/>
      <c r="E47" s="67"/>
    </row>
    <row r="48" s="15" customFormat="1" ht="11.25" spans="1:5">
      <c r="A48" s="25"/>
      <c r="E48" s="67"/>
    </row>
  </sheetData>
  <mergeCells count="1">
    <mergeCell ref="A1:F1"/>
  </mergeCells>
  <printOptions horizontalCentered="1"/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1" sqref="A1:E1"/>
    </sheetView>
  </sheetViews>
  <sheetFormatPr defaultColWidth="9" defaultRowHeight="13.5"/>
  <cols>
    <col min="1" max="3" width="9" style="35"/>
    <col min="4" max="4" width="23.75" style="35" customWidth="1"/>
    <col min="5" max="16384" width="9" style="35"/>
  </cols>
  <sheetData>
    <row r="1" ht="29.25" customHeight="1" spans="1:9">
      <c r="A1" s="36" t="s">
        <v>49</v>
      </c>
      <c r="B1" s="36"/>
      <c r="C1" s="36"/>
      <c r="D1" s="36"/>
      <c r="E1" s="36"/>
      <c r="F1" s="37"/>
      <c r="G1" s="38"/>
      <c r="H1" s="38"/>
      <c r="I1" s="38"/>
    </row>
    <row r="2" ht="14.25" spans="1:9">
      <c r="A2" s="39" t="s">
        <v>1</v>
      </c>
      <c r="B2" s="40" t="s">
        <v>50</v>
      </c>
      <c r="C2" s="40" t="s">
        <v>2</v>
      </c>
      <c r="D2" s="40" t="s">
        <v>3</v>
      </c>
      <c r="E2" s="40" t="s">
        <v>51</v>
      </c>
      <c r="F2" s="40" t="s">
        <v>52</v>
      </c>
      <c r="G2" s="41" t="s">
        <v>53</v>
      </c>
      <c r="H2" s="41"/>
      <c r="I2" s="41"/>
    </row>
    <row r="3" ht="14.25" spans="1:9">
      <c r="A3" s="39"/>
      <c r="B3" s="40"/>
      <c r="C3" s="40"/>
      <c r="D3" s="40"/>
      <c r="E3" s="40"/>
      <c r="F3" s="40"/>
      <c r="G3" s="42" t="s">
        <v>54</v>
      </c>
      <c r="H3" s="42" t="s">
        <v>55</v>
      </c>
      <c r="I3" s="43" t="s">
        <v>56</v>
      </c>
    </row>
    <row r="4" spans="1:9">
      <c r="A4" s="39"/>
      <c r="B4" s="40"/>
      <c r="C4" s="40"/>
      <c r="D4" s="40"/>
      <c r="E4" s="40"/>
      <c r="F4" s="40"/>
      <c r="G4" s="42"/>
      <c r="H4" s="42"/>
      <c r="I4" s="43" t="s">
        <v>57</v>
      </c>
    </row>
    <row r="5" ht="27" customHeight="1" spans="1:9">
      <c r="A5" s="44"/>
      <c r="B5" s="45"/>
      <c r="C5" s="46" t="s">
        <v>58</v>
      </c>
      <c r="D5" s="46"/>
      <c r="E5" s="45"/>
      <c r="F5" s="47" t="s">
        <v>59</v>
      </c>
      <c r="G5" s="48">
        <v>0</v>
      </c>
      <c r="H5" s="48">
        <v>0</v>
      </c>
      <c r="I5" s="49">
        <v>0</v>
      </c>
    </row>
    <row r="6" ht="95.25" customHeight="1" spans="1:9">
      <c r="A6" s="44" t="s">
        <v>60</v>
      </c>
      <c r="B6" s="45" t="s">
        <v>61</v>
      </c>
      <c r="C6" s="50" t="s">
        <v>62</v>
      </c>
      <c r="D6" s="50" t="s">
        <v>63</v>
      </c>
      <c r="E6" s="51" t="s">
        <v>64</v>
      </c>
      <c r="F6" s="52">
        <v>365</v>
      </c>
      <c r="G6" s="51"/>
      <c r="H6" s="48"/>
      <c r="I6" s="49">
        <v>0</v>
      </c>
    </row>
    <row r="7" spans="1:9">
      <c r="A7" s="44"/>
      <c r="B7" s="45"/>
      <c r="C7" s="45" t="s">
        <v>65</v>
      </c>
      <c r="D7" s="45"/>
      <c r="E7" s="53"/>
      <c r="F7" s="53" t="s">
        <v>59</v>
      </c>
      <c r="G7" s="48"/>
      <c r="H7" s="48"/>
      <c r="I7" s="49">
        <v>0</v>
      </c>
    </row>
    <row r="8" ht="28.5" customHeight="1" spans="1:9">
      <c r="A8" s="44"/>
      <c r="B8" s="45"/>
      <c r="C8" s="54" t="s">
        <v>66</v>
      </c>
      <c r="D8" s="54"/>
      <c r="E8" s="53"/>
      <c r="F8" s="53" t="s">
        <v>59</v>
      </c>
      <c r="G8" s="48"/>
      <c r="H8" s="48"/>
      <c r="I8" s="49">
        <v>0</v>
      </c>
    </row>
    <row r="9" ht="48.75" customHeight="1" spans="1:9">
      <c r="A9" s="44" t="s">
        <v>67</v>
      </c>
      <c r="B9" s="45" t="s">
        <v>68</v>
      </c>
      <c r="C9" s="50" t="s">
        <v>69</v>
      </c>
      <c r="D9" s="50" t="s">
        <v>70</v>
      </c>
      <c r="E9" s="55" t="s">
        <v>71</v>
      </c>
      <c r="F9" s="51">
        <v>8.08</v>
      </c>
      <c r="G9" s="51"/>
      <c r="H9" s="48"/>
      <c r="I9" s="49">
        <v>0</v>
      </c>
    </row>
    <row r="10" spans="1:9">
      <c r="A10" s="44"/>
      <c r="B10" s="45"/>
      <c r="C10" s="45" t="s">
        <v>65</v>
      </c>
      <c r="D10" s="45"/>
      <c r="E10" s="53"/>
      <c r="F10" s="53" t="s">
        <v>59</v>
      </c>
      <c r="G10" s="48"/>
      <c r="H10" s="48"/>
      <c r="I10" s="49">
        <v>0</v>
      </c>
    </row>
    <row r="11" ht="29.25" customHeight="1" spans="1:9">
      <c r="A11" s="44"/>
      <c r="B11" s="45"/>
      <c r="C11" s="54" t="s">
        <v>72</v>
      </c>
      <c r="D11" s="54"/>
      <c r="E11" s="53"/>
      <c r="F11" s="53" t="s">
        <v>59</v>
      </c>
      <c r="G11" s="48"/>
      <c r="H11" s="48"/>
      <c r="I11" s="49">
        <v>0</v>
      </c>
    </row>
    <row r="12" ht="36" spans="1:9">
      <c r="A12" s="44" t="s">
        <v>73</v>
      </c>
      <c r="B12" s="45" t="s">
        <v>74</v>
      </c>
      <c r="C12" s="50" t="s">
        <v>75</v>
      </c>
      <c r="D12" s="50" t="s">
        <v>76</v>
      </c>
      <c r="E12" s="53" t="s">
        <v>77</v>
      </c>
      <c r="F12" s="53">
        <f>48*12</f>
        <v>576</v>
      </c>
      <c r="G12" s="48"/>
      <c r="H12" s="48"/>
      <c r="I12" s="49">
        <v>0</v>
      </c>
    </row>
    <row r="13" ht="36.75" customHeight="1" spans="1:9">
      <c r="A13" s="44" t="s">
        <v>78</v>
      </c>
      <c r="B13" s="45" t="s">
        <v>79</v>
      </c>
      <c r="C13" s="50" t="s">
        <v>80</v>
      </c>
      <c r="D13" s="50" t="s">
        <v>81</v>
      </c>
      <c r="E13" s="53" t="s">
        <v>82</v>
      </c>
      <c r="F13" s="53">
        <v>192</v>
      </c>
      <c r="G13" s="48"/>
      <c r="H13" s="48"/>
      <c r="I13" s="49">
        <v>0</v>
      </c>
    </row>
    <row r="14" ht="84.75" spans="1:9">
      <c r="A14" s="44" t="s">
        <v>83</v>
      </c>
      <c r="B14" s="45" t="s">
        <v>84</v>
      </c>
      <c r="C14" s="50" t="s">
        <v>85</v>
      </c>
      <c r="D14" s="56" t="s">
        <v>86</v>
      </c>
      <c r="E14" s="53" t="s">
        <v>87</v>
      </c>
      <c r="F14" s="53">
        <f>32.4*2/5</f>
        <v>12.96</v>
      </c>
      <c r="G14" s="48"/>
      <c r="H14" s="48"/>
      <c r="I14" s="49">
        <v>0</v>
      </c>
    </row>
    <row r="15" ht="36" spans="1:9">
      <c r="A15" s="44" t="s">
        <v>88</v>
      </c>
      <c r="B15" s="45" t="s">
        <v>89</v>
      </c>
      <c r="C15" s="50" t="s">
        <v>90</v>
      </c>
      <c r="D15" s="50" t="s">
        <v>91</v>
      </c>
      <c r="E15" s="53" t="s">
        <v>82</v>
      </c>
      <c r="F15" s="53">
        <v>16</v>
      </c>
      <c r="G15" s="48"/>
      <c r="H15" s="48"/>
      <c r="I15" s="49">
        <v>0</v>
      </c>
    </row>
    <row r="16" ht="36" customHeight="1" spans="1:9">
      <c r="A16" s="44" t="s">
        <v>92</v>
      </c>
      <c r="B16" s="45" t="s">
        <v>93</v>
      </c>
      <c r="C16" s="50" t="s">
        <v>94</v>
      </c>
      <c r="D16" s="50" t="s">
        <v>95</v>
      </c>
      <c r="E16" s="53" t="s">
        <v>77</v>
      </c>
      <c r="F16" s="53">
        <f>32.4*2</f>
        <v>64.8</v>
      </c>
      <c r="G16" s="48"/>
      <c r="H16" s="48"/>
      <c r="I16" s="49">
        <v>0</v>
      </c>
    </row>
    <row r="17" ht="24" spans="1:9">
      <c r="A17" s="44" t="s">
        <v>96</v>
      </c>
      <c r="B17" s="45" t="s">
        <v>97</v>
      </c>
      <c r="C17" s="50" t="s">
        <v>98</v>
      </c>
      <c r="D17" s="50" t="s">
        <v>99</v>
      </c>
      <c r="E17" s="53" t="s">
        <v>100</v>
      </c>
      <c r="F17" s="53">
        <f>2*2</f>
        <v>4</v>
      </c>
      <c r="G17" s="48"/>
      <c r="H17" s="48"/>
      <c r="I17" s="49">
        <v>0</v>
      </c>
    </row>
    <row r="18" ht="31.5" customHeight="1" spans="1:9">
      <c r="A18" s="44" t="s">
        <v>101</v>
      </c>
      <c r="B18" s="45" t="s">
        <v>102</v>
      </c>
      <c r="C18" s="50" t="s">
        <v>103</v>
      </c>
      <c r="D18" s="50" t="s">
        <v>104</v>
      </c>
      <c r="E18" s="53" t="s">
        <v>82</v>
      </c>
      <c r="F18" s="53">
        <v>2</v>
      </c>
      <c r="G18" s="48"/>
      <c r="H18" s="48"/>
      <c r="I18" s="49">
        <v>0</v>
      </c>
    </row>
    <row r="19" ht="36" spans="1:9">
      <c r="A19" s="44" t="s">
        <v>105</v>
      </c>
      <c r="B19" s="45" t="s">
        <v>106</v>
      </c>
      <c r="C19" s="50" t="s">
        <v>107</v>
      </c>
      <c r="D19" s="50" t="s">
        <v>108</v>
      </c>
      <c r="E19" s="53" t="s">
        <v>109</v>
      </c>
      <c r="F19" s="53">
        <v>1</v>
      </c>
      <c r="G19" s="48"/>
      <c r="H19" s="48"/>
      <c r="I19" s="49">
        <v>0</v>
      </c>
    </row>
    <row r="20" spans="1:9">
      <c r="A20" s="44"/>
      <c r="B20" s="45"/>
      <c r="C20" s="57" t="s">
        <v>65</v>
      </c>
      <c r="D20" s="58"/>
      <c r="E20" s="53"/>
      <c r="F20" s="53" t="s">
        <v>59</v>
      </c>
      <c r="G20" s="48"/>
      <c r="H20" s="48"/>
      <c r="I20" s="49">
        <v>0</v>
      </c>
    </row>
    <row r="21" ht="27" customHeight="1" spans="1:9">
      <c r="A21" s="44"/>
      <c r="B21" s="45"/>
      <c r="C21" s="54" t="s">
        <v>110</v>
      </c>
      <c r="D21" s="54"/>
      <c r="E21" s="53"/>
      <c r="F21" s="53" t="s">
        <v>59</v>
      </c>
      <c r="G21" s="48"/>
      <c r="H21" s="48"/>
      <c r="I21" s="49">
        <v>0</v>
      </c>
    </row>
    <row r="22" ht="72" spans="1:9">
      <c r="A22" s="44" t="s">
        <v>111</v>
      </c>
      <c r="B22" s="45" t="s">
        <v>112</v>
      </c>
      <c r="C22" s="50" t="s">
        <v>113</v>
      </c>
      <c r="D22" s="50" t="s">
        <v>114</v>
      </c>
      <c r="E22" s="53" t="s">
        <v>115</v>
      </c>
      <c r="F22" s="53" t="s">
        <v>78</v>
      </c>
      <c r="G22" s="48"/>
      <c r="H22" s="48"/>
      <c r="I22" s="49">
        <v>0</v>
      </c>
    </row>
    <row r="23" ht="60" spans="1:9">
      <c r="A23" s="44" t="s">
        <v>116</v>
      </c>
      <c r="B23" s="45" t="s">
        <v>117</v>
      </c>
      <c r="C23" s="50" t="s">
        <v>118</v>
      </c>
      <c r="D23" s="50" t="s">
        <v>119</v>
      </c>
      <c r="E23" s="53" t="s">
        <v>115</v>
      </c>
      <c r="F23" s="53" t="s">
        <v>83</v>
      </c>
      <c r="G23" s="48"/>
      <c r="H23" s="48"/>
      <c r="I23" s="49">
        <v>0</v>
      </c>
    </row>
    <row r="24" ht="48" spans="1:9">
      <c r="A24" s="44" t="s">
        <v>120</v>
      </c>
      <c r="B24" s="45" t="s">
        <v>121</v>
      </c>
      <c r="C24" s="50" t="s">
        <v>122</v>
      </c>
      <c r="D24" s="50" t="s">
        <v>123</v>
      </c>
      <c r="E24" s="53" t="s">
        <v>77</v>
      </c>
      <c r="F24" s="53" t="s">
        <v>73</v>
      </c>
      <c r="G24" s="48"/>
      <c r="H24" s="48"/>
      <c r="I24" s="49">
        <v>0</v>
      </c>
    </row>
    <row r="25" ht="84" spans="1:9">
      <c r="A25" s="44" t="s">
        <v>124</v>
      </c>
      <c r="B25" s="45" t="s">
        <v>125</v>
      </c>
      <c r="C25" s="50" t="s">
        <v>126</v>
      </c>
      <c r="D25" s="50" t="s">
        <v>127</v>
      </c>
      <c r="E25" s="53" t="s">
        <v>115</v>
      </c>
      <c r="F25" s="53" t="s">
        <v>73</v>
      </c>
      <c r="G25" s="48"/>
      <c r="H25" s="48"/>
      <c r="I25" s="49">
        <v>0</v>
      </c>
    </row>
    <row r="26" ht="72" spans="1:9">
      <c r="A26" s="44" t="s">
        <v>128</v>
      </c>
      <c r="B26" s="45" t="s">
        <v>129</v>
      </c>
      <c r="C26" s="50" t="s">
        <v>130</v>
      </c>
      <c r="D26" s="50" t="s">
        <v>131</v>
      </c>
      <c r="E26" s="53" t="s">
        <v>77</v>
      </c>
      <c r="F26" s="53" t="s">
        <v>120</v>
      </c>
      <c r="G26" s="48"/>
      <c r="H26" s="48"/>
      <c r="I26" s="49">
        <v>0</v>
      </c>
    </row>
    <row r="27" ht="36" spans="1:9">
      <c r="A27" s="44" t="s">
        <v>132</v>
      </c>
      <c r="B27" s="45" t="s">
        <v>133</v>
      </c>
      <c r="C27" s="50" t="s">
        <v>134</v>
      </c>
      <c r="D27" s="50" t="s">
        <v>135</v>
      </c>
      <c r="E27" s="53" t="s">
        <v>109</v>
      </c>
      <c r="F27" s="53" t="s">
        <v>60</v>
      </c>
      <c r="G27" s="48"/>
      <c r="H27" s="48"/>
      <c r="I27" s="49">
        <v>0</v>
      </c>
    </row>
    <row r="28" ht="84" spans="1:9">
      <c r="A28" s="44" t="s">
        <v>136</v>
      </c>
      <c r="B28" s="45" t="s">
        <v>137</v>
      </c>
      <c r="C28" s="50" t="s">
        <v>138</v>
      </c>
      <c r="D28" s="50" t="s">
        <v>139</v>
      </c>
      <c r="E28" s="53" t="s">
        <v>77</v>
      </c>
      <c r="F28" s="53" t="s">
        <v>60</v>
      </c>
      <c r="G28" s="48"/>
      <c r="H28" s="48"/>
      <c r="I28" s="49">
        <v>0</v>
      </c>
    </row>
    <row r="29" ht="48" spans="1:9">
      <c r="A29" s="44" t="s">
        <v>140</v>
      </c>
      <c r="B29" s="45" t="s">
        <v>141</v>
      </c>
      <c r="C29" s="50" t="s">
        <v>142</v>
      </c>
      <c r="D29" s="50" t="s">
        <v>143</v>
      </c>
      <c r="E29" s="53" t="s">
        <v>77</v>
      </c>
      <c r="F29" s="53">
        <v>48</v>
      </c>
      <c r="G29" s="48"/>
      <c r="H29" s="48"/>
      <c r="I29" s="49">
        <v>0</v>
      </c>
    </row>
    <row r="30" ht="48" spans="1:9">
      <c r="A30" s="44" t="s">
        <v>144</v>
      </c>
      <c r="B30" s="45" t="s">
        <v>145</v>
      </c>
      <c r="C30" s="50" t="s">
        <v>146</v>
      </c>
      <c r="D30" s="50" t="s">
        <v>147</v>
      </c>
      <c r="E30" s="53" t="s">
        <v>77</v>
      </c>
      <c r="F30" s="53">
        <v>6.5</v>
      </c>
      <c r="G30" s="48"/>
      <c r="H30" s="48"/>
      <c r="I30" s="49"/>
    </row>
    <row r="31" ht="48" spans="1:9">
      <c r="A31" s="44" t="s">
        <v>148</v>
      </c>
      <c r="B31" s="45" t="s">
        <v>149</v>
      </c>
      <c r="C31" s="50" t="s">
        <v>150</v>
      </c>
      <c r="D31" s="50" t="s">
        <v>151</v>
      </c>
      <c r="E31" s="53" t="s">
        <v>87</v>
      </c>
      <c r="F31" s="53">
        <v>20</v>
      </c>
      <c r="G31" s="48"/>
      <c r="H31" s="48"/>
      <c r="I31" s="49"/>
    </row>
    <row r="32" ht="300" spans="1:9">
      <c r="A32" s="44" t="s">
        <v>152</v>
      </c>
      <c r="B32" s="45" t="s">
        <v>153</v>
      </c>
      <c r="C32" s="50" t="s">
        <v>154</v>
      </c>
      <c r="D32" s="50" t="s">
        <v>155</v>
      </c>
      <c r="E32" s="53" t="s">
        <v>109</v>
      </c>
      <c r="F32" s="53" t="s">
        <v>60</v>
      </c>
      <c r="G32" s="48"/>
      <c r="H32" s="48"/>
      <c r="I32" s="49">
        <v>0</v>
      </c>
    </row>
    <row r="33" ht="48" spans="1:9">
      <c r="A33" s="44" t="s">
        <v>156</v>
      </c>
      <c r="B33" s="45" t="s">
        <v>157</v>
      </c>
      <c r="C33" s="50" t="s">
        <v>158</v>
      </c>
      <c r="D33" s="50" t="s">
        <v>159</v>
      </c>
      <c r="E33" s="53" t="s">
        <v>109</v>
      </c>
      <c r="F33" s="53" t="s">
        <v>60</v>
      </c>
      <c r="G33" s="48"/>
      <c r="H33" s="48"/>
      <c r="I33" s="49"/>
    </row>
  </sheetData>
  <mergeCells count="18">
    <mergeCell ref="A1:E1"/>
    <mergeCell ref="G1:I1"/>
    <mergeCell ref="G2:I2"/>
    <mergeCell ref="C5:D5"/>
    <mergeCell ref="C7:D7"/>
    <mergeCell ref="C8:D8"/>
    <mergeCell ref="C10:D10"/>
    <mergeCell ref="C11:D11"/>
    <mergeCell ref="C20:D20"/>
    <mergeCell ref="C21:D21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1" sqref="A1:E1"/>
    </sheetView>
  </sheetViews>
  <sheetFormatPr defaultColWidth="9" defaultRowHeight="13.5"/>
  <cols>
    <col min="1" max="3" width="9" style="35"/>
    <col min="4" max="4" width="23.75" style="35" customWidth="1"/>
    <col min="5" max="16384" width="9" style="35"/>
  </cols>
  <sheetData>
    <row r="1" ht="29.25" customHeight="1" spans="1:9">
      <c r="A1" s="36" t="s">
        <v>160</v>
      </c>
      <c r="B1" s="36"/>
      <c r="C1" s="36"/>
      <c r="D1" s="36"/>
      <c r="E1" s="36"/>
      <c r="F1" s="37"/>
      <c r="G1" s="38"/>
      <c r="H1" s="38"/>
      <c r="I1" s="38"/>
    </row>
    <row r="2" ht="14.25" spans="1:9">
      <c r="A2" s="39" t="s">
        <v>1</v>
      </c>
      <c r="B2" s="40" t="s">
        <v>50</v>
      </c>
      <c r="C2" s="40" t="s">
        <v>2</v>
      </c>
      <c r="D2" s="40" t="s">
        <v>3</v>
      </c>
      <c r="E2" s="40" t="s">
        <v>51</v>
      </c>
      <c r="F2" s="40" t="s">
        <v>52</v>
      </c>
      <c r="G2" s="41" t="s">
        <v>53</v>
      </c>
      <c r="H2" s="41"/>
      <c r="I2" s="41"/>
    </row>
    <row r="3" ht="14.25" spans="1:9">
      <c r="A3" s="39"/>
      <c r="B3" s="40"/>
      <c r="C3" s="40"/>
      <c r="D3" s="40"/>
      <c r="E3" s="40"/>
      <c r="F3" s="40"/>
      <c r="G3" s="42" t="s">
        <v>54</v>
      </c>
      <c r="H3" s="42" t="s">
        <v>55</v>
      </c>
      <c r="I3" s="43" t="s">
        <v>56</v>
      </c>
    </row>
    <row r="4" spans="1:9">
      <c r="A4" s="39"/>
      <c r="B4" s="40"/>
      <c r="C4" s="40"/>
      <c r="D4" s="40"/>
      <c r="E4" s="40"/>
      <c r="F4" s="40"/>
      <c r="G4" s="42"/>
      <c r="H4" s="42"/>
      <c r="I4" s="43" t="s">
        <v>57</v>
      </c>
    </row>
    <row r="5" ht="27" customHeight="1" spans="1:9">
      <c r="A5" s="44"/>
      <c r="B5" s="45"/>
      <c r="C5" s="46" t="s">
        <v>58</v>
      </c>
      <c r="D5" s="46"/>
      <c r="E5" s="45"/>
      <c r="F5" s="47" t="s">
        <v>59</v>
      </c>
      <c r="G5" s="48">
        <v>0</v>
      </c>
      <c r="H5" s="48">
        <v>0</v>
      </c>
      <c r="I5" s="49">
        <v>0</v>
      </c>
    </row>
    <row r="6" ht="95.25" customHeight="1" spans="1:9">
      <c r="A6" s="44" t="s">
        <v>60</v>
      </c>
      <c r="B6" s="45" t="s">
        <v>61</v>
      </c>
      <c r="C6" s="50" t="s">
        <v>62</v>
      </c>
      <c r="D6" s="50" t="s">
        <v>63</v>
      </c>
      <c r="E6" s="51" t="s">
        <v>64</v>
      </c>
      <c r="F6" s="52">
        <v>365</v>
      </c>
      <c r="G6" s="51"/>
      <c r="H6" s="48"/>
      <c r="I6" s="49">
        <v>0</v>
      </c>
    </row>
    <row r="7" spans="1:9">
      <c r="A7" s="44"/>
      <c r="B7" s="45"/>
      <c r="C7" s="45" t="s">
        <v>65</v>
      </c>
      <c r="D7" s="45"/>
      <c r="E7" s="45"/>
      <c r="F7" s="47" t="s">
        <v>59</v>
      </c>
      <c r="G7" s="48"/>
      <c r="H7" s="48"/>
      <c r="I7" s="49">
        <v>0</v>
      </c>
    </row>
    <row r="8" ht="28.5" customHeight="1" spans="1:9">
      <c r="A8" s="44"/>
      <c r="B8" s="45"/>
      <c r="C8" s="54" t="s">
        <v>66</v>
      </c>
      <c r="D8" s="54"/>
      <c r="E8" s="45"/>
      <c r="F8" s="47" t="s">
        <v>59</v>
      </c>
      <c r="G8" s="48"/>
      <c r="H8" s="48"/>
      <c r="I8" s="49">
        <v>0</v>
      </c>
    </row>
    <row r="9" ht="48.75" customHeight="1" spans="1:9">
      <c r="A9" s="44" t="s">
        <v>67</v>
      </c>
      <c r="B9" s="45" t="s">
        <v>68</v>
      </c>
      <c r="C9" s="50" t="s">
        <v>69</v>
      </c>
      <c r="D9" s="50" t="s">
        <v>70</v>
      </c>
      <c r="E9" s="55" t="s">
        <v>71</v>
      </c>
      <c r="F9" s="51">
        <v>7.68</v>
      </c>
      <c r="G9" s="51"/>
      <c r="H9" s="48"/>
      <c r="I9" s="49">
        <v>0</v>
      </c>
    </row>
    <row r="10" spans="1:9">
      <c r="A10" s="44"/>
      <c r="B10" s="45"/>
      <c r="C10" s="45" t="s">
        <v>65</v>
      </c>
      <c r="D10" s="45"/>
      <c r="E10" s="53"/>
      <c r="F10" s="53" t="s">
        <v>59</v>
      </c>
      <c r="G10" s="48"/>
      <c r="H10" s="48"/>
      <c r="I10" s="49">
        <v>0</v>
      </c>
    </row>
    <row r="11" ht="29.25" customHeight="1" spans="1:9">
      <c r="A11" s="44"/>
      <c r="B11" s="45"/>
      <c r="C11" s="54" t="s">
        <v>72</v>
      </c>
      <c r="D11" s="54"/>
      <c r="E11" s="53"/>
      <c r="F11" s="53" t="s">
        <v>59</v>
      </c>
      <c r="G11" s="48"/>
      <c r="H11" s="48"/>
      <c r="I11" s="49">
        <v>0</v>
      </c>
    </row>
    <row r="12" ht="36" spans="1:9">
      <c r="A12" s="44" t="s">
        <v>73</v>
      </c>
      <c r="B12" s="45" t="s">
        <v>74</v>
      </c>
      <c r="C12" s="50" t="s">
        <v>75</v>
      </c>
      <c r="D12" s="50" t="s">
        <v>76</v>
      </c>
      <c r="E12" s="53" t="s">
        <v>77</v>
      </c>
      <c r="F12" s="53">
        <f>48*12</f>
        <v>576</v>
      </c>
      <c r="G12" s="48"/>
      <c r="H12" s="48"/>
      <c r="I12" s="49">
        <v>0</v>
      </c>
    </row>
    <row r="13" ht="36.75" customHeight="1" spans="1:9">
      <c r="A13" s="44" t="s">
        <v>78</v>
      </c>
      <c r="B13" s="45" t="s">
        <v>79</v>
      </c>
      <c r="C13" s="50" t="s">
        <v>80</v>
      </c>
      <c r="D13" s="50" t="s">
        <v>81</v>
      </c>
      <c r="E13" s="53" t="s">
        <v>82</v>
      </c>
      <c r="F13" s="53">
        <v>192</v>
      </c>
      <c r="G13" s="48"/>
      <c r="H13" s="48"/>
      <c r="I13" s="49">
        <v>0</v>
      </c>
    </row>
    <row r="14" ht="84.75" spans="1:9">
      <c r="A14" s="44" t="s">
        <v>83</v>
      </c>
      <c r="B14" s="45" t="s">
        <v>84</v>
      </c>
      <c r="C14" s="50" t="s">
        <v>85</v>
      </c>
      <c r="D14" s="56" t="s">
        <v>161</v>
      </c>
      <c r="E14" s="53" t="s">
        <v>87</v>
      </c>
      <c r="F14" s="53">
        <f>32.2*2/5</f>
        <v>12.88</v>
      </c>
      <c r="G14" s="48"/>
      <c r="H14" s="48"/>
      <c r="I14" s="49">
        <v>0</v>
      </c>
    </row>
    <row r="15" ht="36" spans="1:9">
      <c r="A15" s="44" t="s">
        <v>88</v>
      </c>
      <c r="B15" s="45" t="s">
        <v>89</v>
      </c>
      <c r="C15" s="50" t="s">
        <v>90</v>
      </c>
      <c r="D15" s="50" t="s">
        <v>91</v>
      </c>
      <c r="E15" s="53" t="s">
        <v>82</v>
      </c>
      <c r="F15" s="53">
        <v>16</v>
      </c>
      <c r="G15" s="48"/>
      <c r="H15" s="48"/>
      <c r="I15" s="49">
        <v>0</v>
      </c>
    </row>
    <row r="16" ht="36" customHeight="1" spans="1:9">
      <c r="A16" s="44" t="s">
        <v>92</v>
      </c>
      <c r="B16" s="45" t="s">
        <v>93</v>
      </c>
      <c r="C16" s="50" t="s">
        <v>94</v>
      </c>
      <c r="D16" s="50" t="s">
        <v>162</v>
      </c>
      <c r="E16" s="53" t="s">
        <v>77</v>
      </c>
      <c r="F16" s="53">
        <f>32.2*2</f>
        <v>64.4</v>
      </c>
      <c r="G16" s="48"/>
      <c r="H16" s="48"/>
      <c r="I16" s="49">
        <v>0</v>
      </c>
    </row>
    <row r="17" ht="24" spans="1:9">
      <c r="A17" s="44" t="s">
        <v>96</v>
      </c>
      <c r="B17" s="45" t="s">
        <v>97</v>
      </c>
      <c r="C17" s="50" t="s">
        <v>98</v>
      </c>
      <c r="D17" s="50" t="s">
        <v>99</v>
      </c>
      <c r="E17" s="53" t="s">
        <v>100</v>
      </c>
      <c r="F17" s="53">
        <f>2*2</f>
        <v>4</v>
      </c>
      <c r="G17" s="48"/>
      <c r="H17" s="48"/>
      <c r="I17" s="49">
        <v>0</v>
      </c>
    </row>
    <row r="18" ht="31.5" customHeight="1" spans="1:9">
      <c r="A18" s="44" t="s">
        <v>101</v>
      </c>
      <c r="B18" s="45" t="s">
        <v>102</v>
      </c>
      <c r="C18" s="50" t="s">
        <v>103</v>
      </c>
      <c r="D18" s="50" t="s">
        <v>104</v>
      </c>
      <c r="E18" s="53" t="s">
        <v>82</v>
      </c>
      <c r="F18" s="53">
        <v>2</v>
      </c>
      <c r="G18" s="48"/>
      <c r="H18" s="48"/>
      <c r="I18" s="49">
        <v>0</v>
      </c>
    </row>
    <row r="19" ht="36" spans="1:9">
      <c r="A19" s="44" t="s">
        <v>105</v>
      </c>
      <c r="B19" s="45" t="s">
        <v>106</v>
      </c>
      <c r="C19" s="50" t="s">
        <v>107</v>
      </c>
      <c r="D19" s="50" t="s">
        <v>108</v>
      </c>
      <c r="E19" s="53" t="s">
        <v>109</v>
      </c>
      <c r="F19" s="53">
        <v>1</v>
      </c>
      <c r="G19" s="48"/>
      <c r="H19" s="48"/>
      <c r="I19" s="49">
        <v>0</v>
      </c>
    </row>
    <row r="20" spans="1:9">
      <c r="A20" s="44"/>
      <c r="B20" s="45"/>
      <c r="C20" s="57" t="s">
        <v>65</v>
      </c>
      <c r="D20" s="58"/>
      <c r="E20" s="53"/>
      <c r="F20" s="53" t="s">
        <v>59</v>
      </c>
      <c r="G20" s="48"/>
      <c r="H20" s="48"/>
      <c r="I20" s="49">
        <v>0</v>
      </c>
    </row>
    <row r="21" ht="27" customHeight="1" spans="1:9">
      <c r="A21" s="44"/>
      <c r="B21" s="45"/>
      <c r="C21" s="54" t="s">
        <v>110</v>
      </c>
      <c r="D21" s="54"/>
      <c r="E21" s="53"/>
      <c r="F21" s="53" t="s">
        <v>59</v>
      </c>
      <c r="G21" s="48"/>
      <c r="H21" s="48"/>
      <c r="I21" s="49">
        <v>0</v>
      </c>
    </row>
    <row r="22" ht="72" spans="1:9">
      <c r="A22" s="44" t="s">
        <v>111</v>
      </c>
      <c r="B22" s="45" t="s">
        <v>112</v>
      </c>
      <c r="C22" s="50" t="s">
        <v>113</v>
      </c>
      <c r="D22" s="50" t="s">
        <v>114</v>
      </c>
      <c r="E22" s="53" t="s">
        <v>115</v>
      </c>
      <c r="F22" s="53" t="s">
        <v>78</v>
      </c>
      <c r="G22" s="48"/>
      <c r="H22" s="48"/>
      <c r="I22" s="49">
        <v>0</v>
      </c>
    </row>
    <row r="23" ht="60" spans="1:9">
      <c r="A23" s="44" t="s">
        <v>116</v>
      </c>
      <c r="B23" s="45" t="s">
        <v>117</v>
      </c>
      <c r="C23" s="50" t="s">
        <v>118</v>
      </c>
      <c r="D23" s="50" t="s">
        <v>119</v>
      </c>
      <c r="E23" s="53" t="s">
        <v>115</v>
      </c>
      <c r="F23" s="53" t="s">
        <v>83</v>
      </c>
      <c r="G23" s="48"/>
      <c r="H23" s="48"/>
      <c r="I23" s="49">
        <v>0</v>
      </c>
    </row>
    <row r="24" ht="48" spans="1:9">
      <c r="A24" s="44" t="s">
        <v>120</v>
      </c>
      <c r="B24" s="45" t="s">
        <v>121</v>
      </c>
      <c r="C24" s="50" t="s">
        <v>122</v>
      </c>
      <c r="D24" s="50" t="s">
        <v>123</v>
      </c>
      <c r="E24" s="53" t="s">
        <v>77</v>
      </c>
      <c r="F24" s="53" t="s">
        <v>73</v>
      </c>
      <c r="G24" s="48"/>
      <c r="H24" s="48"/>
      <c r="I24" s="49">
        <v>0</v>
      </c>
    </row>
    <row r="25" ht="84" spans="1:9">
      <c r="A25" s="44" t="s">
        <v>124</v>
      </c>
      <c r="B25" s="45" t="s">
        <v>125</v>
      </c>
      <c r="C25" s="50" t="s">
        <v>126</v>
      </c>
      <c r="D25" s="50" t="s">
        <v>127</v>
      </c>
      <c r="E25" s="53" t="s">
        <v>115</v>
      </c>
      <c r="F25" s="53" t="s">
        <v>73</v>
      </c>
      <c r="G25" s="48"/>
      <c r="H25" s="48"/>
      <c r="I25" s="49">
        <v>0</v>
      </c>
    </row>
    <row r="26" ht="72" spans="1:9">
      <c r="A26" s="44" t="s">
        <v>128</v>
      </c>
      <c r="B26" s="45" t="s">
        <v>129</v>
      </c>
      <c r="C26" s="50" t="s">
        <v>130</v>
      </c>
      <c r="D26" s="50" t="s">
        <v>163</v>
      </c>
      <c r="E26" s="53" t="s">
        <v>77</v>
      </c>
      <c r="F26" s="53">
        <v>12</v>
      </c>
      <c r="G26" s="48"/>
      <c r="H26" s="48"/>
      <c r="I26" s="49">
        <v>0</v>
      </c>
    </row>
    <row r="27" ht="36" spans="1:9">
      <c r="A27" s="44" t="s">
        <v>132</v>
      </c>
      <c r="B27" s="45" t="s">
        <v>133</v>
      </c>
      <c r="C27" s="50" t="s">
        <v>134</v>
      </c>
      <c r="D27" s="50" t="s">
        <v>135</v>
      </c>
      <c r="E27" s="53" t="s">
        <v>109</v>
      </c>
      <c r="F27" s="53" t="s">
        <v>60</v>
      </c>
      <c r="G27" s="48"/>
      <c r="H27" s="48"/>
      <c r="I27" s="49">
        <v>0</v>
      </c>
    </row>
    <row r="28" ht="84" spans="1:9">
      <c r="A28" s="44" t="s">
        <v>136</v>
      </c>
      <c r="B28" s="45" t="s">
        <v>137</v>
      </c>
      <c r="C28" s="50" t="s">
        <v>138</v>
      </c>
      <c r="D28" s="50" t="s">
        <v>139</v>
      </c>
      <c r="E28" s="53" t="s">
        <v>77</v>
      </c>
      <c r="F28" s="53" t="s">
        <v>60</v>
      </c>
      <c r="G28" s="48"/>
      <c r="H28" s="48"/>
      <c r="I28" s="49">
        <v>0</v>
      </c>
    </row>
    <row r="29" ht="48" spans="1:9">
      <c r="A29" s="44" t="s">
        <v>140</v>
      </c>
      <c r="B29" s="45" t="s">
        <v>141</v>
      </c>
      <c r="C29" s="50" t="s">
        <v>142</v>
      </c>
      <c r="D29" s="50" t="s">
        <v>143</v>
      </c>
      <c r="E29" s="53" t="s">
        <v>77</v>
      </c>
      <c r="F29" s="53">
        <v>48</v>
      </c>
      <c r="G29" s="48"/>
      <c r="H29" s="48"/>
      <c r="I29" s="49">
        <v>0</v>
      </c>
    </row>
    <row r="30" ht="48" spans="1:9">
      <c r="A30" s="44" t="s">
        <v>144</v>
      </c>
      <c r="B30" s="45" t="s">
        <v>145</v>
      </c>
      <c r="C30" s="50" t="s">
        <v>146</v>
      </c>
      <c r="D30" s="50" t="s">
        <v>147</v>
      </c>
      <c r="E30" s="53" t="s">
        <v>77</v>
      </c>
      <c r="F30" s="53">
        <v>6.5</v>
      </c>
      <c r="G30" s="48"/>
      <c r="H30" s="48"/>
      <c r="I30" s="49"/>
    </row>
    <row r="31" ht="48" spans="1:9">
      <c r="A31" s="44" t="s">
        <v>148</v>
      </c>
      <c r="B31" s="45" t="s">
        <v>149</v>
      </c>
      <c r="C31" s="50" t="s">
        <v>150</v>
      </c>
      <c r="D31" s="50" t="s">
        <v>151</v>
      </c>
      <c r="E31" s="53" t="s">
        <v>87</v>
      </c>
      <c r="F31" s="53">
        <v>20</v>
      </c>
      <c r="G31" s="48"/>
      <c r="H31" s="48"/>
      <c r="I31" s="49"/>
    </row>
    <row r="32" ht="300" spans="1:9">
      <c r="A32" s="44" t="s">
        <v>152</v>
      </c>
      <c r="B32" s="45" t="s">
        <v>153</v>
      </c>
      <c r="C32" s="50" t="s">
        <v>154</v>
      </c>
      <c r="D32" s="50" t="s">
        <v>155</v>
      </c>
      <c r="E32" s="53" t="s">
        <v>109</v>
      </c>
      <c r="F32" s="53" t="s">
        <v>60</v>
      </c>
      <c r="G32" s="48"/>
      <c r="H32" s="48"/>
      <c r="I32" s="49">
        <v>0</v>
      </c>
    </row>
    <row r="33" ht="48" spans="1:9">
      <c r="A33" s="44" t="s">
        <v>156</v>
      </c>
      <c r="B33" s="45" t="s">
        <v>157</v>
      </c>
      <c r="C33" s="50" t="s">
        <v>158</v>
      </c>
      <c r="D33" s="50" t="s">
        <v>159</v>
      </c>
      <c r="E33" s="53" t="s">
        <v>109</v>
      </c>
      <c r="F33" s="53" t="s">
        <v>60</v>
      </c>
      <c r="G33" s="48"/>
      <c r="H33" s="48"/>
      <c r="I33" s="49"/>
    </row>
  </sheetData>
  <mergeCells count="18">
    <mergeCell ref="A1:E1"/>
    <mergeCell ref="G1:I1"/>
    <mergeCell ref="G2:I2"/>
    <mergeCell ref="C5:D5"/>
    <mergeCell ref="C7:D7"/>
    <mergeCell ref="C8:D8"/>
    <mergeCell ref="C10:D10"/>
    <mergeCell ref="C11:D11"/>
    <mergeCell ref="C20:D20"/>
    <mergeCell ref="C21:D21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K11" sqref="K11"/>
    </sheetView>
  </sheetViews>
  <sheetFormatPr defaultColWidth="9" defaultRowHeight="13.5"/>
  <cols>
    <col min="1" max="3" width="9" style="35"/>
    <col min="4" max="4" width="23.75" style="35" customWidth="1"/>
    <col min="5" max="16384" width="9" style="35"/>
  </cols>
  <sheetData>
    <row r="1" ht="29.25" customHeight="1" spans="1:9">
      <c r="A1" s="36" t="s">
        <v>164</v>
      </c>
      <c r="B1" s="36"/>
      <c r="C1" s="36"/>
      <c r="D1" s="36"/>
      <c r="E1" s="36"/>
      <c r="F1" s="37"/>
      <c r="G1" s="38"/>
      <c r="H1" s="38"/>
      <c r="I1" s="38"/>
    </row>
    <row r="2" ht="14.25" spans="1:9">
      <c r="A2" s="39" t="s">
        <v>1</v>
      </c>
      <c r="B2" s="40" t="s">
        <v>50</v>
      </c>
      <c r="C2" s="40" t="s">
        <v>2</v>
      </c>
      <c r="D2" s="40" t="s">
        <v>3</v>
      </c>
      <c r="E2" s="40" t="s">
        <v>51</v>
      </c>
      <c r="F2" s="40" t="s">
        <v>52</v>
      </c>
      <c r="G2" s="41" t="s">
        <v>53</v>
      </c>
      <c r="H2" s="41"/>
      <c r="I2" s="41"/>
    </row>
    <row r="3" ht="14.25" spans="1:9">
      <c r="A3" s="39"/>
      <c r="B3" s="40"/>
      <c r="C3" s="40"/>
      <c r="D3" s="40"/>
      <c r="E3" s="40"/>
      <c r="F3" s="40"/>
      <c r="G3" s="42" t="s">
        <v>54</v>
      </c>
      <c r="H3" s="42" t="s">
        <v>55</v>
      </c>
      <c r="I3" s="43" t="s">
        <v>56</v>
      </c>
    </row>
    <row r="4" spans="1:9">
      <c r="A4" s="39"/>
      <c r="B4" s="40"/>
      <c r="C4" s="40"/>
      <c r="D4" s="40"/>
      <c r="E4" s="40"/>
      <c r="F4" s="40"/>
      <c r="G4" s="42"/>
      <c r="H4" s="42"/>
      <c r="I4" s="43" t="s">
        <v>57</v>
      </c>
    </row>
    <row r="5" ht="27" customHeight="1" spans="1:9">
      <c r="A5" s="44"/>
      <c r="B5" s="45"/>
      <c r="C5" s="46" t="s">
        <v>58</v>
      </c>
      <c r="D5" s="46"/>
      <c r="E5" s="45"/>
      <c r="F5" s="47" t="s">
        <v>59</v>
      </c>
      <c r="G5" s="48">
        <v>0</v>
      </c>
      <c r="H5" s="48">
        <v>0</v>
      </c>
      <c r="I5" s="49">
        <v>0</v>
      </c>
    </row>
    <row r="6" ht="95.25" customHeight="1" spans="1:9">
      <c r="A6" s="44" t="s">
        <v>60</v>
      </c>
      <c r="B6" s="45" t="s">
        <v>61</v>
      </c>
      <c r="C6" s="50" t="s">
        <v>62</v>
      </c>
      <c r="D6" s="50" t="s">
        <v>63</v>
      </c>
      <c r="E6" s="51" t="s">
        <v>64</v>
      </c>
      <c r="F6" s="52">
        <v>365</v>
      </c>
      <c r="G6" s="51"/>
      <c r="H6" s="48"/>
      <c r="I6" s="49">
        <v>0</v>
      </c>
    </row>
    <row r="7" spans="1:9">
      <c r="A7" s="44"/>
      <c r="B7" s="45"/>
      <c r="C7" s="45" t="s">
        <v>65</v>
      </c>
      <c r="D7" s="45"/>
      <c r="E7" s="53"/>
      <c r="F7" s="53" t="s">
        <v>59</v>
      </c>
      <c r="G7" s="48"/>
      <c r="H7" s="48"/>
      <c r="I7" s="49">
        <v>0</v>
      </c>
    </row>
    <row r="8" ht="28.5" customHeight="1" spans="1:9">
      <c r="A8" s="44"/>
      <c r="B8" s="45"/>
      <c r="C8" s="54" t="s">
        <v>66</v>
      </c>
      <c r="D8" s="54"/>
      <c r="E8" s="53"/>
      <c r="F8" s="53" t="s">
        <v>59</v>
      </c>
      <c r="G8" s="48"/>
      <c r="H8" s="48"/>
      <c r="I8" s="49">
        <v>0</v>
      </c>
    </row>
    <row r="9" ht="48.75" customHeight="1" spans="1:9">
      <c r="A9" s="44" t="s">
        <v>67</v>
      </c>
      <c r="B9" s="45" t="s">
        <v>68</v>
      </c>
      <c r="C9" s="50" t="s">
        <v>69</v>
      </c>
      <c r="D9" s="50" t="s">
        <v>70</v>
      </c>
      <c r="E9" s="55" t="s">
        <v>71</v>
      </c>
      <c r="F9" s="51">
        <v>34.1</v>
      </c>
      <c r="G9" s="51"/>
      <c r="H9" s="48"/>
      <c r="I9" s="49">
        <v>0</v>
      </c>
    </row>
    <row r="10" spans="1:9">
      <c r="A10" s="44"/>
      <c r="B10" s="45"/>
      <c r="C10" s="45" t="s">
        <v>65</v>
      </c>
      <c r="D10" s="45"/>
      <c r="E10" s="53"/>
      <c r="F10" s="53" t="s">
        <v>59</v>
      </c>
      <c r="G10" s="48"/>
      <c r="H10" s="48"/>
      <c r="I10" s="49">
        <v>0</v>
      </c>
    </row>
    <row r="11" ht="29.25" customHeight="1" spans="1:9">
      <c r="A11" s="44"/>
      <c r="B11" s="45"/>
      <c r="C11" s="54" t="s">
        <v>72</v>
      </c>
      <c r="D11" s="54"/>
      <c r="E11" s="53"/>
      <c r="F11" s="53" t="s">
        <v>59</v>
      </c>
      <c r="G11" s="48"/>
      <c r="H11" s="48"/>
      <c r="I11" s="49">
        <v>0</v>
      </c>
    </row>
    <row r="12" ht="36" spans="1:9">
      <c r="A12" s="44" t="s">
        <v>73</v>
      </c>
      <c r="B12" s="45" t="s">
        <v>74</v>
      </c>
      <c r="C12" s="50" t="s">
        <v>75</v>
      </c>
      <c r="D12" s="50" t="s">
        <v>165</v>
      </c>
      <c r="E12" s="53" t="s">
        <v>77</v>
      </c>
      <c r="F12" s="53">
        <f>70*12</f>
        <v>840</v>
      </c>
      <c r="G12" s="48"/>
      <c r="H12" s="48"/>
      <c r="I12" s="49">
        <v>0</v>
      </c>
    </row>
    <row r="13" ht="36.75" customHeight="1" spans="1:9">
      <c r="A13" s="44" t="s">
        <v>78</v>
      </c>
      <c r="B13" s="45" t="s">
        <v>79</v>
      </c>
      <c r="C13" s="50" t="s">
        <v>80</v>
      </c>
      <c r="D13" s="50" t="s">
        <v>81</v>
      </c>
      <c r="E13" s="53" t="s">
        <v>82</v>
      </c>
      <c r="F13" s="53">
        <v>192</v>
      </c>
      <c r="G13" s="48"/>
      <c r="H13" s="48"/>
      <c r="I13" s="49">
        <v>0</v>
      </c>
    </row>
    <row r="14" ht="84.75" spans="1:9">
      <c r="A14" s="44" t="s">
        <v>83</v>
      </c>
      <c r="B14" s="45" t="s">
        <v>84</v>
      </c>
      <c r="C14" s="50" t="s">
        <v>85</v>
      </c>
      <c r="D14" s="56" t="s">
        <v>166</v>
      </c>
      <c r="E14" s="53" t="s">
        <v>87</v>
      </c>
      <c r="F14" s="53">
        <f>391.2*2/5</f>
        <v>156.48</v>
      </c>
      <c r="G14" s="48"/>
      <c r="H14" s="48"/>
      <c r="I14" s="49">
        <v>0</v>
      </c>
    </row>
    <row r="15" ht="36" spans="1:9">
      <c r="A15" s="44" t="s">
        <v>88</v>
      </c>
      <c r="B15" s="45" t="s">
        <v>89</v>
      </c>
      <c r="C15" s="50" t="s">
        <v>90</v>
      </c>
      <c r="D15" s="50" t="s">
        <v>91</v>
      </c>
      <c r="E15" s="53" t="s">
        <v>82</v>
      </c>
      <c r="F15" s="53">
        <v>16</v>
      </c>
      <c r="G15" s="48"/>
      <c r="H15" s="48"/>
      <c r="I15" s="49">
        <v>0</v>
      </c>
    </row>
    <row r="16" ht="36" customHeight="1" spans="1:9">
      <c r="A16" s="44" t="s">
        <v>92</v>
      </c>
      <c r="B16" s="45" t="s">
        <v>93</v>
      </c>
      <c r="C16" s="50" t="s">
        <v>94</v>
      </c>
      <c r="D16" s="50" t="s">
        <v>167</v>
      </c>
      <c r="E16" s="53" t="s">
        <v>77</v>
      </c>
      <c r="F16" s="53">
        <f>391.2*2</f>
        <v>782.4</v>
      </c>
      <c r="G16" s="48"/>
      <c r="H16" s="48"/>
      <c r="I16" s="49">
        <v>0</v>
      </c>
    </row>
    <row r="17" ht="24" spans="1:9">
      <c r="A17" s="44" t="s">
        <v>96</v>
      </c>
      <c r="B17" s="45" t="s">
        <v>97</v>
      </c>
      <c r="C17" s="50" t="s">
        <v>98</v>
      </c>
      <c r="D17" s="50" t="s">
        <v>99</v>
      </c>
      <c r="E17" s="53" t="s">
        <v>100</v>
      </c>
      <c r="F17" s="53">
        <f>2*2</f>
        <v>4</v>
      </c>
      <c r="G17" s="48"/>
      <c r="H17" s="48"/>
      <c r="I17" s="49">
        <v>0</v>
      </c>
    </row>
    <row r="18" ht="31.5" customHeight="1" spans="1:9">
      <c r="A18" s="44" t="s">
        <v>101</v>
      </c>
      <c r="B18" s="45" t="s">
        <v>102</v>
      </c>
      <c r="C18" s="50" t="s">
        <v>103</v>
      </c>
      <c r="D18" s="50" t="s">
        <v>168</v>
      </c>
      <c r="E18" s="53" t="s">
        <v>82</v>
      </c>
      <c r="F18" s="53">
        <v>4</v>
      </c>
      <c r="G18" s="48"/>
      <c r="H18" s="48"/>
      <c r="I18" s="49">
        <v>0</v>
      </c>
    </row>
    <row r="19" ht="36" spans="1:9">
      <c r="A19" s="44" t="s">
        <v>105</v>
      </c>
      <c r="B19" s="45" t="s">
        <v>106</v>
      </c>
      <c r="C19" s="50" t="s">
        <v>107</v>
      </c>
      <c r="D19" s="50" t="s">
        <v>108</v>
      </c>
      <c r="E19" s="53" t="s">
        <v>109</v>
      </c>
      <c r="F19" s="53">
        <v>1</v>
      </c>
      <c r="G19" s="48"/>
      <c r="H19" s="48"/>
      <c r="I19" s="49">
        <v>0</v>
      </c>
    </row>
    <row r="20" spans="1:9">
      <c r="A20" s="44"/>
      <c r="B20" s="45"/>
      <c r="C20" s="57" t="s">
        <v>65</v>
      </c>
      <c r="D20" s="58"/>
      <c r="E20" s="53"/>
      <c r="F20" s="53" t="s">
        <v>59</v>
      </c>
      <c r="G20" s="48"/>
      <c r="H20" s="48"/>
      <c r="I20" s="49">
        <v>0</v>
      </c>
    </row>
    <row r="21" ht="27" customHeight="1" spans="1:9">
      <c r="A21" s="44"/>
      <c r="B21" s="45"/>
      <c r="C21" s="54" t="s">
        <v>110</v>
      </c>
      <c r="D21" s="54"/>
      <c r="E21" s="53"/>
      <c r="F21" s="53" t="s">
        <v>59</v>
      </c>
      <c r="G21" s="48"/>
      <c r="H21" s="48"/>
      <c r="I21" s="49">
        <v>0</v>
      </c>
    </row>
    <row r="22" ht="72" spans="1:9">
      <c r="A22" s="44" t="s">
        <v>111</v>
      </c>
      <c r="B22" s="45" t="s">
        <v>112</v>
      </c>
      <c r="C22" s="50" t="s">
        <v>113</v>
      </c>
      <c r="D22" s="50" t="s">
        <v>114</v>
      </c>
      <c r="E22" s="53" t="s">
        <v>115</v>
      </c>
      <c r="F22" s="53" t="s">
        <v>78</v>
      </c>
      <c r="G22" s="48"/>
      <c r="H22" s="48"/>
      <c r="I22" s="49">
        <v>0</v>
      </c>
    </row>
    <row r="23" ht="60" spans="1:9">
      <c r="A23" s="44" t="s">
        <v>116</v>
      </c>
      <c r="B23" s="45" t="s">
        <v>117</v>
      </c>
      <c r="C23" s="50" t="s">
        <v>118</v>
      </c>
      <c r="D23" s="50" t="s">
        <v>169</v>
      </c>
      <c r="E23" s="53" t="s">
        <v>115</v>
      </c>
      <c r="F23" s="53">
        <v>12</v>
      </c>
      <c r="G23" s="48"/>
      <c r="H23" s="48"/>
      <c r="I23" s="49">
        <v>0</v>
      </c>
    </row>
    <row r="24" ht="48" spans="1:9">
      <c r="A24" s="44" t="s">
        <v>120</v>
      </c>
      <c r="B24" s="45" t="s">
        <v>121</v>
      </c>
      <c r="C24" s="50" t="s">
        <v>122</v>
      </c>
      <c r="D24" s="50" t="s">
        <v>123</v>
      </c>
      <c r="E24" s="53" t="s">
        <v>77</v>
      </c>
      <c r="F24" s="53" t="s">
        <v>73</v>
      </c>
      <c r="G24" s="48"/>
      <c r="H24" s="48"/>
      <c r="I24" s="49">
        <v>0</v>
      </c>
    </row>
    <row r="25" ht="84" spans="1:9">
      <c r="A25" s="44" t="s">
        <v>124</v>
      </c>
      <c r="B25" s="45" t="s">
        <v>125</v>
      </c>
      <c r="C25" s="50" t="s">
        <v>126</v>
      </c>
      <c r="D25" s="50" t="s">
        <v>127</v>
      </c>
      <c r="E25" s="53" t="s">
        <v>115</v>
      </c>
      <c r="F25" s="53" t="s">
        <v>73</v>
      </c>
      <c r="G25" s="48"/>
      <c r="H25" s="48"/>
      <c r="I25" s="49">
        <v>0</v>
      </c>
    </row>
    <row r="26" ht="72" spans="1:9">
      <c r="A26" s="44" t="s">
        <v>128</v>
      </c>
      <c r="B26" s="45" t="s">
        <v>129</v>
      </c>
      <c r="C26" s="50" t="s">
        <v>130</v>
      </c>
      <c r="D26" s="50" t="s">
        <v>170</v>
      </c>
      <c r="E26" s="53" t="s">
        <v>77</v>
      </c>
      <c r="F26" s="53">
        <v>15</v>
      </c>
      <c r="G26" s="48"/>
      <c r="H26" s="48"/>
      <c r="I26" s="49">
        <v>0</v>
      </c>
    </row>
    <row r="27" ht="36" spans="1:9">
      <c r="A27" s="44" t="s">
        <v>132</v>
      </c>
      <c r="B27" s="45" t="s">
        <v>133</v>
      </c>
      <c r="C27" s="50" t="s">
        <v>134</v>
      </c>
      <c r="D27" s="50" t="s">
        <v>135</v>
      </c>
      <c r="E27" s="53" t="s">
        <v>109</v>
      </c>
      <c r="F27" s="53" t="s">
        <v>60</v>
      </c>
      <c r="G27" s="48"/>
      <c r="H27" s="48"/>
      <c r="I27" s="49">
        <v>0</v>
      </c>
    </row>
    <row r="28" ht="84" spans="1:9">
      <c r="A28" s="44" t="s">
        <v>136</v>
      </c>
      <c r="B28" s="45" t="s">
        <v>137</v>
      </c>
      <c r="C28" s="50" t="s">
        <v>138</v>
      </c>
      <c r="D28" s="50" t="s">
        <v>139</v>
      </c>
      <c r="E28" s="53" t="s">
        <v>77</v>
      </c>
      <c r="F28" s="53" t="s">
        <v>60</v>
      </c>
      <c r="G28" s="48"/>
      <c r="H28" s="48"/>
      <c r="I28" s="49">
        <v>0</v>
      </c>
    </row>
    <row r="29" ht="48" spans="1:9">
      <c r="A29" s="44" t="s">
        <v>140</v>
      </c>
      <c r="B29" s="45" t="s">
        <v>141</v>
      </c>
      <c r="C29" s="50" t="s">
        <v>142</v>
      </c>
      <c r="D29" s="50" t="s">
        <v>171</v>
      </c>
      <c r="E29" s="53" t="s">
        <v>77</v>
      </c>
      <c r="F29" s="53">
        <v>70</v>
      </c>
      <c r="G29" s="48"/>
      <c r="H29" s="48"/>
      <c r="I29" s="49">
        <v>0</v>
      </c>
    </row>
    <row r="30" ht="36" spans="1:9">
      <c r="A30" s="44" t="s">
        <v>144</v>
      </c>
      <c r="B30" s="45" t="s">
        <v>145</v>
      </c>
      <c r="C30" s="50" t="s">
        <v>172</v>
      </c>
      <c r="D30" s="50" t="s">
        <v>173</v>
      </c>
      <c r="E30" s="59" t="s">
        <v>174</v>
      </c>
      <c r="F30" s="59">
        <v>4</v>
      </c>
      <c r="G30" s="48"/>
      <c r="H30" s="48"/>
      <c r="I30" s="49">
        <v>0</v>
      </c>
    </row>
    <row r="31" ht="48" spans="1:9">
      <c r="A31" s="44" t="s">
        <v>148</v>
      </c>
      <c r="B31" s="45" t="s">
        <v>149</v>
      </c>
      <c r="C31" s="50" t="s">
        <v>146</v>
      </c>
      <c r="D31" s="50" t="s">
        <v>147</v>
      </c>
      <c r="E31" s="53" t="s">
        <v>77</v>
      </c>
      <c r="F31" s="53">
        <v>6.5</v>
      </c>
      <c r="G31" s="48"/>
      <c r="H31" s="48"/>
      <c r="I31" s="49"/>
    </row>
    <row r="32" ht="48" spans="1:9">
      <c r="A32" s="44" t="s">
        <v>152</v>
      </c>
      <c r="B32" s="45" t="s">
        <v>153</v>
      </c>
      <c r="C32" s="50" t="s">
        <v>150</v>
      </c>
      <c r="D32" s="50" t="s">
        <v>151</v>
      </c>
      <c r="E32" s="53" t="s">
        <v>87</v>
      </c>
      <c r="F32" s="53">
        <v>20</v>
      </c>
      <c r="G32" s="48"/>
      <c r="H32" s="48"/>
      <c r="I32" s="49"/>
    </row>
    <row r="33" ht="300" spans="1:9">
      <c r="A33" s="44" t="s">
        <v>156</v>
      </c>
      <c r="B33" s="45" t="s">
        <v>157</v>
      </c>
      <c r="C33" s="50" t="s">
        <v>154</v>
      </c>
      <c r="D33" s="50" t="s">
        <v>155</v>
      </c>
      <c r="E33" s="53" t="s">
        <v>109</v>
      </c>
      <c r="F33" s="53" t="s">
        <v>60</v>
      </c>
      <c r="G33" s="48"/>
      <c r="H33" s="48"/>
      <c r="I33" s="49">
        <v>0</v>
      </c>
    </row>
    <row r="34" ht="48" spans="1:9">
      <c r="A34" s="44" t="s">
        <v>175</v>
      </c>
      <c r="B34" s="45" t="s">
        <v>176</v>
      </c>
      <c r="C34" s="50" t="s">
        <v>158</v>
      </c>
      <c r="D34" s="50" t="s">
        <v>159</v>
      </c>
      <c r="E34" s="53" t="s">
        <v>109</v>
      </c>
      <c r="F34" s="53" t="s">
        <v>60</v>
      </c>
      <c r="G34" s="48"/>
      <c r="H34" s="48"/>
      <c r="I34" s="49"/>
    </row>
  </sheetData>
  <mergeCells count="18">
    <mergeCell ref="A1:E1"/>
    <mergeCell ref="G1:I1"/>
    <mergeCell ref="G2:I2"/>
    <mergeCell ref="C5:D5"/>
    <mergeCell ref="C7:D7"/>
    <mergeCell ref="C8:D8"/>
    <mergeCell ref="C10:D10"/>
    <mergeCell ref="C11:D11"/>
    <mergeCell ref="C20:D20"/>
    <mergeCell ref="C21:D21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opLeftCell="A4" workbookViewId="0">
      <selection activeCell="A2" sqref="A2:F2"/>
    </sheetView>
  </sheetViews>
  <sheetFormatPr defaultColWidth="9" defaultRowHeight="14.25" outlineLevelCol="6"/>
  <cols>
    <col min="1" max="1" width="5.125" style="16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7.625" style="14" customWidth="1"/>
    <col min="8" max="16383" width="9" style="14"/>
  </cols>
  <sheetData>
    <row r="1" s="14" customFormat="1" ht="40.05" customHeight="1" spans="1:7">
      <c r="A1" s="4" t="s">
        <v>177</v>
      </c>
      <c r="B1" s="4"/>
      <c r="C1" s="4"/>
      <c r="D1" s="4"/>
      <c r="E1" s="4"/>
      <c r="F1" s="4"/>
    </row>
    <row r="2" s="14" customFormat="1" ht="40.05" customHeight="1" spans="1:7">
      <c r="A2" s="17"/>
      <c r="B2" s="18"/>
      <c r="C2" s="18"/>
      <c r="D2" s="18"/>
      <c r="E2" s="18"/>
      <c r="F2" s="18"/>
    </row>
    <row r="3" s="15" customFormat="1" ht="35" customHeight="1" spans="1:7">
      <c r="A3" s="19" t="s">
        <v>1</v>
      </c>
      <c r="B3" s="19" t="s">
        <v>2</v>
      </c>
      <c r="C3" s="19" t="s">
        <v>4</v>
      </c>
      <c r="D3" s="19" t="s">
        <v>5</v>
      </c>
      <c r="E3" s="19" t="s">
        <v>178</v>
      </c>
      <c r="F3" s="19" t="s">
        <v>6</v>
      </c>
      <c r="G3" s="10"/>
    </row>
    <row r="4" s="15" customFormat="1" ht="35" customHeight="1" spans="1:7">
      <c r="A4" s="20">
        <v>1</v>
      </c>
      <c r="B4" s="21" t="s">
        <v>179</v>
      </c>
      <c r="C4" s="22" t="s">
        <v>9</v>
      </c>
      <c r="D4" s="20">
        <v>51509.8</v>
      </c>
      <c r="E4" s="21" t="s">
        <v>180</v>
      </c>
      <c r="F4" s="20" t="s">
        <v>181</v>
      </c>
    </row>
    <row r="5" s="15" customFormat="1" ht="35" customHeight="1" spans="1:7">
      <c r="A5" s="20">
        <v>2</v>
      </c>
      <c r="B5" s="21" t="s">
        <v>182</v>
      </c>
      <c r="C5" s="22" t="s">
        <v>9</v>
      </c>
      <c r="D5" s="20">
        <v>8881</v>
      </c>
      <c r="E5" s="21" t="s">
        <v>180</v>
      </c>
      <c r="F5" s="20" t="s">
        <v>183</v>
      </c>
    </row>
    <row r="6" s="15" customFormat="1" ht="35" customHeight="1" spans="1:7">
      <c r="A6" s="20">
        <v>3</v>
      </c>
      <c r="B6" s="21" t="s">
        <v>184</v>
      </c>
      <c r="C6" s="22" t="s">
        <v>9</v>
      </c>
      <c r="D6" s="20">
        <v>10072</v>
      </c>
      <c r="E6" s="21" t="s">
        <v>185</v>
      </c>
      <c r="F6" s="21" t="s">
        <v>186</v>
      </c>
      <c r="G6" s="15">
        <f>SUM(D4:D6)</f>
        <v>70462.8</v>
      </c>
    </row>
    <row r="7" s="15" customFormat="1" ht="35" customHeight="1" spans="1:7">
      <c r="A7" s="20">
        <v>4</v>
      </c>
      <c r="B7" s="21" t="s">
        <v>38</v>
      </c>
      <c r="C7" s="20" t="s">
        <v>35</v>
      </c>
      <c r="D7" s="20">
        <v>18</v>
      </c>
      <c r="E7" s="21" t="s">
        <v>187</v>
      </c>
      <c r="F7" s="20"/>
    </row>
    <row r="8" s="15" customFormat="1" ht="64.05" customHeight="1" spans="1:7">
      <c r="A8" s="20">
        <v>5</v>
      </c>
      <c r="B8" s="20" t="s">
        <v>188</v>
      </c>
      <c r="C8" s="22" t="s">
        <v>9</v>
      </c>
      <c r="D8" s="20">
        <v>4985.28</v>
      </c>
      <c r="E8" s="20" t="s">
        <v>189</v>
      </c>
      <c r="F8" s="24" t="s">
        <v>190</v>
      </c>
    </row>
    <row r="9" s="15" customFormat="1" ht="40.05" customHeight="1" spans="1:7">
      <c r="A9" s="20">
        <v>6</v>
      </c>
      <c r="B9" s="20" t="s">
        <v>191</v>
      </c>
      <c r="C9" s="20" t="s">
        <v>35</v>
      </c>
      <c r="D9" s="20">
        <v>18</v>
      </c>
      <c r="E9" s="20" t="s">
        <v>192</v>
      </c>
      <c r="F9" s="20"/>
    </row>
    <row r="10" s="15" customFormat="1" ht="11.25" spans="1:7">
      <c r="A10" s="25"/>
    </row>
    <row r="11" s="15" customFormat="1" ht="11.25" spans="1:7">
      <c r="A11" s="25"/>
    </row>
    <row r="12" s="15" customFormat="1" ht="11.25" spans="1:7">
      <c r="A12" s="25"/>
    </row>
    <row r="13" s="15" customFormat="1" ht="11.25" spans="1:7">
      <c r="A13" s="25"/>
    </row>
    <row r="14" s="15" customFormat="1" ht="11.25" spans="1:7">
      <c r="A14" s="25"/>
    </row>
    <row r="15" s="15" customFormat="1" ht="11.25" spans="1:7">
      <c r="A15" s="25"/>
    </row>
    <row r="16" s="15" customFormat="1" ht="11.25" spans="1:7">
      <c r="A16" s="25"/>
    </row>
    <row r="17" s="15" customFormat="1" ht="11.25" spans="1:1">
      <c r="A17" s="25"/>
    </row>
    <row r="18" s="15" customFormat="1" ht="11.25" spans="1:1">
      <c r="A18" s="25"/>
    </row>
    <row r="19" s="15" customFormat="1" ht="11.25" spans="1:1">
      <c r="A19" s="25"/>
    </row>
    <row r="20" s="15" customFormat="1" ht="11.25" spans="1:1">
      <c r="A20" s="25"/>
    </row>
    <row r="21" s="15" customFormat="1" ht="11.25" spans="1:1">
      <c r="A21" s="25"/>
    </row>
    <row r="22" s="15" customFormat="1" ht="11.25" spans="1:1">
      <c r="A22" s="25"/>
    </row>
    <row r="23" s="15" customFormat="1" ht="11.25" spans="1:1">
      <c r="A23" s="25"/>
    </row>
    <row r="24" s="15" customFormat="1" ht="11.25" spans="1:1">
      <c r="A24" s="25"/>
    </row>
    <row r="25" s="15" customFormat="1" ht="11.25" spans="1:1">
      <c r="A25" s="25"/>
    </row>
    <row r="26" s="15" customFormat="1" ht="11.25" spans="1:1">
      <c r="A26" s="25"/>
    </row>
    <row r="27" s="15" customFormat="1" ht="11.25" spans="1:1">
      <c r="A27" s="25"/>
    </row>
    <row r="28" s="15" customFormat="1" ht="11.25" spans="1:1">
      <c r="A28" s="25"/>
    </row>
    <row r="29" s="15" customFormat="1" ht="11.25" spans="1:1">
      <c r="A29" s="25"/>
    </row>
    <row r="30" s="15" customFormat="1" ht="11.25" spans="1:1">
      <c r="A30" s="25"/>
    </row>
    <row r="31" s="14" customFormat="1" spans="1:1">
      <c r="A31" s="16"/>
    </row>
    <row r="32" s="14" customFormat="1" spans="1:1">
      <c r="A32" s="16"/>
    </row>
    <row r="33" s="14" customFormat="1" spans="1:1">
      <c r="A33" s="16"/>
    </row>
    <row r="34" s="14" customFormat="1" spans="1:1">
      <c r="A34" s="16"/>
    </row>
    <row r="35" s="14" customFormat="1" spans="1:1">
      <c r="A35" s="16"/>
    </row>
    <row r="36" s="14" customFormat="1" spans="1:1">
      <c r="A36" s="16"/>
    </row>
    <row r="37" s="14" customFormat="1" spans="1:1">
      <c r="A37" s="16"/>
    </row>
    <row r="38" s="14" customFormat="1" spans="1:1">
      <c r="A38" s="16"/>
    </row>
    <row r="39" s="14" customFormat="1" spans="1:1">
      <c r="A39" s="16"/>
    </row>
    <row r="40" s="14" customFormat="1" spans="1:1">
      <c r="A40" s="16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zoomScale="55" zoomScaleNormal="55" workbookViewId="0">
      <selection activeCell="M28" sqref="M28"/>
    </sheetView>
  </sheetViews>
  <sheetFormatPr defaultColWidth="9" defaultRowHeight="14.25" outlineLevelCol="5"/>
  <cols>
    <col min="1" max="1" width="16.6916666666667" style="1" customWidth="1"/>
    <col min="2" max="2" width="5.69166666666667" style="1" customWidth="1"/>
    <col min="3" max="3" width="10.625" style="1" customWidth="1"/>
    <col min="4" max="4" width="24.375" style="27" customWidth="1"/>
    <col min="5" max="5" width="30.375" style="3" customWidth="1"/>
    <col min="6" max="6" width="23.125" style="1" customWidth="1"/>
    <col min="7" max="16384" width="9" style="1"/>
  </cols>
  <sheetData>
    <row r="1" ht="47.25" customHeight="1" spans="1:6">
      <c r="A1" s="4" t="s">
        <v>193</v>
      </c>
      <c r="B1" s="4"/>
      <c r="C1" s="4"/>
      <c r="D1" s="4"/>
      <c r="E1" s="4"/>
    </row>
    <row r="2" ht="39" customHeight="1" spans="1:6">
      <c r="A2" s="5"/>
      <c r="B2" s="6"/>
      <c r="C2" s="6"/>
      <c r="D2" s="6"/>
      <c r="E2" s="6"/>
      <c r="F2" s="28"/>
    </row>
    <row r="3" ht="29.25" customHeight="1" spans="1:6">
      <c r="A3" s="7" t="s">
        <v>194</v>
      </c>
      <c r="B3" s="7" t="s">
        <v>4</v>
      </c>
      <c r="C3" s="7" t="s">
        <v>5</v>
      </c>
      <c r="D3" s="8" t="s">
        <v>178</v>
      </c>
      <c r="E3" s="9" t="s">
        <v>6</v>
      </c>
    </row>
    <row r="4" ht="46.5" customHeight="1" spans="1:6">
      <c r="A4" s="7" t="s">
        <v>195</v>
      </c>
      <c r="B4" s="7" t="s">
        <v>196</v>
      </c>
      <c r="C4" s="7">
        <v>69660.3</v>
      </c>
      <c r="D4" s="8" t="s">
        <v>180</v>
      </c>
      <c r="E4" s="9" t="s">
        <v>197</v>
      </c>
    </row>
    <row r="5" ht="37.5" customHeight="1" spans="1:6">
      <c r="A5" s="7" t="s">
        <v>198</v>
      </c>
      <c r="B5" s="7" t="s">
        <v>196</v>
      </c>
      <c r="C5" s="7">
        <v>29988.3</v>
      </c>
      <c r="D5" s="8" t="s">
        <v>180</v>
      </c>
      <c r="E5" s="9" t="s">
        <v>199</v>
      </c>
      <c r="F5" s="1">
        <f>SUM(C4:C7)</f>
        <v>116785.4</v>
      </c>
    </row>
    <row r="6" ht="29.25" customHeight="1" spans="1:6">
      <c r="A6" s="29" t="s">
        <v>184</v>
      </c>
      <c r="B6" s="30" t="s">
        <v>196</v>
      </c>
      <c r="C6" s="30">
        <v>558</v>
      </c>
      <c r="D6" s="31" t="s">
        <v>200</v>
      </c>
      <c r="E6" s="30" t="s">
        <v>201</v>
      </c>
      <c r="F6" s="32"/>
    </row>
    <row r="7" ht="29.25" customHeight="1" spans="1:6">
      <c r="A7" s="33"/>
      <c r="B7" s="30" t="s">
        <v>196</v>
      </c>
      <c r="C7" s="30">
        <v>16578.8</v>
      </c>
      <c r="D7" s="34"/>
      <c r="E7" s="30" t="s">
        <v>202</v>
      </c>
      <c r="F7" s="32"/>
    </row>
    <row r="8" ht="33" customHeight="1" spans="1:6">
      <c r="A8" s="7" t="s">
        <v>38</v>
      </c>
      <c r="B8" s="7" t="s">
        <v>35</v>
      </c>
      <c r="C8" s="7">
        <v>32</v>
      </c>
      <c r="D8" s="11" t="s">
        <v>187</v>
      </c>
      <c r="E8" s="9"/>
    </row>
    <row r="9" ht="78.75" customHeight="1" spans="1:6">
      <c r="A9" s="7" t="s">
        <v>188</v>
      </c>
      <c r="B9" s="7" t="s">
        <v>196</v>
      </c>
      <c r="C9" s="7">
        <f>988.88+1722.08+1143.98</f>
        <v>3854.94</v>
      </c>
      <c r="D9" s="8" t="s">
        <v>189</v>
      </c>
      <c r="E9" s="13" t="s">
        <v>203</v>
      </c>
      <c r="F9" s="32"/>
    </row>
    <row r="10" ht="41.25" customHeight="1" spans="1:6">
      <c r="A10" s="9" t="s">
        <v>204</v>
      </c>
      <c r="B10" s="7" t="s">
        <v>35</v>
      </c>
      <c r="C10" s="7">
        <v>32</v>
      </c>
      <c r="D10" s="8" t="s">
        <v>205</v>
      </c>
      <c r="E10" s="9"/>
      <c r="F10" s="32"/>
    </row>
    <row r="11" ht="44" customHeight="1" spans="1:6">
      <c r="D11" s="1"/>
      <c r="E11" s="1"/>
    </row>
  </sheetData>
  <mergeCells count="5">
    <mergeCell ref="A1:E1"/>
    <mergeCell ref="A2:E2"/>
    <mergeCell ref="A6:A7"/>
    <mergeCell ref="D6:D7"/>
    <mergeCell ref="F6:F7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H25" sqref="H25"/>
    </sheetView>
  </sheetViews>
  <sheetFormatPr defaultColWidth="9" defaultRowHeight="14.25" outlineLevelCol="6"/>
  <cols>
    <col min="1" max="1" width="5.125" style="16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8" style="14" customWidth="1"/>
    <col min="8" max="16383" width="9" style="14"/>
  </cols>
  <sheetData>
    <row r="1" s="14" customFormat="1" ht="40.05" customHeight="1" spans="1:7">
      <c r="A1" s="4" t="s">
        <v>206</v>
      </c>
      <c r="B1" s="4"/>
      <c r="C1" s="4"/>
      <c r="D1" s="4"/>
      <c r="E1" s="4"/>
      <c r="F1" s="4"/>
    </row>
    <row r="2" s="14" customFormat="1" ht="40.05" customHeight="1" spans="1:7">
      <c r="A2" s="17"/>
      <c r="B2" s="18"/>
      <c r="C2" s="18"/>
      <c r="D2" s="18"/>
      <c r="E2" s="18"/>
      <c r="F2" s="18"/>
      <c r="G2" s="10"/>
    </row>
    <row r="3" s="15" customFormat="1" ht="35" customHeight="1" spans="1:7">
      <c r="A3" s="19" t="s">
        <v>1</v>
      </c>
      <c r="B3" s="19" t="s">
        <v>2</v>
      </c>
      <c r="C3" s="19" t="s">
        <v>4</v>
      </c>
      <c r="D3" s="19" t="s">
        <v>5</v>
      </c>
      <c r="E3" s="19" t="s">
        <v>178</v>
      </c>
      <c r="F3" s="19" t="s">
        <v>6</v>
      </c>
      <c r="G3" s="26"/>
    </row>
    <row r="4" s="15" customFormat="1" ht="35" customHeight="1" spans="1:7">
      <c r="A4" s="20">
        <v>1</v>
      </c>
      <c r="B4" s="21" t="s">
        <v>179</v>
      </c>
      <c r="C4" s="22" t="s">
        <v>9</v>
      </c>
      <c r="D4" s="20">
        <v>5400</v>
      </c>
      <c r="E4" s="21" t="s">
        <v>180</v>
      </c>
      <c r="F4" s="20" t="s">
        <v>207</v>
      </c>
    </row>
    <row r="5" s="15" customFormat="1" ht="35" customHeight="1" spans="1:7">
      <c r="A5" s="20">
        <v>2</v>
      </c>
      <c r="B5" s="21" t="s">
        <v>184</v>
      </c>
      <c r="C5" s="22" t="s">
        <v>9</v>
      </c>
      <c r="D5" s="20">
        <v>1843</v>
      </c>
      <c r="E5" s="21" t="s">
        <v>200</v>
      </c>
      <c r="F5" s="21" t="s">
        <v>186</v>
      </c>
      <c r="G5" s="15">
        <f>SUM(D4:D6)</f>
        <v>7400</v>
      </c>
    </row>
    <row r="6" s="15" customFormat="1" ht="35" customHeight="1" spans="1:7">
      <c r="A6" s="20">
        <v>3</v>
      </c>
      <c r="B6" s="20" t="s">
        <v>208</v>
      </c>
      <c r="C6" s="22" t="s">
        <v>9</v>
      </c>
      <c r="D6" s="20">
        <v>157</v>
      </c>
      <c r="E6" s="20" t="s">
        <v>200</v>
      </c>
      <c r="F6" s="20" t="s">
        <v>209</v>
      </c>
    </row>
    <row r="7" s="15" customFormat="1" ht="11.25" spans="1:7">
      <c r="A7" s="25"/>
    </row>
    <row r="8" s="15" customFormat="1" ht="11.25" spans="1:7">
      <c r="A8" s="25"/>
    </row>
    <row r="9" s="15" customFormat="1" ht="11.25" spans="1:7">
      <c r="A9" s="25"/>
    </row>
    <row r="10" s="15" customFormat="1" ht="11.25" spans="1:7">
      <c r="A10" s="25"/>
    </row>
    <row r="11" s="15" customFormat="1" ht="11.25" spans="1:7">
      <c r="A11" s="25"/>
    </row>
    <row r="12" s="15" customFormat="1" ht="11.25" spans="1:7">
      <c r="A12" s="25"/>
    </row>
    <row r="13" s="15" customFormat="1" ht="11.25" spans="1:7">
      <c r="A13" s="25"/>
    </row>
    <row r="14" s="15" customFormat="1" ht="11.25" spans="1:7">
      <c r="A14" s="25"/>
    </row>
    <row r="15" s="15" customFormat="1" ht="11.25" spans="1:7">
      <c r="A15" s="25"/>
    </row>
    <row r="16" s="15" customFormat="1" ht="11.25" spans="1:7">
      <c r="A16" s="25"/>
    </row>
    <row r="17" s="15" customFormat="1" ht="11.25" spans="1:1">
      <c r="A17" s="25"/>
    </row>
    <row r="18" s="15" customFormat="1" ht="11.25" spans="1:1">
      <c r="A18" s="25"/>
    </row>
    <row r="19" s="15" customFormat="1" ht="11.25" spans="1:1">
      <c r="A19" s="25"/>
    </row>
    <row r="20" s="15" customFormat="1" ht="11.25" spans="1:1">
      <c r="A20" s="25"/>
    </row>
    <row r="21" s="15" customFormat="1" ht="11.25" spans="1:1">
      <c r="A21" s="25"/>
    </row>
    <row r="22" s="15" customFormat="1" ht="11.25" spans="1:1">
      <c r="A22" s="25"/>
    </row>
    <row r="23" s="15" customFormat="1" ht="11.25" spans="1:1">
      <c r="A23" s="25"/>
    </row>
    <row r="24" s="15" customFormat="1" ht="11.25" spans="1:1">
      <c r="A24" s="25"/>
    </row>
    <row r="25" s="15" customFormat="1" ht="11.25" spans="1:1">
      <c r="A25" s="25"/>
    </row>
    <row r="26" s="15" customFormat="1" ht="11.25" spans="1:1">
      <c r="A26" s="25"/>
    </row>
    <row r="27" s="15" customFormat="1" ht="11.25" spans="1:1">
      <c r="A27" s="25"/>
    </row>
    <row r="28" s="14" customFormat="1" spans="1:1">
      <c r="A28" s="16"/>
    </row>
    <row r="29" s="14" customFormat="1" spans="1:1">
      <c r="A29" s="16"/>
    </row>
    <row r="30" s="14" customFormat="1" spans="1:1">
      <c r="A30" s="16"/>
    </row>
    <row r="31" s="14" customFormat="1" spans="1:1">
      <c r="A31" s="16"/>
    </row>
    <row r="32" s="14" customFormat="1" spans="1:1">
      <c r="A32" s="16"/>
    </row>
    <row r="33" s="14" customFormat="1" spans="1:1">
      <c r="A33" s="16"/>
    </row>
    <row r="34" s="14" customFormat="1" spans="1:1">
      <c r="A34" s="16"/>
    </row>
    <row r="35" s="14" customFormat="1" spans="1:1">
      <c r="A35" s="16"/>
    </row>
    <row r="36" s="14" customFormat="1" spans="1:1">
      <c r="A36" s="16"/>
    </row>
    <row r="37" s="14" customFormat="1" spans="1:1">
      <c r="A37" s="16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zoomScale="70" zoomScaleNormal="70" workbookViewId="0">
      <selection activeCell="M16" sqref="M16"/>
    </sheetView>
  </sheetViews>
  <sheetFormatPr defaultColWidth="9" defaultRowHeight="14.25" outlineLevelCol="6"/>
  <cols>
    <col min="1" max="1" width="5.125" style="16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7.5" style="14" customWidth="1"/>
    <col min="8" max="16383" width="9" style="14"/>
  </cols>
  <sheetData>
    <row r="1" s="14" customFormat="1" ht="40.05" customHeight="1" spans="1:7">
      <c r="A1" s="4" t="s">
        <v>210</v>
      </c>
      <c r="B1" s="4"/>
      <c r="C1" s="4"/>
      <c r="D1" s="4"/>
      <c r="E1" s="4"/>
      <c r="F1" s="4"/>
    </row>
    <row r="2" s="14" customFormat="1" ht="40.05" customHeight="1" spans="1:7">
      <c r="A2" s="17"/>
      <c r="B2" s="18"/>
      <c r="C2" s="18"/>
      <c r="D2" s="18"/>
      <c r="E2" s="18"/>
      <c r="F2" s="18"/>
    </row>
    <row r="3" s="15" customFormat="1" ht="35" customHeight="1" spans="1:7">
      <c r="A3" s="19" t="s">
        <v>1</v>
      </c>
      <c r="B3" s="19" t="s">
        <v>2</v>
      </c>
      <c r="C3" s="19" t="s">
        <v>4</v>
      </c>
      <c r="D3" s="19" t="s">
        <v>5</v>
      </c>
      <c r="E3" s="19" t="s">
        <v>178</v>
      </c>
      <c r="F3" s="19" t="s">
        <v>6</v>
      </c>
      <c r="G3" s="10"/>
    </row>
    <row r="4" s="15" customFormat="1" ht="35" customHeight="1" spans="1:7">
      <c r="A4" s="20">
        <v>1</v>
      </c>
      <c r="B4" s="21" t="s">
        <v>179</v>
      </c>
      <c r="C4" s="22" t="s">
        <v>9</v>
      </c>
      <c r="D4" s="23">
        <v>29520.6</v>
      </c>
      <c r="E4" s="21" t="s">
        <v>180</v>
      </c>
      <c r="F4" s="20" t="s">
        <v>211</v>
      </c>
    </row>
    <row r="5" s="15" customFormat="1" ht="35" customHeight="1" spans="1:7">
      <c r="A5" s="20">
        <v>2</v>
      </c>
      <c r="B5" s="21" t="s">
        <v>184</v>
      </c>
      <c r="C5" s="22" t="s">
        <v>9</v>
      </c>
      <c r="D5" s="20">
        <v>13839.8</v>
      </c>
      <c r="E5" s="21" t="s">
        <v>185</v>
      </c>
      <c r="F5" s="21" t="s">
        <v>212</v>
      </c>
      <c r="G5" s="15">
        <f>SUM(D4:D5)</f>
        <v>43360.4</v>
      </c>
    </row>
    <row r="6" s="15" customFormat="1" ht="35" customHeight="1" spans="1:7">
      <c r="A6" s="20">
        <v>3</v>
      </c>
      <c r="B6" s="21" t="s">
        <v>38</v>
      </c>
      <c r="C6" s="20" t="s">
        <v>35</v>
      </c>
      <c r="D6" s="20">
        <v>14</v>
      </c>
      <c r="E6" s="21" t="s">
        <v>187</v>
      </c>
      <c r="F6" s="20"/>
    </row>
    <row r="7" s="15" customFormat="1" ht="64.05" customHeight="1" spans="1:7">
      <c r="A7" s="20">
        <v>4</v>
      </c>
      <c r="B7" s="20" t="s">
        <v>188</v>
      </c>
      <c r="C7" s="22" t="s">
        <v>9</v>
      </c>
      <c r="D7" s="20">
        <v>1779.44</v>
      </c>
      <c r="E7" s="20" t="s">
        <v>189</v>
      </c>
      <c r="F7" s="24" t="s">
        <v>213</v>
      </c>
    </row>
    <row r="8" s="15" customFormat="1" ht="64.05" customHeight="1" spans="1:7">
      <c r="A8" s="20">
        <v>5</v>
      </c>
      <c r="B8" s="20" t="s">
        <v>214</v>
      </c>
      <c r="C8" s="22" t="s">
        <v>77</v>
      </c>
      <c r="D8" s="20">
        <v>134</v>
      </c>
      <c r="E8" s="20" t="s">
        <v>215</v>
      </c>
      <c r="F8" s="20" t="s">
        <v>216</v>
      </c>
    </row>
    <row r="9" s="15" customFormat="1" ht="40.05" customHeight="1" spans="1:7">
      <c r="A9" s="20">
        <v>6</v>
      </c>
      <c r="B9" s="20" t="s">
        <v>191</v>
      </c>
      <c r="C9" s="20" t="s">
        <v>35</v>
      </c>
      <c r="D9" s="20">
        <v>14</v>
      </c>
      <c r="E9" s="20" t="s">
        <v>192</v>
      </c>
      <c r="F9" s="20"/>
    </row>
    <row r="10" s="15" customFormat="1" ht="44" customHeight="1" spans="1:7">
      <c r="A10" s="25"/>
      <c r="B10" s="25"/>
      <c r="C10" s="25"/>
      <c r="D10" s="25"/>
      <c r="E10" s="25"/>
      <c r="F10" s="25"/>
    </row>
    <row r="11" s="15" customFormat="1" ht="11.25" spans="1:7">
      <c r="A11" s="25"/>
    </row>
    <row r="12" s="15" customFormat="1" ht="11.25" spans="1:7">
      <c r="A12" s="25"/>
    </row>
    <row r="13" s="15" customFormat="1" ht="11.25" spans="1:7">
      <c r="A13" s="25"/>
    </row>
    <row r="14" s="15" customFormat="1" ht="11.25" spans="1:7">
      <c r="A14" s="25"/>
    </row>
    <row r="15" s="15" customFormat="1" ht="11.25" spans="1:7">
      <c r="A15" s="25"/>
    </row>
    <row r="16" s="15" customFormat="1" ht="11.25" spans="1:7">
      <c r="A16" s="25"/>
    </row>
    <row r="17" s="15" customFormat="1" ht="11.25" spans="1:1">
      <c r="A17" s="25"/>
    </row>
    <row r="18" s="15" customFormat="1" ht="11.25" spans="1:1">
      <c r="A18" s="25"/>
    </row>
    <row r="19" s="15" customFormat="1" ht="11.25" spans="1:1">
      <c r="A19" s="25"/>
    </row>
    <row r="20" s="15" customFormat="1" ht="11.25" spans="1:1">
      <c r="A20" s="25"/>
    </row>
    <row r="21" s="15" customFormat="1" ht="11.25" spans="1:1">
      <c r="A21" s="25"/>
    </row>
    <row r="22" s="15" customFormat="1" ht="11.25" spans="1:1">
      <c r="A22" s="25"/>
    </row>
    <row r="23" s="15" customFormat="1" ht="11.25" spans="1:1">
      <c r="A23" s="25"/>
    </row>
    <row r="24" s="15" customFormat="1" ht="11.25" spans="1:1">
      <c r="A24" s="25"/>
    </row>
    <row r="25" s="15" customFormat="1" ht="11.25" spans="1:1">
      <c r="A25" s="25"/>
    </row>
    <row r="26" s="15" customFormat="1" ht="11.25" spans="1:1">
      <c r="A26" s="25"/>
    </row>
    <row r="27" s="15" customFormat="1" ht="11.25" spans="1:1">
      <c r="A27" s="25"/>
    </row>
    <row r="28" s="15" customFormat="1" ht="11.25" spans="1:1">
      <c r="A28" s="25"/>
    </row>
    <row r="29" s="15" customFormat="1" ht="11.25" spans="1:1">
      <c r="A29" s="25"/>
    </row>
    <row r="30" s="15" customFormat="1" ht="11.25" spans="1:1">
      <c r="A30" s="25"/>
    </row>
    <row r="31" s="14" customFormat="1" spans="1:1">
      <c r="A31" s="16"/>
    </row>
    <row r="32" s="14" customFormat="1" spans="1:1">
      <c r="A32" s="16"/>
    </row>
    <row r="33" s="14" customFormat="1" spans="1:1">
      <c r="A33" s="16"/>
    </row>
    <row r="34" s="14" customFormat="1" spans="1:1">
      <c r="A34" s="16"/>
    </row>
    <row r="35" s="14" customFormat="1" spans="1:1">
      <c r="A35" s="16"/>
    </row>
    <row r="36" s="14" customFormat="1" spans="1:1">
      <c r="A36" s="16"/>
    </row>
    <row r="37" s="14" customFormat="1" spans="1:1">
      <c r="A37" s="16"/>
    </row>
    <row r="38" s="14" customFormat="1" spans="1:1">
      <c r="A38" s="16"/>
    </row>
    <row r="39" s="14" customFormat="1" spans="1:1">
      <c r="A39" s="16"/>
    </row>
    <row r="40" s="14" customFormat="1" spans="1:1">
      <c r="A40" s="16"/>
    </row>
  </sheetData>
  <mergeCells count="3">
    <mergeCell ref="A1:F1"/>
    <mergeCell ref="A2:F2"/>
    <mergeCell ref="A10:F10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70" zoomScaleNormal="70" topLeftCell="A19" workbookViewId="0">
      <selection activeCell="L9" sqref="L9"/>
    </sheetView>
  </sheetViews>
  <sheetFormatPr defaultColWidth="9" defaultRowHeight="14.25" outlineLevelCol="5"/>
  <cols>
    <col min="1" max="1" width="16.75" style="1" customWidth="1"/>
    <col min="2" max="2" width="5.75" style="1" customWidth="1"/>
    <col min="3" max="3" width="10.625" style="1" customWidth="1"/>
    <col min="4" max="4" width="24.375" style="2" customWidth="1"/>
    <col min="5" max="5" width="30.375" style="3" customWidth="1"/>
    <col min="6" max="6" width="16.375" style="1" customWidth="1"/>
    <col min="7" max="16384" width="9" style="1"/>
  </cols>
  <sheetData>
    <row r="1" ht="53.25" customHeight="1" spans="1:6">
      <c r="A1" s="4" t="s">
        <v>217</v>
      </c>
      <c r="B1" s="4"/>
      <c r="C1" s="4"/>
      <c r="D1" s="4"/>
      <c r="E1" s="4"/>
    </row>
    <row r="2" ht="42" customHeight="1" spans="1:6">
      <c r="A2" s="5"/>
      <c r="B2" s="6"/>
      <c r="C2" s="6"/>
      <c r="D2" s="6"/>
      <c r="E2" s="6"/>
    </row>
    <row r="3" ht="29.25" customHeight="1" spans="1:6">
      <c r="A3" s="7" t="s">
        <v>194</v>
      </c>
      <c r="B3" s="7" t="s">
        <v>4</v>
      </c>
      <c r="C3" s="7" t="s">
        <v>5</v>
      </c>
      <c r="D3" s="8" t="s">
        <v>178</v>
      </c>
      <c r="E3" s="9" t="s">
        <v>6</v>
      </c>
      <c r="F3" s="10"/>
    </row>
    <row r="4" ht="46.5" customHeight="1" spans="1:6">
      <c r="A4" s="7" t="s">
        <v>218</v>
      </c>
      <c r="B4" s="7" t="s">
        <v>196</v>
      </c>
      <c r="C4" s="7">
        <v>59098</v>
      </c>
      <c r="D4" s="8" t="s">
        <v>219</v>
      </c>
      <c r="E4" s="9" t="s">
        <v>220</v>
      </c>
    </row>
    <row r="5" ht="46.5" customHeight="1" spans="1:6">
      <c r="A5" s="7" t="s">
        <v>221</v>
      </c>
      <c r="B5" s="7" t="s">
        <v>196</v>
      </c>
      <c r="C5" s="7">
        <v>9000</v>
      </c>
      <c r="D5" s="11" t="s">
        <v>222</v>
      </c>
      <c r="E5" s="9"/>
    </row>
    <row r="6" ht="60" customHeight="1" spans="1:6">
      <c r="A6" s="9" t="s">
        <v>223</v>
      </c>
      <c r="B6" s="7" t="s">
        <v>35</v>
      </c>
      <c r="C6" s="7">
        <v>19</v>
      </c>
      <c r="D6" s="11" t="s">
        <v>224</v>
      </c>
      <c r="E6" s="12"/>
      <c r="F6" s="1">
        <f>SUM(C4:C5)</f>
        <v>68098</v>
      </c>
    </row>
    <row r="7" ht="60" customHeight="1" spans="1:6">
      <c r="A7" s="9" t="s">
        <v>223</v>
      </c>
      <c r="B7" s="7" t="s">
        <v>35</v>
      </c>
      <c r="C7" s="7">
        <v>19</v>
      </c>
      <c r="D7" s="11" t="s">
        <v>205</v>
      </c>
      <c r="E7" s="12"/>
    </row>
    <row r="8" ht="60" customHeight="1" spans="1:6">
      <c r="A8" s="9" t="s">
        <v>216</v>
      </c>
      <c r="B8" s="7" t="s">
        <v>77</v>
      </c>
      <c r="C8" s="7">
        <v>215.42</v>
      </c>
      <c r="D8" s="11" t="s">
        <v>225</v>
      </c>
      <c r="E8" s="12"/>
    </row>
    <row r="9" ht="129" customHeight="1" spans="1:6">
      <c r="A9" s="7" t="s">
        <v>226</v>
      </c>
      <c r="B9" s="7" t="s">
        <v>196</v>
      </c>
      <c r="C9" s="7">
        <v>3069.78</v>
      </c>
      <c r="D9" s="7" t="s">
        <v>227</v>
      </c>
      <c r="E9" s="13" t="s">
        <v>228</v>
      </c>
      <c r="F9" s="14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盛岸西路</vt:lpstr>
      <vt:lpstr>滴露桥</vt:lpstr>
      <vt:lpstr>碧霞桥</vt:lpstr>
      <vt:lpstr>若冰桥</vt:lpstr>
      <vt:lpstr>盛岸西路（石门路-孔泾里村） </vt:lpstr>
      <vt:lpstr>盛岸西路（钱湖路（钱桥大道）—孔泾里村）  </vt:lpstr>
      <vt:lpstr>盛岸路（老）（蓉湖大桥西引坡-通惠西路）  </vt:lpstr>
      <vt:lpstr>石门路（惠钱路-江海西路） </vt:lpstr>
      <vt:lpstr>盛岸路（蓉湖大桥西引坡-石门路）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2010-11-18T03:26:00Z</dcterms:created>
  <cp:lastPrinted>2016-05-11T02:18:00Z</cp:lastPrinted>
  <dcterms:modified xsi:type="dcterms:W3CDTF">2026-02-04T02:46:03Z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CFCEA1B58C71409C87B476CA7C646079</vt:lpwstr>
  </property>
  <property fmtid="{D5CDD505-2E9C-101B-9397-08002B2CF9AE}" pid="4" name="CalculationRule">
    <vt:i4>0</vt:i4>
  </property>
</Properties>
</file>