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08" activeTab="2"/>
  </bookViews>
  <sheets>
    <sheet name="人员一览表" sheetId="62" r:id="rId1"/>
    <sheet name="唯亭B标设备一览表" sheetId="80" r:id="rId2"/>
    <sheet name="唯亭B标段信息" sheetId="77" r:id="rId3"/>
  </sheets>
  <definedNames>
    <definedName name="黄色" localSheetId="0">#REF!</definedName>
    <definedName name="黄色">#REF!</definedName>
    <definedName name="_xlnm.Print_Area" localSheetId="1">唯亭B标设备一览表!$A$1:$K$53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<sst xmlns="http://schemas.openxmlformats.org/spreadsheetml/2006/main" count="1159" uniqueCount="353">
  <si>
    <t>2026年园区道路保洁综合服务（第一批）唯亭B标项目人员配置一览表</t>
  </si>
  <si>
    <t>序号</t>
  </si>
  <si>
    <t>标段</t>
  </si>
  <si>
    <t>所属街道</t>
  </si>
  <si>
    <t>标段范围</t>
  </si>
  <si>
    <t>道路长度（含两侧小游园）（km）</t>
  </si>
  <si>
    <t>养护面积（万㎡)</t>
  </si>
  <si>
    <t>类别</t>
  </si>
  <si>
    <t>保洁作业人员</t>
  </si>
  <si>
    <t>秩序巡视人员</t>
  </si>
  <si>
    <t>每班最低总人数</t>
  </si>
  <si>
    <t>技术人员</t>
  </si>
  <si>
    <t>项目组人员</t>
  </si>
  <si>
    <t>备注</t>
  </si>
  <si>
    <t>步行保洁作业人员</t>
  </si>
  <si>
    <t>垃圾收运作业人员</t>
  </si>
  <si>
    <t>人行道快速冲洗、深度清洗作业、小广告及油污清理作业人员</t>
  </si>
  <si>
    <t>水域保洁人员</t>
  </si>
  <si>
    <t>公厕保洁人员</t>
  </si>
  <si>
    <t>快车道清拣车作业人员</t>
  </si>
  <si>
    <t>保洁车作业人员</t>
  </si>
  <si>
    <t>机械化作业人员</t>
  </si>
  <si>
    <t>8:00-22:00</t>
  </si>
  <si>
    <t>22:00-8:00</t>
  </si>
  <si>
    <t>年龄不高于50周岁（学历不低于大专）</t>
  </si>
  <si>
    <r>
      <rPr>
        <b/>
        <sz val="10"/>
        <color theme="1"/>
        <rFont val="宋体"/>
        <charset val="134"/>
      </rPr>
      <t>项目经理</t>
    </r>
    <r>
      <rPr>
        <sz val="10"/>
        <color theme="1"/>
        <rFont val="宋体"/>
        <charset val="134"/>
      </rPr>
      <t>（职称不低于初级，学历不低于大专）</t>
    </r>
  </si>
  <si>
    <r>
      <rPr>
        <b/>
        <sz val="10"/>
        <color theme="1"/>
        <rFont val="宋体"/>
        <charset val="134"/>
      </rPr>
      <t>安全员</t>
    </r>
    <r>
      <rPr>
        <sz val="10"/>
        <color theme="1"/>
        <rFont val="宋体"/>
        <charset val="134"/>
      </rPr>
      <t>（年龄不高于55周岁）</t>
    </r>
  </si>
  <si>
    <r>
      <rPr>
        <b/>
        <sz val="10"/>
        <color theme="1"/>
        <rFont val="宋体"/>
        <charset val="134"/>
      </rPr>
      <t>业务主管</t>
    </r>
    <r>
      <rPr>
        <sz val="10"/>
        <color theme="1"/>
        <rFont val="宋体"/>
        <charset val="134"/>
      </rPr>
      <t>（年龄不高于55周岁）</t>
    </r>
  </si>
  <si>
    <r>
      <rPr>
        <b/>
        <sz val="10"/>
        <color theme="1"/>
        <rFont val="宋体"/>
        <charset val="134"/>
      </rPr>
      <t>资料员（兼信息化管理员）</t>
    </r>
    <r>
      <rPr>
        <sz val="10"/>
        <color theme="1"/>
        <rFont val="宋体"/>
        <charset val="134"/>
      </rPr>
      <t>(年龄不高于50周岁、学历不低于大专）</t>
    </r>
  </si>
  <si>
    <t>小计</t>
  </si>
  <si>
    <t>道路面积（万㎡)</t>
  </si>
  <si>
    <t>6:00-11:00；13:00-17:30</t>
  </si>
  <si>
    <t xml:space="preserve">11:00-13:00
一级：17：30:-21:30
二级：17:30-19:30(特殊情况除外，详见技术文件）
</t>
  </si>
  <si>
    <t>垃圾收运作业人员每班最低人数</t>
  </si>
  <si>
    <t xml:space="preserve">
三轮、四轮冲洗设备作业人员每班最低人数</t>
  </si>
  <si>
    <t>水域保洁人员每班人数</t>
  </si>
  <si>
    <t>公厕保洁人员每班人数</t>
  </si>
  <si>
    <t>快车道清拣车清拣作业人员每班最低人数</t>
  </si>
  <si>
    <t>综合保洁车、专项保洁车作业人员每班最低人数</t>
  </si>
  <si>
    <t>机械化作业人员每班最低人数</t>
  </si>
  <si>
    <t>步行保洁作业人员每班最低人数</t>
  </si>
  <si>
    <t>秩序员每班最低人数</t>
  </si>
  <si>
    <t>唯亭B</t>
  </si>
  <si>
    <t>唯亭街道</t>
  </si>
  <si>
    <t>东至亭青街（含）、南至娄江河、西至陆泾河、北至阳澄湖</t>
  </si>
  <si>
    <t>道路类</t>
  </si>
  <si>
    <t>资料员需配合采购方在指定地点办公</t>
  </si>
  <si>
    <t>公园类</t>
  </si>
  <si>
    <t>2026年园区道路保洁综合服务（第一批）唯亭B标项目设备配置一览表</t>
  </si>
  <si>
    <t>设备类别</t>
  </si>
  <si>
    <t>设备名称</t>
  </si>
  <si>
    <t>单位</t>
  </si>
  <si>
    <t>道路类每班最低配置数量</t>
  </si>
  <si>
    <t>公园类每班最低配置数量</t>
  </si>
  <si>
    <t>最迟配备到位日期</t>
  </si>
  <si>
    <t>产权</t>
  </si>
  <si>
    <t>是否允许替代</t>
  </si>
  <si>
    <t>替代要求</t>
  </si>
  <si>
    <t>快车道机械化作业车辆</t>
  </si>
  <si>
    <t>燃油大型洗扫车/电动大型洗扫车</t>
  </si>
  <si>
    <t>辆</t>
  </si>
  <si>
    <t>开标时</t>
  </si>
  <si>
    <t>自有或租赁</t>
  </si>
  <si>
    <t>否</t>
  </si>
  <si>
    <t>——</t>
  </si>
  <si>
    <t>电动大型洗扫车</t>
  </si>
  <si>
    <t>是</t>
  </si>
  <si>
    <t>不低于燃油大型洗扫车</t>
  </si>
  <si>
    <t>燃油高压清洗车/电动高压清洗车</t>
  </si>
  <si>
    <t>电动高压清洗车</t>
  </si>
  <si>
    <t>不低于燃油高压清洗车</t>
  </si>
  <si>
    <t>交通护栏清洗车</t>
  </si>
  <si>
    <t>大型除雪车</t>
  </si>
  <si>
    <t>配套除雪滚刷、除雪铲、快速连接架</t>
  </si>
  <si>
    <t>小型除雪车</t>
  </si>
  <si>
    <t>慢车道机械化作业车辆</t>
  </si>
  <si>
    <t>电动轻型扫路车</t>
  </si>
  <si>
    <t>不低于燃油轻型扫路车</t>
  </si>
  <si>
    <t>多功能轻型扫路车</t>
  </si>
  <si>
    <t>可清扫、滚雪、推雪、撒融雪剂</t>
  </si>
  <si>
    <t>电动轻型清洗车</t>
  </si>
  <si>
    <t>不低于燃油轻型清洗车</t>
  </si>
  <si>
    <t>电动小型洗扫车</t>
  </si>
  <si>
    <t>电动人行道清扫车</t>
  </si>
  <si>
    <t>智能无人清扫车</t>
  </si>
  <si>
    <t>清拣车保洁作业设备</t>
  </si>
  <si>
    <t>快车道清拣车</t>
  </si>
  <si>
    <t>自有</t>
  </si>
  <si>
    <t>快车道清拣车（安装防撞包）</t>
  </si>
  <si>
    <t>不低于普通快车道清捡车</t>
  </si>
  <si>
    <t>综合保洁车作业设备</t>
  </si>
  <si>
    <t>综合保洁车（小型)</t>
  </si>
  <si>
    <t>自有、全新</t>
  </si>
  <si>
    <t>不低于飞行保洁车</t>
  </si>
  <si>
    <t>综合保洁车（微型)</t>
  </si>
  <si>
    <t>专项保洁车作业设备</t>
  </si>
  <si>
    <t>专项保洁车</t>
  </si>
  <si>
    <t>人行道快速冲洗及深度清洗作业、小广告及油污清理作业设备</t>
  </si>
  <si>
    <t>三轮高压冲洗设备</t>
  </si>
  <si>
    <t>台</t>
  </si>
  <si>
    <t>含高压冲洗枪、洗地圆盘、电动车、水箱等</t>
  </si>
  <si>
    <t>四轮油污冲洗设备（高温、高压）</t>
  </si>
  <si>
    <t>含高温高压冲洗枪、洗地圆盘、电动车、水箱等</t>
  </si>
  <si>
    <t>垃圾收运设备</t>
  </si>
  <si>
    <t>3吨智能全自动后装式压缩垃圾车</t>
  </si>
  <si>
    <t>电动垃圾收桶车</t>
  </si>
  <si>
    <t>公厕保洁设备</t>
  </si>
  <si>
    <t>静音风干机</t>
  </si>
  <si>
    <t>多功能保洁车</t>
  </si>
  <si>
    <t>自动售纸机</t>
  </si>
  <si>
    <t>公厕管理房组合家具</t>
  </si>
  <si>
    <t>套</t>
  </si>
  <si>
    <t>秩序巡视员设备</t>
  </si>
  <si>
    <t>四轮巡逻车</t>
  </si>
  <si>
    <t>两轮巡逻车</t>
  </si>
  <si>
    <t>其它配置</t>
  </si>
  <si>
    <t>吹风机</t>
  </si>
  <si>
    <t>巡视皮卡车</t>
  </si>
  <si>
    <t xml:space="preserve"> </t>
  </si>
  <si>
    <t>步行保洁收集桶</t>
  </si>
  <si>
    <t>个</t>
  </si>
  <si>
    <t>保洁船</t>
  </si>
  <si>
    <t>艘</t>
  </si>
  <si>
    <t>岗前智能体检一体机</t>
  </si>
  <si>
    <t>项目组设备</t>
  </si>
  <si>
    <t>数字化城管项目</t>
  </si>
  <si>
    <t>项</t>
  </si>
  <si>
    <t>含信息费</t>
  </si>
  <si>
    <t>办公设备</t>
  </si>
  <si>
    <t xml:space="preserve">自有 </t>
  </si>
  <si>
    <t>电脑、桌椅</t>
  </si>
  <si>
    <t>环卫信息化设备（含信息费）</t>
  </si>
  <si>
    <t>保洁车辆作业监管</t>
  </si>
  <si>
    <t>具体见招标文件附件《环卫信息化设备要求》</t>
  </si>
  <si>
    <t>大型洗扫车、高压清洗车、轻型扫路车、轻型清洗车、小型洗扫车、3吨智能全自动后装式压缩垃圾车、护栏清洗车</t>
  </si>
  <si>
    <t>保洁车辆视频监管</t>
  </si>
  <si>
    <t>车船GPS监管</t>
  </si>
  <si>
    <t>除雪车、人行道清扫车、快车道清拣车、综合保洁车、专项保洁车、三轮高压冲洗设备、四轮油污冲洗设备、垃圾桶收集运输车、平推式垃圾收集运输车、四轮巡逻车、两轮巡逻车、保洁船、智能无人车</t>
  </si>
  <si>
    <t>定位手环/工牌</t>
  </si>
  <si>
    <t>步行保洁人员</t>
  </si>
  <si>
    <t>巡更设备</t>
  </si>
  <si>
    <t>项目组人员、秩序巡视员</t>
  </si>
  <si>
    <t>巡更卡</t>
  </si>
  <si>
    <t>人脸识别考勤</t>
  </si>
  <si>
    <t>无人机巡检设备</t>
  </si>
  <si>
    <t>无人机</t>
  </si>
  <si>
    <t>智能巡检设备</t>
  </si>
  <si>
    <t>道路智能巡检设备</t>
  </si>
  <si>
    <t>具体见招标文件附件</t>
  </si>
  <si>
    <t>备注：</t>
  </si>
  <si>
    <r>
      <rPr>
        <sz val="11"/>
        <color theme="1"/>
        <rFont val="宋体"/>
        <charset val="134"/>
      </rPr>
      <t>1、拟投入本项目的第一批进场机动车登记证初次登记日期为</t>
    </r>
    <r>
      <rPr>
        <sz val="11"/>
        <color rgb="FFFF0000"/>
        <rFont val="宋体"/>
        <charset val="134"/>
      </rPr>
      <t>2021年4月1日（含）</t>
    </r>
    <r>
      <rPr>
        <sz val="11"/>
        <color theme="1"/>
        <rFont val="宋体"/>
        <charset val="134"/>
      </rPr>
      <t>之后。</t>
    </r>
  </si>
  <si>
    <t>2、投标人在投标时须自有或租赁“燃油大型洗扫车、电动大型洗扫车、燃油高压清洗车、电动高压清洗车”五类车辆。如设备为自有的，须在表后附上行驶证、车辆登记证、交强险保单正本扫描件（行驶证、车辆登记证上载明的所有人必须为投标单位或其分公司，且车辆需在检验有效期内）；设备为租赁的须在表后附上投标单位的租赁协议（租赁期限需覆盖本项目服务期）、行驶证、车辆登记证、交强险保单正本扫描件（行驶证、车辆登记证上载明的所有人必须为出租方单位，且车辆需在检验有效期内）。</t>
  </si>
  <si>
    <t>3、原则上所有设备在计划进场日期之前都配备到位，考虑到电动大型洗扫车、电动高压清洗车、电动轻型扫路车、电动轻型清洗车、电动小型洗扫车、综合保洁车（小型)、综合保洁车（微型)、专项保洁车、燃油平推式垃圾收集运输车采购需要时间，因此在计划进场日期至最迟配备到位日期期间电动大型洗扫车、电动高压清洗车、电动轻型扫路车、电动轻型清洗车、电动小型洗扫车、综合保洁车（小型)、综合保洁车（微型)、专项保洁车、燃油平推式垃圾收集运输车可按要求进行替代。在进场核验时，中标人须向采购人提供相应的采购或租赁证明材料（产权要求为自有的提供采购合同、产权要求为租赁的提供租赁合同），并按相应的最迟配备到位日期前配备到位。环卫信息化设备、智能巡检设备配备时间要求见招标文件附件。其余设备在计划进场日期之前配备到位，设备产权符合要求。</t>
  </si>
  <si>
    <t>4、以上设备为项目各标段配置的主要设备；项目各标段除主要设备外其它所需设备，须按作业工具及服装图集中的款式、参数要求配置。</t>
  </si>
  <si>
    <t>2026年园区道路保洁综合服务（第一批）唯亭B标信息一览表</t>
  </si>
  <si>
    <t>道路名称</t>
  </si>
  <si>
    <t>起讫点</t>
  </si>
  <si>
    <t>道路配置等级</t>
  </si>
  <si>
    <t>长度（米）</t>
  </si>
  <si>
    <t>宽度（米）
（A+B+C+D)</t>
  </si>
  <si>
    <t>硬铺地面积（㎡）</t>
  </si>
  <si>
    <t>面积（㎡）</t>
  </si>
  <si>
    <t>快车道宽度（A)</t>
  </si>
  <si>
    <t>慢车道宽度（B）</t>
  </si>
  <si>
    <t>人行道宽度（C）</t>
  </si>
  <si>
    <t>绿化带宽度（D）</t>
  </si>
  <si>
    <t>是否有中分带</t>
  </si>
  <si>
    <t>是否有机非带</t>
  </si>
  <si>
    <t>公厕数量（座）</t>
  </si>
  <si>
    <t>环卫取水口数量（个）</t>
  </si>
  <si>
    <t>机扫车排污井数量（个）</t>
  </si>
  <si>
    <t>是否为快车道机械化作业</t>
  </si>
  <si>
    <t>是否为慢车道机械化作业</t>
  </si>
  <si>
    <t>是否为人行道机械化作业</t>
  </si>
  <si>
    <t>唯新路</t>
  </si>
  <si>
    <t>亭翔街-星塘街</t>
  </si>
  <si>
    <t>3</t>
  </si>
  <si>
    <t>-</t>
  </si>
  <si>
    <t>剑科街</t>
  </si>
  <si>
    <t>唯新路-阳澄湖大道</t>
  </si>
  <si>
    <t>2</t>
  </si>
  <si>
    <t>剑科街南延</t>
  </si>
  <si>
    <t>葑亭大道-唯新路</t>
  </si>
  <si>
    <t>方湾街桥洞及地面道路</t>
  </si>
  <si>
    <t>虹范路</t>
  </si>
  <si>
    <t>剑科街-剑南街</t>
  </si>
  <si>
    <t>亭青街</t>
  </si>
  <si>
    <t>阳澄湖大道-中环北线</t>
  </si>
  <si>
    <t>亭青街南高架下两侧道路</t>
  </si>
  <si>
    <t>阳澄湖大道-唯新路</t>
  </si>
  <si>
    <t>剑南街</t>
  </si>
  <si>
    <t>星湖街</t>
  </si>
  <si>
    <t>葑亭大道-阳澄湖大码头</t>
  </si>
  <si>
    <t>亭虹街</t>
  </si>
  <si>
    <t>唯新路-唯和路</t>
  </si>
  <si>
    <t>亭文街</t>
  </si>
  <si>
    <t>亭新街</t>
  </si>
  <si>
    <t>龙会街</t>
  </si>
  <si>
    <t>亭融街</t>
  </si>
  <si>
    <t xml:space="preserve">京沪高速涵洞-阳澄湖大道 </t>
  </si>
  <si>
    <t>水郎街</t>
  </si>
  <si>
    <t>唯文路-阳澄湖大道</t>
  </si>
  <si>
    <t>亭翔街</t>
  </si>
  <si>
    <t>唯和路</t>
  </si>
  <si>
    <t>亭虹街-水朗街</t>
  </si>
  <si>
    <t>唯文路</t>
  </si>
  <si>
    <t>亭融街-娄葑交界</t>
  </si>
  <si>
    <t>亭雅路</t>
  </si>
  <si>
    <t>唯华路-唯正路</t>
  </si>
  <si>
    <t>唯华路</t>
  </si>
  <si>
    <t>星湖街-康洲街</t>
  </si>
  <si>
    <t>唯正路</t>
  </si>
  <si>
    <t>星湖街-亭盛街</t>
  </si>
  <si>
    <t>亭隆街</t>
  </si>
  <si>
    <t>阳澄湖大道-唯青路</t>
  </si>
  <si>
    <t>亭盛街</t>
  </si>
  <si>
    <t>阳澄湖大道-运澄路</t>
  </si>
  <si>
    <t>康洲街</t>
  </si>
  <si>
    <t>唯青路</t>
  </si>
  <si>
    <t>南泗街</t>
  </si>
  <si>
    <t>唯观路</t>
  </si>
  <si>
    <t>亭青街-康洲街</t>
  </si>
  <si>
    <t>唯澄路</t>
  </si>
  <si>
    <t>栖湖路</t>
  </si>
  <si>
    <t>亭盛街-康洲街</t>
  </si>
  <si>
    <t>运澄路</t>
  </si>
  <si>
    <t>跨澄路</t>
  </si>
  <si>
    <t>星湖街-体育公园</t>
  </si>
  <si>
    <t>唯康路</t>
  </si>
  <si>
    <t>亭青街-青剑湖学校</t>
  </si>
  <si>
    <t>亭谊街</t>
  </si>
  <si>
    <t>星湖街-运澄路</t>
  </si>
  <si>
    <t>亭友街</t>
  </si>
  <si>
    <t>亭谊街-唯康路</t>
  </si>
  <si>
    <t>车塘湾街</t>
  </si>
  <si>
    <t>唯康路-亭青街</t>
  </si>
  <si>
    <t>范庄庙小路</t>
  </si>
  <si>
    <t>宋庄路南</t>
  </si>
  <si>
    <t>至和东路</t>
  </si>
  <si>
    <t>星湖立交-宋庄路</t>
  </si>
  <si>
    <t>前庄立交桥</t>
  </si>
  <si>
    <t>至和路-312国道</t>
  </si>
  <si>
    <t>渔泾路</t>
  </si>
  <si>
    <t>京沪高速涵洞-至和西路</t>
  </si>
  <si>
    <t>至和西路</t>
  </si>
  <si>
    <t>星湖立交-陆泾河</t>
  </si>
  <si>
    <t>上娄路</t>
  </si>
  <si>
    <t>跨春路-葑亭大道</t>
  </si>
  <si>
    <t>跨春路</t>
  </si>
  <si>
    <t>方湾街-珠泾河</t>
  </si>
  <si>
    <t>7</t>
  </si>
  <si>
    <t>娄东路</t>
  </si>
  <si>
    <t>方湾街</t>
  </si>
  <si>
    <t>至和东路-葑亭大道</t>
  </si>
  <si>
    <t>宋庄路</t>
  </si>
  <si>
    <t>葑亭大道-至和东路</t>
  </si>
  <si>
    <t>春晖路</t>
  </si>
  <si>
    <t>星塘街-宋庄路</t>
  </si>
  <si>
    <t>新娄街</t>
  </si>
  <si>
    <t>蠡塘路-东园映像小区</t>
  </si>
  <si>
    <t>跨欣路</t>
  </si>
  <si>
    <t>跨南路-蠡塘路</t>
  </si>
  <si>
    <t>跨盛路</t>
  </si>
  <si>
    <t>跨南路</t>
  </si>
  <si>
    <t>渔泾路-高浜街</t>
  </si>
  <si>
    <t>无名路</t>
  </si>
  <si>
    <t>葑亭大道-京沪高速</t>
  </si>
  <si>
    <t>娄中路</t>
  </si>
  <si>
    <t>至和西路-蠡塘路</t>
  </si>
  <si>
    <t>瑞丰路</t>
  </si>
  <si>
    <t>葑亭大道-蠡塘路</t>
  </si>
  <si>
    <t>汇隆街</t>
  </si>
  <si>
    <t>张泾街</t>
  </si>
  <si>
    <t>蠡塘路</t>
  </si>
  <si>
    <t>莲心路-娄葑交界</t>
  </si>
  <si>
    <t>高浜街</t>
  </si>
  <si>
    <t>葑亭大道-蠡塘路北厂房</t>
  </si>
  <si>
    <t>一图巷</t>
  </si>
  <si>
    <t>蠡塘路-京沪高速</t>
  </si>
  <si>
    <t>方泾街</t>
  </si>
  <si>
    <t>封停大道-污水泵站</t>
  </si>
  <si>
    <t>星湖街桥下</t>
  </si>
  <si>
    <t>葑亭大道</t>
  </si>
  <si>
    <t>星塘街-娄葑交界</t>
  </si>
  <si>
    <t>宋庄庙场道路</t>
  </si>
  <si>
    <t>城际铁路周边道路</t>
  </si>
  <si>
    <t>城际铁路园区站</t>
  </si>
  <si>
    <t>渔泾路南跨娄江人非辅道</t>
  </si>
  <si>
    <t>至和西路、渔泾路南</t>
  </si>
  <si>
    <t>珠泾路</t>
  </si>
  <si>
    <t>312国道-批零中心</t>
  </si>
  <si>
    <t>九章路</t>
  </si>
  <si>
    <t>开物路-珠泾路</t>
  </si>
  <si>
    <t>开物路</t>
  </si>
  <si>
    <t>九章路-至和西路</t>
  </si>
  <si>
    <t>312国道</t>
  </si>
  <si>
    <t>陆泾河-珠泾路</t>
  </si>
  <si>
    <t xml:space="preserve">是 </t>
  </si>
  <si>
    <t>湖滨停车场</t>
  </si>
  <si>
    <t>青剑湖1号停车场</t>
  </si>
  <si>
    <t>青剑湖2号停车场</t>
  </si>
  <si>
    <t>青剑湖3号停车场</t>
  </si>
  <si>
    <t>青剑湖4号停车场</t>
  </si>
  <si>
    <t>青剑湖5号停车场</t>
  </si>
  <si>
    <t>南泗湖公园</t>
  </si>
  <si>
    <t>虹范路小游园</t>
  </si>
  <si>
    <t>亭青街小游园</t>
  </si>
  <si>
    <t>上郡东北侧公园</t>
  </si>
  <si>
    <t>悦澜湾西侧小游园</t>
  </si>
  <si>
    <t>青剑湖公园</t>
  </si>
  <si>
    <t>至和西路停车场</t>
  </si>
  <si>
    <t>张泾停车场</t>
  </si>
  <si>
    <t>跨南路停车场</t>
  </si>
  <si>
    <t>高浜停车场</t>
  </si>
  <si>
    <t>城际铁路停车场</t>
  </si>
  <si>
    <t>蠡塘路停车场</t>
  </si>
  <si>
    <t>升腾公园</t>
  </si>
  <si>
    <t>朱泾路小游园</t>
  </si>
  <si>
    <t>渔泾路小游园</t>
  </si>
  <si>
    <t>玲珑湾小游园</t>
  </si>
  <si>
    <t>高浜游园</t>
  </si>
  <si>
    <t>星澜游园</t>
  </si>
  <si>
    <t>总部基地游园</t>
  </si>
  <si>
    <t>瑞华路</t>
  </si>
  <si>
    <t>蠡塘路-至和西路</t>
  </si>
  <si>
    <t>有</t>
  </si>
  <si>
    <t>大衍路</t>
  </si>
  <si>
    <t>葑亭大道-跨春路</t>
  </si>
  <si>
    <t>开物路-瑞华路</t>
  </si>
  <si>
    <t>莲心街</t>
  </si>
  <si>
    <t>(蠡塘路-葑亭大道)</t>
  </si>
  <si>
    <t>云林路</t>
  </si>
  <si>
    <t>(瑞华路-莲心街)</t>
  </si>
  <si>
    <t>梦溪路</t>
  </si>
  <si>
    <t>(瑞华路-至和西路)</t>
  </si>
  <si>
    <t>前迈路</t>
  </si>
  <si>
    <t>(开物路-梦溪路)</t>
  </si>
  <si>
    <t>(梦溪路-开物路)</t>
  </si>
  <si>
    <t>珠泾路-星湖街</t>
  </si>
  <si>
    <t>四洲路</t>
  </si>
  <si>
    <t>大衍路-珠泾河</t>
  </si>
  <si>
    <t>蓼洲路</t>
  </si>
  <si>
    <t>卢浮泾街</t>
  </si>
  <si>
    <t>韩家厍街</t>
  </si>
  <si>
    <t>葑亭大道-春辉路</t>
  </si>
  <si>
    <t>葑亭大道-苏州金宇建设公司</t>
  </si>
  <si>
    <t>星塘街地面辅道</t>
  </si>
  <si>
    <t>唯新路-春晖路</t>
  </si>
  <si>
    <t>珠泾河公园</t>
  </si>
  <si>
    <t>张泾公园</t>
  </si>
  <si>
    <t>总部基地游园（跨春路北侧）</t>
  </si>
  <si>
    <t>总部基地游园（跨春路南侧）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</si>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</sst>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145">
    <xf numFmtId="0" fontId="0" fillId="0" borderId="0" xfId="0">
      <alignment vertical="center"/>
    </xf>
    <xf numFmtId="0" fontId="0" fillId="2" borderId="0" xfId="172" applyFont="1" applyFill="1">
      <alignment vertical="center"/>
    </xf>
    <xf numFmtId="0" fontId="0" fillId="2" borderId="0" xfId="173" applyFont="1" applyFill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1" xfId="172" applyFont="1" applyFill="1" applyBorder="1" applyAlignment="1">
      <alignment horizontal="center" vertical="center"/>
    </xf>
    <xf numFmtId="0" fontId="1" fillId="2" borderId="1" xfId="174" applyFont="1" applyFill="1" applyBorder="1" applyAlignment="1">
      <alignment horizontal="center" vertical="center"/>
    </xf>
    <xf numFmtId="0" fontId="2" fillId="2" borderId="2" xfId="150" applyFont="1" applyFill="1" applyBorder="1" applyAlignment="1">
      <alignment horizontal="center" vertical="center" wrapText="1"/>
    </xf>
    <xf numFmtId="49" fontId="2" fillId="2" borderId="2" xfId="150" applyNumberFormat="1" applyFont="1" applyFill="1" applyBorder="1" applyAlignment="1">
      <alignment horizontal="center" vertical="center" wrapText="1"/>
    </xf>
    <xf numFmtId="0" fontId="2" fillId="2" borderId="2" xfId="172" applyFont="1" applyFill="1" applyBorder="1" applyAlignment="1">
      <alignment horizontal="center" vertical="center" wrapText="1"/>
    </xf>
    <xf numFmtId="0" fontId="2" fillId="2" borderId="2" xfId="173" applyFont="1" applyFill="1" applyBorder="1" applyAlignment="1">
      <alignment horizontal="center" vertical="center" wrapText="1"/>
    </xf>
    <xf numFmtId="0" fontId="3" fillId="2" borderId="2" xfId="17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150" applyFont="1" applyFill="1" applyBorder="1" applyAlignment="1">
      <alignment horizontal="center" vertical="center" wrapText="1"/>
    </xf>
    <xf numFmtId="49" fontId="2" fillId="2" borderId="3" xfId="150" applyNumberFormat="1" applyFont="1" applyFill="1" applyBorder="1" applyAlignment="1">
      <alignment horizontal="center" vertical="center" wrapText="1"/>
    </xf>
    <xf numFmtId="0" fontId="2" fillId="2" borderId="3" xfId="172" applyFont="1" applyFill="1" applyBorder="1" applyAlignment="1">
      <alignment horizontal="center" vertical="center" wrapText="1"/>
    </xf>
    <xf numFmtId="0" fontId="2" fillId="2" borderId="3" xfId="173" applyFont="1" applyFill="1" applyBorder="1" applyAlignment="1">
      <alignment horizontal="center" vertical="center" wrapText="1"/>
    </xf>
    <xf numFmtId="0" fontId="3" fillId="2" borderId="3" xfId="172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150" applyFont="1" applyFill="1" applyBorder="1" applyAlignment="1">
      <alignment horizontal="center" vertical="center" wrapText="1"/>
    </xf>
    <xf numFmtId="49" fontId="2" fillId="2" borderId="4" xfId="150" applyNumberFormat="1" applyFont="1" applyFill="1" applyBorder="1" applyAlignment="1">
      <alignment horizontal="center" vertical="center" wrapText="1"/>
    </xf>
    <xf numFmtId="0" fontId="2" fillId="2" borderId="4" xfId="172" applyFont="1" applyFill="1" applyBorder="1" applyAlignment="1">
      <alignment horizontal="center" vertical="center" wrapText="1"/>
    </xf>
    <xf numFmtId="0" fontId="2" fillId="2" borderId="4" xfId="173" applyFont="1" applyFill="1" applyBorder="1" applyAlignment="1">
      <alignment horizontal="center" vertical="center" wrapText="1"/>
    </xf>
    <xf numFmtId="0" fontId="3" fillId="2" borderId="4" xfId="17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5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49" fontId="4" fillId="2" borderId="5" xfId="15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172" applyFont="1" applyFill="1" applyBorder="1" applyAlignment="1">
      <alignment horizontal="center" vertical="center" wrapText="1"/>
    </xf>
    <xf numFmtId="0" fontId="0" fillId="2" borderId="5" xfId="172" applyFont="1" applyFill="1" applyBorder="1" applyAlignment="1">
      <alignment horizontal="center" vertical="center" wrapText="1"/>
    </xf>
    <xf numFmtId="0" fontId="4" fillId="2" borderId="5" xfId="7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49" fontId="0" fillId="2" borderId="5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4" fillId="2" borderId="5" xfId="173" applyFont="1" applyFill="1" applyBorder="1" applyAlignment="1">
      <alignment horizontal="center" vertical="center" wrapText="1"/>
    </xf>
    <xf numFmtId="0" fontId="0" fillId="2" borderId="5" xfId="173" applyFont="1" applyFill="1" applyBorder="1" applyAlignment="1">
      <alignment horizontal="center" vertical="center" wrapText="1"/>
    </xf>
    <xf numFmtId="177" fontId="4" fillId="2" borderId="5" xfId="71" applyNumberFormat="1" applyFont="1" applyFill="1" applyBorder="1" applyAlignment="1">
      <alignment horizontal="center" vertical="center" wrapText="1"/>
    </xf>
    <xf numFmtId="0" fontId="4" fillId="2" borderId="5" xfId="83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2" borderId="2" xfId="285" applyFont="1" applyFill="1" applyBorder="1" applyAlignment="1">
      <alignment horizontal="center" vertical="center" wrapText="1"/>
    </xf>
    <xf numFmtId="0" fontId="4" fillId="2" borderId="2" xfId="83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285" applyFont="1" applyFill="1" applyBorder="1" applyAlignment="1">
      <alignment horizontal="center" vertical="center" wrapText="1"/>
    </xf>
    <xf numFmtId="0" fontId="0" fillId="2" borderId="5" xfId="173" applyFont="1" applyFill="1" applyBorder="1" applyAlignment="1">
      <alignment horizontal="center" vertical="center"/>
    </xf>
    <xf numFmtId="0" fontId="0" fillId="2" borderId="5" xfId="206" applyFont="1" applyFill="1" applyBorder="1" applyAlignment="1">
      <alignment horizontal="center" vertical="center" wrapText="1"/>
    </xf>
    <xf numFmtId="0" fontId="4" fillId="2" borderId="5" xfId="150" applyFont="1" applyFill="1" applyBorder="1" applyAlignment="1">
      <alignment horizontal="center" vertical="center" wrapText="1"/>
    </xf>
    <xf numFmtId="0" fontId="4" fillId="2" borderId="5" xfId="150" applyNumberFormat="1" applyFont="1" applyFill="1" applyBorder="1" applyAlignment="1">
      <alignment horizontal="center" vertical="center" wrapText="1"/>
    </xf>
    <xf numFmtId="0" fontId="6" fillId="2" borderId="5" xfId="286" applyFont="1" applyFill="1" applyBorder="1" applyAlignment="1">
      <alignment horizontal="center" vertical="center" wrapText="1"/>
    </xf>
    <xf numFmtId="176" fontId="6" fillId="2" borderId="5" xfId="286" applyNumberFormat="1" applyFont="1" applyFill="1" applyBorder="1" applyAlignment="1">
      <alignment horizontal="center" vertical="center" wrapText="1"/>
    </xf>
    <xf numFmtId="0" fontId="0" fillId="2" borderId="5" xfId="172" applyFont="1" applyFill="1" applyBorder="1" applyAlignment="1">
      <alignment horizontal="center" vertical="center"/>
    </xf>
    <xf numFmtId="178" fontId="0" fillId="2" borderId="5" xfId="0" applyNumberFormat="1" applyFont="1" applyFill="1" applyBorder="1" applyAlignment="1">
      <alignment horizontal="center" vertical="center"/>
    </xf>
    <xf numFmtId="0" fontId="4" fillId="2" borderId="8" xfId="150" applyFont="1" applyFill="1" applyBorder="1" applyAlignment="1">
      <alignment horizontal="center" vertical="center" wrapText="1"/>
    </xf>
    <xf numFmtId="0" fontId="4" fillId="2" borderId="9" xfId="150" applyFont="1" applyFill="1" applyBorder="1" applyAlignment="1">
      <alignment horizontal="center" vertical="center" wrapText="1"/>
    </xf>
    <xf numFmtId="0" fontId="4" fillId="2" borderId="10" xfId="150" applyFont="1" applyFill="1" applyBorder="1" applyAlignment="1">
      <alignment horizontal="center" vertical="center" wrapText="1"/>
    </xf>
    <xf numFmtId="49" fontId="4" fillId="2" borderId="11" xfId="83" applyNumberFormat="1" applyFont="1" applyFill="1" applyBorder="1" applyAlignment="1">
      <alignment horizontal="center" vertical="center" wrapText="1"/>
    </xf>
    <xf numFmtId="0" fontId="7" fillId="2" borderId="11" xfId="286" applyFont="1" applyFill="1" applyBorder="1" applyAlignment="1">
      <alignment horizontal="center" vertical="center" wrapText="1"/>
    </xf>
    <xf numFmtId="0" fontId="6" fillId="2" borderId="11" xfId="286" applyFont="1" applyFill="1" applyBorder="1" applyAlignment="1">
      <alignment horizontal="center" vertical="center" wrapText="1"/>
    </xf>
    <xf numFmtId="176" fontId="6" fillId="2" borderId="11" xfId="286" applyNumberFormat="1" applyFont="1" applyFill="1" applyBorder="1" applyAlignment="1">
      <alignment horizontal="center" vertical="center" wrapText="1"/>
    </xf>
    <xf numFmtId="176" fontId="7" fillId="2" borderId="11" xfId="286" applyNumberFormat="1" applyFont="1" applyFill="1" applyBorder="1" applyAlignment="1">
      <alignment horizontal="center" vertical="center" wrapText="1"/>
    </xf>
    <xf numFmtId="0" fontId="6" fillId="2" borderId="4" xfId="286" applyFont="1" applyFill="1" applyBorder="1" applyAlignment="1">
      <alignment horizontal="center" vertical="center" wrapText="1"/>
    </xf>
    <xf numFmtId="0" fontId="0" fillId="2" borderId="4" xfId="172" applyFont="1" applyFill="1" applyBorder="1" applyAlignment="1">
      <alignment horizontal="center" vertical="center"/>
    </xf>
    <xf numFmtId="176" fontId="0" fillId="2" borderId="4" xfId="0" applyNumberFormat="1" applyFont="1" applyFill="1" applyBorder="1" applyAlignment="1">
      <alignment horizontal="center" vertical="center"/>
    </xf>
    <xf numFmtId="178" fontId="0" fillId="2" borderId="4" xfId="0" applyNumberFormat="1" applyFont="1" applyFill="1" applyBorder="1" applyAlignment="1">
      <alignment horizontal="center" vertical="center"/>
    </xf>
    <xf numFmtId="0" fontId="4" fillId="2" borderId="0" xfId="67" applyFont="1" applyFill="1" applyAlignment="1">
      <alignment horizontal="center" vertical="center" wrapText="1"/>
    </xf>
    <xf numFmtId="0" fontId="4" fillId="2" borderId="0" xfId="68" applyFont="1" applyFill="1" applyAlignment="1">
      <alignment vertical="center" wrapText="1"/>
    </xf>
    <xf numFmtId="0" fontId="4" fillId="2" borderId="0" xfId="67" applyFont="1" applyFill="1" applyAlignment="1">
      <alignment vertical="center" wrapText="1"/>
    </xf>
    <xf numFmtId="0" fontId="8" fillId="2" borderId="0" xfId="67" applyFont="1" applyFill="1" applyAlignment="1">
      <alignment horizontal="center" vertical="center" wrapText="1"/>
    </xf>
    <xf numFmtId="0" fontId="4" fillId="2" borderId="5" xfId="67" applyFont="1" applyFill="1" applyBorder="1" applyAlignment="1">
      <alignment horizontal="center" vertical="center" wrapText="1"/>
    </xf>
    <xf numFmtId="0" fontId="4" fillId="2" borderId="12" xfId="67" applyFont="1" applyFill="1" applyBorder="1" applyAlignment="1">
      <alignment horizontal="center" vertical="center" wrapText="1"/>
    </xf>
    <xf numFmtId="0" fontId="9" fillId="2" borderId="5" xfId="67" applyFont="1" applyFill="1" applyBorder="1" applyAlignment="1">
      <alignment horizontal="center" vertical="center" wrapText="1"/>
    </xf>
    <xf numFmtId="0" fontId="4" fillId="2" borderId="2" xfId="67" applyFont="1" applyFill="1" applyBorder="1" applyAlignment="1">
      <alignment horizontal="center" vertical="center" wrapText="1"/>
    </xf>
    <xf numFmtId="0" fontId="4" fillId="2" borderId="12" xfId="67" applyFont="1" applyFill="1" applyBorder="1" applyAlignment="1">
      <alignment horizontal="left" vertical="center" wrapText="1"/>
    </xf>
    <xf numFmtId="0" fontId="4" fillId="2" borderId="5" xfId="69" applyFont="1" applyFill="1" applyBorder="1" applyAlignment="1">
      <alignment horizontal="center" vertical="center" wrapText="1"/>
    </xf>
    <xf numFmtId="0" fontId="9" fillId="2" borderId="5" xfId="67" applyFont="1" applyFill="1" applyBorder="1" applyAlignment="1">
      <alignment vertical="center" wrapText="1"/>
    </xf>
    <xf numFmtId="0" fontId="4" fillId="2" borderId="3" xfId="67" applyFont="1" applyFill="1" applyBorder="1" applyAlignment="1">
      <alignment horizontal="center" vertical="center" wrapText="1"/>
    </xf>
    <xf numFmtId="14" fontId="4" fillId="2" borderId="5" xfId="67" applyNumberFormat="1" applyFont="1" applyFill="1" applyBorder="1" applyAlignment="1">
      <alignment horizontal="center" vertical="center" wrapText="1"/>
    </xf>
    <xf numFmtId="0" fontId="2" fillId="2" borderId="5" xfId="67" applyFont="1" applyFill="1" applyBorder="1" applyAlignment="1">
      <alignment horizontal="center" vertical="center" wrapText="1"/>
    </xf>
    <xf numFmtId="14" fontId="4" fillId="0" borderId="5" xfId="67" applyNumberFormat="1" applyFont="1" applyFill="1" applyBorder="1" applyAlignment="1">
      <alignment horizontal="center" vertical="center" wrapText="1"/>
    </xf>
    <xf numFmtId="0" fontId="4" fillId="2" borderId="4" xfId="67" applyFont="1" applyFill="1" applyBorder="1" applyAlignment="1">
      <alignment horizontal="center" vertical="center" wrapText="1"/>
    </xf>
    <xf numFmtId="0" fontId="4" fillId="0" borderId="5" xfId="69" applyFont="1" applyFill="1" applyBorder="1" applyAlignment="1">
      <alignment horizontal="center" vertical="center" wrapText="1"/>
    </xf>
    <xf numFmtId="0" fontId="4" fillId="0" borderId="5" xfId="67" applyFont="1" applyFill="1" applyBorder="1" applyAlignment="1">
      <alignment horizontal="center" vertical="center" wrapText="1"/>
    </xf>
    <xf numFmtId="0" fontId="2" fillId="2" borderId="12" xfId="67" applyFont="1" applyFill="1" applyBorder="1" applyAlignment="1">
      <alignment horizontal="center" vertical="center" wrapText="1"/>
    </xf>
    <xf numFmtId="0" fontId="4" fillId="2" borderId="0" xfId="67" applyFont="1" applyFill="1" applyBorder="1" applyAlignment="1">
      <alignment vertical="center" wrapText="1"/>
    </xf>
    <xf numFmtId="0" fontId="4" fillId="2" borderId="5" xfId="68" applyFont="1" applyFill="1" applyBorder="1" applyAlignment="1">
      <alignment vertical="center" wrapText="1"/>
    </xf>
    <xf numFmtId="0" fontId="4" fillId="2" borderId="5" xfId="68" applyFont="1" applyFill="1" applyBorder="1" applyAlignment="1">
      <alignment horizontal="center" vertical="center" wrapText="1"/>
    </xf>
    <xf numFmtId="0" fontId="4" fillId="2" borderId="0" xfId="68" applyFont="1" applyFill="1" applyBorder="1" applyAlignment="1">
      <alignment vertical="center" wrapText="1"/>
    </xf>
    <xf numFmtId="0" fontId="4" fillId="2" borderId="12" xfId="67" applyFont="1" applyFill="1" applyBorder="1" applyAlignment="1">
      <alignment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4" fillId="2" borderId="6" xfId="67" applyFont="1" applyFill="1" applyBorder="1" applyAlignment="1">
      <alignment horizontal="center" vertical="center" wrapText="1"/>
    </xf>
    <xf numFmtId="0" fontId="4" fillId="2" borderId="5" xfId="67" applyFont="1" applyFill="1" applyBorder="1" applyAlignment="1">
      <alignment horizontal="left" vertical="center" wrapText="1"/>
    </xf>
    <xf numFmtId="0" fontId="4" fillId="2" borderId="2" xfId="67" applyFont="1" applyFill="1" applyBorder="1" applyAlignment="1">
      <alignment horizontal="left" vertical="center" wrapText="1"/>
    </xf>
    <xf numFmtId="0" fontId="4" fillId="0" borderId="2" xfId="67" applyFont="1" applyFill="1" applyBorder="1" applyAlignment="1">
      <alignment horizontal="center" vertical="center" wrapText="1"/>
    </xf>
    <xf numFmtId="14" fontId="4" fillId="2" borderId="2" xfId="67" applyNumberFormat="1" applyFont="1" applyFill="1" applyBorder="1" applyAlignment="1">
      <alignment horizontal="center" vertical="center" wrapText="1"/>
    </xf>
    <xf numFmtId="0" fontId="9" fillId="2" borderId="2" xfId="69" applyFont="1" applyFill="1" applyBorder="1" applyAlignment="1">
      <alignment vertical="center" wrapText="1"/>
    </xf>
    <xf numFmtId="0" fontId="4" fillId="2" borderId="5" xfId="67" applyFont="1" applyFill="1" applyBorder="1" applyAlignment="1">
      <alignment vertical="center" wrapText="1"/>
    </xf>
    <xf numFmtId="0" fontId="9" fillId="2" borderId="5" xfId="69" applyFont="1" applyFill="1" applyBorder="1" applyAlignment="1">
      <alignment vertical="center" wrapText="1"/>
    </xf>
    <xf numFmtId="0" fontId="4" fillId="0" borderId="4" xfId="67" applyFont="1" applyFill="1" applyBorder="1" applyAlignment="1">
      <alignment horizontal="center" vertical="center" wrapText="1"/>
    </xf>
    <xf numFmtId="14" fontId="4" fillId="2" borderId="4" xfId="67" applyNumberFormat="1" applyFont="1" applyFill="1" applyBorder="1" applyAlignment="1">
      <alignment vertical="center" wrapText="1"/>
    </xf>
    <xf numFmtId="0" fontId="9" fillId="2" borderId="4" xfId="69" applyFont="1" applyFill="1" applyBorder="1" applyAlignment="1">
      <alignment vertical="center" wrapText="1"/>
    </xf>
    <xf numFmtId="14" fontId="4" fillId="2" borderId="0" xfId="67" applyNumberFormat="1" applyFont="1" applyFill="1" applyAlignment="1">
      <alignment horizontal="center" vertical="center" wrapText="1"/>
    </xf>
    <xf numFmtId="0" fontId="4" fillId="2" borderId="0" xfId="69" applyFont="1" applyFill="1" applyAlignment="1">
      <alignment horizontal="center" vertical="center" wrapText="1"/>
    </xf>
    <xf numFmtId="0" fontId="9" fillId="2" borderId="0" xfId="69" applyFont="1" applyFill="1" applyAlignment="1">
      <alignment vertical="center" wrapText="1"/>
    </xf>
    <xf numFmtId="0" fontId="4" fillId="2" borderId="0" xfId="67" applyFont="1" applyFill="1" applyAlignment="1">
      <alignment horizontal="left" vertical="center" wrapText="1"/>
    </xf>
    <xf numFmtId="0" fontId="4" fillId="2" borderId="0" xfId="67" applyFont="1" applyFill="1" applyAlignment="1">
      <alignment horizontal="left" vertical="center"/>
    </xf>
    <xf numFmtId="0" fontId="4" fillId="2" borderId="0" xfId="68" applyFont="1" applyFill="1" applyAlignment="1">
      <alignment horizontal="left" vertical="center" wrapText="1"/>
    </xf>
    <xf numFmtId="0" fontId="4" fillId="2" borderId="0" xfId="68" applyFont="1" applyFill="1" applyAlignment="1">
      <alignment horizontal="center" vertical="center" wrapText="1"/>
    </xf>
    <xf numFmtId="0" fontId="11" fillId="2" borderId="0" xfId="50" applyFont="1" applyFill="1" applyAlignment="1">
      <alignment horizontal="center" vertical="center" wrapText="1"/>
    </xf>
    <xf numFmtId="0" fontId="4" fillId="2" borderId="0" xfId="50" applyFont="1" applyFill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12" fillId="2" borderId="5" xfId="50" applyFont="1" applyFill="1" applyBorder="1" applyAlignment="1">
      <alignment horizontal="center" vertical="center" wrapText="1"/>
    </xf>
    <xf numFmtId="0" fontId="12" fillId="2" borderId="5" xfId="97" applyFont="1" applyFill="1" applyBorder="1" applyAlignment="1">
      <alignment horizontal="center" vertical="center" wrapText="1"/>
    </xf>
    <xf numFmtId="0" fontId="12" fillId="2" borderId="2" xfId="97" applyFont="1" applyFill="1" applyBorder="1" applyAlignment="1">
      <alignment horizontal="center" vertical="center" wrapText="1"/>
    </xf>
    <xf numFmtId="0" fontId="12" fillId="2" borderId="5" xfId="286" applyFont="1" applyFill="1" applyBorder="1" applyAlignment="1">
      <alignment horizontal="center" vertical="center" wrapText="1"/>
    </xf>
    <xf numFmtId="0" fontId="12" fillId="2" borderId="12" xfId="286" applyFont="1" applyFill="1" applyBorder="1" applyAlignment="1">
      <alignment horizontal="center" vertical="center" wrapText="1"/>
    </xf>
    <xf numFmtId="0" fontId="12" fillId="2" borderId="6" xfId="286" applyFont="1" applyFill="1" applyBorder="1" applyAlignment="1">
      <alignment horizontal="center" vertical="center" wrapText="1"/>
    </xf>
    <xf numFmtId="0" fontId="12" fillId="2" borderId="3" xfId="97" applyFont="1" applyFill="1" applyBorder="1" applyAlignment="1">
      <alignment horizontal="center" vertical="center" wrapText="1"/>
    </xf>
    <xf numFmtId="0" fontId="12" fillId="2" borderId="2" xfId="50" applyFont="1" applyFill="1" applyBorder="1" applyAlignment="1">
      <alignment horizontal="center" vertical="center" wrapText="1"/>
    </xf>
    <xf numFmtId="0" fontId="11" fillId="2" borderId="2" xfId="50" applyFont="1" applyFill="1" applyBorder="1" applyAlignment="1">
      <alignment horizontal="center" vertical="center" wrapText="1"/>
    </xf>
    <xf numFmtId="0" fontId="12" fillId="2" borderId="13" xfId="50" applyFont="1" applyFill="1" applyBorder="1" applyAlignment="1">
      <alignment vertical="center" wrapText="1"/>
    </xf>
    <xf numFmtId="0" fontId="12" fillId="2" borderId="13" xfId="50" applyFont="1" applyFill="1" applyBorder="1" applyAlignment="1">
      <alignment horizontal="center" vertical="center" wrapText="1"/>
    </xf>
    <xf numFmtId="0" fontId="12" fillId="2" borderId="4" xfId="50" applyFont="1" applyFill="1" applyBorder="1" applyAlignment="1">
      <alignment horizontal="center" vertical="center" wrapText="1"/>
    </xf>
    <xf numFmtId="0" fontId="11" fillId="2" borderId="3" xfId="50" applyFont="1" applyFill="1" applyBorder="1" applyAlignment="1">
      <alignment horizontal="center" vertical="center" wrapText="1"/>
    </xf>
    <xf numFmtId="0" fontId="12" fillId="2" borderId="4" xfId="97" applyFont="1" applyFill="1" applyBorder="1" applyAlignment="1">
      <alignment horizontal="center" vertical="center" wrapText="1"/>
    </xf>
    <xf numFmtId="0" fontId="12" fillId="2" borderId="14" xfId="50" applyFont="1" applyFill="1" applyBorder="1" applyAlignment="1">
      <alignment vertical="center" wrapText="1"/>
    </xf>
    <xf numFmtId="0" fontId="12" fillId="2" borderId="14" xfId="50" applyFont="1" applyFill="1" applyBorder="1" applyAlignment="1">
      <alignment horizontal="center" vertical="center" wrapText="1"/>
    </xf>
    <xf numFmtId="0" fontId="11" fillId="2" borderId="4" xfId="50" applyFont="1" applyFill="1" applyBorder="1" applyAlignment="1">
      <alignment horizontal="center" vertical="center" wrapText="1"/>
    </xf>
    <xf numFmtId="0" fontId="11" fillId="2" borderId="5" xfId="50" applyFont="1" applyFill="1" applyBorder="1" applyAlignment="1">
      <alignment horizontal="center" vertical="center" wrapText="1"/>
    </xf>
    <xf numFmtId="0" fontId="11" fillId="2" borderId="5" xfId="97" applyFont="1" applyFill="1" applyBorder="1" applyAlignment="1">
      <alignment horizontal="center" vertical="center" wrapText="1"/>
    </xf>
    <xf numFmtId="178" fontId="11" fillId="2" borderId="5" xfId="97" applyNumberFormat="1" applyFont="1" applyFill="1" applyBorder="1" applyAlignment="1">
      <alignment horizontal="center" vertical="center" wrapText="1"/>
    </xf>
    <xf numFmtId="177" fontId="11" fillId="2" borderId="5" xfId="50" applyNumberFormat="1" applyFont="1" applyFill="1" applyBorder="1" applyAlignment="1">
      <alignment horizontal="center" vertical="center" wrapText="1"/>
    </xf>
    <xf numFmtId="177" fontId="11" fillId="2" borderId="5" xfId="50" applyNumberFormat="1" applyFont="1" applyFill="1" applyBorder="1" applyAlignment="1">
      <alignment horizontal="center" vertical="center"/>
    </xf>
    <xf numFmtId="177" fontId="11" fillId="0" borderId="5" xfId="50" applyNumberFormat="1" applyFont="1" applyFill="1" applyBorder="1" applyAlignment="1">
      <alignment horizontal="center" vertical="center" wrapText="1"/>
    </xf>
  </cellXfs>
  <cellStyles count="2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386grabber=V" xfId="49"/>
    <cellStyle name="常规 10" xfId="50"/>
    <cellStyle name="常规 10 2" xfId="51"/>
    <cellStyle name="常规 10 2 2" xfId="52"/>
    <cellStyle name="常规 10 2 2 3" xfId="53"/>
    <cellStyle name="常规 10 2 3" xfId="54"/>
    <cellStyle name="常规 10 2 3 2" xfId="55"/>
    <cellStyle name="常规 10 3" xfId="56"/>
    <cellStyle name="常规 10 3 2" xfId="57"/>
    <cellStyle name="常规 10 4" xfId="58"/>
    <cellStyle name="常规 11" xfId="59"/>
    <cellStyle name="常规 11 2" xfId="60"/>
    <cellStyle name="常规 12" xfId="61"/>
    <cellStyle name="常规 12 2" xfId="62"/>
    <cellStyle name="常规 13" xfId="63"/>
    <cellStyle name="常规 13 2" xfId="64"/>
    <cellStyle name="常规 14" xfId="65"/>
    <cellStyle name="常规 15" xfId="66"/>
    <cellStyle name="常规 15 2" xfId="67"/>
    <cellStyle name="常规 15 2 2" xfId="68"/>
    <cellStyle name="常规 15 2 2 2" xfId="69"/>
    <cellStyle name="常规 16" xfId="70"/>
    <cellStyle name="常规 2" xfId="71"/>
    <cellStyle name="常规 2 10" xfId="72"/>
    <cellStyle name="常规 2 10 2" xfId="73"/>
    <cellStyle name="常规 2 11" xfId="74"/>
    <cellStyle name="常规 2 2" xfId="75"/>
    <cellStyle name="常规 2 2 2" xfId="76"/>
    <cellStyle name="常规 2 2 2 2" xfId="77"/>
    <cellStyle name="常规 2 2 2 2 2" xfId="78"/>
    <cellStyle name="常规 2 2 2 2 3" xfId="79"/>
    <cellStyle name="常规 2 2 2 2 4" xfId="80"/>
    <cellStyle name="常规 2 2 2 2 5" xfId="81"/>
    <cellStyle name="常规 2 2 2 2 6" xfId="82"/>
    <cellStyle name="常规 2 2 2 2 7" xfId="83"/>
    <cellStyle name="常规 2 2 2 2 7 2" xfId="84"/>
    <cellStyle name="常规 2 2 2 2 7 3" xfId="85"/>
    <cellStyle name="常规 2 2 2 2 7 3 2" xfId="86"/>
    <cellStyle name="常规 2 2 2 2 7 4" xfId="87"/>
    <cellStyle name="常规 2 2 2 3" xfId="88"/>
    <cellStyle name="常规 2 2 2 4" xfId="89"/>
    <cellStyle name="常规 2 2 2 5" xfId="90"/>
    <cellStyle name="常规 2 2 2 6" xfId="91"/>
    <cellStyle name="常规 2 2 2 7" xfId="92"/>
    <cellStyle name="常规 2 2 3" xfId="93"/>
    <cellStyle name="常规 2 2 3 2" xfId="94"/>
    <cellStyle name="常规 2 2 5" xfId="95"/>
    <cellStyle name="常规 2 3" xfId="96"/>
    <cellStyle name="常规 2 4" xfId="97"/>
    <cellStyle name="常规 2 5" xfId="98"/>
    <cellStyle name="常规 2 6" xfId="99"/>
    <cellStyle name="常规 2 6 2" xfId="100"/>
    <cellStyle name="常规 2 6 2 2" xfId="101"/>
    <cellStyle name="常规 2 6 3" xfId="102"/>
    <cellStyle name="常规 2 6 4" xfId="103"/>
    <cellStyle name="常规 2 6 5" xfId="104"/>
    <cellStyle name="常规 2 6 6" xfId="105"/>
    <cellStyle name="常规 2 6 7" xfId="106"/>
    <cellStyle name="常规 2 7" xfId="107"/>
    <cellStyle name="常规 2 7 2" xfId="108"/>
    <cellStyle name="常规 2 7 3" xfId="109"/>
    <cellStyle name="常规 2 8" xfId="110"/>
    <cellStyle name="常规 2 8 2" xfId="111"/>
    <cellStyle name="常规 2 8 3" xfId="112"/>
    <cellStyle name="常规 2 9" xfId="113"/>
    <cellStyle name="常规 3" xfId="114"/>
    <cellStyle name="常规 3 2" xfId="115"/>
    <cellStyle name="常规 3 2 2" xfId="116"/>
    <cellStyle name="常规 3 2 2 2" xfId="117"/>
    <cellStyle name="常规 3 2 3" xfId="118"/>
    <cellStyle name="常规 3 2 4" xfId="119"/>
    <cellStyle name="常规 3 2 5" xfId="120"/>
    <cellStyle name="常规 3 2 6" xfId="121"/>
    <cellStyle name="常规 3 2 7" xfId="122"/>
    <cellStyle name="常规 3 2 7 2" xfId="123"/>
    <cellStyle name="常规 3 3" xfId="124"/>
    <cellStyle name="常规 3 4" xfId="125"/>
    <cellStyle name="常规 3 5" xfId="126"/>
    <cellStyle name="常规 3 5 2" xfId="127"/>
    <cellStyle name="常规 3 9" xfId="128"/>
    <cellStyle name="常规 4" xfId="129"/>
    <cellStyle name="常规 4 2" xfId="130"/>
    <cellStyle name="常规 4 2 2" xfId="131"/>
    <cellStyle name="常规 4 2 2 2" xfId="132"/>
    <cellStyle name="常规 4 2 2 2 2" xfId="133"/>
    <cellStyle name="常规 4 2 3" xfId="134"/>
    <cellStyle name="常规 4 2 4" xfId="135"/>
    <cellStyle name="常规 4 2 5" xfId="136"/>
    <cellStyle name="常规 4 2 6" xfId="137"/>
    <cellStyle name="常规 4 2 7" xfId="138"/>
    <cellStyle name="常规 4 2_机械化测算（环卫部）二稿" xfId="139"/>
    <cellStyle name="常规 5" xfId="140"/>
    <cellStyle name="常规 5 10" xfId="141"/>
    <cellStyle name="常规 5 2" xfId="142"/>
    <cellStyle name="常规 5 2 2" xfId="143"/>
    <cellStyle name="常规 5 2 2 2" xfId="144"/>
    <cellStyle name="常规 5 2 2 2 2" xfId="145"/>
    <cellStyle name="常规 5 2 2 2 3" xfId="146"/>
    <cellStyle name="常规 5 2 2 2 4" xfId="147"/>
    <cellStyle name="常规 5 2 2 2 5" xfId="148"/>
    <cellStyle name="常规 5 2 2 2 6" xfId="149"/>
    <cellStyle name="常规 5 2 2 2 7" xfId="150"/>
    <cellStyle name="常规 5 2 2 2 7 2" xfId="151"/>
    <cellStyle name="常规 5 2 2 2 7 2 2" xfId="152"/>
    <cellStyle name="常规 5 2 2 2 7 2 3" xfId="153"/>
    <cellStyle name="常规 5 2 2 2 7 2 3 2" xfId="154"/>
    <cellStyle name="常规 5 2 2 2 7 2 4" xfId="155"/>
    <cellStyle name="常规 5 2 2 2 7 3" xfId="156"/>
    <cellStyle name="常规 5 2 2 2 7 4" xfId="157"/>
    <cellStyle name="常规 5 2 2 2 7 4 2" xfId="158"/>
    <cellStyle name="常规 5 2 2 2 7 5" xfId="159"/>
    <cellStyle name="常规 5 2 2 3" xfId="160"/>
    <cellStyle name="常规 5 2 2 4" xfId="161"/>
    <cellStyle name="常规 5 2 2 5" xfId="162"/>
    <cellStyle name="常规 5 2 2 6" xfId="163"/>
    <cellStyle name="常规 5 2 2 7" xfId="164"/>
    <cellStyle name="常规 5 3" xfId="165"/>
    <cellStyle name="常规 5 3 2" xfId="166"/>
    <cellStyle name="常规 5 3 2 2" xfId="167"/>
    <cellStyle name="常规 5 3 2 3" xfId="168"/>
    <cellStyle name="常规 5 3 2 4" xfId="169"/>
    <cellStyle name="常规 5 3 2 5" xfId="170"/>
    <cellStyle name="常规 5 3 2 6" xfId="171"/>
    <cellStyle name="常规 5 3 2 7" xfId="172"/>
    <cellStyle name="常规 5 3 2 7 2" xfId="173"/>
    <cellStyle name="常规 5 3 2 7 2 2" xfId="174"/>
    <cellStyle name="常规 5 3 2 7 2 3" xfId="175"/>
    <cellStyle name="常规 5 3 2 7 2 3 2" xfId="176"/>
    <cellStyle name="常规 5 3 2 7 2 4" xfId="177"/>
    <cellStyle name="常规 5 3 2 7 3" xfId="178"/>
    <cellStyle name="常规 5 3 2 7 4" xfId="179"/>
    <cellStyle name="常规 5 3 3" xfId="180"/>
    <cellStyle name="常规 5 3 4" xfId="181"/>
    <cellStyle name="常规 5 3 5" xfId="182"/>
    <cellStyle name="常规 5 3 6" xfId="183"/>
    <cellStyle name="常规 5 3 7" xfId="184"/>
    <cellStyle name="常规 5 3 8" xfId="185"/>
    <cellStyle name="常规 5 4" xfId="186"/>
    <cellStyle name="常规 5 4 2" xfId="187"/>
    <cellStyle name="常规 5 4 2 2" xfId="188"/>
    <cellStyle name="常规 5 4 2 2 2" xfId="189"/>
    <cellStyle name="常规 5 4 2 2 2 2" xfId="190"/>
    <cellStyle name="常规 5 4 2 2 2 3" xfId="191"/>
    <cellStyle name="常规 5 4 2 3" xfId="192"/>
    <cellStyle name="常规 5 4 2 4" xfId="193"/>
    <cellStyle name="常规 5 4 2 5" xfId="194"/>
    <cellStyle name="常规 5 4 2 6" xfId="195"/>
    <cellStyle name="常规 5 4 2 7" xfId="196"/>
    <cellStyle name="常规 5 4 3" xfId="197"/>
    <cellStyle name="常规 5 4 4" xfId="198"/>
    <cellStyle name="常规 5 4 5" xfId="199"/>
    <cellStyle name="常规 5 4 6" xfId="200"/>
    <cellStyle name="常规 5 4 7" xfId="201"/>
    <cellStyle name="常规 5 4 8" xfId="202"/>
    <cellStyle name="常规 5 4 8 2" xfId="203"/>
    <cellStyle name="常规 5 4 8 2 2" xfId="204"/>
    <cellStyle name="常规 5 5" xfId="205"/>
    <cellStyle name="常规 5 5 2" xfId="206"/>
    <cellStyle name="常规 5 5 2 2" xfId="207"/>
    <cellStyle name="常规 5 5 2 3" xfId="208"/>
    <cellStyle name="常规 5 5 2 3 2" xfId="209"/>
    <cellStyle name="常规 5 5 2 4" xfId="210"/>
    <cellStyle name="常规 5 6" xfId="211"/>
    <cellStyle name="常规 5 7" xfId="212"/>
    <cellStyle name="常规 5 8" xfId="213"/>
    <cellStyle name="常规 5 9" xfId="214"/>
    <cellStyle name="常规 5_机械化测算（环卫部）二稿" xfId="215"/>
    <cellStyle name="常规 6" xfId="216"/>
    <cellStyle name="常规 6 2" xfId="217"/>
    <cellStyle name="常规 6 2 2" xfId="218"/>
    <cellStyle name="常规 6 2 2 2" xfId="219"/>
    <cellStyle name="常规 6 2 2 3" xfId="220"/>
    <cellStyle name="常规 6 2 2 4" xfId="221"/>
    <cellStyle name="常规 6 2 2 5" xfId="222"/>
    <cellStyle name="常规 6 2 2 6" xfId="223"/>
    <cellStyle name="常规 6 2 2 7" xfId="224"/>
    <cellStyle name="常规 6 2 2 8" xfId="225"/>
    <cellStyle name="常规 6 2 2 8 2" xfId="226"/>
    <cellStyle name="常规 6 2 2 8 3" xfId="227"/>
    <cellStyle name="常规 6 2 2 8 3 2" xfId="228"/>
    <cellStyle name="常规 6 2 2 8 4" xfId="229"/>
    <cellStyle name="常规 6 2 2 8 5" xfId="230"/>
    <cellStyle name="常规 6 3" xfId="231"/>
    <cellStyle name="常规 6 3 2" xfId="232"/>
    <cellStyle name="常规 7" xfId="233"/>
    <cellStyle name="常规 7 2" xfId="234"/>
    <cellStyle name="常规 7 2 2" xfId="235"/>
    <cellStyle name="常规 8" xfId="236"/>
    <cellStyle name="常规 8 10" xfId="237"/>
    <cellStyle name="常规 8 11" xfId="238"/>
    <cellStyle name="常规 8 11 2" xfId="239"/>
    <cellStyle name="常规 8 11 3" xfId="240"/>
    <cellStyle name="常规 8 2" xfId="241"/>
    <cellStyle name="常规 8 2 2" xfId="242"/>
    <cellStyle name="常规 8 2 3" xfId="243"/>
    <cellStyle name="常规 8 2 4" xfId="244"/>
    <cellStyle name="常规 8 2 5" xfId="245"/>
    <cellStyle name="常规 8 2 6" xfId="246"/>
    <cellStyle name="常规 8 2 7" xfId="247"/>
    <cellStyle name="常规 8 2 8" xfId="248"/>
    <cellStyle name="常规 8 2 8 2" xfId="249"/>
    <cellStyle name="常规 8 2 8 3" xfId="250"/>
    <cellStyle name="常规 8 3" xfId="251"/>
    <cellStyle name="常规 8 3 2" xfId="252"/>
    <cellStyle name="常规 8 3 2 2" xfId="253"/>
    <cellStyle name="常规 8 3 2 3" xfId="254"/>
    <cellStyle name="常规 8 3 2 4" xfId="255"/>
    <cellStyle name="常规 8 3 2 5" xfId="256"/>
    <cellStyle name="常规 8 3 2 6" xfId="257"/>
    <cellStyle name="常规 8 3 2 7" xfId="258"/>
    <cellStyle name="常规 8 3 3" xfId="259"/>
    <cellStyle name="常规 8 3 4" xfId="260"/>
    <cellStyle name="常规 8 3 5" xfId="261"/>
    <cellStyle name="常规 8 3 6" xfId="262"/>
    <cellStyle name="常规 8 3 7" xfId="263"/>
    <cellStyle name="常规 8 4" xfId="264"/>
    <cellStyle name="常规 8 4 2" xfId="265"/>
    <cellStyle name="常规 8 4 2 2" xfId="266"/>
    <cellStyle name="常规 8 4 2 3" xfId="267"/>
    <cellStyle name="常规 8 5" xfId="268"/>
    <cellStyle name="常规 8 5 2" xfId="269"/>
    <cellStyle name="常规 8 5 3" xfId="270"/>
    <cellStyle name="常规 8 5 4" xfId="271"/>
    <cellStyle name="常规 8 5 5" xfId="272"/>
    <cellStyle name="常规 8 5 6" xfId="273"/>
    <cellStyle name="常规 8 5 7" xfId="274"/>
    <cellStyle name="常规 8 6" xfId="275"/>
    <cellStyle name="常规 8 7" xfId="276"/>
    <cellStyle name="常规 8 8" xfId="277"/>
    <cellStyle name="常规 8 9" xfId="278"/>
    <cellStyle name="常规 9" xfId="279"/>
    <cellStyle name="常规 9 2" xfId="280"/>
    <cellStyle name="常规 9 3" xfId="281"/>
    <cellStyle name="常规 9 4" xfId="282"/>
    <cellStyle name="常规 9 5" xfId="283"/>
    <cellStyle name="常规 9 6" xfId="284"/>
    <cellStyle name="常规_Sheet1 2" xfId="285"/>
    <cellStyle name="常规_Sheet1 3 2 2 2" xfId="286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  <pageSetUpPr fitToPage="1"/>
  </sheetPr>
  <dimension ref="A1:Z7"/>
  <sheetViews>
    <sheetView workbookViewId="0">
      <pane ySplit="5" topLeftCell="A6" activePane="bottomLeft" state="frozen"/>
      <selection/>
      <selection pane="bottomLeft" activeCell="J19" sqref="J19"/>
    </sheetView>
  </sheetViews>
  <sheetFormatPr defaultColWidth="9" defaultRowHeight="13.5" outlineLevelRow="6"/>
  <cols>
    <col min="1" max="1" width="6.5" style="120" customWidth="1"/>
    <col min="2" max="2" width="7.625" style="120" customWidth="1"/>
    <col min="3" max="3" width="13.125" style="120" customWidth="1"/>
    <col min="4" max="4" width="16" style="120" customWidth="1"/>
    <col min="5" max="5" width="12" style="120" customWidth="1"/>
    <col min="6" max="6" width="11.5" style="120" customWidth="1"/>
    <col min="7" max="7" width="14.125" style="120" customWidth="1"/>
    <col min="8" max="8" width="17.875" style="120" customWidth="1"/>
    <col min="9" max="9" width="22.5" style="120" customWidth="1"/>
    <col min="10" max="10" width="17.5" style="120" customWidth="1"/>
    <col min="11" max="11" width="19.375" style="120" customWidth="1"/>
    <col min="12" max="13" width="13.625" style="120" customWidth="1"/>
    <col min="14" max="14" width="13.5" style="120" customWidth="1"/>
    <col min="15" max="15" width="17.625" style="120" customWidth="1"/>
    <col min="16" max="16" width="11.5" style="120" customWidth="1"/>
    <col min="17" max="17" width="8.875" style="120" customWidth="1"/>
    <col min="18" max="18" width="9.75" style="120" customWidth="1"/>
    <col min="19" max="19" width="8.375" style="120" customWidth="1"/>
    <col min="20" max="20" width="11.625" style="120" customWidth="1"/>
    <col min="21" max="22" width="9" style="120"/>
    <col min="23" max="23" width="8" style="120" customWidth="1"/>
    <col min="24" max="24" width="8.125" style="120" customWidth="1"/>
    <col min="25" max="25" width="7.25" style="120" customWidth="1"/>
    <col min="26" max="16384" width="9" style="120"/>
  </cols>
  <sheetData>
    <row r="1" ht="34.5" customHeight="1" spans="1:26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="119" customFormat="1" ht="19.5" customHeight="1" spans="1:26">
      <c r="A2" s="122" t="s">
        <v>1</v>
      </c>
      <c r="B2" s="123" t="s">
        <v>2</v>
      </c>
      <c r="C2" s="123" t="s">
        <v>3</v>
      </c>
      <c r="D2" s="123" t="s">
        <v>4</v>
      </c>
      <c r="E2" s="123" t="s">
        <v>5</v>
      </c>
      <c r="F2" s="123" t="s">
        <v>6</v>
      </c>
      <c r="G2" s="124" t="s">
        <v>7</v>
      </c>
      <c r="H2" s="125" t="s">
        <v>8</v>
      </c>
      <c r="I2" s="125"/>
      <c r="J2" s="125"/>
      <c r="K2" s="125"/>
      <c r="L2" s="125"/>
      <c r="M2" s="125"/>
      <c r="N2" s="125"/>
      <c r="O2" s="125"/>
      <c r="P2" s="125"/>
      <c r="Q2" s="126" t="s">
        <v>9</v>
      </c>
      <c r="R2" s="127"/>
      <c r="S2" s="122" t="s">
        <v>10</v>
      </c>
      <c r="T2" s="122" t="s">
        <v>11</v>
      </c>
      <c r="U2" s="125" t="s">
        <v>12</v>
      </c>
      <c r="V2" s="125"/>
      <c r="W2" s="125"/>
      <c r="X2" s="125"/>
      <c r="Y2" s="125"/>
      <c r="Z2" s="122" t="s">
        <v>13</v>
      </c>
    </row>
    <row r="3" s="119" customFormat="1" ht="51.95" customHeight="1" spans="1:26">
      <c r="A3" s="122"/>
      <c r="B3" s="123"/>
      <c r="C3" s="123"/>
      <c r="D3" s="123"/>
      <c r="E3" s="123"/>
      <c r="F3" s="123"/>
      <c r="G3" s="128"/>
      <c r="H3" s="125" t="s">
        <v>14</v>
      </c>
      <c r="I3" s="125"/>
      <c r="J3" s="125" t="s">
        <v>15</v>
      </c>
      <c r="K3" s="126" t="s">
        <v>16</v>
      </c>
      <c r="L3" s="125" t="s">
        <v>17</v>
      </c>
      <c r="M3" s="125" t="s">
        <v>18</v>
      </c>
      <c r="N3" s="125" t="s">
        <v>19</v>
      </c>
      <c r="O3" s="126" t="s">
        <v>20</v>
      </c>
      <c r="P3" s="125" t="s">
        <v>21</v>
      </c>
      <c r="Q3" s="129" t="s">
        <v>22</v>
      </c>
      <c r="R3" s="129" t="s">
        <v>23</v>
      </c>
      <c r="S3" s="122"/>
      <c r="T3" s="130" t="s">
        <v>24</v>
      </c>
      <c r="U3" s="122" t="s">
        <v>25</v>
      </c>
      <c r="V3" s="122" t="s">
        <v>26</v>
      </c>
      <c r="W3" s="122" t="s">
        <v>27</v>
      </c>
      <c r="X3" s="122" t="s">
        <v>28</v>
      </c>
      <c r="Y3" s="125" t="s">
        <v>29</v>
      </c>
      <c r="Z3" s="122"/>
    </row>
    <row r="4" s="119" customFormat="1" ht="57.75" customHeight="1" spans="1:26">
      <c r="A4" s="122"/>
      <c r="B4" s="123"/>
      <c r="C4" s="123"/>
      <c r="D4" s="123"/>
      <c r="E4" s="123" t="s">
        <v>5</v>
      </c>
      <c r="F4" s="123" t="s">
        <v>30</v>
      </c>
      <c r="G4" s="128"/>
      <c r="H4" s="125" t="s">
        <v>31</v>
      </c>
      <c r="I4" s="125" t="s">
        <v>32</v>
      </c>
      <c r="J4" s="122" t="s">
        <v>33</v>
      </c>
      <c r="K4" s="131" t="s">
        <v>34</v>
      </c>
      <c r="L4" s="122" t="s">
        <v>35</v>
      </c>
      <c r="M4" s="122" t="s">
        <v>36</v>
      </c>
      <c r="N4" s="129" t="s">
        <v>37</v>
      </c>
      <c r="O4" s="132" t="s">
        <v>38</v>
      </c>
      <c r="P4" s="125" t="s">
        <v>39</v>
      </c>
      <c r="Q4" s="133"/>
      <c r="R4" s="133"/>
      <c r="S4" s="122"/>
      <c r="T4" s="134"/>
      <c r="U4" s="122"/>
      <c r="V4" s="122"/>
      <c r="W4" s="122"/>
      <c r="X4" s="122"/>
      <c r="Y4" s="125"/>
      <c r="Z4" s="122"/>
    </row>
    <row r="5" s="119" customFormat="1" ht="35.25" customHeight="1" spans="1:26">
      <c r="A5" s="122"/>
      <c r="B5" s="123"/>
      <c r="C5" s="123"/>
      <c r="D5" s="123"/>
      <c r="E5" s="123"/>
      <c r="F5" s="123"/>
      <c r="G5" s="135"/>
      <c r="H5" s="122" t="s">
        <v>40</v>
      </c>
      <c r="I5" s="122" t="s">
        <v>40</v>
      </c>
      <c r="J5" s="122"/>
      <c r="K5" s="136"/>
      <c r="L5" s="122"/>
      <c r="M5" s="122"/>
      <c r="N5" s="133"/>
      <c r="O5" s="137"/>
      <c r="P5" s="125"/>
      <c r="Q5" s="129" t="s">
        <v>41</v>
      </c>
      <c r="R5" s="129" t="s">
        <v>41</v>
      </c>
      <c r="S5" s="122"/>
      <c r="T5" s="138"/>
      <c r="U5" s="122"/>
      <c r="V5" s="122"/>
      <c r="W5" s="122"/>
      <c r="X5" s="122"/>
      <c r="Y5" s="125"/>
      <c r="Z5" s="122"/>
    </row>
    <row r="6" s="119" customFormat="1" ht="80.45" customHeight="1" spans="1:26">
      <c r="A6" s="139">
        <v>1</v>
      </c>
      <c r="B6" s="140" t="s">
        <v>42</v>
      </c>
      <c r="C6" s="140" t="s">
        <v>43</v>
      </c>
      <c r="D6" s="140" t="s">
        <v>44</v>
      </c>
      <c r="E6" s="141">
        <f>唯亭B标段信息!E118/1000</f>
        <v>77.46362</v>
      </c>
      <c r="F6" s="141">
        <f>唯亭B标段信息!H118/10000</f>
        <v>256.625373</v>
      </c>
      <c r="G6" s="141" t="s">
        <v>45</v>
      </c>
      <c r="H6" s="142">
        <f>35-H7</f>
        <v>25</v>
      </c>
      <c r="I6" s="142">
        <f>11-I7</f>
        <v>7</v>
      </c>
      <c r="J6" s="142">
        <v>3</v>
      </c>
      <c r="K6" s="142">
        <v>10</v>
      </c>
      <c r="L6" s="142">
        <v>0</v>
      </c>
      <c r="M6" s="142">
        <v>4</v>
      </c>
      <c r="N6" s="139">
        <v>4</v>
      </c>
      <c r="O6" s="142">
        <v>50</v>
      </c>
      <c r="P6" s="143">
        <v>18</v>
      </c>
      <c r="Q6" s="142">
        <v>0</v>
      </c>
      <c r="R6" s="142">
        <v>0</v>
      </c>
      <c r="S6" s="144">
        <f>H6+J6+K6+L6+M6+N6+O6+P6+Q6+R6</f>
        <v>114</v>
      </c>
      <c r="T6" s="142">
        <v>3</v>
      </c>
      <c r="U6" s="142">
        <v>1</v>
      </c>
      <c r="V6" s="142">
        <v>1</v>
      </c>
      <c r="W6" s="142">
        <v>1</v>
      </c>
      <c r="X6" s="142">
        <v>1</v>
      </c>
      <c r="Y6" s="142">
        <f>U6+V6+W6+X6</f>
        <v>4</v>
      </c>
      <c r="Z6" s="130" t="s">
        <v>46</v>
      </c>
    </row>
    <row r="7" s="119" customFormat="1" ht="80.45" customHeight="1" spans="1:26">
      <c r="A7" s="139"/>
      <c r="B7" s="140"/>
      <c r="C7" s="140"/>
      <c r="D7" s="140"/>
      <c r="E7" s="141"/>
      <c r="F7" s="141"/>
      <c r="G7" s="141" t="s">
        <v>47</v>
      </c>
      <c r="H7" s="142">
        <v>10</v>
      </c>
      <c r="I7" s="142">
        <v>4</v>
      </c>
      <c r="J7" s="142">
        <v>0</v>
      </c>
      <c r="K7" s="142">
        <v>2</v>
      </c>
      <c r="L7" s="142">
        <v>0</v>
      </c>
      <c r="M7" s="142">
        <v>7</v>
      </c>
      <c r="N7" s="139">
        <v>0</v>
      </c>
      <c r="O7" s="142">
        <v>10</v>
      </c>
      <c r="P7" s="143">
        <v>0</v>
      </c>
      <c r="Q7" s="142">
        <v>9</v>
      </c>
      <c r="R7" s="142">
        <v>9</v>
      </c>
      <c r="S7" s="144">
        <f>H7+J7+K7+L7+M7+N7+O7+P7+Q7</f>
        <v>38</v>
      </c>
      <c r="T7" s="142"/>
      <c r="U7" s="142"/>
      <c r="V7" s="142"/>
      <c r="W7" s="142"/>
      <c r="X7" s="142"/>
      <c r="Y7" s="142"/>
      <c r="Z7" s="138"/>
    </row>
  </sheetData>
  <mergeCells count="42">
    <mergeCell ref="A1:Z1"/>
    <mergeCell ref="H2:P2"/>
    <mergeCell ref="Q2:R2"/>
    <mergeCell ref="U2:Y2"/>
    <mergeCell ref="H3:I3"/>
    <mergeCell ref="A2:A5"/>
    <mergeCell ref="A6:A7"/>
    <mergeCell ref="B2:B5"/>
    <mergeCell ref="B6:B7"/>
    <mergeCell ref="C2:C5"/>
    <mergeCell ref="C6:C7"/>
    <mergeCell ref="D2:D5"/>
    <mergeCell ref="D6:D7"/>
    <mergeCell ref="E2:E5"/>
    <mergeCell ref="E6:E7"/>
    <mergeCell ref="F2:F5"/>
    <mergeCell ref="F6:F7"/>
    <mergeCell ref="G2:G5"/>
    <mergeCell ref="J4:J5"/>
    <mergeCell ref="K4:K5"/>
    <mergeCell ref="L4:L5"/>
    <mergeCell ref="M4:M5"/>
    <mergeCell ref="N4:N5"/>
    <mergeCell ref="O4:O5"/>
    <mergeCell ref="P4:P5"/>
    <mergeCell ref="Q3:Q4"/>
    <mergeCell ref="R3:R4"/>
    <mergeCell ref="S2:S5"/>
    <mergeCell ref="T3:T5"/>
    <mergeCell ref="T6:T7"/>
    <mergeCell ref="U3:U5"/>
    <mergeCell ref="U6:U7"/>
    <mergeCell ref="V3:V5"/>
    <mergeCell ref="V6:V7"/>
    <mergeCell ref="W3:W5"/>
    <mergeCell ref="W6:W7"/>
    <mergeCell ref="X3:X5"/>
    <mergeCell ref="X6:X7"/>
    <mergeCell ref="Y3:Y5"/>
    <mergeCell ref="Y6:Y7"/>
    <mergeCell ref="Z2:Z5"/>
    <mergeCell ref="Z6:Z7"/>
  </mergeCells>
  <printOptions horizontalCentered="1"/>
  <pageMargins left="0.708661417322835" right="0.708661417322835" top="0.354330708661417" bottom="0.354330708661417" header="0.31496062992126" footer="0.31496062992126"/>
  <pageSetup paperSize="8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53"/>
  <sheetViews>
    <sheetView view="pageBreakPreview" zoomScaleNormal="100" topLeftCell="A7" workbookViewId="0">
      <selection activeCell="A1" sqref="A1:K1"/>
    </sheetView>
  </sheetViews>
  <sheetFormatPr defaultColWidth="15.375" defaultRowHeight="13.5"/>
  <cols>
    <col min="1" max="1" width="4.5" style="75" customWidth="1"/>
    <col min="2" max="2" width="23.125" style="77" customWidth="1"/>
    <col min="3" max="3" width="32.375" style="77" customWidth="1"/>
    <col min="4" max="4" width="7.375" style="75" customWidth="1"/>
    <col min="5" max="5" width="11.875" style="75" customWidth="1"/>
    <col min="6" max="6" width="9.625" style="75" customWidth="1"/>
    <col min="7" max="7" width="17" style="75" customWidth="1"/>
    <col min="8" max="8" width="15.875" style="75" customWidth="1"/>
    <col min="9" max="9" width="10.375" style="75" customWidth="1"/>
    <col min="10" max="10" width="22.875" style="75" customWidth="1"/>
    <col min="11" max="11" width="24.75" style="77" customWidth="1"/>
    <col min="12" max="16384" width="15.375" style="77"/>
  </cols>
  <sheetData>
    <row r="1" ht="28.5" customHeight="1" spans="1:11">
      <c r="A1" s="78" t="s">
        <v>48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="75" customFormat="1" ht="40.5" spans="1:11">
      <c r="A2" s="79" t="s">
        <v>1</v>
      </c>
      <c r="B2" s="79" t="s">
        <v>49</v>
      </c>
      <c r="C2" s="80" t="s">
        <v>50</v>
      </c>
      <c r="D2" s="79" t="s">
        <v>51</v>
      </c>
      <c r="E2" s="79" t="s">
        <v>52</v>
      </c>
      <c r="F2" s="79" t="s">
        <v>53</v>
      </c>
      <c r="G2" s="79" t="s">
        <v>54</v>
      </c>
      <c r="H2" s="79" t="s">
        <v>55</v>
      </c>
      <c r="I2" s="79" t="s">
        <v>56</v>
      </c>
      <c r="J2" s="79" t="s">
        <v>57</v>
      </c>
      <c r="K2" s="81" t="s">
        <v>13</v>
      </c>
    </row>
    <row r="3" s="75" customFormat="1" ht="21.75" customHeight="1" spans="1:11">
      <c r="A3" s="79">
        <v>1</v>
      </c>
      <c r="B3" s="82" t="s">
        <v>58</v>
      </c>
      <c r="C3" s="83" t="s">
        <v>59</v>
      </c>
      <c r="D3" s="79" t="s">
        <v>60</v>
      </c>
      <c r="E3" s="79">
        <v>3</v>
      </c>
      <c r="F3" s="79">
        <v>0</v>
      </c>
      <c r="G3" s="79" t="s">
        <v>61</v>
      </c>
      <c r="H3" s="84" t="s">
        <v>62</v>
      </c>
      <c r="I3" s="79" t="s">
        <v>63</v>
      </c>
      <c r="J3" s="79" t="s">
        <v>64</v>
      </c>
      <c r="K3" s="85"/>
    </row>
    <row r="4" s="75" customFormat="1" ht="21.75" customHeight="1" spans="1:11">
      <c r="A4" s="79">
        <v>2</v>
      </c>
      <c r="B4" s="86"/>
      <c r="C4" s="83" t="s">
        <v>65</v>
      </c>
      <c r="D4" s="79" t="s">
        <v>60</v>
      </c>
      <c r="E4" s="79">
        <v>2</v>
      </c>
      <c r="F4" s="79">
        <v>0</v>
      </c>
      <c r="G4" s="87">
        <v>46174</v>
      </c>
      <c r="H4" s="84" t="s">
        <v>62</v>
      </c>
      <c r="I4" s="88" t="s">
        <v>66</v>
      </c>
      <c r="J4" s="85" t="s">
        <v>67</v>
      </c>
      <c r="K4" s="85"/>
    </row>
    <row r="5" ht="21" customHeight="1" spans="1:11">
      <c r="A5" s="79">
        <v>3</v>
      </c>
      <c r="B5" s="86"/>
      <c r="C5" s="83" t="s">
        <v>68</v>
      </c>
      <c r="D5" s="79" t="s">
        <v>60</v>
      </c>
      <c r="E5" s="79">
        <v>2</v>
      </c>
      <c r="F5" s="79">
        <v>0</v>
      </c>
      <c r="G5" s="79" t="s">
        <v>61</v>
      </c>
      <c r="H5" s="84" t="s">
        <v>62</v>
      </c>
      <c r="I5" s="79" t="s">
        <v>63</v>
      </c>
      <c r="J5" s="79" t="s">
        <v>64</v>
      </c>
      <c r="K5" s="85"/>
    </row>
    <row r="6" ht="21" customHeight="1" spans="1:11">
      <c r="A6" s="79">
        <v>4</v>
      </c>
      <c r="B6" s="86"/>
      <c r="C6" s="83" t="s">
        <v>69</v>
      </c>
      <c r="D6" s="79" t="s">
        <v>60</v>
      </c>
      <c r="E6" s="79">
        <v>2</v>
      </c>
      <c r="F6" s="79">
        <v>0</v>
      </c>
      <c r="G6" s="87">
        <v>46174</v>
      </c>
      <c r="H6" s="84" t="s">
        <v>62</v>
      </c>
      <c r="I6" s="88" t="s">
        <v>66</v>
      </c>
      <c r="J6" s="85" t="s">
        <v>70</v>
      </c>
      <c r="K6" s="85"/>
    </row>
    <row r="7" ht="21" customHeight="1" spans="1:11">
      <c r="A7" s="79">
        <v>5</v>
      </c>
      <c r="B7" s="86"/>
      <c r="C7" s="83" t="s">
        <v>71</v>
      </c>
      <c r="D7" s="79" t="s">
        <v>60</v>
      </c>
      <c r="E7" s="79">
        <v>1</v>
      </c>
      <c r="F7" s="79">
        <v>0</v>
      </c>
      <c r="G7" s="87">
        <v>46113</v>
      </c>
      <c r="H7" s="84" t="s">
        <v>62</v>
      </c>
      <c r="I7" s="79" t="s">
        <v>63</v>
      </c>
      <c r="J7" s="79" t="s">
        <v>64</v>
      </c>
      <c r="K7" s="85"/>
    </row>
    <row r="8" ht="21" customHeight="1" spans="1:11">
      <c r="A8" s="79">
        <v>6</v>
      </c>
      <c r="B8" s="86"/>
      <c r="C8" s="83" t="s">
        <v>72</v>
      </c>
      <c r="D8" s="79" t="s">
        <v>60</v>
      </c>
      <c r="E8" s="79">
        <v>1</v>
      </c>
      <c r="F8" s="79">
        <v>0</v>
      </c>
      <c r="G8" s="89">
        <v>46113</v>
      </c>
      <c r="H8" s="84" t="s">
        <v>62</v>
      </c>
      <c r="I8" s="79" t="s">
        <v>63</v>
      </c>
      <c r="J8" s="79" t="s">
        <v>64</v>
      </c>
      <c r="K8" s="85" t="s">
        <v>73</v>
      </c>
    </row>
    <row r="9" ht="21" customHeight="1" spans="1:11">
      <c r="A9" s="79">
        <v>7</v>
      </c>
      <c r="B9" s="90"/>
      <c r="C9" s="83" t="s">
        <v>74</v>
      </c>
      <c r="D9" s="79" t="s">
        <v>60</v>
      </c>
      <c r="E9" s="79">
        <v>2</v>
      </c>
      <c r="F9" s="79">
        <v>0</v>
      </c>
      <c r="G9" s="89">
        <v>46113</v>
      </c>
      <c r="H9" s="84" t="s">
        <v>62</v>
      </c>
      <c r="I9" s="79" t="s">
        <v>63</v>
      </c>
      <c r="J9" s="79" t="s">
        <v>64</v>
      </c>
      <c r="K9" s="85" t="s">
        <v>73</v>
      </c>
    </row>
    <row r="10" ht="21" customHeight="1" spans="1:11">
      <c r="A10" s="79">
        <v>8</v>
      </c>
      <c r="B10" s="86" t="s">
        <v>75</v>
      </c>
      <c r="C10" s="83" t="s">
        <v>76</v>
      </c>
      <c r="D10" s="79" t="s">
        <v>60</v>
      </c>
      <c r="E10" s="79">
        <v>2</v>
      </c>
      <c r="F10" s="79">
        <v>0</v>
      </c>
      <c r="G10" s="87">
        <v>46174</v>
      </c>
      <c r="H10" s="84" t="s">
        <v>62</v>
      </c>
      <c r="I10" s="88" t="s">
        <v>66</v>
      </c>
      <c r="J10" s="85" t="s">
        <v>77</v>
      </c>
      <c r="K10" s="85"/>
    </row>
    <row r="11" ht="21" customHeight="1" spans="1:11">
      <c r="A11" s="79">
        <v>9</v>
      </c>
      <c r="B11" s="86"/>
      <c r="C11" s="83" t="s">
        <v>78</v>
      </c>
      <c r="D11" s="79" t="s">
        <v>60</v>
      </c>
      <c r="E11" s="79">
        <v>1</v>
      </c>
      <c r="F11" s="79">
        <v>0</v>
      </c>
      <c r="G11" s="87">
        <v>46113</v>
      </c>
      <c r="H11" s="84" t="s">
        <v>62</v>
      </c>
      <c r="I11" s="79" t="s">
        <v>63</v>
      </c>
      <c r="J11" s="79" t="s">
        <v>64</v>
      </c>
      <c r="K11" s="85" t="s">
        <v>79</v>
      </c>
    </row>
    <row r="12" ht="21" customHeight="1" spans="1:11">
      <c r="A12" s="79">
        <v>10</v>
      </c>
      <c r="B12" s="86"/>
      <c r="C12" s="83" t="s">
        <v>80</v>
      </c>
      <c r="D12" s="79" t="s">
        <v>60</v>
      </c>
      <c r="E12" s="79">
        <v>2</v>
      </c>
      <c r="F12" s="79">
        <v>0</v>
      </c>
      <c r="G12" s="87">
        <v>46174</v>
      </c>
      <c r="H12" s="84" t="s">
        <v>62</v>
      </c>
      <c r="I12" s="88" t="s">
        <v>66</v>
      </c>
      <c r="J12" s="85" t="s">
        <v>81</v>
      </c>
      <c r="K12" s="85"/>
    </row>
    <row r="13" ht="21" customHeight="1" spans="1:11">
      <c r="A13" s="79">
        <v>11</v>
      </c>
      <c r="B13" s="86"/>
      <c r="C13" s="83" t="s">
        <v>82</v>
      </c>
      <c r="D13" s="79" t="s">
        <v>60</v>
      </c>
      <c r="E13" s="79">
        <v>1</v>
      </c>
      <c r="F13" s="79">
        <v>0</v>
      </c>
      <c r="G13" s="87">
        <v>46174</v>
      </c>
      <c r="H13" s="84" t="s">
        <v>62</v>
      </c>
      <c r="I13" s="88" t="s">
        <v>66</v>
      </c>
      <c r="J13" s="85" t="s">
        <v>77</v>
      </c>
      <c r="K13" s="85"/>
    </row>
    <row r="14" ht="21" customHeight="1" spans="1:11">
      <c r="A14" s="79">
        <v>12</v>
      </c>
      <c r="B14" s="86"/>
      <c r="C14" s="83" t="s">
        <v>83</v>
      </c>
      <c r="D14" s="79" t="s">
        <v>60</v>
      </c>
      <c r="E14" s="79">
        <v>2</v>
      </c>
      <c r="F14" s="79">
        <v>0</v>
      </c>
      <c r="G14" s="89">
        <v>46113</v>
      </c>
      <c r="H14" s="91" t="s">
        <v>62</v>
      </c>
      <c r="I14" s="92" t="s">
        <v>63</v>
      </c>
      <c r="J14" s="79" t="s">
        <v>64</v>
      </c>
      <c r="K14" s="85"/>
    </row>
    <row r="15" ht="21" customHeight="1" spans="1:11">
      <c r="A15" s="79">
        <v>13</v>
      </c>
      <c r="B15" s="86"/>
      <c r="C15" s="83" t="s">
        <v>84</v>
      </c>
      <c r="D15" s="79" t="s">
        <v>60</v>
      </c>
      <c r="E15" s="79">
        <v>0</v>
      </c>
      <c r="F15" s="79">
        <v>1</v>
      </c>
      <c r="G15" s="89">
        <v>46113</v>
      </c>
      <c r="H15" s="84" t="s">
        <v>62</v>
      </c>
      <c r="I15" s="79" t="s">
        <v>63</v>
      </c>
      <c r="J15" s="79" t="s">
        <v>64</v>
      </c>
      <c r="K15" s="85"/>
    </row>
    <row r="16" s="75" customFormat="1" ht="21" customHeight="1" spans="1:11">
      <c r="A16" s="79">
        <v>14</v>
      </c>
      <c r="B16" s="82" t="s">
        <v>85</v>
      </c>
      <c r="C16" s="83" t="s">
        <v>86</v>
      </c>
      <c r="D16" s="79" t="s">
        <v>60</v>
      </c>
      <c r="E16" s="79">
        <v>3</v>
      </c>
      <c r="F16" s="79">
        <v>0</v>
      </c>
      <c r="G16" s="87">
        <v>46113</v>
      </c>
      <c r="H16" s="84" t="s">
        <v>87</v>
      </c>
      <c r="I16" s="79" t="s">
        <v>63</v>
      </c>
      <c r="J16" s="79" t="s">
        <v>64</v>
      </c>
      <c r="K16" s="81"/>
    </row>
    <row r="17" s="75" customFormat="1" ht="21" customHeight="1" spans="1:12">
      <c r="A17" s="79">
        <v>15</v>
      </c>
      <c r="B17" s="90"/>
      <c r="C17" s="83" t="s">
        <v>88</v>
      </c>
      <c r="D17" s="80" t="s">
        <v>60</v>
      </c>
      <c r="E17" s="80">
        <v>1</v>
      </c>
      <c r="F17" s="80">
        <v>0</v>
      </c>
      <c r="G17" s="87">
        <v>46174</v>
      </c>
      <c r="H17" s="80" t="s">
        <v>87</v>
      </c>
      <c r="I17" s="93" t="s">
        <v>66</v>
      </c>
      <c r="J17" s="80" t="s">
        <v>89</v>
      </c>
      <c r="K17" s="81"/>
    </row>
    <row r="18" ht="21" customHeight="1" spans="1:12">
      <c r="A18" s="79">
        <v>16</v>
      </c>
      <c r="B18" s="79" t="s">
        <v>90</v>
      </c>
      <c r="C18" s="83" t="s">
        <v>91</v>
      </c>
      <c r="D18" s="79" t="s">
        <v>60</v>
      </c>
      <c r="E18" s="79">
        <v>42</v>
      </c>
      <c r="F18" s="79">
        <v>8</v>
      </c>
      <c r="G18" s="87">
        <v>46143</v>
      </c>
      <c r="H18" s="84" t="s">
        <v>92</v>
      </c>
      <c r="I18" s="88" t="s">
        <v>66</v>
      </c>
      <c r="J18" s="81" t="s">
        <v>93</v>
      </c>
      <c r="K18" s="85"/>
    </row>
    <row r="19" ht="21" customHeight="1" spans="1:12">
      <c r="A19" s="79">
        <v>17</v>
      </c>
      <c r="B19" s="79"/>
      <c r="C19" s="83" t="s">
        <v>94</v>
      </c>
      <c r="D19" s="79" t="s">
        <v>60</v>
      </c>
      <c r="E19" s="79">
        <v>4</v>
      </c>
      <c r="F19" s="79">
        <v>2</v>
      </c>
      <c r="G19" s="87">
        <v>46143</v>
      </c>
      <c r="H19" s="84" t="s">
        <v>92</v>
      </c>
      <c r="I19" s="88" t="s">
        <v>66</v>
      </c>
      <c r="J19" s="81" t="s">
        <v>93</v>
      </c>
      <c r="K19" s="85"/>
    </row>
    <row r="20" ht="21" customHeight="1" spans="1:12">
      <c r="A20" s="79">
        <v>18</v>
      </c>
      <c r="B20" s="90" t="s">
        <v>95</v>
      </c>
      <c r="C20" s="83" t="s">
        <v>96</v>
      </c>
      <c r="D20" s="79" t="s">
        <v>60</v>
      </c>
      <c r="E20" s="79">
        <v>4</v>
      </c>
      <c r="F20" s="79">
        <v>0</v>
      </c>
      <c r="G20" s="87">
        <v>46143</v>
      </c>
      <c r="H20" s="84" t="s">
        <v>92</v>
      </c>
      <c r="I20" s="88" t="s">
        <v>66</v>
      </c>
      <c r="J20" s="81" t="s">
        <v>93</v>
      </c>
      <c r="K20" s="85"/>
    </row>
    <row r="21" ht="22.5" spans="1:12">
      <c r="A21" s="79">
        <v>19</v>
      </c>
      <c r="B21" s="82" t="s">
        <v>97</v>
      </c>
      <c r="C21" s="83" t="s">
        <v>98</v>
      </c>
      <c r="D21" s="79" t="s">
        <v>99</v>
      </c>
      <c r="E21" s="79">
        <v>8</v>
      </c>
      <c r="F21" s="79">
        <v>2</v>
      </c>
      <c r="G21" s="87">
        <v>46113</v>
      </c>
      <c r="H21" s="84" t="s">
        <v>92</v>
      </c>
      <c r="I21" s="79" t="s">
        <v>63</v>
      </c>
      <c r="J21" s="79" t="s">
        <v>64</v>
      </c>
      <c r="K21" s="85" t="s">
        <v>100</v>
      </c>
    </row>
    <row r="22" ht="28.5" customHeight="1" spans="1:12">
      <c r="A22" s="79">
        <v>20</v>
      </c>
      <c r="B22" s="90"/>
      <c r="C22" s="83" t="s">
        <v>101</v>
      </c>
      <c r="D22" s="79" t="s">
        <v>99</v>
      </c>
      <c r="E22" s="79">
        <v>2</v>
      </c>
      <c r="F22" s="79">
        <v>0</v>
      </c>
      <c r="G22" s="87">
        <v>46113</v>
      </c>
      <c r="H22" s="84" t="s">
        <v>92</v>
      </c>
      <c r="I22" s="79" t="s">
        <v>63</v>
      </c>
      <c r="J22" s="79" t="s">
        <v>64</v>
      </c>
      <c r="K22" s="85" t="s">
        <v>102</v>
      </c>
    </row>
    <row r="23" ht="21" customHeight="1" spans="1:12">
      <c r="A23" s="79">
        <v>21</v>
      </c>
      <c r="B23" s="82" t="s">
        <v>103</v>
      </c>
      <c r="C23" s="83" t="s">
        <v>104</v>
      </c>
      <c r="D23" s="79" t="s">
        <v>60</v>
      </c>
      <c r="E23" s="79">
        <v>1</v>
      </c>
      <c r="F23" s="79">
        <v>0</v>
      </c>
      <c r="G23" s="87">
        <v>46113</v>
      </c>
      <c r="H23" s="84" t="s">
        <v>87</v>
      </c>
      <c r="I23" s="79" t="s">
        <v>63</v>
      </c>
      <c r="J23" s="79" t="s">
        <v>64</v>
      </c>
      <c r="K23" s="85"/>
    </row>
    <row r="24" ht="21" customHeight="1" spans="1:12">
      <c r="A24" s="79">
        <v>22</v>
      </c>
      <c r="B24" s="86"/>
      <c r="C24" s="83" t="s">
        <v>105</v>
      </c>
      <c r="D24" s="79" t="s">
        <v>60</v>
      </c>
      <c r="E24" s="79">
        <v>2</v>
      </c>
      <c r="F24" s="79">
        <v>0</v>
      </c>
      <c r="G24" s="87">
        <v>46113</v>
      </c>
      <c r="H24" s="84" t="s">
        <v>87</v>
      </c>
      <c r="I24" s="79" t="s">
        <v>63</v>
      </c>
      <c r="J24" s="79" t="s">
        <v>64</v>
      </c>
      <c r="K24" s="85"/>
    </row>
    <row r="25" ht="21" customHeight="1" spans="1:12">
      <c r="A25" s="79">
        <v>23</v>
      </c>
      <c r="B25" s="79" t="s">
        <v>106</v>
      </c>
      <c r="C25" s="83" t="s">
        <v>107</v>
      </c>
      <c r="D25" s="79" t="s">
        <v>99</v>
      </c>
      <c r="E25" s="79">
        <v>4</v>
      </c>
      <c r="F25" s="79">
        <v>14</v>
      </c>
      <c r="G25" s="87">
        <v>46113</v>
      </c>
      <c r="H25" s="84" t="s">
        <v>92</v>
      </c>
      <c r="I25" s="79" t="s">
        <v>63</v>
      </c>
      <c r="J25" s="79" t="s">
        <v>64</v>
      </c>
      <c r="K25" s="79" t="s">
        <v>64</v>
      </c>
      <c r="L25" s="94"/>
    </row>
    <row r="26" ht="21" customHeight="1" spans="1:12">
      <c r="A26" s="79">
        <v>24</v>
      </c>
      <c r="B26" s="79"/>
      <c r="C26" s="83" t="s">
        <v>108</v>
      </c>
      <c r="D26" s="79" t="s">
        <v>60</v>
      </c>
      <c r="E26" s="79">
        <v>2</v>
      </c>
      <c r="F26" s="79">
        <v>7</v>
      </c>
      <c r="G26" s="87">
        <v>46113</v>
      </c>
      <c r="H26" s="84" t="s">
        <v>92</v>
      </c>
      <c r="I26" s="79" t="s">
        <v>63</v>
      </c>
      <c r="J26" s="79" t="s">
        <v>64</v>
      </c>
      <c r="K26" s="79"/>
      <c r="L26" s="94"/>
    </row>
    <row r="27" ht="21" customHeight="1" spans="1:12">
      <c r="A27" s="79">
        <v>25</v>
      </c>
      <c r="B27" s="79"/>
      <c r="C27" s="83" t="s">
        <v>109</v>
      </c>
      <c r="D27" s="79" t="s">
        <v>99</v>
      </c>
      <c r="E27" s="79">
        <v>2</v>
      </c>
      <c r="F27" s="79">
        <v>7</v>
      </c>
      <c r="G27" s="87">
        <v>46113</v>
      </c>
      <c r="H27" s="84" t="s">
        <v>92</v>
      </c>
      <c r="I27" s="79" t="s">
        <v>63</v>
      </c>
      <c r="J27" s="79" t="s">
        <v>64</v>
      </c>
      <c r="K27" s="79" t="s">
        <v>64</v>
      </c>
      <c r="L27" s="94"/>
    </row>
    <row r="28" ht="21" customHeight="1" spans="1:12">
      <c r="A28" s="79">
        <v>26</v>
      </c>
      <c r="B28" s="79"/>
      <c r="C28" s="83" t="s">
        <v>110</v>
      </c>
      <c r="D28" s="79" t="s">
        <v>111</v>
      </c>
      <c r="E28" s="79">
        <v>2</v>
      </c>
      <c r="F28" s="79">
        <v>7</v>
      </c>
      <c r="G28" s="87">
        <v>46174</v>
      </c>
      <c r="H28" s="84" t="s">
        <v>87</v>
      </c>
      <c r="I28" s="79" t="s">
        <v>63</v>
      </c>
      <c r="J28" s="79" t="s">
        <v>64</v>
      </c>
      <c r="K28" s="79" t="s">
        <v>64</v>
      </c>
      <c r="L28" s="94"/>
    </row>
    <row r="29" ht="21" customHeight="1" spans="1:12">
      <c r="A29" s="79">
        <v>27</v>
      </c>
      <c r="B29" s="82" t="s">
        <v>112</v>
      </c>
      <c r="C29" s="83" t="s">
        <v>113</v>
      </c>
      <c r="D29" s="79" t="s">
        <v>60</v>
      </c>
      <c r="E29" s="79">
        <v>0</v>
      </c>
      <c r="F29" s="79">
        <v>1</v>
      </c>
      <c r="G29" s="87">
        <v>46113</v>
      </c>
      <c r="H29" s="84" t="s">
        <v>92</v>
      </c>
      <c r="I29" s="79" t="s">
        <v>63</v>
      </c>
      <c r="J29" s="79" t="s">
        <v>64</v>
      </c>
      <c r="K29" s="79"/>
      <c r="L29" s="94"/>
    </row>
    <row r="30" ht="21" customHeight="1" spans="1:12">
      <c r="A30" s="79">
        <v>28</v>
      </c>
      <c r="B30" s="90"/>
      <c r="C30" s="83" t="s">
        <v>114</v>
      </c>
      <c r="D30" s="79" t="s">
        <v>60</v>
      </c>
      <c r="E30" s="79">
        <v>0</v>
      </c>
      <c r="F30" s="79">
        <v>8</v>
      </c>
      <c r="G30" s="87">
        <v>46113</v>
      </c>
      <c r="H30" s="84" t="s">
        <v>92</v>
      </c>
      <c r="I30" s="79" t="s">
        <v>63</v>
      </c>
      <c r="J30" s="79" t="s">
        <v>64</v>
      </c>
      <c r="K30" s="79" t="s">
        <v>64</v>
      </c>
      <c r="L30" s="94"/>
    </row>
    <row r="31" ht="21" customHeight="1" spans="1:12">
      <c r="A31" s="79">
        <v>29</v>
      </c>
      <c r="B31" s="82" t="s">
        <v>115</v>
      </c>
      <c r="C31" s="83" t="s">
        <v>116</v>
      </c>
      <c r="D31" s="79" t="s">
        <v>99</v>
      </c>
      <c r="E31" s="79">
        <v>8</v>
      </c>
      <c r="F31" s="79">
        <v>2</v>
      </c>
      <c r="G31" s="87">
        <v>46113</v>
      </c>
      <c r="H31" s="84" t="s">
        <v>92</v>
      </c>
      <c r="I31" s="79" t="s">
        <v>63</v>
      </c>
      <c r="J31" s="79" t="s">
        <v>64</v>
      </c>
      <c r="K31" s="85"/>
      <c r="L31" s="94"/>
    </row>
    <row r="32" ht="21" customHeight="1" spans="1:12">
      <c r="A32" s="79">
        <v>30</v>
      </c>
      <c r="B32" s="86"/>
      <c r="C32" s="83" t="s">
        <v>117</v>
      </c>
      <c r="D32" s="79" t="s">
        <v>60</v>
      </c>
      <c r="E32" s="79">
        <v>1</v>
      </c>
      <c r="F32" s="79">
        <v>0</v>
      </c>
      <c r="G32" s="87">
        <v>46113</v>
      </c>
      <c r="H32" s="84" t="s">
        <v>87</v>
      </c>
      <c r="I32" s="79" t="s">
        <v>63</v>
      </c>
      <c r="J32" s="79" t="s">
        <v>64</v>
      </c>
      <c r="K32" s="85" t="s">
        <v>118</v>
      </c>
      <c r="L32" s="94"/>
    </row>
    <row r="33" ht="21" customHeight="1" spans="1:12">
      <c r="A33" s="79">
        <v>31</v>
      </c>
      <c r="B33" s="86"/>
      <c r="C33" s="83" t="s">
        <v>119</v>
      </c>
      <c r="D33" s="79" t="s">
        <v>120</v>
      </c>
      <c r="E33" s="92">
        <f>人员一览表!H6+人员一览表!H7</f>
        <v>35</v>
      </c>
      <c r="F33" s="92">
        <v>10</v>
      </c>
      <c r="G33" s="87">
        <v>46113</v>
      </c>
      <c r="H33" s="84" t="s">
        <v>92</v>
      </c>
      <c r="I33" s="79" t="s">
        <v>63</v>
      </c>
      <c r="J33" s="79" t="s">
        <v>64</v>
      </c>
      <c r="K33" s="85"/>
      <c r="L33" s="94"/>
    </row>
    <row r="34" s="76" customFormat="1" ht="21" customHeight="1" spans="1:12">
      <c r="A34" s="79">
        <v>32</v>
      </c>
      <c r="B34" s="86"/>
      <c r="C34" s="95" t="s">
        <v>121</v>
      </c>
      <c r="D34" s="96" t="s">
        <v>122</v>
      </c>
      <c r="E34" s="96">
        <v>0</v>
      </c>
      <c r="F34" s="96">
        <v>0</v>
      </c>
      <c r="G34" s="87">
        <v>46113</v>
      </c>
      <c r="H34" s="96" t="s">
        <v>87</v>
      </c>
      <c r="I34" s="96" t="s">
        <v>63</v>
      </c>
      <c r="J34" s="79" t="s">
        <v>64</v>
      </c>
      <c r="K34" s="96" t="s">
        <v>64</v>
      </c>
      <c r="L34" s="97"/>
    </row>
    <row r="35" ht="21" customHeight="1" spans="1:12">
      <c r="A35" s="79">
        <v>33</v>
      </c>
      <c r="B35" s="90"/>
      <c r="C35" s="98" t="s">
        <v>123</v>
      </c>
      <c r="D35" s="27" t="s">
        <v>99</v>
      </c>
      <c r="E35" s="99">
        <v>1</v>
      </c>
      <c r="F35" s="28"/>
      <c r="G35" s="87">
        <v>46113</v>
      </c>
      <c r="H35" s="53" t="s">
        <v>62</v>
      </c>
      <c r="I35" s="27" t="s">
        <v>63</v>
      </c>
      <c r="J35" s="27" t="s">
        <v>64</v>
      </c>
      <c r="K35" s="100"/>
      <c r="L35" s="94"/>
    </row>
    <row r="36" ht="21" customHeight="1" spans="1:12">
      <c r="A36" s="79">
        <v>34</v>
      </c>
      <c r="B36" s="86" t="s">
        <v>124</v>
      </c>
      <c r="C36" s="83" t="s">
        <v>125</v>
      </c>
      <c r="D36" s="79" t="s">
        <v>126</v>
      </c>
      <c r="E36" s="80">
        <v>1</v>
      </c>
      <c r="F36" s="101"/>
      <c r="G36" s="87">
        <v>46113</v>
      </c>
      <c r="H36" s="84" t="s">
        <v>92</v>
      </c>
      <c r="I36" s="79" t="s">
        <v>63</v>
      </c>
      <c r="J36" s="79" t="s">
        <v>64</v>
      </c>
      <c r="K36" s="85" t="s">
        <v>127</v>
      </c>
    </row>
    <row r="37" ht="21" customHeight="1" spans="1:12">
      <c r="A37" s="79">
        <v>35</v>
      </c>
      <c r="B37" s="90"/>
      <c r="C37" s="83" t="s">
        <v>128</v>
      </c>
      <c r="D37" s="79" t="s">
        <v>111</v>
      </c>
      <c r="E37" s="80">
        <v>1</v>
      </c>
      <c r="F37" s="101"/>
      <c r="G37" s="87">
        <v>46113</v>
      </c>
      <c r="H37" s="84" t="s">
        <v>129</v>
      </c>
      <c r="I37" s="79" t="s">
        <v>63</v>
      </c>
      <c r="J37" s="79" t="s">
        <v>64</v>
      </c>
      <c r="K37" s="85" t="s">
        <v>130</v>
      </c>
    </row>
    <row r="38" ht="46.5" customHeight="1" spans="1:12">
      <c r="A38" s="79">
        <v>36</v>
      </c>
      <c r="B38" s="82" t="s">
        <v>131</v>
      </c>
      <c r="C38" s="102" t="s">
        <v>132</v>
      </c>
      <c r="D38" s="79" t="s">
        <v>111</v>
      </c>
      <c r="E38" s="79">
        <f>E3+E4+E5+E6+E7+E10+E11+E12+E13+E23</f>
        <v>17</v>
      </c>
      <c r="F38" s="79">
        <v>0</v>
      </c>
      <c r="G38" s="87" t="s">
        <v>133</v>
      </c>
      <c r="H38" s="84" t="s">
        <v>92</v>
      </c>
      <c r="I38" s="79" t="s">
        <v>63</v>
      </c>
      <c r="J38" s="79" t="s">
        <v>64</v>
      </c>
      <c r="K38" s="85" t="s">
        <v>134</v>
      </c>
    </row>
    <row r="39" ht="53.1" customHeight="1" spans="1:12">
      <c r="A39" s="79">
        <v>37</v>
      </c>
      <c r="B39" s="86"/>
      <c r="C39" s="102" t="s">
        <v>135</v>
      </c>
      <c r="D39" s="79" t="s">
        <v>111</v>
      </c>
      <c r="E39" s="79">
        <f>E38</f>
        <v>17</v>
      </c>
      <c r="F39" s="79">
        <v>0</v>
      </c>
      <c r="G39" s="87"/>
      <c r="H39" s="84" t="s">
        <v>92</v>
      </c>
      <c r="I39" s="79" t="s">
        <v>63</v>
      </c>
      <c r="J39" s="79" t="s">
        <v>64</v>
      </c>
      <c r="K39" s="85" t="s">
        <v>134</v>
      </c>
    </row>
    <row r="40" ht="67.5" customHeight="1" spans="1:12">
      <c r="A40" s="79">
        <v>38</v>
      </c>
      <c r="B40" s="86"/>
      <c r="C40" s="102" t="s">
        <v>136</v>
      </c>
      <c r="D40" s="79" t="s">
        <v>111</v>
      </c>
      <c r="E40" s="92">
        <v>71</v>
      </c>
      <c r="F40" s="79">
        <f>F18+F19+F21+F29+F30+F15</f>
        <v>22</v>
      </c>
      <c r="G40" s="87"/>
      <c r="H40" s="84" t="s">
        <v>92</v>
      </c>
      <c r="I40" s="79" t="s">
        <v>63</v>
      </c>
      <c r="J40" s="79" t="s">
        <v>64</v>
      </c>
      <c r="K40" s="85" t="s">
        <v>137</v>
      </c>
    </row>
    <row r="41" ht="21" customHeight="1" spans="1:12">
      <c r="A41" s="79">
        <v>39</v>
      </c>
      <c r="B41" s="86"/>
      <c r="C41" s="102" t="s">
        <v>138</v>
      </c>
      <c r="D41" s="79" t="s">
        <v>120</v>
      </c>
      <c r="E41" s="92">
        <v>35</v>
      </c>
      <c r="F41" s="92">
        <v>10</v>
      </c>
      <c r="G41" s="87"/>
      <c r="H41" s="84" t="s">
        <v>92</v>
      </c>
      <c r="I41" s="79" t="s">
        <v>63</v>
      </c>
      <c r="J41" s="79" t="s">
        <v>64</v>
      </c>
      <c r="K41" s="85" t="s">
        <v>139</v>
      </c>
    </row>
    <row r="42" ht="21" customHeight="1" spans="1:12">
      <c r="A42" s="79">
        <v>40</v>
      </c>
      <c r="B42" s="86"/>
      <c r="C42" s="102" t="s">
        <v>140</v>
      </c>
      <c r="D42" s="79" t="s">
        <v>111</v>
      </c>
      <c r="E42" s="92">
        <v>3</v>
      </c>
      <c r="F42" s="92"/>
      <c r="G42" s="87"/>
      <c r="H42" s="84" t="s">
        <v>92</v>
      </c>
      <c r="I42" s="79" t="s">
        <v>63</v>
      </c>
      <c r="J42" s="79" t="s">
        <v>64</v>
      </c>
      <c r="K42" s="85" t="s">
        <v>141</v>
      </c>
    </row>
    <row r="43" ht="21" customHeight="1" spans="1:12">
      <c r="A43" s="79">
        <v>41</v>
      </c>
      <c r="B43" s="86"/>
      <c r="C43" s="102" t="s">
        <v>142</v>
      </c>
      <c r="D43" s="79" t="s">
        <v>120</v>
      </c>
      <c r="E43" s="92">
        <v>20</v>
      </c>
      <c r="F43" s="92"/>
      <c r="G43" s="87"/>
      <c r="H43" s="84" t="s">
        <v>92</v>
      </c>
      <c r="I43" s="79" t="s">
        <v>63</v>
      </c>
      <c r="J43" s="79" t="s">
        <v>64</v>
      </c>
      <c r="K43" s="85" t="s">
        <v>141</v>
      </c>
    </row>
    <row r="44" ht="21" customHeight="1" spans="1:12">
      <c r="A44" s="79">
        <v>42</v>
      </c>
      <c r="B44" s="86"/>
      <c r="C44" s="103" t="s">
        <v>143</v>
      </c>
      <c r="D44" s="82" t="s">
        <v>111</v>
      </c>
      <c r="E44" s="104">
        <v>3</v>
      </c>
      <c r="F44" s="104"/>
      <c r="G44" s="105"/>
      <c r="H44" s="84" t="s">
        <v>92</v>
      </c>
      <c r="I44" s="82" t="s">
        <v>63</v>
      </c>
      <c r="J44" s="82" t="s">
        <v>64</v>
      </c>
      <c r="K44" s="106" t="s">
        <v>141</v>
      </c>
    </row>
    <row r="45" ht="36" customHeight="1" spans="1:12">
      <c r="A45" s="79">
        <v>43</v>
      </c>
      <c r="B45" s="107" t="s">
        <v>144</v>
      </c>
      <c r="C45" s="102" t="s">
        <v>145</v>
      </c>
      <c r="D45" s="79" t="s">
        <v>99</v>
      </c>
      <c r="E45" s="79">
        <v>1</v>
      </c>
      <c r="F45" s="79"/>
      <c r="G45" s="87">
        <v>46113</v>
      </c>
      <c r="H45" s="84" t="s">
        <v>92</v>
      </c>
      <c r="I45" s="79" t="s">
        <v>63</v>
      </c>
      <c r="J45" s="79" t="s">
        <v>64</v>
      </c>
      <c r="K45" s="108"/>
    </row>
    <row r="46" ht="31.5" customHeight="1" spans="1:12">
      <c r="A46" s="79">
        <v>44</v>
      </c>
      <c r="B46" s="107" t="s">
        <v>146</v>
      </c>
      <c r="C46" s="102" t="s">
        <v>147</v>
      </c>
      <c r="D46" s="90" t="s">
        <v>111</v>
      </c>
      <c r="E46" s="109">
        <v>1</v>
      </c>
      <c r="F46" s="90">
        <v>0</v>
      </c>
      <c r="G46" s="110" t="s">
        <v>148</v>
      </c>
      <c r="H46" s="84" t="s">
        <v>92</v>
      </c>
      <c r="I46" s="90" t="s">
        <v>63</v>
      </c>
      <c r="J46" s="90" t="s">
        <v>64</v>
      </c>
      <c r="K46" s="111"/>
    </row>
    <row r="47" ht="21" customHeight="1" spans="1:12">
      <c r="B47" s="75"/>
      <c r="C47" s="75"/>
      <c r="G47" s="112"/>
      <c r="H47" s="113"/>
      <c r="K47" s="114"/>
    </row>
    <row r="48" ht="21" customHeight="1" spans="1:12">
      <c r="B48" s="75"/>
      <c r="C48" s="115"/>
      <c r="G48" s="112"/>
      <c r="H48" s="113"/>
      <c r="K48" s="114"/>
    </row>
    <row r="49" ht="20.1" customHeight="1" spans="1:11">
      <c r="A49" s="116" t="s">
        <v>149</v>
      </c>
    </row>
    <row r="50" ht="17.1" customHeight="1" spans="1:11">
      <c r="A50" s="115" t="s">
        <v>150</v>
      </c>
      <c r="B50" s="115"/>
      <c r="C50" s="115"/>
      <c r="D50" s="115"/>
      <c r="E50" s="115"/>
      <c r="F50" s="115"/>
      <c r="G50" s="115"/>
      <c r="I50" s="115"/>
      <c r="K50" s="115"/>
    </row>
    <row r="51" ht="61.5" customHeight="1" spans="1:11">
      <c r="A51" s="115" t="s">
        <v>151</v>
      </c>
      <c r="B51" s="115"/>
      <c r="C51" s="115"/>
      <c r="D51" s="115"/>
      <c r="E51" s="115"/>
      <c r="F51" s="115"/>
      <c r="G51" s="115"/>
      <c r="I51" s="115"/>
      <c r="K51" s="115"/>
    </row>
    <row r="52" ht="78.6" customHeight="1" spans="1:11">
      <c r="A52" s="115" t="s">
        <v>152</v>
      </c>
      <c r="B52" s="115"/>
      <c r="C52" s="115"/>
      <c r="D52" s="115"/>
      <c r="E52" s="115"/>
      <c r="F52" s="115"/>
      <c r="G52" s="115"/>
      <c r="I52" s="115"/>
      <c r="K52" s="115"/>
    </row>
    <row r="53" s="76" customFormat="1" ht="24" customHeight="1" spans="1:11">
      <c r="A53" s="117" t="s">
        <v>153</v>
      </c>
      <c r="B53" s="117"/>
      <c r="C53" s="117"/>
      <c r="D53" s="117"/>
      <c r="E53" s="117"/>
      <c r="F53" s="117"/>
      <c r="G53" s="117"/>
      <c r="H53" s="118"/>
      <c r="I53" s="117"/>
      <c r="J53" s="118"/>
      <c r="K53" s="117"/>
    </row>
  </sheetData>
  <mergeCells count="24">
    <mergeCell ref="A1:K1"/>
    <mergeCell ref="E35:F35"/>
    <mergeCell ref="E36:F36"/>
    <mergeCell ref="E37:F37"/>
    <mergeCell ref="E42:F42"/>
    <mergeCell ref="E43:F43"/>
    <mergeCell ref="E44:F44"/>
    <mergeCell ref="E45:F45"/>
    <mergeCell ref="A50:K50"/>
    <mergeCell ref="A51:K51"/>
    <mergeCell ref="A52:K52"/>
    <mergeCell ref="A53:K53"/>
    <mergeCell ref="B3:B9"/>
    <mergeCell ref="B10:B15"/>
    <mergeCell ref="B16:B17"/>
    <mergeCell ref="B18:B19"/>
    <mergeCell ref="B21:B22"/>
    <mergeCell ref="B23:B24"/>
    <mergeCell ref="B25:B28"/>
    <mergeCell ref="B29:B30"/>
    <mergeCell ref="B31:B35"/>
    <mergeCell ref="B36:B37"/>
    <mergeCell ref="B38:B44"/>
    <mergeCell ref="G38:G44"/>
  </mergeCells>
  <pageMargins left="0.75" right="0.75" top="1" bottom="1" header="0.5" footer="0.5"/>
  <pageSetup paperSize="9" scale="48" fitToHeight="0" orientation="portrait"/>
  <headerFooter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U118"/>
  <sheetViews>
    <sheetView tabSelected="1" view="pageBreakPreview" zoomScaleNormal="90" workbookViewId="0">
      <pane xSplit="3" ySplit="4" topLeftCell="I5" activePane="bottomRight" state="frozen"/>
      <selection/>
      <selection pane="topRight"/>
      <selection pane="bottomLeft"/>
      <selection pane="bottomRight" activeCell="V111" sqref="V111"/>
    </sheetView>
  </sheetViews>
  <sheetFormatPr defaultColWidth="9" defaultRowHeight="13.5"/>
  <cols>
    <col min="1" max="1" width="4.875" style="4" customWidth="1"/>
    <col min="2" max="2" width="17.6333333333333" style="4" customWidth="1"/>
    <col min="3" max="3" width="18.25" style="4" customWidth="1"/>
    <col min="4" max="4" width="9" style="4" customWidth="1"/>
    <col min="5" max="5" width="12.375" style="4" customWidth="1"/>
    <col min="6" max="6" width="11.25" style="4" customWidth="1"/>
    <col min="7" max="7" width="11.2416666666667" style="4" customWidth="1"/>
    <col min="8" max="8" width="11" style="5" customWidth="1"/>
    <col min="9" max="9" width="9" style="5"/>
    <col min="10" max="10" width="9.375" style="5"/>
    <col min="11" max="11" width="12.625" style="5"/>
    <col min="12" max="12" width="9" style="5"/>
    <col min="13" max="13" width="12.625" style="5"/>
    <col min="14" max="14" width="9.375" style="5"/>
    <col min="15" max="16" width="12.625" style="4"/>
    <col min="17" max="17" width="9" style="4"/>
    <col min="18" max="20" width="9" style="5"/>
    <col min="21" max="21" width="20.875" style="5" customWidth="1"/>
    <col min="22" max="16384" width="9" style="4"/>
  </cols>
  <sheetData>
    <row r="1" ht="49.5" customHeight="1" spans="1:21">
      <c r="A1" s="6" t="s">
        <v>154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7"/>
      <c r="U1" s="6"/>
    </row>
    <row r="2" s="1" customFormat="1" ht="23.25" customHeight="1" spans="1:21">
      <c r="A2" s="8" t="s">
        <v>1</v>
      </c>
      <c r="B2" s="8" t="s">
        <v>155</v>
      </c>
      <c r="C2" s="8" t="s">
        <v>156</v>
      </c>
      <c r="D2" s="9" t="s">
        <v>157</v>
      </c>
      <c r="E2" s="10" t="s">
        <v>158</v>
      </c>
      <c r="F2" s="10" t="s">
        <v>159</v>
      </c>
      <c r="G2" s="11" t="s">
        <v>160</v>
      </c>
      <c r="H2" s="11" t="s">
        <v>161</v>
      </c>
      <c r="I2" s="10" t="s">
        <v>162</v>
      </c>
      <c r="J2" s="10" t="s">
        <v>163</v>
      </c>
      <c r="K2" s="10" t="s">
        <v>164</v>
      </c>
      <c r="L2" s="10" t="s">
        <v>165</v>
      </c>
      <c r="M2" s="12" t="s">
        <v>166</v>
      </c>
      <c r="N2" s="12" t="s">
        <v>167</v>
      </c>
      <c r="O2" s="13" t="s">
        <v>168</v>
      </c>
      <c r="P2" s="13" t="s">
        <v>169</v>
      </c>
      <c r="Q2" s="13" t="s">
        <v>170</v>
      </c>
      <c r="R2" s="13" t="s">
        <v>171</v>
      </c>
      <c r="S2" s="13" t="s">
        <v>172</v>
      </c>
      <c r="T2" s="13" t="s">
        <v>173</v>
      </c>
      <c r="U2" s="12" t="s">
        <v>13</v>
      </c>
    </row>
    <row r="3" s="1" customFormat="1" ht="27.95" customHeight="1" spans="1:21">
      <c r="A3" s="14"/>
      <c r="B3" s="14"/>
      <c r="C3" s="14"/>
      <c r="D3" s="15"/>
      <c r="E3" s="16"/>
      <c r="F3" s="16"/>
      <c r="G3" s="17"/>
      <c r="H3" s="17"/>
      <c r="I3" s="16"/>
      <c r="J3" s="16"/>
      <c r="K3" s="16"/>
      <c r="L3" s="16"/>
      <c r="M3" s="18"/>
      <c r="N3" s="18"/>
      <c r="O3" s="19"/>
      <c r="P3" s="19"/>
      <c r="Q3" s="19"/>
      <c r="R3" s="19"/>
      <c r="S3" s="19"/>
      <c r="T3" s="19"/>
      <c r="U3" s="18"/>
    </row>
    <row r="4" s="1" customFormat="1" spans="1:21">
      <c r="A4" s="20"/>
      <c r="B4" s="20"/>
      <c r="C4" s="20"/>
      <c r="D4" s="21"/>
      <c r="E4" s="22"/>
      <c r="F4" s="22"/>
      <c r="G4" s="23"/>
      <c r="H4" s="23"/>
      <c r="I4" s="22"/>
      <c r="J4" s="22"/>
      <c r="K4" s="22"/>
      <c r="L4" s="22"/>
      <c r="M4" s="24"/>
      <c r="N4" s="24"/>
      <c r="O4" s="25"/>
      <c r="P4" s="25"/>
      <c r="Q4" s="25"/>
      <c r="R4" s="25"/>
      <c r="S4" s="25"/>
      <c r="T4" s="25"/>
      <c r="U4" s="24"/>
    </row>
    <row r="5" ht="24.95" customHeight="1" spans="1:21">
      <c r="A5" s="26">
        <v>1</v>
      </c>
      <c r="B5" s="27" t="s">
        <v>174</v>
      </c>
      <c r="C5" s="28" t="s">
        <v>175</v>
      </c>
      <c r="D5" s="29" t="s">
        <v>176</v>
      </c>
      <c r="E5" s="30">
        <v>4620</v>
      </c>
      <c r="F5" s="27">
        <f t="shared" ref="F5:F68" si="0">I5+J5+K5+L5</f>
        <v>34</v>
      </c>
      <c r="G5" s="31" t="s">
        <v>177</v>
      </c>
      <c r="H5" s="31">
        <f t="shared" ref="H5:H68" si="1">E5*F5</f>
        <v>157080</v>
      </c>
      <c r="I5" s="27">
        <v>17</v>
      </c>
      <c r="J5" s="27">
        <v>7</v>
      </c>
      <c r="K5" s="27">
        <v>8</v>
      </c>
      <c r="L5" s="31">
        <v>2</v>
      </c>
      <c r="M5" s="32" t="s">
        <v>66</v>
      </c>
      <c r="N5" s="32" t="s">
        <v>66</v>
      </c>
      <c r="O5" s="33"/>
      <c r="P5" s="33"/>
      <c r="Q5" s="33"/>
      <c r="R5" s="34" t="s">
        <v>66</v>
      </c>
      <c r="S5" s="34" t="s">
        <v>63</v>
      </c>
      <c r="T5" s="34" t="s">
        <v>63</v>
      </c>
      <c r="U5" s="34"/>
    </row>
    <row r="6" ht="24.95" customHeight="1" spans="1:21">
      <c r="A6" s="26">
        <v>2</v>
      </c>
      <c r="B6" s="27" t="s">
        <v>178</v>
      </c>
      <c r="C6" s="28" t="s">
        <v>179</v>
      </c>
      <c r="D6" s="29" t="s">
        <v>180</v>
      </c>
      <c r="E6" s="30">
        <v>535</v>
      </c>
      <c r="F6" s="27">
        <f t="shared" si="0"/>
        <v>24</v>
      </c>
      <c r="G6" s="31" t="s">
        <v>177</v>
      </c>
      <c r="H6" s="31">
        <f t="shared" si="1"/>
        <v>12840</v>
      </c>
      <c r="I6" s="35">
        <v>14</v>
      </c>
      <c r="J6" s="27">
        <v>0</v>
      </c>
      <c r="K6" s="27">
        <v>10</v>
      </c>
      <c r="L6" s="31">
        <v>0</v>
      </c>
      <c r="M6" s="32" t="s">
        <v>63</v>
      </c>
      <c r="N6" s="32" t="s">
        <v>63</v>
      </c>
      <c r="O6" s="33"/>
      <c r="P6" s="33"/>
      <c r="Q6" s="33"/>
      <c r="R6" s="34" t="s">
        <v>66</v>
      </c>
      <c r="S6" s="34" t="s">
        <v>63</v>
      </c>
      <c r="T6" s="34" t="s">
        <v>63</v>
      </c>
      <c r="U6" s="34"/>
    </row>
    <row r="7" ht="24.95" customHeight="1" spans="1:21">
      <c r="A7" s="26">
        <v>3</v>
      </c>
      <c r="B7" s="27" t="s">
        <v>181</v>
      </c>
      <c r="C7" s="28" t="s">
        <v>182</v>
      </c>
      <c r="D7" s="29" t="s">
        <v>176</v>
      </c>
      <c r="E7" s="30">
        <v>770</v>
      </c>
      <c r="F7" s="27">
        <f t="shared" si="0"/>
        <v>14</v>
      </c>
      <c r="G7" s="31" t="s">
        <v>177</v>
      </c>
      <c r="H7" s="31">
        <f t="shared" si="1"/>
        <v>10780</v>
      </c>
      <c r="I7" s="27">
        <v>14</v>
      </c>
      <c r="J7" s="27">
        <v>0</v>
      </c>
      <c r="K7" s="27">
        <v>0</v>
      </c>
      <c r="L7" s="34">
        <v>0</v>
      </c>
      <c r="M7" s="32" t="s">
        <v>63</v>
      </c>
      <c r="N7" s="32" t="s">
        <v>63</v>
      </c>
      <c r="O7" s="34"/>
      <c r="P7" s="34"/>
      <c r="Q7" s="34"/>
      <c r="R7" s="34" t="s">
        <v>66</v>
      </c>
      <c r="S7" s="34" t="s">
        <v>63</v>
      </c>
      <c r="T7" s="34" t="s">
        <v>63</v>
      </c>
      <c r="U7" s="34"/>
    </row>
    <row r="8" ht="24.95" customHeight="1" spans="1:21">
      <c r="A8" s="26">
        <v>4</v>
      </c>
      <c r="B8" s="27" t="s">
        <v>183</v>
      </c>
      <c r="C8" s="28" t="s">
        <v>182</v>
      </c>
      <c r="D8" s="29" t="s">
        <v>176</v>
      </c>
      <c r="E8" s="30">
        <v>600</v>
      </c>
      <c r="F8" s="27">
        <f t="shared" si="0"/>
        <v>14</v>
      </c>
      <c r="G8" s="31" t="s">
        <v>177</v>
      </c>
      <c r="H8" s="31">
        <f t="shared" si="1"/>
        <v>8400</v>
      </c>
      <c r="I8" s="27">
        <v>0</v>
      </c>
      <c r="J8" s="27">
        <v>14</v>
      </c>
      <c r="K8" s="27">
        <v>0</v>
      </c>
      <c r="L8" s="27">
        <v>0</v>
      </c>
      <c r="M8" s="32" t="s">
        <v>63</v>
      </c>
      <c r="N8" s="32" t="s">
        <v>63</v>
      </c>
      <c r="O8" s="27"/>
      <c r="P8" s="27"/>
      <c r="Q8" s="27"/>
      <c r="R8" s="34" t="s">
        <v>63</v>
      </c>
      <c r="S8" s="34" t="s">
        <v>66</v>
      </c>
      <c r="T8" s="34" t="s">
        <v>63</v>
      </c>
      <c r="U8" s="34"/>
    </row>
    <row r="9" ht="24.95" customHeight="1" spans="1:21">
      <c r="A9" s="26">
        <v>5</v>
      </c>
      <c r="B9" s="27" t="s">
        <v>184</v>
      </c>
      <c r="C9" s="28" t="s">
        <v>185</v>
      </c>
      <c r="D9" s="29" t="s">
        <v>180</v>
      </c>
      <c r="E9" s="30">
        <v>310</v>
      </c>
      <c r="F9" s="27">
        <f t="shared" si="0"/>
        <v>18</v>
      </c>
      <c r="G9" s="31" t="s">
        <v>177</v>
      </c>
      <c r="H9" s="31">
        <f t="shared" si="1"/>
        <v>5580</v>
      </c>
      <c r="I9" s="35">
        <v>8</v>
      </c>
      <c r="J9" s="27">
        <v>0</v>
      </c>
      <c r="K9" s="27">
        <v>10</v>
      </c>
      <c r="L9" s="34">
        <v>0</v>
      </c>
      <c r="M9" s="32" t="s">
        <v>63</v>
      </c>
      <c r="N9" s="32" t="s">
        <v>63</v>
      </c>
      <c r="O9" s="27"/>
      <c r="P9" s="27"/>
      <c r="Q9" s="34"/>
      <c r="R9" s="34" t="s">
        <v>66</v>
      </c>
      <c r="S9" s="34" t="s">
        <v>63</v>
      </c>
      <c r="T9" s="34" t="s">
        <v>63</v>
      </c>
      <c r="U9" s="34"/>
    </row>
    <row r="10" ht="24.95" customHeight="1" spans="1:21">
      <c r="A10" s="26">
        <v>6</v>
      </c>
      <c r="B10" s="27" t="s">
        <v>186</v>
      </c>
      <c r="C10" s="28" t="s">
        <v>187</v>
      </c>
      <c r="D10" s="29" t="s">
        <v>180</v>
      </c>
      <c r="E10" s="30">
        <v>1700</v>
      </c>
      <c r="F10" s="27">
        <f t="shared" si="0"/>
        <v>43</v>
      </c>
      <c r="G10" s="31" t="s">
        <v>177</v>
      </c>
      <c r="H10" s="31">
        <f t="shared" si="1"/>
        <v>73100</v>
      </c>
      <c r="I10" s="27">
        <v>22</v>
      </c>
      <c r="J10" s="27">
        <v>8</v>
      </c>
      <c r="K10" s="27">
        <v>9</v>
      </c>
      <c r="L10" s="34">
        <v>4</v>
      </c>
      <c r="M10" s="32" t="s">
        <v>66</v>
      </c>
      <c r="N10" s="32" t="s">
        <v>66</v>
      </c>
      <c r="O10" s="27"/>
      <c r="P10" s="27"/>
      <c r="Q10" s="34"/>
      <c r="R10" s="34" t="s">
        <v>66</v>
      </c>
      <c r="S10" s="34" t="s">
        <v>66</v>
      </c>
      <c r="T10" s="34" t="s">
        <v>66</v>
      </c>
      <c r="U10" s="34"/>
    </row>
    <row r="11" ht="24.95" customHeight="1" spans="1:21">
      <c r="A11" s="26">
        <v>7</v>
      </c>
      <c r="B11" s="27" t="s">
        <v>188</v>
      </c>
      <c r="C11" s="28" t="s">
        <v>189</v>
      </c>
      <c r="D11" s="29" t="s">
        <v>176</v>
      </c>
      <c r="E11" s="30">
        <v>400</v>
      </c>
      <c r="F11" s="27">
        <v>18</v>
      </c>
      <c r="G11" s="31" t="s">
        <v>177</v>
      </c>
      <c r="H11" s="31">
        <f t="shared" si="1"/>
        <v>7200</v>
      </c>
      <c r="I11" s="27">
        <v>15</v>
      </c>
      <c r="J11" s="27">
        <v>8</v>
      </c>
      <c r="K11" s="27">
        <v>8</v>
      </c>
      <c r="L11" s="27">
        <v>4</v>
      </c>
      <c r="M11" s="32" t="s">
        <v>66</v>
      </c>
      <c r="N11" s="32" t="s">
        <v>66</v>
      </c>
      <c r="O11" s="27"/>
      <c r="P11" s="27"/>
      <c r="Q11" s="27"/>
      <c r="R11" s="34" t="s">
        <v>66</v>
      </c>
      <c r="S11" s="34" t="s">
        <v>63</v>
      </c>
      <c r="T11" s="34" t="s">
        <v>63</v>
      </c>
      <c r="U11" s="34"/>
    </row>
    <row r="12" ht="24.95" customHeight="1" spans="1:21">
      <c r="A12" s="26">
        <v>8</v>
      </c>
      <c r="B12" s="27" t="s">
        <v>190</v>
      </c>
      <c r="C12" s="28" t="s">
        <v>189</v>
      </c>
      <c r="D12" s="29" t="s">
        <v>180</v>
      </c>
      <c r="E12" s="30">
        <v>445</v>
      </c>
      <c r="F12" s="27">
        <f t="shared" si="0"/>
        <v>24</v>
      </c>
      <c r="G12" s="31" t="s">
        <v>177</v>
      </c>
      <c r="H12" s="31">
        <f t="shared" si="1"/>
        <v>10680</v>
      </c>
      <c r="I12" s="35">
        <v>14</v>
      </c>
      <c r="J12" s="27">
        <v>0</v>
      </c>
      <c r="K12" s="27">
        <v>10</v>
      </c>
      <c r="L12" s="34">
        <v>0</v>
      </c>
      <c r="M12" s="32" t="s">
        <v>63</v>
      </c>
      <c r="N12" s="32" t="s">
        <v>63</v>
      </c>
      <c r="O12" s="27"/>
      <c r="P12" s="27"/>
      <c r="Q12" s="34"/>
      <c r="R12" s="34" t="s">
        <v>66</v>
      </c>
      <c r="S12" s="34" t="s">
        <v>63</v>
      </c>
      <c r="T12" s="34" t="s">
        <v>63</v>
      </c>
      <c r="U12" s="34"/>
    </row>
    <row r="13" ht="24.95" customHeight="1" spans="1:21">
      <c r="A13" s="26">
        <v>9</v>
      </c>
      <c r="B13" s="27" t="s">
        <v>191</v>
      </c>
      <c r="C13" s="28" t="s">
        <v>192</v>
      </c>
      <c r="D13" s="29" t="s">
        <v>180</v>
      </c>
      <c r="E13" s="30">
        <v>3960</v>
      </c>
      <c r="F13" s="27">
        <f t="shared" si="0"/>
        <v>42</v>
      </c>
      <c r="G13" s="31" t="s">
        <v>177</v>
      </c>
      <c r="H13" s="31">
        <f t="shared" si="1"/>
        <v>166320</v>
      </c>
      <c r="I13" s="27">
        <v>22</v>
      </c>
      <c r="J13" s="27">
        <v>8</v>
      </c>
      <c r="K13" s="27">
        <v>6</v>
      </c>
      <c r="L13" s="34">
        <v>6</v>
      </c>
      <c r="M13" s="32" t="s">
        <v>66</v>
      </c>
      <c r="N13" s="32" t="s">
        <v>66</v>
      </c>
      <c r="O13" s="27"/>
      <c r="P13" s="27"/>
      <c r="Q13" s="34"/>
      <c r="R13" s="34" t="s">
        <v>66</v>
      </c>
      <c r="S13" s="34" t="s">
        <v>66</v>
      </c>
      <c r="T13" s="34" t="s">
        <v>66</v>
      </c>
      <c r="U13" s="34"/>
    </row>
    <row r="14" ht="24.95" customHeight="1" spans="1:21">
      <c r="A14" s="26">
        <v>10</v>
      </c>
      <c r="B14" s="27" t="s">
        <v>193</v>
      </c>
      <c r="C14" s="27" t="s">
        <v>194</v>
      </c>
      <c r="D14" s="29" t="s">
        <v>180</v>
      </c>
      <c r="E14" s="30">
        <v>260</v>
      </c>
      <c r="F14" s="27">
        <f t="shared" si="0"/>
        <v>18</v>
      </c>
      <c r="G14" s="31" t="s">
        <v>177</v>
      </c>
      <c r="H14" s="31">
        <f t="shared" si="1"/>
        <v>4680</v>
      </c>
      <c r="I14" s="35">
        <v>12</v>
      </c>
      <c r="J14" s="27">
        <v>0</v>
      </c>
      <c r="K14" s="27">
        <v>6</v>
      </c>
      <c r="L14" s="34">
        <v>0</v>
      </c>
      <c r="M14" s="32" t="s">
        <v>63</v>
      </c>
      <c r="N14" s="32" t="s">
        <v>63</v>
      </c>
      <c r="O14" s="27"/>
      <c r="P14" s="27"/>
      <c r="Q14" s="34"/>
      <c r="R14" s="34" t="s">
        <v>66</v>
      </c>
      <c r="S14" s="34" t="s">
        <v>63</v>
      </c>
      <c r="T14" s="34" t="s">
        <v>63</v>
      </c>
      <c r="U14" s="34"/>
    </row>
    <row r="15" ht="24.95" customHeight="1" spans="1:21">
      <c r="A15" s="26">
        <v>11</v>
      </c>
      <c r="B15" s="27" t="s">
        <v>195</v>
      </c>
      <c r="C15" s="27" t="s">
        <v>179</v>
      </c>
      <c r="D15" s="29" t="s">
        <v>180</v>
      </c>
      <c r="E15" s="30">
        <v>570</v>
      </c>
      <c r="F15" s="27">
        <f t="shared" si="0"/>
        <v>31</v>
      </c>
      <c r="G15" s="31" t="s">
        <v>177</v>
      </c>
      <c r="H15" s="31">
        <f t="shared" si="1"/>
        <v>17670</v>
      </c>
      <c r="I15" s="27">
        <v>15</v>
      </c>
      <c r="J15" s="27">
        <v>6</v>
      </c>
      <c r="K15" s="27">
        <v>8</v>
      </c>
      <c r="L15" s="27">
        <v>2</v>
      </c>
      <c r="M15" s="32" t="s">
        <v>66</v>
      </c>
      <c r="N15" s="32" t="s">
        <v>66</v>
      </c>
      <c r="O15" s="27"/>
      <c r="P15" s="27"/>
      <c r="Q15" s="27"/>
      <c r="R15" s="34" t="s">
        <v>66</v>
      </c>
      <c r="S15" s="34" t="s">
        <v>63</v>
      </c>
      <c r="T15" s="34" t="s">
        <v>63</v>
      </c>
      <c r="U15" s="34"/>
    </row>
    <row r="16" ht="24.95" customHeight="1" spans="1:21">
      <c r="A16" s="26">
        <v>12</v>
      </c>
      <c r="B16" s="27" t="s">
        <v>196</v>
      </c>
      <c r="C16" s="27" t="s">
        <v>179</v>
      </c>
      <c r="D16" s="29" t="s">
        <v>180</v>
      </c>
      <c r="E16" s="30">
        <v>570</v>
      </c>
      <c r="F16" s="27">
        <f t="shared" si="0"/>
        <v>18</v>
      </c>
      <c r="G16" s="31" t="s">
        <v>177</v>
      </c>
      <c r="H16" s="31">
        <f t="shared" si="1"/>
        <v>10260</v>
      </c>
      <c r="I16" s="35">
        <v>12</v>
      </c>
      <c r="J16" s="27">
        <v>0</v>
      </c>
      <c r="K16" s="27">
        <v>6</v>
      </c>
      <c r="L16" s="34">
        <v>0</v>
      </c>
      <c r="M16" s="34" t="s">
        <v>63</v>
      </c>
      <c r="N16" s="34" t="s">
        <v>63</v>
      </c>
      <c r="O16" s="27"/>
      <c r="P16" s="27"/>
      <c r="Q16" s="34"/>
      <c r="R16" s="34" t="s">
        <v>66</v>
      </c>
      <c r="S16" s="34" t="s">
        <v>63</v>
      </c>
      <c r="T16" s="34" t="s">
        <v>63</v>
      </c>
      <c r="U16" s="34"/>
    </row>
    <row r="17" ht="24.95" customHeight="1" spans="1:21">
      <c r="A17" s="26">
        <v>13</v>
      </c>
      <c r="B17" s="27" t="s">
        <v>197</v>
      </c>
      <c r="C17" s="27" t="s">
        <v>179</v>
      </c>
      <c r="D17" s="29" t="s">
        <v>176</v>
      </c>
      <c r="E17" s="30">
        <v>510</v>
      </c>
      <c r="F17" s="27">
        <f t="shared" si="0"/>
        <v>22</v>
      </c>
      <c r="G17" s="31" t="s">
        <v>177</v>
      </c>
      <c r="H17" s="31">
        <f t="shared" si="1"/>
        <v>11220</v>
      </c>
      <c r="I17" s="35">
        <v>14</v>
      </c>
      <c r="J17" s="27">
        <v>0</v>
      </c>
      <c r="K17" s="27">
        <v>8</v>
      </c>
      <c r="L17" s="34">
        <v>0</v>
      </c>
      <c r="M17" s="34" t="s">
        <v>63</v>
      </c>
      <c r="N17" s="34" t="s">
        <v>63</v>
      </c>
      <c r="O17" s="27"/>
      <c r="P17" s="27">
        <v>1</v>
      </c>
      <c r="Q17" s="34"/>
      <c r="R17" s="34" t="s">
        <v>66</v>
      </c>
      <c r="S17" s="34" t="s">
        <v>63</v>
      </c>
      <c r="T17" s="34" t="s">
        <v>63</v>
      </c>
      <c r="U17" s="34"/>
    </row>
    <row r="18" ht="24.95" customHeight="1" spans="1:21">
      <c r="A18" s="26">
        <v>14</v>
      </c>
      <c r="B18" s="27" t="s">
        <v>198</v>
      </c>
      <c r="C18" s="28" t="s">
        <v>199</v>
      </c>
      <c r="D18" s="29" t="s">
        <v>176</v>
      </c>
      <c r="E18" s="30">
        <v>865</v>
      </c>
      <c r="F18" s="27">
        <f t="shared" si="0"/>
        <v>29</v>
      </c>
      <c r="G18" s="31" t="s">
        <v>177</v>
      </c>
      <c r="H18" s="31">
        <f t="shared" si="1"/>
        <v>25085</v>
      </c>
      <c r="I18" s="35">
        <v>21</v>
      </c>
      <c r="J18" s="27">
        <v>0</v>
      </c>
      <c r="K18" s="27">
        <v>8</v>
      </c>
      <c r="L18" s="34">
        <v>0</v>
      </c>
      <c r="M18" s="34" t="s">
        <v>63</v>
      </c>
      <c r="N18" s="34" t="s">
        <v>63</v>
      </c>
      <c r="O18" s="27"/>
      <c r="P18" s="27"/>
      <c r="Q18" s="34"/>
      <c r="R18" s="34" t="s">
        <v>66</v>
      </c>
      <c r="S18" s="34" t="s">
        <v>63</v>
      </c>
      <c r="T18" s="34" t="s">
        <v>63</v>
      </c>
      <c r="U18" s="34"/>
    </row>
    <row r="19" ht="24.95" customHeight="1" spans="1:21">
      <c r="A19" s="26">
        <v>15</v>
      </c>
      <c r="B19" s="27" t="s">
        <v>200</v>
      </c>
      <c r="C19" s="28" t="s">
        <v>201</v>
      </c>
      <c r="D19" s="29" t="s">
        <v>176</v>
      </c>
      <c r="E19" s="30">
        <v>625</v>
      </c>
      <c r="F19" s="27">
        <f t="shared" si="0"/>
        <v>28</v>
      </c>
      <c r="G19" s="31" t="s">
        <v>177</v>
      </c>
      <c r="H19" s="31">
        <f t="shared" si="1"/>
        <v>17500</v>
      </c>
      <c r="I19" s="35">
        <v>18</v>
      </c>
      <c r="J19" s="27">
        <v>0</v>
      </c>
      <c r="K19" s="27">
        <v>10</v>
      </c>
      <c r="L19" s="34">
        <v>0</v>
      </c>
      <c r="M19" s="34" t="s">
        <v>63</v>
      </c>
      <c r="N19" s="34" t="s">
        <v>63</v>
      </c>
      <c r="O19" s="27"/>
      <c r="P19" s="27"/>
      <c r="Q19" s="34"/>
      <c r="R19" s="34" t="s">
        <v>66</v>
      </c>
      <c r="S19" s="34" t="s">
        <v>63</v>
      </c>
      <c r="T19" s="34" t="s">
        <v>63</v>
      </c>
      <c r="U19" s="34"/>
    </row>
    <row r="20" ht="24.95" customHeight="1" spans="1:21">
      <c r="A20" s="26">
        <v>16</v>
      </c>
      <c r="B20" s="27" t="s">
        <v>202</v>
      </c>
      <c r="C20" s="28" t="s">
        <v>201</v>
      </c>
      <c r="D20" s="29" t="s">
        <v>176</v>
      </c>
      <c r="E20" s="30">
        <v>630</v>
      </c>
      <c r="F20" s="27">
        <f t="shared" si="0"/>
        <v>24</v>
      </c>
      <c r="G20" s="31" t="s">
        <v>177</v>
      </c>
      <c r="H20" s="31">
        <f t="shared" si="1"/>
        <v>15120</v>
      </c>
      <c r="I20" s="27">
        <v>14</v>
      </c>
      <c r="J20" s="27">
        <v>0</v>
      </c>
      <c r="K20" s="27">
        <v>10</v>
      </c>
      <c r="L20" s="34">
        <v>0</v>
      </c>
      <c r="M20" s="34" t="s">
        <v>63</v>
      </c>
      <c r="N20" s="34" t="s">
        <v>63</v>
      </c>
      <c r="O20" s="27"/>
      <c r="P20" s="27"/>
      <c r="Q20" s="34"/>
      <c r="R20" s="34" t="s">
        <v>66</v>
      </c>
      <c r="S20" s="34" t="s">
        <v>63</v>
      </c>
      <c r="T20" s="34" t="s">
        <v>63</v>
      </c>
      <c r="U20" s="34"/>
    </row>
    <row r="21" ht="24.95" customHeight="1" spans="1:21">
      <c r="A21" s="26">
        <v>17</v>
      </c>
      <c r="B21" s="27" t="s">
        <v>203</v>
      </c>
      <c r="C21" s="28" t="s">
        <v>204</v>
      </c>
      <c r="D21" s="29" t="s">
        <v>180</v>
      </c>
      <c r="E21" s="30">
        <v>2480</v>
      </c>
      <c r="F21" s="27">
        <f t="shared" si="0"/>
        <v>19</v>
      </c>
      <c r="G21" s="31" t="s">
        <v>177</v>
      </c>
      <c r="H21" s="31">
        <f t="shared" si="1"/>
        <v>47120</v>
      </c>
      <c r="I21" s="35">
        <v>12</v>
      </c>
      <c r="J21" s="27">
        <v>0</v>
      </c>
      <c r="K21" s="27">
        <v>7</v>
      </c>
      <c r="L21" s="34">
        <v>0</v>
      </c>
      <c r="M21" s="34" t="s">
        <v>63</v>
      </c>
      <c r="N21" s="34" t="s">
        <v>63</v>
      </c>
      <c r="O21" s="27"/>
      <c r="P21" s="27"/>
      <c r="Q21" s="34"/>
      <c r="R21" s="34" t="s">
        <v>66</v>
      </c>
      <c r="S21" s="34" t="s">
        <v>63</v>
      </c>
      <c r="T21" s="34" t="s">
        <v>63</v>
      </c>
      <c r="U21" s="34"/>
    </row>
    <row r="22" ht="24.95" customHeight="1" spans="1:21">
      <c r="A22" s="26">
        <v>18</v>
      </c>
      <c r="B22" s="27" t="s">
        <v>205</v>
      </c>
      <c r="C22" s="28" t="s">
        <v>206</v>
      </c>
      <c r="D22" s="29" t="s">
        <v>176</v>
      </c>
      <c r="E22" s="30">
        <v>1040</v>
      </c>
      <c r="F22" s="27">
        <f t="shared" si="0"/>
        <v>24</v>
      </c>
      <c r="G22" s="31" t="s">
        <v>177</v>
      </c>
      <c r="H22" s="31">
        <f t="shared" si="1"/>
        <v>24960</v>
      </c>
      <c r="I22" s="35">
        <v>16</v>
      </c>
      <c r="J22" s="27">
        <v>0</v>
      </c>
      <c r="K22" s="27">
        <v>8</v>
      </c>
      <c r="L22" s="34">
        <v>0</v>
      </c>
      <c r="M22" s="34" t="s">
        <v>63</v>
      </c>
      <c r="N22" s="34" t="s">
        <v>63</v>
      </c>
      <c r="O22" s="27"/>
      <c r="P22" s="27"/>
      <c r="Q22" s="34"/>
      <c r="R22" s="34" t="s">
        <v>66</v>
      </c>
      <c r="S22" s="34" t="s">
        <v>63</v>
      </c>
      <c r="T22" s="34" t="s">
        <v>63</v>
      </c>
      <c r="U22" s="34"/>
    </row>
    <row r="23" ht="24.95" customHeight="1" spans="1:21">
      <c r="A23" s="26">
        <v>19</v>
      </c>
      <c r="B23" s="27" t="s">
        <v>207</v>
      </c>
      <c r="C23" s="28" t="s">
        <v>208</v>
      </c>
      <c r="D23" s="29" t="s">
        <v>180</v>
      </c>
      <c r="E23" s="30">
        <v>326</v>
      </c>
      <c r="F23" s="27">
        <f t="shared" si="0"/>
        <v>13</v>
      </c>
      <c r="G23" s="31" t="s">
        <v>177</v>
      </c>
      <c r="H23" s="31">
        <f t="shared" si="1"/>
        <v>4238</v>
      </c>
      <c r="I23" s="35">
        <v>9</v>
      </c>
      <c r="J23" s="27">
        <v>0</v>
      </c>
      <c r="K23" s="27">
        <v>4</v>
      </c>
      <c r="L23" s="34">
        <v>0</v>
      </c>
      <c r="M23" s="34" t="s">
        <v>63</v>
      </c>
      <c r="N23" s="34" t="s">
        <v>63</v>
      </c>
      <c r="O23" s="27"/>
      <c r="P23" s="27"/>
      <c r="Q23" s="34"/>
      <c r="R23" s="34" t="s">
        <v>66</v>
      </c>
      <c r="S23" s="34" t="s">
        <v>63</v>
      </c>
      <c r="T23" s="34" t="s">
        <v>63</v>
      </c>
      <c r="U23" s="34"/>
    </row>
    <row r="24" ht="24.95" customHeight="1" spans="1:21">
      <c r="A24" s="26">
        <v>20</v>
      </c>
      <c r="B24" s="27" t="s">
        <v>209</v>
      </c>
      <c r="C24" s="28" t="s">
        <v>210</v>
      </c>
      <c r="D24" s="29" t="s">
        <v>180</v>
      </c>
      <c r="E24" s="30">
        <v>980</v>
      </c>
      <c r="F24" s="27">
        <f t="shared" si="0"/>
        <v>26</v>
      </c>
      <c r="G24" s="31" t="s">
        <v>177</v>
      </c>
      <c r="H24" s="31">
        <f t="shared" si="1"/>
        <v>25480</v>
      </c>
      <c r="I24" s="27">
        <v>16</v>
      </c>
      <c r="J24" s="27">
        <v>0</v>
      </c>
      <c r="K24" s="27">
        <v>10</v>
      </c>
      <c r="L24" s="34">
        <v>0</v>
      </c>
      <c r="M24" s="34" t="s">
        <v>63</v>
      </c>
      <c r="N24" s="34" t="s">
        <v>63</v>
      </c>
      <c r="O24" s="27"/>
      <c r="P24" s="27"/>
      <c r="Q24" s="34"/>
      <c r="R24" s="34" t="s">
        <v>66</v>
      </c>
      <c r="S24" s="34" t="s">
        <v>63</v>
      </c>
      <c r="T24" s="34" t="s">
        <v>63</v>
      </c>
      <c r="U24" s="34"/>
    </row>
    <row r="25" ht="24.95" customHeight="1" spans="1:21">
      <c r="A25" s="26">
        <v>21</v>
      </c>
      <c r="B25" s="27" t="s">
        <v>211</v>
      </c>
      <c r="C25" s="28" t="s">
        <v>212</v>
      </c>
      <c r="D25" s="29" t="s">
        <v>180</v>
      </c>
      <c r="E25" s="30">
        <v>630</v>
      </c>
      <c r="F25" s="27">
        <f t="shared" si="0"/>
        <v>26</v>
      </c>
      <c r="G25" s="31" t="s">
        <v>177</v>
      </c>
      <c r="H25" s="31">
        <f t="shared" si="1"/>
        <v>16380</v>
      </c>
      <c r="I25" s="27">
        <v>16</v>
      </c>
      <c r="J25" s="27">
        <v>0</v>
      </c>
      <c r="K25" s="27">
        <v>10</v>
      </c>
      <c r="L25" s="34">
        <v>0</v>
      </c>
      <c r="M25" s="34" t="s">
        <v>66</v>
      </c>
      <c r="N25" s="34" t="s">
        <v>63</v>
      </c>
      <c r="O25" s="27"/>
      <c r="P25" s="27"/>
      <c r="Q25" s="34"/>
      <c r="R25" s="34" t="s">
        <v>66</v>
      </c>
      <c r="S25" s="34" t="s">
        <v>63</v>
      </c>
      <c r="T25" s="34" t="s">
        <v>63</v>
      </c>
      <c r="U25" s="34"/>
    </row>
    <row r="26" ht="24.95" customHeight="1" spans="1:21">
      <c r="A26" s="26">
        <v>22</v>
      </c>
      <c r="B26" s="27" t="s">
        <v>213</v>
      </c>
      <c r="C26" s="28" t="s">
        <v>214</v>
      </c>
      <c r="D26" s="29" t="s">
        <v>180</v>
      </c>
      <c r="E26" s="30">
        <v>815</v>
      </c>
      <c r="F26" s="27">
        <f t="shared" si="0"/>
        <v>28</v>
      </c>
      <c r="G26" s="31" t="s">
        <v>177</v>
      </c>
      <c r="H26" s="31">
        <f t="shared" si="1"/>
        <v>22820</v>
      </c>
      <c r="I26" s="35">
        <v>18</v>
      </c>
      <c r="J26" s="27">
        <v>0</v>
      </c>
      <c r="K26" s="27">
        <v>10</v>
      </c>
      <c r="L26" s="34">
        <v>0</v>
      </c>
      <c r="M26" s="34" t="s">
        <v>63</v>
      </c>
      <c r="N26" s="34" t="s">
        <v>63</v>
      </c>
      <c r="O26" s="27"/>
      <c r="P26" s="27"/>
      <c r="Q26" s="34"/>
      <c r="R26" s="34" t="s">
        <v>66</v>
      </c>
      <c r="S26" s="34" t="s">
        <v>63</v>
      </c>
      <c r="T26" s="34" t="s">
        <v>63</v>
      </c>
      <c r="U26" s="34"/>
    </row>
    <row r="27" ht="24.95" customHeight="1" spans="1:21">
      <c r="A27" s="26">
        <v>23</v>
      </c>
      <c r="B27" s="27" t="s">
        <v>215</v>
      </c>
      <c r="C27" s="28" t="s">
        <v>216</v>
      </c>
      <c r="D27" s="29" t="s">
        <v>180</v>
      </c>
      <c r="E27" s="30">
        <v>2314</v>
      </c>
      <c r="F27" s="27">
        <f t="shared" si="0"/>
        <v>31</v>
      </c>
      <c r="G27" s="31" t="s">
        <v>177</v>
      </c>
      <c r="H27" s="31">
        <f t="shared" si="1"/>
        <v>71734</v>
      </c>
      <c r="I27" s="35">
        <v>15</v>
      </c>
      <c r="J27" s="27">
        <v>7</v>
      </c>
      <c r="K27" s="27">
        <v>5</v>
      </c>
      <c r="L27" s="34">
        <v>4</v>
      </c>
      <c r="M27" s="34" t="s">
        <v>63</v>
      </c>
      <c r="N27" s="34" t="s">
        <v>66</v>
      </c>
      <c r="O27" s="27"/>
      <c r="P27" s="27"/>
      <c r="Q27" s="34"/>
      <c r="R27" s="34" t="s">
        <v>66</v>
      </c>
      <c r="S27" s="34" t="s">
        <v>63</v>
      </c>
      <c r="T27" s="34" t="s">
        <v>63</v>
      </c>
      <c r="U27" s="34"/>
    </row>
    <row r="28" ht="24.95" customHeight="1" spans="1:21">
      <c r="A28" s="26">
        <v>24</v>
      </c>
      <c r="B28" s="27" t="s">
        <v>217</v>
      </c>
      <c r="C28" s="28" t="s">
        <v>216</v>
      </c>
      <c r="D28" s="29" t="s">
        <v>180</v>
      </c>
      <c r="E28" s="30">
        <v>2435</v>
      </c>
      <c r="F28" s="27">
        <f t="shared" si="0"/>
        <v>28</v>
      </c>
      <c r="G28" s="31" t="s">
        <v>177</v>
      </c>
      <c r="H28" s="31">
        <f t="shared" si="1"/>
        <v>68180</v>
      </c>
      <c r="I28" s="35">
        <v>18</v>
      </c>
      <c r="J28" s="27">
        <v>0</v>
      </c>
      <c r="K28" s="27">
        <v>10</v>
      </c>
      <c r="L28" s="34">
        <v>0</v>
      </c>
      <c r="M28" s="34" t="s">
        <v>63</v>
      </c>
      <c r="N28" s="34" t="s">
        <v>63</v>
      </c>
      <c r="O28" s="27"/>
      <c r="P28" s="27"/>
      <c r="Q28" s="34"/>
      <c r="R28" s="34" t="s">
        <v>66</v>
      </c>
      <c r="S28" s="34" t="s">
        <v>63</v>
      </c>
      <c r="T28" s="34" t="s">
        <v>66</v>
      </c>
      <c r="U28" s="34"/>
    </row>
    <row r="29" ht="24.95" customHeight="1" spans="1:21">
      <c r="A29" s="26">
        <v>25</v>
      </c>
      <c r="B29" s="27" t="s">
        <v>218</v>
      </c>
      <c r="C29" s="28" t="s">
        <v>210</v>
      </c>
      <c r="D29" s="29" t="s">
        <v>180</v>
      </c>
      <c r="E29" s="30">
        <v>1063</v>
      </c>
      <c r="F29" s="27">
        <f t="shared" si="0"/>
        <v>35</v>
      </c>
      <c r="G29" s="31" t="s">
        <v>177</v>
      </c>
      <c r="H29" s="31">
        <f t="shared" si="1"/>
        <v>37205</v>
      </c>
      <c r="I29" s="27">
        <v>22</v>
      </c>
      <c r="J29" s="27">
        <v>0</v>
      </c>
      <c r="K29" s="27">
        <v>10</v>
      </c>
      <c r="L29" s="34">
        <v>3</v>
      </c>
      <c r="M29" s="34" t="s">
        <v>66</v>
      </c>
      <c r="N29" s="34" t="s">
        <v>63</v>
      </c>
      <c r="O29" s="27"/>
      <c r="P29" s="27"/>
      <c r="Q29" s="34"/>
      <c r="R29" s="34" t="s">
        <v>66</v>
      </c>
      <c r="S29" s="34" t="s">
        <v>63</v>
      </c>
      <c r="T29" s="34" t="s">
        <v>63</v>
      </c>
      <c r="U29" s="34"/>
    </row>
    <row r="30" ht="24.95" customHeight="1" spans="1:21">
      <c r="A30" s="26">
        <v>26</v>
      </c>
      <c r="B30" s="27" t="s">
        <v>219</v>
      </c>
      <c r="C30" s="28" t="s">
        <v>210</v>
      </c>
      <c r="D30" s="29" t="s">
        <v>180</v>
      </c>
      <c r="E30" s="30">
        <v>622</v>
      </c>
      <c r="F30" s="27">
        <f t="shared" si="0"/>
        <v>20</v>
      </c>
      <c r="G30" s="31" t="s">
        <v>177</v>
      </c>
      <c r="H30" s="31">
        <f t="shared" si="1"/>
        <v>12440</v>
      </c>
      <c r="I30" s="35">
        <v>14</v>
      </c>
      <c r="J30" s="27">
        <v>0</v>
      </c>
      <c r="K30" s="27">
        <v>6</v>
      </c>
      <c r="L30" s="34">
        <v>0</v>
      </c>
      <c r="M30" s="34" t="s">
        <v>63</v>
      </c>
      <c r="N30" s="34" t="s">
        <v>63</v>
      </c>
      <c r="O30" s="27"/>
      <c r="P30" s="27"/>
      <c r="Q30" s="34"/>
      <c r="R30" s="34" t="s">
        <v>66</v>
      </c>
      <c r="S30" s="34" t="s">
        <v>63</v>
      </c>
      <c r="T30" s="34" t="s">
        <v>63</v>
      </c>
      <c r="U30" s="34"/>
    </row>
    <row r="31" ht="24.95" customHeight="1" spans="1:21">
      <c r="A31" s="26">
        <v>27</v>
      </c>
      <c r="B31" s="27" t="s">
        <v>220</v>
      </c>
      <c r="C31" s="28" t="s">
        <v>221</v>
      </c>
      <c r="D31" s="29" t="s">
        <v>180</v>
      </c>
      <c r="E31" s="30">
        <v>1860</v>
      </c>
      <c r="F31" s="27">
        <f t="shared" si="0"/>
        <v>18</v>
      </c>
      <c r="G31" s="31" t="s">
        <v>177</v>
      </c>
      <c r="H31" s="31">
        <f t="shared" si="1"/>
        <v>33480</v>
      </c>
      <c r="I31" s="35">
        <v>12</v>
      </c>
      <c r="J31" s="27">
        <v>0</v>
      </c>
      <c r="K31" s="27">
        <v>6</v>
      </c>
      <c r="L31" s="34">
        <v>0</v>
      </c>
      <c r="M31" s="34" t="s">
        <v>63</v>
      </c>
      <c r="N31" s="34" t="s">
        <v>63</v>
      </c>
      <c r="O31" s="27"/>
      <c r="P31" s="27"/>
      <c r="Q31" s="34"/>
      <c r="R31" s="34" t="s">
        <v>66</v>
      </c>
      <c r="S31" s="34" t="s">
        <v>63</v>
      </c>
      <c r="T31" s="34" t="s">
        <v>63</v>
      </c>
      <c r="U31" s="34"/>
    </row>
    <row r="32" ht="24.95" customHeight="1" spans="1:21">
      <c r="A32" s="26">
        <v>28</v>
      </c>
      <c r="B32" s="27" t="s">
        <v>222</v>
      </c>
      <c r="C32" s="28" t="s">
        <v>221</v>
      </c>
      <c r="D32" s="29" t="s">
        <v>180</v>
      </c>
      <c r="E32" s="30">
        <v>1763</v>
      </c>
      <c r="F32" s="27">
        <f t="shared" si="0"/>
        <v>31</v>
      </c>
      <c r="G32" s="31" t="s">
        <v>177</v>
      </c>
      <c r="H32" s="31">
        <f t="shared" si="1"/>
        <v>54653</v>
      </c>
      <c r="I32" s="35">
        <v>15</v>
      </c>
      <c r="J32" s="27">
        <v>7</v>
      </c>
      <c r="K32" s="27">
        <v>6</v>
      </c>
      <c r="L32" s="34">
        <v>3</v>
      </c>
      <c r="M32" s="34" t="s">
        <v>63</v>
      </c>
      <c r="N32" s="34" t="s">
        <v>66</v>
      </c>
      <c r="O32" s="27"/>
      <c r="P32" s="27"/>
      <c r="Q32" s="34"/>
      <c r="R32" s="34" t="s">
        <v>66</v>
      </c>
      <c r="S32" s="34" t="s">
        <v>63</v>
      </c>
      <c r="T32" s="34" t="s">
        <v>63</v>
      </c>
      <c r="U32" s="34"/>
    </row>
    <row r="33" ht="24.95" customHeight="1" spans="1:21">
      <c r="A33" s="26">
        <v>29</v>
      </c>
      <c r="B33" s="27" t="s">
        <v>223</v>
      </c>
      <c r="C33" s="28" t="s">
        <v>224</v>
      </c>
      <c r="D33" s="29" t="s">
        <v>180</v>
      </c>
      <c r="E33" s="30">
        <v>400</v>
      </c>
      <c r="F33" s="27">
        <f t="shared" si="0"/>
        <v>16</v>
      </c>
      <c r="G33" s="31" t="s">
        <v>177</v>
      </c>
      <c r="H33" s="31">
        <f t="shared" si="1"/>
        <v>6400</v>
      </c>
      <c r="I33" s="35">
        <v>12</v>
      </c>
      <c r="J33" s="27">
        <v>0</v>
      </c>
      <c r="K33" s="36">
        <v>4</v>
      </c>
      <c r="L33" s="34">
        <v>0</v>
      </c>
      <c r="M33" s="34" t="s">
        <v>63</v>
      </c>
      <c r="N33" s="34" t="s">
        <v>63</v>
      </c>
      <c r="O33" s="27"/>
      <c r="P33" s="27"/>
      <c r="Q33" s="34"/>
      <c r="R33" s="34" t="s">
        <v>66</v>
      </c>
      <c r="S33" s="34" t="s">
        <v>63</v>
      </c>
      <c r="T33" s="34" t="s">
        <v>63</v>
      </c>
      <c r="U33" s="34"/>
    </row>
    <row r="34" ht="24.95" customHeight="1" spans="1:21">
      <c r="A34" s="26">
        <v>30</v>
      </c>
      <c r="B34" s="27" t="s">
        <v>225</v>
      </c>
      <c r="C34" s="28" t="s">
        <v>221</v>
      </c>
      <c r="D34" s="29" t="s">
        <v>180</v>
      </c>
      <c r="E34" s="30">
        <v>1522</v>
      </c>
      <c r="F34" s="27">
        <f t="shared" si="0"/>
        <v>22</v>
      </c>
      <c r="G34" s="31" t="s">
        <v>177</v>
      </c>
      <c r="H34" s="31">
        <f t="shared" si="1"/>
        <v>33484</v>
      </c>
      <c r="I34" s="35">
        <v>14</v>
      </c>
      <c r="J34" s="27">
        <v>0</v>
      </c>
      <c r="K34" s="36">
        <v>8</v>
      </c>
      <c r="L34" s="34">
        <v>0</v>
      </c>
      <c r="M34" s="34" t="s">
        <v>63</v>
      </c>
      <c r="N34" s="34" t="s">
        <v>63</v>
      </c>
      <c r="O34" s="27"/>
      <c r="P34" s="27">
        <v>1</v>
      </c>
      <c r="Q34" s="34"/>
      <c r="R34" s="34" t="s">
        <v>66</v>
      </c>
      <c r="S34" s="34" t="s">
        <v>63</v>
      </c>
      <c r="T34" s="34" t="s">
        <v>63</v>
      </c>
      <c r="U34" s="34"/>
    </row>
    <row r="35" ht="24.95" customHeight="1" spans="1:21">
      <c r="A35" s="26">
        <v>31</v>
      </c>
      <c r="B35" s="27" t="s">
        <v>226</v>
      </c>
      <c r="C35" s="28" t="s">
        <v>227</v>
      </c>
      <c r="D35" s="29" t="s">
        <v>180</v>
      </c>
      <c r="E35" s="30">
        <v>350</v>
      </c>
      <c r="F35" s="27">
        <f t="shared" si="0"/>
        <v>18</v>
      </c>
      <c r="G35" s="31" t="s">
        <v>177</v>
      </c>
      <c r="H35" s="31">
        <f t="shared" si="1"/>
        <v>6300</v>
      </c>
      <c r="I35" s="35">
        <v>12</v>
      </c>
      <c r="J35" s="27">
        <v>0</v>
      </c>
      <c r="K35" s="36">
        <v>6</v>
      </c>
      <c r="L35" s="34">
        <v>0</v>
      </c>
      <c r="M35" s="34" t="s">
        <v>63</v>
      </c>
      <c r="N35" s="34" t="s">
        <v>63</v>
      </c>
      <c r="O35" s="27"/>
      <c r="P35" s="27"/>
      <c r="Q35" s="34"/>
      <c r="R35" s="34" t="s">
        <v>66</v>
      </c>
      <c r="S35" s="34" t="s">
        <v>63</v>
      </c>
      <c r="T35" s="34" t="s">
        <v>63</v>
      </c>
      <c r="U35" s="34"/>
    </row>
    <row r="36" ht="24.95" customHeight="1" spans="1:21">
      <c r="A36" s="26">
        <v>32</v>
      </c>
      <c r="B36" s="27" t="s">
        <v>228</v>
      </c>
      <c r="C36" s="28" t="s">
        <v>229</v>
      </c>
      <c r="D36" s="29" t="s">
        <v>180</v>
      </c>
      <c r="E36" s="30">
        <v>970</v>
      </c>
      <c r="F36" s="27">
        <f t="shared" si="0"/>
        <v>22</v>
      </c>
      <c r="G36" s="31" t="s">
        <v>177</v>
      </c>
      <c r="H36" s="31">
        <f t="shared" si="1"/>
        <v>21340</v>
      </c>
      <c r="I36" s="35">
        <v>12</v>
      </c>
      <c r="J36" s="27">
        <v>0</v>
      </c>
      <c r="K36" s="36">
        <v>10</v>
      </c>
      <c r="L36" s="34">
        <v>0</v>
      </c>
      <c r="M36" s="34" t="s">
        <v>63</v>
      </c>
      <c r="N36" s="34" t="s">
        <v>63</v>
      </c>
      <c r="O36" s="27"/>
      <c r="P36" s="27"/>
      <c r="Q36" s="34"/>
      <c r="R36" s="34" t="s">
        <v>66</v>
      </c>
      <c r="S36" s="34" t="s">
        <v>63</v>
      </c>
      <c r="T36" s="34" t="s">
        <v>63</v>
      </c>
      <c r="U36" s="34"/>
    </row>
    <row r="37" ht="24.95" customHeight="1" spans="1:21">
      <c r="A37" s="26">
        <v>33</v>
      </c>
      <c r="B37" s="27" t="s">
        <v>230</v>
      </c>
      <c r="C37" s="28" t="s">
        <v>231</v>
      </c>
      <c r="D37" s="29" t="s">
        <v>180</v>
      </c>
      <c r="E37" s="30">
        <v>1551</v>
      </c>
      <c r="F37" s="27">
        <f t="shared" si="0"/>
        <v>24</v>
      </c>
      <c r="G37" s="31" t="s">
        <v>177</v>
      </c>
      <c r="H37" s="31">
        <f t="shared" si="1"/>
        <v>37224</v>
      </c>
      <c r="I37" s="35">
        <v>14</v>
      </c>
      <c r="J37" s="27">
        <v>0</v>
      </c>
      <c r="K37" s="36">
        <v>10</v>
      </c>
      <c r="L37" s="34">
        <v>0</v>
      </c>
      <c r="M37" s="34" t="s">
        <v>63</v>
      </c>
      <c r="N37" s="34" t="s">
        <v>63</v>
      </c>
      <c r="O37" s="27"/>
      <c r="P37" s="27"/>
      <c r="Q37" s="34"/>
      <c r="R37" s="34" t="s">
        <v>66</v>
      </c>
      <c r="S37" s="34" t="s">
        <v>63</v>
      </c>
      <c r="T37" s="34" t="s">
        <v>63</v>
      </c>
      <c r="U37" s="34"/>
    </row>
    <row r="38" ht="24.95" customHeight="1" spans="1:21">
      <c r="A38" s="26">
        <v>34</v>
      </c>
      <c r="B38" s="27" t="s">
        <v>232</v>
      </c>
      <c r="C38" s="28" t="s">
        <v>233</v>
      </c>
      <c r="D38" s="29" t="s">
        <v>180</v>
      </c>
      <c r="E38" s="30">
        <v>796</v>
      </c>
      <c r="F38" s="27">
        <f t="shared" si="0"/>
        <v>18</v>
      </c>
      <c r="G38" s="31" t="s">
        <v>177</v>
      </c>
      <c r="H38" s="31">
        <f t="shared" si="1"/>
        <v>14328</v>
      </c>
      <c r="I38" s="35">
        <v>12</v>
      </c>
      <c r="J38" s="27">
        <v>0</v>
      </c>
      <c r="K38" s="36">
        <v>6</v>
      </c>
      <c r="L38" s="34">
        <v>0</v>
      </c>
      <c r="M38" s="34" t="s">
        <v>63</v>
      </c>
      <c r="N38" s="34" t="s">
        <v>63</v>
      </c>
      <c r="O38" s="27"/>
      <c r="P38" s="27"/>
      <c r="Q38" s="34"/>
      <c r="R38" s="34" t="s">
        <v>66</v>
      </c>
      <c r="S38" s="34" t="s">
        <v>63</v>
      </c>
      <c r="T38" s="34" t="s">
        <v>63</v>
      </c>
      <c r="U38" s="34"/>
    </row>
    <row r="39" ht="24.95" customHeight="1" spans="1:21">
      <c r="A39" s="26">
        <v>35</v>
      </c>
      <c r="B39" s="27" t="s">
        <v>234</v>
      </c>
      <c r="C39" s="28" t="s">
        <v>235</v>
      </c>
      <c r="D39" s="29" t="s">
        <v>180</v>
      </c>
      <c r="E39" s="30">
        <v>895</v>
      </c>
      <c r="F39" s="27">
        <f t="shared" si="0"/>
        <v>24</v>
      </c>
      <c r="G39" s="31" t="s">
        <v>177</v>
      </c>
      <c r="H39" s="31">
        <f t="shared" si="1"/>
        <v>21480</v>
      </c>
      <c r="I39" s="35">
        <v>14</v>
      </c>
      <c r="J39" s="27">
        <v>0</v>
      </c>
      <c r="K39" s="36">
        <v>10</v>
      </c>
      <c r="L39" s="34">
        <v>0</v>
      </c>
      <c r="M39" s="34" t="s">
        <v>63</v>
      </c>
      <c r="N39" s="34" t="s">
        <v>63</v>
      </c>
      <c r="O39" s="27"/>
      <c r="P39" s="27"/>
      <c r="Q39" s="34"/>
      <c r="R39" s="34" t="s">
        <v>66</v>
      </c>
      <c r="S39" s="34" t="s">
        <v>63</v>
      </c>
      <c r="T39" s="34" t="s">
        <v>63</v>
      </c>
      <c r="U39" s="34"/>
    </row>
    <row r="40" ht="24.95" customHeight="1" spans="1:21">
      <c r="A40" s="26">
        <v>36</v>
      </c>
      <c r="B40" s="37" t="s">
        <v>236</v>
      </c>
      <c r="C40" s="38" t="s">
        <v>237</v>
      </c>
      <c r="D40" s="29" t="s">
        <v>180</v>
      </c>
      <c r="E40" s="30">
        <v>360</v>
      </c>
      <c r="F40" s="27">
        <f t="shared" si="0"/>
        <v>5</v>
      </c>
      <c r="G40" s="31" t="s">
        <v>177</v>
      </c>
      <c r="H40" s="31">
        <f t="shared" si="1"/>
        <v>1800</v>
      </c>
      <c r="I40" s="27">
        <v>0</v>
      </c>
      <c r="J40" s="27">
        <v>5</v>
      </c>
      <c r="K40" s="36">
        <v>0</v>
      </c>
      <c r="L40" s="34">
        <v>0</v>
      </c>
      <c r="M40" s="34" t="s">
        <v>63</v>
      </c>
      <c r="N40" s="34" t="s">
        <v>63</v>
      </c>
      <c r="O40" s="27"/>
      <c r="P40" s="27"/>
      <c r="Q40" s="34"/>
      <c r="R40" s="34" t="s">
        <v>63</v>
      </c>
      <c r="S40" s="34" t="s">
        <v>66</v>
      </c>
      <c r="T40" s="34" t="s">
        <v>63</v>
      </c>
      <c r="U40" s="34"/>
    </row>
    <row r="41" ht="24.95" customHeight="1" spans="1:21">
      <c r="A41" s="26">
        <v>37</v>
      </c>
      <c r="B41" s="27" t="s">
        <v>238</v>
      </c>
      <c r="C41" s="27" t="s">
        <v>239</v>
      </c>
      <c r="D41" s="35" t="s">
        <v>180</v>
      </c>
      <c r="E41" s="27">
        <v>1100</v>
      </c>
      <c r="F41" s="27">
        <f t="shared" si="0"/>
        <v>16</v>
      </c>
      <c r="G41" s="31" t="s">
        <v>177</v>
      </c>
      <c r="H41" s="31">
        <f t="shared" si="1"/>
        <v>17600</v>
      </c>
      <c r="I41" s="27">
        <v>16</v>
      </c>
      <c r="J41" s="27">
        <v>0</v>
      </c>
      <c r="K41" s="27">
        <v>0</v>
      </c>
      <c r="L41" s="34">
        <v>0</v>
      </c>
      <c r="M41" s="34" t="s">
        <v>63</v>
      </c>
      <c r="N41" s="34" t="s">
        <v>63</v>
      </c>
      <c r="O41" s="34"/>
      <c r="P41" s="34"/>
      <c r="Q41" s="34"/>
      <c r="R41" s="34" t="s">
        <v>66</v>
      </c>
      <c r="S41" s="34" t="s">
        <v>63</v>
      </c>
      <c r="T41" s="34" t="s">
        <v>63</v>
      </c>
      <c r="U41" s="34"/>
    </row>
    <row r="42" ht="24.95" customHeight="1" spans="1:21">
      <c r="A42" s="26">
        <v>38</v>
      </c>
      <c r="B42" s="27" t="s">
        <v>240</v>
      </c>
      <c r="C42" s="27" t="s">
        <v>241</v>
      </c>
      <c r="D42" s="35" t="s">
        <v>180</v>
      </c>
      <c r="E42" s="27">
        <v>80</v>
      </c>
      <c r="F42" s="27">
        <f t="shared" si="0"/>
        <v>39</v>
      </c>
      <c r="G42" s="31" t="s">
        <v>177</v>
      </c>
      <c r="H42" s="31">
        <f t="shared" si="1"/>
        <v>3120</v>
      </c>
      <c r="I42" s="27">
        <v>22</v>
      </c>
      <c r="J42" s="27">
        <v>6</v>
      </c>
      <c r="K42" s="27">
        <v>5</v>
      </c>
      <c r="L42" s="34">
        <v>6</v>
      </c>
      <c r="M42" s="34" t="s">
        <v>66</v>
      </c>
      <c r="N42" s="34" t="s">
        <v>66</v>
      </c>
      <c r="O42" s="34"/>
      <c r="P42" s="34"/>
      <c r="Q42" s="34"/>
      <c r="R42" s="34" t="s">
        <v>66</v>
      </c>
      <c r="S42" s="34" t="s">
        <v>63</v>
      </c>
      <c r="T42" s="34" t="s">
        <v>63</v>
      </c>
      <c r="U42" s="34"/>
    </row>
    <row r="43" ht="24.95" customHeight="1" spans="1:21">
      <c r="A43" s="26">
        <v>39</v>
      </c>
      <c r="B43" s="27" t="s">
        <v>242</v>
      </c>
      <c r="C43" s="27" t="s">
        <v>243</v>
      </c>
      <c r="D43" s="35" t="s">
        <v>180</v>
      </c>
      <c r="E43" s="27">
        <v>1135</v>
      </c>
      <c r="F43" s="27">
        <f t="shared" si="0"/>
        <v>19</v>
      </c>
      <c r="G43" s="31" t="s">
        <v>177</v>
      </c>
      <c r="H43" s="31">
        <f t="shared" si="1"/>
        <v>21565</v>
      </c>
      <c r="I43" s="27">
        <v>9</v>
      </c>
      <c r="J43" s="27">
        <v>4</v>
      </c>
      <c r="K43" s="27">
        <v>6</v>
      </c>
      <c r="L43" s="34">
        <v>0</v>
      </c>
      <c r="M43" s="34" t="s">
        <v>63</v>
      </c>
      <c r="N43" s="34" t="s">
        <v>66</v>
      </c>
      <c r="O43" s="34">
        <v>1</v>
      </c>
      <c r="P43" s="34"/>
      <c r="Q43" s="34"/>
      <c r="R43" s="34" t="s">
        <v>66</v>
      </c>
      <c r="S43" s="34" t="s">
        <v>63</v>
      </c>
      <c r="T43" s="34" t="s">
        <v>63</v>
      </c>
      <c r="U43" s="34"/>
    </row>
    <row r="44" ht="24.95" customHeight="1" spans="1:21">
      <c r="A44" s="26">
        <v>40</v>
      </c>
      <c r="B44" s="27" t="s">
        <v>244</v>
      </c>
      <c r="C44" s="27" t="s">
        <v>245</v>
      </c>
      <c r="D44" s="35" t="s">
        <v>180</v>
      </c>
      <c r="E44" s="27">
        <v>3260</v>
      </c>
      <c r="F44" s="27">
        <f t="shared" si="0"/>
        <v>57</v>
      </c>
      <c r="G44" s="31" t="s">
        <v>177</v>
      </c>
      <c r="H44" s="31">
        <f t="shared" si="1"/>
        <v>185820</v>
      </c>
      <c r="I44" s="27">
        <v>34</v>
      </c>
      <c r="J44" s="27">
        <v>8</v>
      </c>
      <c r="K44" s="27">
        <v>10</v>
      </c>
      <c r="L44" s="34">
        <v>5</v>
      </c>
      <c r="M44" s="34" t="s">
        <v>66</v>
      </c>
      <c r="N44" s="34" t="s">
        <v>66</v>
      </c>
      <c r="O44" s="34"/>
      <c r="P44" s="34"/>
      <c r="Q44" s="34"/>
      <c r="R44" s="34" t="s">
        <v>66</v>
      </c>
      <c r="S44" s="34" t="s">
        <v>63</v>
      </c>
      <c r="T44" s="34" t="s">
        <v>63</v>
      </c>
      <c r="U44" s="34"/>
    </row>
    <row r="45" ht="24.95" customHeight="1" spans="1:21">
      <c r="A45" s="26">
        <v>41</v>
      </c>
      <c r="B45" s="27" t="s">
        <v>246</v>
      </c>
      <c r="C45" s="27" t="s">
        <v>247</v>
      </c>
      <c r="D45" s="35" t="s">
        <v>180</v>
      </c>
      <c r="E45" s="27">
        <v>400</v>
      </c>
      <c r="F45" s="27">
        <f t="shared" si="0"/>
        <v>18</v>
      </c>
      <c r="G45" s="31" t="s">
        <v>177</v>
      </c>
      <c r="H45" s="31">
        <f t="shared" si="1"/>
        <v>7200</v>
      </c>
      <c r="I45" s="27">
        <v>14</v>
      </c>
      <c r="J45" s="27">
        <v>0</v>
      </c>
      <c r="K45" s="27">
        <v>4</v>
      </c>
      <c r="L45" s="34">
        <v>0</v>
      </c>
      <c r="M45" s="34" t="s">
        <v>63</v>
      </c>
      <c r="N45" s="34" t="s">
        <v>63</v>
      </c>
      <c r="O45" s="34"/>
      <c r="P45" s="34"/>
      <c r="Q45" s="34"/>
      <c r="R45" s="34" t="s">
        <v>66</v>
      </c>
      <c r="S45" s="34" t="s">
        <v>63</v>
      </c>
      <c r="T45" s="34" t="s">
        <v>63</v>
      </c>
      <c r="U45" s="34"/>
    </row>
    <row r="46" ht="24.95" customHeight="1" spans="1:21">
      <c r="A46" s="26">
        <v>42</v>
      </c>
      <c r="B46" s="27" t="s">
        <v>248</v>
      </c>
      <c r="C46" s="27" t="s">
        <v>249</v>
      </c>
      <c r="D46" s="35" t="s">
        <v>180</v>
      </c>
      <c r="E46" s="27">
        <v>1400</v>
      </c>
      <c r="F46" s="27">
        <f t="shared" si="0"/>
        <v>19</v>
      </c>
      <c r="G46" s="31" t="s">
        <v>177</v>
      </c>
      <c r="H46" s="31">
        <f t="shared" si="1"/>
        <v>26600</v>
      </c>
      <c r="I46" s="27">
        <v>12</v>
      </c>
      <c r="J46" s="27">
        <v>0</v>
      </c>
      <c r="K46" s="35" t="s">
        <v>250</v>
      </c>
      <c r="L46" s="34">
        <v>0</v>
      </c>
      <c r="M46" s="34" t="s">
        <v>63</v>
      </c>
      <c r="N46" s="34" t="s">
        <v>63</v>
      </c>
      <c r="O46" s="34"/>
      <c r="P46" s="34">
        <v>1</v>
      </c>
      <c r="Q46" s="34"/>
      <c r="R46" s="34" t="s">
        <v>66</v>
      </c>
      <c r="S46" s="34" t="s">
        <v>63</v>
      </c>
      <c r="T46" s="34" t="s">
        <v>63</v>
      </c>
      <c r="U46" s="34"/>
    </row>
    <row r="47" ht="24.95" customHeight="1" spans="1:21">
      <c r="A47" s="26">
        <v>43</v>
      </c>
      <c r="B47" s="27" t="s">
        <v>251</v>
      </c>
      <c r="C47" s="27" t="s">
        <v>247</v>
      </c>
      <c r="D47" s="35" t="s">
        <v>180</v>
      </c>
      <c r="E47" s="27">
        <v>380</v>
      </c>
      <c r="F47" s="27">
        <f t="shared" si="0"/>
        <v>18</v>
      </c>
      <c r="G47" s="31" t="s">
        <v>177</v>
      </c>
      <c r="H47" s="31">
        <f t="shared" si="1"/>
        <v>6840</v>
      </c>
      <c r="I47" s="27">
        <v>14</v>
      </c>
      <c r="J47" s="27">
        <v>0</v>
      </c>
      <c r="K47" s="27">
        <v>4</v>
      </c>
      <c r="L47" s="34">
        <v>0</v>
      </c>
      <c r="M47" s="34" t="s">
        <v>63</v>
      </c>
      <c r="N47" s="34" t="s">
        <v>63</v>
      </c>
      <c r="O47" s="34"/>
      <c r="P47" s="34"/>
      <c r="Q47" s="34"/>
      <c r="R47" s="34" t="s">
        <v>66</v>
      </c>
      <c r="S47" s="34" t="s">
        <v>63</v>
      </c>
      <c r="T47" s="34" t="s">
        <v>63</v>
      </c>
      <c r="U47" s="34"/>
    </row>
    <row r="48" ht="24.95" customHeight="1" spans="1:21">
      <c r="A48" s="26">
        <v>44</v>
      </c>
      <c r="B48" s="27" t="s">
        <v>252</v>
      </c>
      <c r="C48" s="27" t="s">
        <v>253</v>
      </c>
      <c r="D48" s="35" t="s">
        <v>180</v>
      </c>
      <c r="E48" s="27">
        <v>514</v>
      </c>
      <c r="F48" s="27">
        <f t="shared" si="0"/>
        <v>22</v>
      </c>
      <c r="G48" s="31" t="s">
        <v>177</v>
      </c>
      <c r="H48" s="31">
        <f t="shared" si="1"/>
        <v>11308</v>
      </c>
      <c r="I48" s="27">
        <v>12</v>
      </c>
      <c r="J48" s="27">
        <v>0</v>
      </c>
      <c r="K48" s="27">
        <v>10</v>
      </c>
      <c r="L48" s="34">
        <v>0</v>
      </c>
      <c r="M48" s="34" t="s">
        <v>63</v>
      </c>
      <c r="N48" s="34" t="s">
        <v>63</v>
      </c>
      <c r="O48" s="34"/>
      <c r="P48" s="34"/>
      <c r="Q48" s="34"/>
      <c r="R48" s="34" t="s">
        <v>66</v>
      </c>
      <c r="S48" s="34" t="s">
        <v>63</v>
      </c>
      <c r="T48" s="34" t="s">
        <v>63</v>
      </c>
      <c r="U48" s="34"/>
    </row>
    <row r="49" ht="24.95" customHeight="1" spans="1:21">
      <c r="A49" s="26">
        <v>45</v>
      </c>
      <c r="B49" s="27" t="s">
        <v>254</v>
      </c>
      <c r="C49" s="27" t="s">
        <v>255</v>
      </c>
      <c r="D49" s="35" t="s">
        <v>180</v>
      </c>
      <c r="E49" s="27">
        <v>715</v>
      </c>
      <c r="F49" s="27">
        <f t="shared" si="0"/>
        <v>24</v>
      </c>
      <c r="G49" s="31" t="s">
        <v>177</v>
      </c>
      <c r="H49" s="31">
        <f t="shared" si="1"/>
        <v>17160</v>
      </c>
      <c r="I49" s="27">
        <v>16</v>
      </c>
      <c r="J49" s="27">
        <v>0</v>
      </c>
      <c r="K49" s="27">
        <v>8</v>
      </c>
      <c r="L49" s="34">
        <v>0</v>
      </c>
      <c r="M49" s="34" t="s">
        <v>63</v>
      </c>
      <c r="N49" s="34" t="s">
        <v>63</v>
      </c>
      <c r="O49" s="34"/>
      <c r="P49" s="34"/>
      <c r="Q49" s="34"/>
      <c r="R49" s="34" t="s">
        <v>66</v>
      </c>
      <c r="S49" s="34" t="s">
        <v>63</v>
      </c>
      <c r="T49" s="34" t="s">
        <v>63</v>
      </c>
      <c r="U49" s="34"/>
    </row>
    <row r="50" ht="24.95" customHeight="1" spans="1:21">
      <c r="A50" s="26">
        <v>46</v>
      </c>
      <c r="B50" s="27" t="s">
        <v>256</v>
      </c>
      <c r="C50" s="27" t="s">
        <v>257</v>
      </c>
      <c r="D50" s="35" t="s">
        <v>176</v>
      </c>
      <c r="E50" s="27">
        <v>800</v>
      </c>
      <c r="F50" s="27">
        <f t="shared" si="0"/>
        <v>12</v>
      </c>
      <c r="G50" s="31" t="s">
        <v>177</v>
      </c>
      <c r="H50" s="31">
        <f t="shared" si="1"/>
        <v>9600</v>
      </c>
      <c r="I50" s="27">
        <v>12</v>
      </c>
      <c r="J50" s="27">
        <v>0</v>
      </c>
      <c r="K50" s="27">
        <v>0</v>
      </c>
      <c r="L50" s="34">
        <v>0</v>
      </c>
      <c r="M50" s="34" t="s">
        <v>63</v>
      </c>
      <c r="N50" s="34" t="s">
        <v>63</v>
      </c>
      <c r="O50" s="34"/>
      <c r="P50" s="34"/>
      <c r="Q50" s="34"/>
      <c r="R50" s="34" t="s">
        <v>66</v>
      </c>
      <c r="S50" s="34" t="s">
        <v>63</v>
      </c>
      <c r="T50" s="34" t="s">
        <v>63</v>
      </c>
      <c r="U50" s="34"/>
    </row>
    <row r="51" ht="24.95" customHeight="1" spans="1:21">
      <c r="A51" s="26">
        <v>47</v>
      </c>
      <c r="B51" s="27" t="s">
        <v>258</v>
      </c>
      <c r="C51" s="27" t="s">
        <v>259</v>
      </c>
      <c r="D51" s="35" t="s">
        <v>176</v>
      </c>
      <c r="E51" s="27">
        <v>160</v>
      </c>
      <c r="F51" s="27">
        <f t="shared" si="0"/>
        <v>12</v>
      </c>
      <c r="G51" s="31" t="s">
        <v>177</v>
      </c>
      <c r="H51" s="31">
        <f t="shared" si="1"/>
        <v>1920</v>
      </c>
      <c r="I51" s="27">
        <v>8</v>
      </c>
      <c r="J51" s="27">
        <v>0</v>
      </c>
      <c r="K51" s="27">
        <v>4</v>
      </c>
      <c r="L51" s="34">
        <v>0</v>
      </c>
      <c r="M51" s="34" t="s">
        <v>63</v>
      </c>
      <c r="N51" s="34" t="s">
        <v>63</v>
      </c>
      <c r="O51" s="34"/>
      <c r="P51" s="34"/>
      <c r="Q51" s="34"/>
      <c r="R51" s="34" t="s">
        <v>66</v>
      </c>
      <c r="S51" s="34" t="s">
        <v>63</v>
      </c>
      <c r="T51" s="34" t="s">
        <v>63</v>
      </c>
      <c r="U51" s="34"/>
    </row>
    <row r="52" ht="24.95" customHeight="1" spans="1:21">
      <c r="A52" s="26">
        <v>48</v>
      </c>
      <c r="B52" s="27" t="s">
        <v>260</v>
      </c>
      <c r="C52" s="27" t="s">
        <v>261</v>
      </c>
      <c r="D52" s="35" t="s">
        <v>176</v>
      </c>
      <c r="E52" s="27">
        <v>110</v>
      </c>
      <c r="F52" s="27">
        <f t="shared" si="0"/>
        <v>12</v>
      </c>
      <c r="G52" s="31" t="s">
        <v>177</v>
      </c>
      <c r="H52" s="31">
        <f t="shared" si="1"/>
        <v>1320</v>
      </c>
      <c r="I52" s="27">
        <v>8</v>
      </c>
      <c r="J52" s="27">
        <v>0</v>
      </c>
      <c r="K52" s="27">
        <v>4</v>
      </c>
      <c r="L52" s="34">
        <v>0</v>
      </c>
      <c r="M52" s="34" t="s">
        <v>63</v>
      </c>
      <c r="N52" s="34" t="s">
        <v>63</v>
      </c>
      <c r="O52" s="34"/>
      <c r="P52" s="34"/>
      <c r="Q52" s="34"/>
      <c r="R52" s="34" t="s">
        <v>66</v>
      </c>
      <c r="S52" s="34" t="s">
        <v>63</v>
      </c>
      <c r="T52" s="34" t="s">
        <v>63</v>
      </c>
      <c r="U52" s="34"/>
    </row>
    <row r="53" ht="24.95" customHeight="1" spans="1:21">
      <c r="A53" s="26">
        <v>49</v>
      </c>
      <c r="B53" s="27" t="s">
        <v>262</v>
      </c>
      <c r="C53" s="27" t="s">
        <v>261</v>
      </c>
      <c r="D53" s="35" t="s">
        <v>176</v>
      </c>
      <c r="E53" s="27">
        <v>110</v>
      </c>
      <c r="F53" s="27">
        <f t="shared" si="0"/>
        <v>12</v>
      </c>
      <c r="G53" s="31" t="s">
        <v>177</v>
      </c>
      <c r="H53" s="31">
        <f t="shared" si="1"/>
        <v>1320</v>
      </c>
      <c r="I53" s="27">
        <v>8</v>
      </c>
      <c r="J53" s="27">
        <v>0</v>
      </c>
      <c r="K53" s="27">
        <v>4</v>
      </c>
      <c r="L53" s="34">
        <v>0</v>
      </c>
      <c r="M53" s="34" t="s">
        <v>63</v>
      </c>
      <c r="N53" s="34" t="s">
        <v>63</v>
      </c>
      <c r="O53" s="34"/>
      <c r="P53" s="34"/>
      <c r="Q53" s="34"/>
      <c r="R53" s="34" t="s">
        <v>66</v>
      </c>
      <c r="S53" s="34" t="s">
        <v>63</v>
      </c>
      <c r="T53" s="34" t="s">
        <v>63</v>
      </c>
      <c r="U53" s="34"/>
    </row>
    <row r="54" ht="24.95" customHeight="1" spans="1:21">
      <c r="A54" s="26">
        <v>50</v>
      </c>
      <c r="B54" s="27" t="s">
        <v>263</v>
      </c>
      <c r="C54" s="27" t="s">
        <v>264</v>
      </c>
      <c r="D54" s="35" t="s">
        <v>176</v>
      </c>
      <c r="E54" s="27">
        <v>895</v>
      </c>
      <c r="F54" s="27">
        <f t="shared" si="0"/>
        <v>12</v>
      </c>
      <c r="G54" s="31" t="s">
        <v>177</v>
      </c>
      <c r="H54" s="31">
        <f t="shared" si="1"/>
        <v>10740</v>
      </c>
      <c r="I54" s="27">
        <v>8</v>
      </c>
      <c r="J54" s="27">
        <v>0</v>
      </c>
      <c r="K54" s="27">
        <v>4</v>
      </c>
      <c r="L54" s="34">
        <v>0</v>
      </c>
      <c r="M54" s="34" t="s">
        <v>66</v>
      </c>
      <c r="N54" s="34" t="s">
        <v>63</v>
      </c>
      <c r="O54" s="34"/>
      <c r="P54" s="34"/>
      <c r="Q54" s="34"/>
      <c r="R54" s="34" t="s">
        <v>66</v>
      </c>
      <c r="S54" s="34" t="s">
        <v>63</v>
      </c>
      <c r="T54" s="34" t="s">
        <v>63</v>
      </c>
      <c r="U54" s="34"/>
    </row>
    <row r="55" ht="24.95" customHeight="1" spans="1:21">
      <c r="A55" s="26">
        <v>51</v>
      </c>
      <c r="B55" s="27" t="s">
        <v>265</v>
      </c>
      <c r="C55" s="27" t="s">
        <v>266</v>
      </c>
      <c r="D55" s="35" t="s">
        <v>176</v>
      </c>
      <c r="E55" s="27">
        <v>150</v>
      </c>
      <c r="F55" s="27">
        <f t="shared" si="0"/>
        <v>8</v>
      </c>
      <c r="G55" s="31" t="s">
        <v>177</v>
      </c>
      <c r="H55" s="31">
        <f t="shared" si="1"/>
        <v>1200</v>
      </c>
      <c r="I55" s="27">
        <v>8</v>
      </c>
      <c r="J55" s="27">
        <v>0</v>
      </c>
      <c r="K55" s="27">
        <v>0</v>
      </c>
      <c r="L55" s="34">
        <v>0</v>
      </c>
      <c r="M55" s="34" t="s">
        <v>63</v>
      </c>
      <c r="N55" s="34" t="s">
        <v>63</v>
      </c>
      <c r="O55" s="34"/>
      <c r="P55" s="34"/>
      <c r="Q55" s="34"/>
      <c r="R55" s="34" t="s">
        <v>66</v>
      </c>
      <c r="S55" s="34" t="s">
        <v>63</v>
      </c>
      <c r="T55" s="34" t="s">
        <v>63</v>
      </c>
      <c r="U55" s="34"/>
    </row>
    <row r="56" ht="24.95" customHeight="1" spans="1:21">
      <c r="A56" s="26">
        <v>52</v>
      </c>
      <c r="B56" s="27" t="s">
        <v>267</v>
      </c>
      <c r="C56" s="27" t="s">
        <v>268</v>
      </c>
      <c r="D56" s="35" t="s">
        <v>176</v>
      </c>
      <c r="E56" s="27">
        <v>686</v>
      </c>
      <c r="F56" s="27">
        <f t="shared" si="0"/>
        <v>10</v>
      </c>
      <c r="G56" s="31" t="s">
        <v>177</v>
      </c>
      <c r="H56" s="31">
        <f t="shared" si="1"/>
        <v>6860</v>
      </c>
      <c r="I56" s="27">
        <v>0</v>
      </c>
      <c r="J56" s="27">
        <v>7</v>
      </c>
      <c r="K56" s="27">
        <v>3</v>
      </c>
      <c r="L56" s="34">
        <v>0</v>
      </c>
      <c r="M56" s="34" t="s">
        <v>63</v>
      </c>
      <c r="N56" s="34" t="s">
        <v>63</v>
      </c>
      <c r="O56" s="34"/>
      <c r="P56" s="34"/>
      <c r="Q56" s="34"/>
      <c r="R56" s="34" t="s">
        <v>63</v>
      </c>
      <c r="S56" s="34" t="s">
        <v>66</v>
      </c>
      <c r="T56" s="34" t="s">
        <v>63</v>
      </c>
      <c r="U56" s="34"/>
    </row>
    <row r="57" ht="24.95" customHeight="1" spans="1:21">
      <c r="A57" s="26">
        <v>53</v>
      </c>
      <c r="B57" s="27" t="s">
        <v>269</v>
      </c>
      <c r="C57" s="27" t="s">
        <v>270</v>
      </c>
      <c r="D57" s="35" t="s">
        <v>176</v>
      </c>
      <c r="E57" s="27">
        <v>230</v>
      </c>
      <c r="F57" s="27">
        <f t="shared" si="0"/>
        <v>8</v>
      </c>
      <c r="G57" s="31" t="s">
        <v>177</v>
      </c>
      <c r="H57" s="31">
        <f t="shared" si="1"/>
        <v>1840</v>
      </c>
      <c r="I57" s="27">
        <v>8</v>
      </c>
      <c r="J57" s="27">
        <v>0</v>
      </c>
      <c r="K57" s="27">
        <v>0</v>
      </c>
      <c r="L57" s="34">
        <v>0</v>
      </c>
      <c r="M57" s="34" t="s">
        <v>63</v>
      </c>
      <c r="N57" s="34" t="s">
        <v>63</v>
      </c>
      <c r="O57" s="34"/>
      <c r="P57" s="34"/>
      <c r="Q57" s="34"/>
      <c r="R57" s="34" t="s">
        <v>66</v>
      </c>
      <c r="S57" s="34" t="s">
        <v>63</v>
      </c>
      <c r="T57" s="34" t="s">
        <v>66</v>
      </c>
      <c r="U57" s="34"/>
    </row>
    <row r="58" ht="24.95" customHeight="1" spans="1:21">
      <c r="A58" s="26">
        <v>54</v>
      </c>
      <c r="B58" s="27" t="s">
        <v>271</v>
      </c>
      <c r="C58" s="27" t="s">
        <v>268</v>
      </c>
      <c r="D58" s="35" t="s">
        <v>176</v>
      </c>
      <c r="E58" s="27">
        <v>810</v>
      </c>
      <c r="F58" s="27">
        <f t="shared" si="0"/>
        <v>16</v>
      </c>
      <c r="G58" s="31" t="s">
        <v>177</v>
      </c>
      <c r="H58" s="31">
        <f t="shared" si="1"/>
        <v>12960</v>
      </c>
      <c r="I58" s="27">
        <v>12</v>
      </c>
      <c r="J58" s="27">
        <v>0</v>
      </c>
      <c r="K58" s="27">
        <v>4</v>
      </c>
      <c r="L58" s="34">
        <v>0</v>
      </c>
      <c r="M58" s="34" t="s">
        <v>63</v>
      </c>
      <c r="N58" s="34" t="s">
        <v>63</v>
      </c>
      <c r="O58" s="34">
        <v>1</v>
      </c>
      <c r="P58" s="34"/>
      <c r="Q58" s="34"/>
      <c r="R58" s="34" t="s">
        <v>66</v>
      </c>
      <c r="S58" s="34" t="s">
        <v>63</v>
      </c>
      <c r="T58" s="34" t="s">
        <v>63</v>
      </c>
      <c r="U58" s="34"/>
    </row>
    <row r="59" ht="24.95" customHeight="1" spans="1:21">
      <c r="A59" s="26">
        <v>55</v>
      </c>
      <c r="B59" s="27" t="s">
        <v>272</v>
      </c>
      <c r="C59" s="27" t="s">
        <v>268</v>
      </c>
      <c r="D59" s="35" t="s">
        <v>176</v>
      </c>
      <c r="E59" s="27">
        <v>850</v>
      </c>
      <c r="F59" s="27">
        <f t="shared" si="0"/>
        <v>23</v>
      </c>
      <c r="G59" s="31" t="s">
        <v>177</v>
      </c>
      <c r="H59" s="31">
        <f t="shared" si="1"/>
        <v>19550</v>
      </c>
      <c r="I59" s="27">
        <v>16</v>
      </c>
      <c r="J59" s="27">
        <v>0</v>
      </c>
      <c r="K59" s="27">
        <v>7</v>
      </c>
      <c r="L59" s="34">
        <v>0</v>
      </c>
      <c r="M59" s="34" t="s">
        <v>63</v>
      </c>
      <c r="N59" s="34" t="s">
        <v>63</v>
      </c>
      <c r="O59" s="34"/>
      <c r="P59" s="34"/>
      <c r="Q59" s="34"/>
      <c r="R59" s="34" t="s">
        <v>66</v>
      </c>
      <c r="S59" s="34" t="s">
        <v>63</v>
      </c>
      <c r="T59" s="34" t="s">
        <v>63</v>
      </c>
      <c r="U59" s="34"/>
    </row>
    <row r="60" ht="24.95" customHeight="1" spans="1:21">
      <c r="A60" s="26">
        <v>56</v>
      </c>
      <c r="B60" s="27" t="s">
        <v>273</v>
      </c>
      <c r="C60" s="27" t="s">
        <v>274</v>
      </c>
      <c r="D60" s="35" t="s">
        <v>176</v>
      </c>
      <c r="E60" s="27">
        <v>2290</v>
      </c>
      <c r="F60" s="27">
        <f t="shared" si="0"/>
        <v>25</v>
      </c>
      <c r="G60" s="31" t="s">
        <v>177</v>
      </c>
      <c r="H60" s="31">
        <f t="shared" si="1"/>
        <v>57250</v>
      </c>
      <c r="I60" s="27">
        <v>12</v>
      </c>
      <c r="J60" s="27">
        <v>7</v>
      </c>
      <c r="K60" s="27">
        <v>4</v>
      </c>
      <c r="L60" s="34">
        <v>2</v>
      </c>
      <c r="M60" s="34" t="s">
        <v>63</v>
      </c>
      <c r="N60" s="34" t="s">
        <v>66</v>
      </c>
      <c r="O60" s="34"/>
      <c r="P60" s="34"/>
      <c r="Q60" s="34"/>
      <c r="R60" s="34" t="s">
        <v>66</v>
      </c>
      <c r="S60" s="34" t="s">
        <v>63</v>
      </c>
      <c r="T60" s="34" t="s">
        <v>63</v>
      </c>
      <c r="U60" s="34"/>
    </row>
    <row r="61" ht="24.95" customHeight="1" spans="1:21">
      <c r="A61" s="26">
        <v>57</v>
      </c>
      <c r="B61" s="27" t="s">
        <v>275</v>
      </c>
      <c r="C61" s="27" t="s">
        <v>276</v>
      </c>
      <c r="D61" s="35" t="s">
        <v>176</v>
      </c>
      <c r="E61" s="27">
        <v>690</v>
      </c>
      <c r="F61" s="27">
        <f t="shared" si="0"/>
        <v>10</v>
      </c>
      <c r="G61" s="31" t="s">
        <v>177</v>
      </c>
      <c r="H61" s="31">
        <f t="shared" si="1"/>
        <v>6900</v>
      </c>
      <c r="I61" s="27">
        <v>0</v>
      </c>
      <c r="J61" s="27">
        <v>6</v>
      </c>
      <c r="K61" s="27">
        <v>4</v>
      </c>
      <c r="L61" s="34">
        <v>0</v>
      </c>
      <c r="M61" s="34" t="s">
        <v>63</v>
      </c>
      <c r="N61" s="34" t="s">
        <v>63</v>
      </c>
      <c r="O61" s="34"/>
      <c r="P61" s="34"/>
      <c r="Q61" s="34"/>
      <c r="R61" s="34" t="s">
        <v>63</v>
      </c>
      <c r="S61" s="34" t="s">
        <v>63</v>
      </c>
      <c r="T61" s="34" t="s">
        <v>63</v>
      </c>
      <c r="U61" s="34"/>
    </row>
    <row r="62" ht="24.95" customHeight="1" spans="1:21">
      <c r="A62" s="26">
        <v>58</v>
      </c>
      <c r="B62" s="27" t="s">
        <v>277</v>
      </c>
      <c r="C62" s="27" t="s">
        <v>278</v>
      </c>
      <c r="D62" s="35" t="s">
        <v>176</v>
      </c>
      <c r="E62" s="27">
        <v>225</v>
      </c>
      <c r="F62" s="27">
        <f t="shared" si="0"/>
        <v>11</v>
      </c>
      <c r="G62" s="31" t="s">
        <v>177</v>
      </c>
      <c r="H62" s="31">
        <f t="shared" si="1"/>
        <v>2475</v>
      </c>
      <c r="I62" s="27">
        <v>7</v>
      </c>
      <c r="J62" s="27">
        <v>0</v>
      </c>
      <c r="K62" s="27">
        <v>4</v>
      </c>
      <c r="L62" s="34">
        <v>0</v>
      </c>
      <c r="M62" s="34" t="s">
        <v>63</v>
      </c>
      <c r="N62" s="34" t="s">
        <v>63</v>
      </c>
      <c r="O62" s="34"/>
      <c r="P62" s="34"/>
      <c r="Q62" s="34"/>
      <c r="R62" s="34" t="s">
        <v>63</v>
      </c>
      <c r="S62" s="34" t="s">
        <v>63</v>
      </c>
      <c r="T62" s="34" t="s">
        <v>63</v>
      </c>
      <c r="U62" s="34"/>
    </row>
    <row r="63" ht="24.95" customHeight="1" spans="1:21">
      <c r="A63" s="26">
        <v>59</v>
      </c>
      <c r="B63" s="27" t="s">
        <v>279</v>
      </c>
      <c r="C63" s="27" t="s">
        <v>280</v>
      </c>
      <c r="D63" s="35" t="s">
        <v>176</v>
      </c>
      <c r="E63" s="27">
        <v>396</v>
      </c>
      <c r="F63" s="27">
        <f t="shared" si="0"/>
        <v>13</v>
      </c>
      <c r="G63" s="31" t="s">
        <v>177</v>
      </c>
      <c r="H63" s="31">
        <f t="shared" si="1"/>
        <v>5148</v>
      </c>
      <c r="I63" s="27">
        <v>9</v>
      </c>
      <c r="J63" s="27">
        <v>0</v>
      </c>
      <c r="K63" s="27">
        <v>4</v>
      </c>
      <c r="L63" s="34">
        <v>0</v>
      </c>
      <c r="M63" s="34" t="s">
        <v>63</v>
      </c>
      <c r="N63" s="34" t="s">
        <v>63</v>
      </c>
      <c r="O63" s="34"/>
      <c r="P63" s="34"/>
      <c r="Q63" s="34"/>
      <c r="R63" s="34" t="s">
        <v>66</v>
      </c>
      <c r="S63" s="34" t="s">
        <v>63</v>
      </c>
      <c r="T63" s="34" t="s">
        <v>63</v>
      </c>
      <c r="U63" s="34"/>
    </row>
    <row r="64" ht="24.95" customHeight="1" spans="1:21">
      <c r="A64" s="26">
        <v>60</v>
      </c>
      <c r="B64" s="27" t="s">
        <v>281</v>
      </c>
      <c r="C64" s="27" t="s">
        <v>247</v>
      </c>
      <c r="D64" s="35" t="s">
        <v>176</v>
      </c>
      <c r="E64" s="27">
        <v>660</v>
      </c>
      <c r="F64" s="27">
        <f t="shared" si="0"/>
        <v>8</v>
      </c>
      <c r="G64" s="31" t="s">
        <v>177</v>
      </c>
      <c r="H64" s="31">
        <f t="shared" si="1"/>
        <v>5280</v>
      </c>
      <c r="I64" s="27">
        <v>0</v>
      </c>
      <c r="J64" s="27">
        <v>8</v>
      </c>
      <c r="K64" s="27">
        <v>0</v>
      </c>
      <c r="L64" s="34">
        <v>0</v>
      </c>
      <c r="M64" s="34" t="s">
        <v>63</v>
      </c>
      <c r="N64" s="34" t="s">
        <v>63</v>
      </c>
      <c r="O64" s="34"/>
      <c r="P64" s="34"/>
      <c r="Q64" s="34"/>
      <c r="R64" s="34" t="s">
        <v>63</v>
      </c>
      <c r="S64" s="34" t="s">
        <v>66</v>
      </c>
      <c r="T64" s="34" t="s">
        <v>63</v>
      </c>
      <c r="U64" s="34"/>
    </row>
    <row r="65" ht="24.95" customHeight="1" spans="1:21">
      <c r="A65" s="26">
        <v>61</v>
      </c>
      <c r="B65" s="27" t="s">
        <v>282</v>
      </c>
      <c r="C65" s="27" t="s">
        <v>283</v>
      </c>
      <c r="D65" s="35" t="s">
        <v>176</v>
      </c>
      <c r="E65" s="27">
        <v>4090</v>
      </c>
      <c r="F65" s="27">
        <f t="shared" si="0"/>
        <v>42</v>
      </c>
      <c r="G65" s="31" t="s">
        <v>177</v>
      </c>
      <c r="H65" s="31">
        <f t="shared" si="1"/>
        <v>171780</v>
      </c>
      <c r="I65" s="27">
        <v>25</v>
      </c>
      <c r="J65" s="27">
        <v>7</v>
      </c>
      <c r="K65" s="27">
        <v>6</v>
      </c>
      <c r="L65" s="34">
        <v>4</v>
      </c>
      <c r="M65" s="34" t="s">
        <v>66</v>
      </c>
      <c r="N65" s="34" t="s">
        <v>66</v>
      </c>
      <c r="O65" s="34"/>
      <c r="P65" s="34"/>
      <c r="Q65" s="34"/>
      <c r="R65" s="34" t="s">
        <v>66</v>
      </c>
      <c r="S65" s="34" t="s">
        <v>66</v>
      </c>
      <c r="T65" s="34" t="s">
        <v>66</v>
      </c>
      <c r="U65" s="34"/>
    </row>
    <row r="66" ht="24.95" customHeight="1" spans="1:21">
      <c r="A66" s="26">
        <v>62</v>
      </c>
      <c r="B66" s="27" t="s">
        <v>284</v>
      </c>
      <c r="C66" s="27" t="s">
        <v>237</v>
      </c>
      <c r="D66" s="35" t="s">
        <v>176</v>
      </c>
      <c r="E66" s="27">
        <v>370</v>
      </c>
      <c r="F66" s="27">
        <f t="shared" si="0"/>
        <v>5</v>
      </c>
      <c r="G66" s="31" t="s">
        <v>177</v>
      </c>
      <c r="H66" s="31">
        <f t="shared" si="1"/>
        <v>1850</v>
      </c>
      <c r="I66" s="27">
        <v>0</v>
      </c>
      <c r="J66" s="27">
        <v>5</v>
      </c>
      <c r="K66" s="27">
        <v>0</v>
      </c>
      <c r="L66" s="34">
        <v>0</v>
      </c>
      <c r="M66" s="34" t="s">
        <v>63</v>
      </c>
      <c r="N66" s="34" t="s">
        <v>63</v>
      </c>
      <c r="O66" s="34"/>
      <c r="P66" s="34"/>
      <c r="Q66" s="34"/>
      <c r="R66" s="34" t="s">
        <v>63</v>
      </c>
      <c r="S66" s="34" t="s">
        <v>66</v>
      </c>
      <c r="T66" s="34" t="s">
        <v>63</v>
      </c>
      <c r="U66" s="34"/>
    </row>
    <row r="67" ht="24.95" customHeight="1" spans="1:21">
      <c r="A67" s="26">
        <v>63</v>
      </c>
      <c r="B67" s="27" t="s">
        <v>285</v>
      </c>
      <c r="C67" s="27" t="s">
        <v>286</v>
      </c>
      <c r="D67" s="35" t="s">
        <v>176</v>
      </c>
      <c r="E67" s="27">
        <v>1150</v>
      </c>
      <c r="F67" s="27">
        <f t="shared" si="0"/>
        <v>9</v>
      </c>
      <c r="G67" s="31" t="s">
        <v>177</v>
      </c>
      <c r="H67" s="31">
        <f t="shared" si="1"/>
        <v>10350</v>
      </c>
      <c r="I67" s="27">
        <v>9</v>
      </c>
      <c r="J67" s="27">
        <v>0</v>
      </c>
      <c r="K67" s="27">
        <v>0</v>
      </c>
      <c r="L67" s="34">
        <v>0</v>
      </c>
      <c r="M67" s="34" t="s">
        <v>63</v>
      </c>
      <c r="N67" s="34" t="s">
        <v>63</v>
      </c>
      <c r="O67" s="34"/>
      <c r="P67" s="34"/>
      <c r="Q67" s="34"/>
      <c r="R67" s="34" t="s">
        <v>66</v>
      </c>
      <c r="S67" s="34" t="s">
        <v>63</v>
      </c>
      <c r="T67" s="34" t="s">
        <v>63</v>
      </c>
      <c r="U67" s="34"/>
    </row>
    <row r="68" ht="24.95" customHeight="1" spans="1:21">
      <c r="A68" s="26">
        <v>64</v>
      </c>
      <c r="B68" s="27" t="s">
        <v>287</v>
      </c>
      <c r="C68" s="27" t="s">
        <v>288</v>
      </c>
      <c r="D68" s="35" t="s">
        <v>176</v>
      </c>
      <c r="E68" s="27">
        <v>850</v>
      </c>
      <c r="F68" s="27">
        <f t="shared" si="0"/>
        <v>5</v>
      </c>
      <c r="G68" s="31" t="s">
        <v>177</v>
      </c>
      <c r="H68" s="31">
        <f t="shared" si="1"/>
        <v>4250</v>
      </c>
      <c r="I68" s="27">
        <v>0</v>
      </c>
      <c r="J68" s="27">
        <v>5</v>
      </c>
      <c r="K68" s="27">
        <v>0</v>
      </c>
      <c r="L68" s="34">
        <v>0</v>
      </c>
      <c r="M68" s="34" t="s">
        <v>63</v>
      </c>
      <c r="N68" s="34" t="s">
        <v>63</v>
      </c>
      <c r="O68" s="34"/>
      <c r="P68" s="34"/>
      <c r="Q68" s="34"/>
      <c r="R68" s="34" t="s">
        <v>63</v>
      </c>
      <c r="S68" s="34" t="s">
        <v>63</v>
      </c>
      <c r="T68" s="34" t="s">
        <v>63</v>
      </c>
      <c r="U68" s="34"/>
    </row>
    <row r="69" ht="24.95" customHeight="1" spans="1:21">
      <c r="A69" s="26">
        <v>65</v>
      </c>
      <c r="B69" s="27" t="s">
        <v>289</v>
      </c>
      <c r="C69" s="27" t="s">
        <v>290</v>
      </c>
      <c r="D69" s="35" t="s">
        <v>180</v>
      </c>
      <c r="E69" s="27">
        <v>910</v>
      </c>
      <c r="F69" s="27">
        <f t="shared" ref="F69:F71" si="2">I69+J69+K69+L69</f>
        <v>20</v>
      </c>
      <c r="G69" s="31" t="s">
        <v>177</v>
      </c>
      <c r="H69" s="31">
        <f t="shared" ref="H69:H72" si="3">E69*F69</f>
        <v>18200</v>
      </c>
      <c r="I69" s="27">
        <v>10</v>
      </c>
      <c r="J69" s="27">
        <v>0</v>
      </c>
      <c r="K69" s="27">
        <v>10</v>
      </c>
      <c r="L69" s="34">
        <v>0</v>
      </c>
      <c r="M69" s="34" t="s">
        <v>63</v>
      </c>
      <c r="N69" s="34" t="s">
        <v>63</v>
      </c>
      <c r="O69" s="34"/>
      <c r="P69" s="34"/>
      <c r="Q69" s="34"/>
      <c r="R69" s="34" t="s">
        <v>66</v>
      </c>
      <c r="S69" s="34" t="s">
        <v>63</v>
      </c>
      <c r="T69" s="34" t="s">
        <v>66</v>
      </c>
      <c r="U69" s="34"/>
    </row>
    <row r="70" ht="24.95" customHeight="1" spans="1:21">
      <c r="A70" s="26">
        <v>66</v>
      </c>
      <c r="B70" s="27" t="s">
        <v>291</v>
      </c>
      <c r="C70" s="27" t="s">
        <v>292</v>
      </c>
      <c r="D70" s="35" t="s">
        <v>180</v>
      </c>
      <c r="E70" s="27">
        <v>540</v>
      </c>
      <c r="F70" s="27">
        <f t="shared" si="2"/>
        <v>34</v>
      </c>
      <c r="G70" s="31" t="s">
        <v>177</v>
      </c>
      <c r="H70" s="31">
        <f t="shared" si="3"/>
        <v>18360</v>
      </c>
      <c r="I70" s="27">
        <v>20</v>
      </c>
      <c r="J70" s="27">
        <v>0</v>
      </c>
      <c r="K70" s="27">
        <v>14</v>
      </c>
      <c r="L70" s="34">
        <v>0</v>
      </c>
      <c r="M70" s="34" t="s">
        <v>63</v>
      </c>
      <c r="N70" s="34" t="s">
        <v>63</v>
      </c>
      <c r="O70" s="34"/>
      <c r="P70" s="34"/>
      <c r="Q70" s="34"/>
      <c r="R70" s="34" t="s">
        <v>66</v>
      </c>
      <c r="S70" s="34" t="s">
        <v>63</v>
      </c>
      <c r="T70" s="34" t="s">
        <v>66</v>
      </c>
      <c r="U70" s="34"/>
    </row>
    <row r="71" ht="24.95" customHeight="1" spans="1:21">
      <c r="A71" s="26">
        <v>67</v>
      </c>
      <c r="B71" s="27" t="s">
        <v>293</v>
      </c>
      <c r="C71" s="27" t="s">
        <v>294</v>
      </c>
      <c r="D71" s="35" t="s">
        <v>180</v>
      </c>
      <c r="E71" s="27">
        <v>480</v>
      </c>
      <c r="F71" s="27">
        <f t="shared" si="2"/>
        <v>34</v>
      </c>
      <c r="G71" s="31" t="s">
        <v>177</v>
      </c>
      <c r="H71" s="31">
        <f t="shared" si="3"/>
        <v>16320</v>
      </c>
      <c r="I71" s="27">
        <v>20</v>
      </c>
      <c r="J71" s="27">
        <v>0</v>
      </c>
      <c r="K71" s="27">
        <v>14</v>
      </c>
      <c r="L71" s="34">
        <v>0</v>
      </c>
      <c r="M71" s="34" t="s">
        <v>63</v>
      </c>
      <c r="N71" s="34" t="s">
        <v>63</v>
      </c>
      <c r="O71" s="34"/>
      <c r="P71" s="34"/>
      <c r="Q71" s="34"/>
      <c r="R71" s="34" t="s">
        <v>66</v>
      </c>
      <c r="S71" s="34" t="s">
        <v>63</v>
      </c>
      <c r="T71" s="34" t="s">
        <v>66</v>
      </c>
      <c r="U71" s="34"/>
    </row>
    <row r="72" s="2" customFormat="1" ht="39" customHeight="1" spans="1:21">
      <c r="A72" s="26">
        <v>68</v>
      </c>
      <c r="B72" s="39" t="s">
        <v>295</v>
      </c>
      <c r="C72" s="39" t="s">
        <v>296</v>
      </c>
      <c r="D72" s="40">
        <v>2</v>
      </c>
      <c r="E72" s="39">
        <v>3000</v>
      </c>
      <c r="F72" s="39">
        <f>I72+K72+J72+L72</f>
        <v>50</v>
      </c>
      <c r="G72" s="31" t="s">
        <v>177</v>
      </c>
      <c r="H72" s="39">
        <f t="shared" si="3"/>
        <v>150000</v>
      </c>
      <c r="I72" s="39">
        <v>40</v>
      </c>
      <c r="J72" s="39">
        <v>0</v>
      </c>
      <c r="K72" s="39">
        <v>0</v>
      </c>
      <c r="L72" s="33">
        <v>10</v>
      </c>
      <c r="M72" s="39" t="s">
        <v>66</v>
      </c>
      <c r="N72" s="39" t="s">
        <v>63</v>
      </c>
      <c r="O72" s="41"/>
      <c r="P72" s="41"/>
      <c r="Q72" s="41"/>
      <c r="R72" s="42" t="s">
        <v>297</v>
      </c>
      <c r="S72" s="42" t="s">
        <v>63</v>
      </c>
      <c r="T72" s="42" t="s">
        <v>63</v>
      </c>
      <c r="U72" s="42"/>
    </row>
    <row r="73" ht="24.95" customHeight="1" spans="1:21">
      <c r="A73" s="26">
        <v>69</v>
      </c>
      <c r="B73" s="27" t="s">
        <v>298</v>
      </c>
      <c r="C73" s="27"/>
      <c r="D73" s="29" t="s">
        <v>176</v>
      </c>
      <c r="E73" s="30"/>
      <c r="F73" s="35"/>
      <c r="G73" s="27">
        <v>3900</v>
      </c>
      <c r="H73" s="27">
        <v>3900</v>
      </c>
      <c r="I73" s="27"/>
      <c r="J73" s="27"/>
      <c r="K73" s="36"/>
      <c r="L73" s="34"/>
      <c r="M73" s="34"/>
      <c r="N73" s="34"/>
      <c r="O73" s="27"/>
      <c r="P73" s="27"/>
      <c r="Q73" s="34"/>
      <c r="R73" s="34"/>
      <c r="S73" s="34"/>
      <c r="T73" s="34"/>
      <c r="U73" s="34"/>
    </row>
    <row r="74" ht="24.95" customHeight="1" spans="1:21">
      <c r="A74" s="26">
        <v>70</v>
      </c>
      <c r="B74" s="27" t="s">
        <v>299</v>
      </c>
      <c r="C74" s="27"/>
      <c r="D74" s="29" t="s">
        <v>180</v>
      </c>
      <c r="E74" s="30"/>
      <c r="F74" s="35"/>
      <c r="G74" s="27">
        <v>3680</v>
      </c>
      <c r="H74" s="27">
        <v>3680</v>
      </c>
      <c r="I74" s="27"/>
      <c r="J74" s="27"/>
      <c r="K74" s="36"/>
      <c r="L74" s="34"/>
      <c r="M74" s="34"/>
      <c r="N74" s="34"/>
      <c r="O74" s="27"/>
      <c r="P74" s="27"/>
      <c r="Q74" s="34"/>
      <c r="R74" s="34"/>
      <c r="S74" s="34"/>
      <c r="T74" s="34"/>
      <c r="U74" s="34"/>
    </row>
    <row r="75" ht="24.95" customHeight="1" spans="1:21">
      <c r="A75" s="26">
        <v>71</v>
      </c>
      <c r="B75" s="27" t="s">
        <v>300</v>
      </c>
      <c r="C75" s="27"/>
      <c r="D75" s="29" t="s">
        <v>180</v>
      </c>
      <c r="E75" s="30"/>
      <c r="F75" s="35"/>
      <c r="G75" s="27">
        <v>2150</v>
      </c>
      <c r="H75" s="27">
        <v>2150</v>
      </c>
      <c r="I75" s="27"/>
      <c r="J75" s="27"/>
      <c r="K75" s="36"/>
      <c r="L75" s="34"/>
      <c r="M75" s="34"/>
      <c r="N75" s="34"/>
      <c r="O75" s="27"/>
      <c r="P75" s="27"/>
      <c r="Q75" s="34"/>
      <c r="R75" s="34"/>
      <c r="S75" s="34"/>
      <c r="T75" s="34"/>
      <c r="U75" s="34"/>
    </row>
    <row r="76" ht="24.95" customHeight="1" spans="1:21">
      <c r="A76" s="26">
        <v>72</v>
      </c>
      <c r="B76" s="27" t="s">
        <v>301</v>
      </c>
      <c r="C76" s="27"/>
      <c r="D76" s="29" t="s">
        <v>180</v>
      </c>
      <c r="E76" s="30"/>
      <c r="F76" s="35"/>
      <c r="G76" s="27">
        <v>2050</v>
      </c>
      <c r="H76" s="27">
        <v>2050</v>
      </c>
      <c r="I76" s="27"/>
      <c r="J76" s="27"/>
      <c r="K76" s="36"/>
      <c r="L76" s="34"/>
      <c r="M76" s="34"/>
      <c r="N76" s="34"/>
      <c r="O76" s="27"/>
      <c r="P76" s="27"/>
      <c r="Q76" s="34"/>
      <c r="R76" s="34"/>
      <c r="S76" s="34"/>
      <c r="T76" s="34"/>
      <c r="U76" s="34"/>
    </row>
    <row r="77" ht="24.95" customHeight="1" spans="1:21">
      <c r="A77" s="26">
        <v>73</v>
      </c>
      <c r="B77" s="27" t="s">
        <v>302</v>
      </c>
      <c r="C77" s="27"/>
      <c r="D77" s="29" t="s">
        <v>180</v>
      </c>
      <c r="E77" s="30"/>
      <c r="F77" s="35"/>
      <c r="G77" s="27">
        <v>1060</v>
      </c>
      <c r="H77" s="27">
        <v>1060</v>
      </c>
      <c r="I77" s="27"/>
      <c r="J77" s="27"/>
      <c r="K77" s="36"/>
      <c r="L77" s="34"/>
      <c r="M77" s="34"/>
      <c r="N77" s="34"/>
      <c r="O77" s="27"/>
      <c r="P77" s="27"/>
      <c r="Q77" s="34"/>
      <c r="R77" s="34"/>
      <c r="S77" s="34"/>
      <c r="T77" s="34"/>
      <c r="U77" s="34"/>
    </row>
    <row r="78" ht="24.95" customHeight="1" spans="1:21">
      <c r="A78" s="26">
        <v>74</v>
      </c>
      <c r="B78" s="27" t="s">
        <v>303</v>
      </c>
      <c r="C78" s="27"/>
      <c r="D78" s="29" t="s">
        <v>180</v>
      </c>
      <c r="E78" s="30"/>
      <c r="F78" s="35"/>
      <c r="G78" s="27">
        <v>1350</v>
      </c>
      <c r="H78" s="27">
        <v>1350</v>
      </c>
      <c r="I78" s="27"/>
      <c r="J78" s="27"/>
      <c r="K78" s="36"/>
      <c r="L78" s="34"/>
      <c r="M78" s="34"/>
      <c r="N78" s="34"/>
      <c r="O78" s="27"/>
      <c r="P78" s="27"/>
      <c r="Q78" s="34"/>
      <c r="R78" s="34"/>
      <c r="S78" s="34"/>
      <c r="T78" s="34"/>
      <c r="U78" s="34"/>
    </row>
    <row r="79" ht="24.95" customHeight="1" spans="1:21">
      <c r="A79" s="26">
        <v>75</v>
      </c>
      <c r="B79" s="43" t="s">
        <v>304</v>
      </c>
      <c r="C79" s="27"/>
      <c r="D79" s="29" t="s">
        <v>180</v>
      </c>
      <c r="E79" s="30"/>
      <c r="F79" s="35"/>
      <c r="G79" s="43">
        <v>11061</v>
      </c>
      <c r="H79" s="43">
        <v>36800</v>
      </c>
      <c r="I79" s="27"/>
      <c r="J79" s="27"/>
      <c r="K79" s="36"/>
      <c r="L79" s="34"/>
      <c r="M79" s="34"/>
      <c r="N79" s="34"/>
      <c r="O79" s="27"/>
      <c r="P79" s="27"/>
      <c r="Q79" s="34"/>
      <c r="R79" s="34"/>
      <c r="S79" s="34"/>
      <c r="T79" s="34"/>
      <c r="U79" s="34"/>
    </row>
    <row r="80" ht="24.95" customHeight="1" spans="1:21">
      <c r="A80" s="26">
        <v>76</v>
      </c>
      <c r="B80" s="27" t="s">
        <v>305</v>
      </c>
      <c r="C80" s="27"/>
      <c r="D80" s="29" t="s">
        <v>180</v>
      </c>
      <c r="E80" s="30"/>
      <c r="F80" s="35"/>
      <c r="G80" s="27">
        <v>2348</v>
      </c>
      <c r="H80" s="27">
        <v>5900</v>
      </c>
      <c r="I80" s="27"/>
      <c r="J80" s="27"/>
      <c r="K80" s="36"/>
      <c r="L80" s="34"/>
      <c r="M80" s="34"/>
      <c r="N80" s="34"/>
      <c r="O80" s="27"/>
      <c r="P80" s="27"/>
      <c r="Q80" s="34"/>
      <c r="R80" s="34"/>
      <c r="S80" s="34"/>
      <c r="T80" s="34"/>
      <c r="U80" s="34"/>
    </row>
    <row r="81" ht="24.95" customHeight="1" spans="1:21">
      <c r="A81" s="26">
        <v>77</v>
      </c>
      <c r="B81" s="27" t="s">
        <v>306</v>
      </c>
      <c r="C81" s="27"/>
      <c r="D81" s="29" t="s">
        <v>180</v>
      </c>
      <c r="E81" s="30"/>
      <c r="F81" s="35"/>
      <c r="G81" s="27">
        <v>2000</v>
      </c>
      <c r="H81" s="27">
        <v>5500</v>
      </c>
      <c r="I81" s="27"/>
      <c r="J81" s="27"/>
      <c r="K81" s="36"/>
      <c r="L81" s="34"/>
      <c r="M81" s="34"/>
      <c r="N81" s="34"/>
      <c r="O81" s="27"/>
      <c r="P81" s="27"/>
      <c r="Q81" s="34"/>
      <c r="R81" s="34"/>
      <c r="S81" s="34"/>
      <c r="T81" s="34"/>
      <c r="U81" s="34"/>
    </row>
    <row r="82" ht="24.95" customHeight="1" spans="1:21">
      <c r="A82" s="26">
        <v>78</v>
      </c>
      <c r="B82" s="27" t="s">
        <v>307</v>
      </c>
      <c r="C82" s="27"/>
      <c r="D82" s="29" t="s">
        <v>180</v>
      </c>
      <c r="E82" s="30"/>
      <c r="F82" s="35"/>
      <c r="G82" s="27">
        <v>1937</v>
      </c>
      <c r="H82" s="27">
        <v>8400</v>
      </c>
      <c r="I82" s="27"/>
      <c r="J82" s="27"/>
      <c r="K82" s="36"/>
      <c r="L82" s="34"/>
      <c r="M82" s="34"/>
      <c r="N82" s="34"/>
      <c r="O82" s="27"/>
      <c r="P82" s="27"/>
      <c r="Q82" s="34"/>
      <c r="R82" s="34"/>
      <c r="S82" s="34"/>
      <c r="T82" s="34"/>
      <c r="U82" s="34"/>
    </row>
    <row r="83" ht="24.95" customHeight="1" spans="1:21">
      <c r="A83" s="26">
        <v>79</v>
      </c>
      <c r="B83" s="27" t="s">
        <v>308</v>
      </c>
      <c r="C83" s="27"/>
      <c r="D83" s="29" t="s">
        <v>180</v>
      </c>
      <c r="E83" s="30"/>
      <c r="F83" s="35"/>
      <c r="G83" s="27">
        <v>11000</v>
      </c>
      <c r="H83" s="27">
        <v>22000</v>
      </c>
      <c r="I83" s="27"/>
      <c r="J83" s="27"/>
      <c r="K83" s="36"/>
      <c r="L83" s="34"/>
      <c r="M83" s="34"/>
      <c r="N83" s="34"/>
      <c r="O83" s="27"/>
      <c r="P83" s="27"/>
      <c r="Q83" s="34"/>
      <c r="R83" s="34"/>
      <c r="S83" s="34"/>
      <c r="T83" s="34"/>
      <c r="U83" s="34"/>
    </row>
    <row r="84" ht="24.95" customHeight="1" spans="1:21">
      <c r="A84" s="26">
        <v>80</v>
      </c>
      <c r="B84" s="27" t="s">
        <v>309</v>
      </c>
      <c r="C84" s="27"/>
      <c r="D84" s="29" t="s">
        <v>180</v>
      </c>
      <c r="E84" s="30"/>
      <c r="F84" s="35"/>
      <c r="G84" s="27">
        <v>76865</v>
      </c>
      <c r="H84" s="27">
        <v>137000</v>
      </c>
      <c r="I84" s="27"/>
      <c r="J84" s="27"/>
      <c r="K84" s="36"/>
      <c r="L84" s="34"/>
      <c r="M84" s="34"/>
      <c r="N84" s="34"/>
      <c r="O84" s="27">
        <v>4</v>
      </c>
      <c r="P84" s="27"/>
      <c r="Q84" s="34"/>
      <c r="R84" s="34"/>
      <c r="S84" s="34"/>
      <c r="T84" s="34"/>
      <c r="U84" s="34"/>
    </row>
    <row r="85" ht="24.95" customHeight="1" spans="1:21">
      <c r="A85" s="26">
        <v>81</v>
      </c>
      <c r="B85" s="44" t="s">
        <v>310</v>
      </c>
      <c r="C85" s="27"/>
      <c r="D85" s="35" t="s">
        <v>176</v>
      </c>
      <c r="E85" s="27"/>
      <c r="F85" s="27"/>
      <c r="G85" s="45">
        <v>1600</v>
      </c>
      <c r="H85" s="45">
        <v>1600</v>
      </c>
      <c r="I85" s="27"/>
      <c r="J85" s="27"/>
      <c r="K85" s="27"/>
      <c r="L85" s="34"/>
      <c r="M85" s="34"/>
      <c r="N85" s="34"/>
      <c r="O85" s="34"/>
      <c r="P85" s="34"/>
      <c r="Q85" s="34"/>
      <c r="R85" s="34"/>
      <c r="S85" s="34"/>
      <c r="T85" s="34"/>
      <c r="U85" s="34"/>
    </row>
    <row r="86" ht="24.95" customHeight="1" spans="1:21">
      <c r="A86" s="26">
        <v>82</v>
      </c>
      <c r="B86" s="44" t="s">
        <v>311</v>
      </c>
      <c r="C86" s="27"/>
      <c r="D86" s="35" t="s">
        <v>176</v>
      </c>
      <c r="E86" s="27"/>
      <c r="F86" s="27"/>
      <c r="G86" s="45">
        <v>20000</v>
      </c>
      <c r="H86" s="45">
        <v>20000</v>
      </c>
      <c r="I86" s="27"/>
      <c r="J86" s="27"/>
      <c r="K86" s="27"/>
      <c r="L86" s="34"/>
      <c r="M86" s="34"/>
      <c r="N86" s="34"/>
      <c r="O86" s="34"/>
      <c r="P86" s="34"/>
      <c r="Q86" s="34"/>
      <c r="R86" s="34"/>
      <c r="S86" s="34"/>
      <c r="T86" s="34"/>
      <c r="U86" s="34"/>
    </row>
    <row r="87" ht="24.95" customHeight="1" spans="1:21">
      <c r="A87" s="26">
        <v>83</v>
      </c>
      <c r="B87" s="44" t="s">
        <v>312</v>
      </c>
      <c r="C87" s="27"/>
      <c r="D87" s="35" t="s">
        <v>176</v>
      </c>
      <c r="E87" s="27"/>
      <c r="F87" s="27"/>
      <c r="G87" s="45">
        <v>6728</v>
      </c>
      <c r="H87" s="45">
        <v>6728</v>
      </c>
      <c r="I87" s="27"/>
      <c r="J87" s="27"/>
      <c r="K87" s="27"/>
      <c r="L87" s="34"/>
      <c r="M87" s="34"/>
      <c r="N87" s="34"/>
      <c r="O87" s="34"/>
      <c r="P87" s="34"/>
      <c r="Q87" s="34"/>
      <c r="R87" s="34"/>
      <c r="S87" s="34"/>
      <c r="T87" s="34"/>
      <c r="U87" s="34"/>
    </row>
    <row r="88" ht="24.95" customHeight="1" spans="1:21">
      <c r="A88" s="26">
        <v>84</v>
      </c>
      <c r="B88" s="44" t="s">
        <v>313</v>
      </c>
      <c r="C88" s="27"/>
      <c r="D88" s="35" t="s">
        <v>176</v>
      </c>
      <c r="E88" s="27"/>
      <c r="F88" s="27"/>
      <c r="G88" s="45">
        <v>1400</v>
      </c>
      <c r="H88" s="45">
        <v>1400</v>
      </c>
      <c r="I88" s="27"/>
      <c r="J88" s="27"/>
      <c r="K88" s="27"/>
      <c r="L88" s="34"/>
      <c r="M88" s="34"/>
      <c r="N88" s="34"/>
      <c r="O88" s="34"/>
      <c r="P88" s="34"/>
      <c r="Q88" s="34"/>
      <c r="R88" s="34"/>
      <c r="S88" s="34"/>
      <c r="T88" s="34"/>
      <c r="U88" s="34"/>
    </row>
    <row r="89" ht="24.95" customHeight="1" spans="1:21">
      <c r="A89" s="26">
        <v>85</v>
      </c>
      <c r="B89" s="44" t="s">
        <v>314</v>
      </c>
      <c r="C89" s="27"/>
      <c r="D89" s="35" t="s">
        <v>176</v>
      </c>
      <c r="E89" s="27"/>
      <c r="F89" s="27"/>
      <c r="G89" s="45">
        <v>9650</v>
      </c>
      <c r="H89" s="45">
        <v>9650</v>
      </c>
      <c r="I89" s="27"/>
      <c r="J89" s="27"/>
      <c r="K89" s="27"/>
      <c r="L89" s="34"/>
      <c r="M89" s="34"/>
      <c r="N89" s="34"/>
      <c r="O89" s="34"/>
      <c r="P89" s="34"/>
      <c r="Q89" s="34"/>
      <c r="R89" s="34"/>
      <c r="S89" s="34"/>
      <c r="T89" s="34"/>
      <c r="U89" s="34"/>
    </row>
    <row r="90" ht="24.95" customHeight="1" spans="1:21">
      <c r="A90" s="26">
        <v>86</v>
      </c>
      <c r="B90" s="44" t="s">
        <v>315</v>
      </c>
      <c r="C90" s="27"/>
      <c r="D90" s="35" t="s">
        <v>176</v>
      </c>
      <c r="E90" s="27"/>
      <c r="F90" s="27"/>
      <c r="G90" s="45">
        <v>20562</v>
      </c>
      <c r="H90" s="45">
        <v>20562</v>
      </c>
      <c r="I90" s="27"/>
      <c r="J90" s="27"/>
      <c r="K90" s="27"/>
      <c r="L90" s="34"/>
      <c r="M90" s="34"/>
      <c r="N90" s="34"/>
      <c r="O90" s="34"/>
      <c r="P90" s="34"/>
      <c r="Q90" s="34"/>
      <c r="R90" s="34"/>
      <c r="S90" s="34"/>
      <c r="T90" s="34"/>
      <c r="U90" s="34"/>
    </row>
    <row r="91" ht="24.95" customHeight="1" spans="1:21">
      <c r="A91" s="26">
        <v>87</v>
      </c>
      <c r="B91" s="44" t="s">
        <v>316</v>
      </c>
      <c r="C91" s="27"/>
      <c r="D91" s="35" t="s">
        <v>176</v>
      </c>
      <c r="E91" s="27"/>
      <c r="F91" s="27"/>
      <c r="G91" s="45">
        <v>6409</v>
      </c>
      <c r="H91" s="45">
        <v>16300</v>
      </c>
      <c r="I91" s="27"/>
      <c r="J91" s="27"/>
      <c r="K91" s="27"/>
      <c r="L91" s="34"/>
      <c r="M91" s="34"/>
      <c r="N91" s="34"/>
      <c r="O91" s="34">
        <v>1</v>
      </c>
      <c r="P91" s="34"/>
      <c r="Q91" s="34"/>
      <c r="R91" s="34"/>
      <c r="S91" s="34"/>
      <c r="T91" s="34"/>
      <c r="U91" s="34"/>
    </row>
    <row r="92" ht="24.95" customHeight="1" spans="1:21">
      <c r="A92" s="26">
        <v>88</v>
      </c>
      <c r="B92" s="44" t="s">
        <v>317</v>
      </c>
      <c r="C92" s="27"/>
      <c r="D92" s="35" t="s">
        <v>176</v>
      </c>
      <c r="E92" s="27"/>
      <c r="F92" s="27"/>
      <c r="G92" s="45">
        <v>5000</v>
      </c>
      <c r="H92" s="45">
        <v>12100</v>
      </c>
      <c r="I92" s="27"/>
      <c r="J92" s="27"/>
      <c r="K92" s="27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ht="24.95" customHeight="1" spans="1:21">
      <c r="A93" s="26">
        <v>89</v>
      </c>
      <c r="B93" s="44" t="s">
        <v>318</v>
      </c>
      <c r="C93" s="27"/>
      <c r="D93" s="35" t="s">
        <v>176</v>
      </c>
      <c r="E93" s="27"/>
      <c r="F93" s="27"/>
      <c r="G93" s="45">
        <v>462</v>
      </c>
      <c r="H93" s="45">
        <v>1500</v>
      </c>
      <c r="I93" s="27"/>
      <c r="J93" s="27"/>
      <c r="K93" s="27"/>
      <c r="L93" s="34"/>
      <c r="M93" s="34"/>
      <c r="N93" s="34"/>
      <c r="O93" s="34"/>
      <c r="P93" s="34"/>
      <c r="Q93" s="34"/>
      <c r="R93" s="34"/>
      <c r="S93" s="34"/>
      <c r="T93" s="34"/>
      <c r="U93" s="34"/>
    </row>
    <row r="94" ht="24.95" customHeight="1" spans="1:21">
      <c r="A94" s="26">
        <v>90</v>
      </c>
      <c r="B94" s="46" t="s">
        <v>319</v>
      </c>
      <c r="C94" s="37"/>
      <c r="D94" s="47" t="s">
        <v>176</v>
      </c>
      <c r="E94" s="37"/>
      <c r="F94" s="37"/>
      <c r="G94" s="48">
        <v>3500</v>
      </c>
      <c r="H94" s="48">
        <v>7200</v>
      </c>
      <c r="I94" s="37"/>
      <c r="J94" s="37"/>
      <c r="K94" s="37"/>
      <c r="L94" s="49"/>
      <c r="M94" s="49"/>
      <c r="N94" s="49"/>
      <c r="O94" s="34"/>
      <c r="P94" s="34"/>
      <c r="Q94" s="34"/>
      <c r="R94" s="34"/>
      <c r="S94" s="34"/>
      <c r="T94" s="34"/>
      <c r="U94" s="34"/>
    </row>
    <row r="95" s="1" customFormat="1" ht="39" customHeight="1" spans="1:21">
      <c r="A95" s="26">
        <v>91</v>
      </c>
      <c r="B95" s="27" t="s">
        <v>320</v>
      </c>
      <c r="C95" s="27"/>
      <c r="D95" s="29" t="s">
        <v>180</v>
      </c>
      <c r="E95" s="30"/>
      <c r="F95" s="35"/>
      <c r="G95" s="27">
        <v>3000</v>
      </c>
      <c r="H95" s="27">
        <v>3580</v>
      </c>
      <c r="I95" s="50"/>
      <c r="J95" s="50"/>
      <c r="K95" s="50"/>
      <c r="L95" s="51"/>
      <c r="M95" s="51"/>
      <c r="N95" s="51"/>
      <c r="O95" s="52"/>
      <c r="P95" s="53"/>
      <c r="Q95" s="53"/>
      <c r="R95" s="53"/>
      <c r="S95" s="53"/>
      <c r="T95" s="53"/>
      <c r="U95" s="53"/>
    </row>
    <row r="96" s="1" customFormat="1" ht="39" customHeight="1" spans="1:21">
      <c r="A96" s="26">
        <v>92</v>
      </c>
      <c r="B96" s="27" t="s">
        <v>321</v>
      </c>
      <c r="C96" s="27"/>
      <c r="D96" s="29" t="s">
        <v>180</v>
      </c>
      <c r="E96" s="30"/>
      <c r="F96" s="35"/>
      <c r="G96" s="27">
        <v>2340.2</v>
      </c>
      <c r="H96" s="27">
        <v>6000</v>
      </c>
      <c r="I96" s="50"/>
      <c r="J96" s="50"/>
      <c r="K96" s="50"/>
      <c r="L96" s="51"/>
      <c r="M96" s="51"/>
      <c r="N96" s="51"/>
      <c r="O96" s="52"/>
      <c r="P96" s="53"/>
      <c r="Q96" s="53"/>
      <c r="R96" s="53"/>
      <c r="S96" s="53"/>
      <c r="T96" s="53"/>
      <c r="U96" s="53"/>
    </row>
    <row r="97" s="1" customFormat="1" ht="39" customHeight="1" spans="1:21">
      <c r="A97" s="26">
        <v>93</v>
      </c>
      <c r="B97" s="27" t="s">
        <v>322</v>
      </c>
      <c r="C97" s="27"/>
      <c r="D97" s="29" t="s">
        <v>180</v>
      </c>
      <c r="E97" s="30"/>
      <c r="F97" s="35"/>
      <c r="G97" s="27">
        <v>7383.1</v>
      </c>
      <c r="H97" s="27">
        <v>15729</v>
      </c>
      <c r="I97" s="54"/>
      <c r="J97" s="54"/>
      <c r="K97" s="54"/>
      <c r="L97" s="42"/>
      <c r="M97" s="42"/>
      <c r="N97" s="42"/>
      <c r="O97" s="52"/>
      <c r="P97" s="53"/>
      <c r="Q97" s="53"/>
      <c r="R97" s="53"/>
      <c r="S97" s="53"/>
      <c r="T97" s="53"/>
      <c r="U97" s="53"/>
    </row>
    <row r="98" s="1" customFormat="1" ht="39" customHeight="1" spans="1:21">
      <c r="A98" s="26">
        <v>94</v>
      </c>
      <c r="B98" s="27" t="s">
        <v>323</v>
      </c>
      <c r="C98" s="27" t="s">
        <v>324</v>
      </c>
      <c r="D98" s="35" t="s">
        <v>180</v>
      </c>
      <c r="E98" s="27">
        <v>930</v>
      </c>
      <c r="F98" s="27">
        <f t="shared" ref="F98:F105" si="4">I98+J98+K98+L98</f>
        <v>35</v>
      </c>
      <c r="G98" s="31" t="s">
        <v>177</v>
      </c>
      <c r="H98" s="31">
        <f t="shared" ref="H98:H113" si="5">E98*F98</f>
        <v>32550</v>
      </c>
      <c r="I98" s="27">
        <v>15</v>
      </c>
      <c r="J98" s="27">
        <v>7</v>
      </c>
      <c r="K98" s="27">
        <v>8</v>
      </c>
      <c r="L98" s="34">
        <v>5</v>
      </c>
      <c r="M98" s="34" t="s">
        <v>325</v>
      </c>
      <c r="N98" s="34" t="s">
        <v>325</v>
      </c>
      <c r="O98" s="34"/>
      <c r="P98" s="34"/>
      <c r="Q98" s="34"/>
      <c r="R98" s="34" t="s">
        <v>66</v>
      </c>
      <c r="S98" s="34" t="s">
        <v>66</v>
      </c>
      <c r="T98" s="34" t="s">
        <v>63</v>
      </c>
      <c r="U98" s="34"/>
    </row>
    <row r="99" s="1" customFormat="1" ht="39" customHeight="1" spans="1:21">
      <c r="A99" s="26">
        <v>95</v>
      </c>
      <c r="B99" s="27" t="s">
        <v>326</v>
      </c>
      <c r="C99" s="27" t="s">
        <v>327</v>
      </c>
      <c r="D99" s="35" t="s">
        <v>180</v>
      </c>
      <c r="E99" s="27">
        <v>410</v>
      </c>
      <c r="F99" s="27">
        <f t="shared" si="4"/>
        <v>28</v>
      </c>
      <c r="G99" s="31" t="s">
        <v>177</v>
      </c>
      <c r="H99" s="31">
        <f t="shared" si="5"/>
        <v>11480</v>
      </c>
      <c r="I99" s="27">
        <v>14</v>
      </c>
      <c r="J99" s="27">
        <v>6</v>
      </c>
      <c r="K99" s="27">
        <v>8</v>
      </c>
      <c r="L99" s="34">
        <v>0</v>
      </c>
      <c r="M99" s="34" t="s">
        <v>63</v>
      </c>
      <c r="N99" s="34" t="s">
        <v>63</v>
      </c>
      <c r="O99" s="34"/>
      <c r="P99" s="34"/>
      <c r="Q99" s="34"/>
      <c r="R99" s="34" t="s">
        <v>66</v>
      </c>
      <c r="S99" s="34" t="s">
        <v>66</v>
      </c>
      <c r="T99" s="34" t="s">
        <v>63</v>
      </c>
      <c r="U99" s="34"/>
    </row>
    <row r="100" s="1" customFormat="1" ht="39" customHeight="1" spans="1:21">
      <c r="A100" s="26">
        <v>96</v>
      </c>
      <c r="B100" s="27" t="s">
        <v>291</v>
      </c>
      <c r="C100" s="27" t="s">
        <v>328</v>
      </c>
      <c r="D100" s="35" t="s">
        <v>180</v>
      </c>
      <c r="E100" s="27">
        <v>145</v>
      </c>
      <c r="F100" s="27">
        <f t="shared" si="4"/>
        <v>27</v>
      </c>
      <c r="G100" s="31" t="s">
        <v>177</v>
      </c>
      <c r="H100" s="31">
        <f t="shared" si="5"/>
        <v>3915</v>
      </c>
      <c r="I100" s="27">
        <v>13</v>
      </c>
      <c r="J100" s="27">
        <v>6</v>
      </c>
      <c r="K100" s="27">
        <v>8</v>
      </c>
      <c r="L100" s="34">
        <v>0</v>
      </c>
      <c r="M100" s="34" t="s">
        <v>63</v>
      </c>
      <c r="N100" s="34" t="s">
        <v>63</v>
      </c>
      <c r="O100" s="34"/>
      <c r="P100" s="34"/>
      <c r="Q100" s="34"/>
      <c r="R100" s="34" t="s">
        <v>66</v>
      </c>
      <c r="S100" s="34" t="s">
        <v>66</v>
      </c>
      <c r="T100" s="34" t="s">
        <v>63</v>
      </c>
      <c r="U100" s="34"/>
    </row>
    <row r="101" s="1" customFormat="1" ht="39" customHeight="1" spans="1:21">
      <c r="A101" s="26">
        <v>97</v>
      </c>
      <c r="B101" s="27" t="s">
        <v>329</v>
      </c>
      <c r="C101" s="27" t="s">
        <v>330</v>
      </c>
      <c r="D101" s="35" t="s">
        <v>180</v>
      </c>
      <c r="E101" s="27">
        <v>210</v>
      </c>
      <c r="F101" s="27">
        <f t="shared" si="4"/>
        <v>28</v>
      </c>
      <c r="G101" s="31" t="s">
        <v>177</v>
      </c>
      <c r="H101" s="31">
        <f t="shared" si="5"/>
        <v>5880</v>
      </c>
      <c r="I101" s="27">
        <v>14</v>
      </c>
      <c r="J101" s="27">
        <v>6</v>
      </c>
      <c r="K101" s="27">
        <v>8</v>
      </c>
      <c r="L101" s="34">
        <v>0</v>
      </c>
      <c r="M101" s="34" t="s">
        <v>63</v>
      </c>
      <c r="N101" s="34" t="s">
        <v>63</v>
      </c>
      <c r="O101" s="34"/>
      <c r="P101" s="34"/>
      <c r="Q101" s="34"/>
      <c r="R101" s="34" t="s">
        <v>66</v>
      </c>
      <c r="S101" s="34" t="s">
        <v>66</v>
      </c>
      <c r="T101" s="34" t="s">
        <v>63</v>
      </c>
      <c r="U101" s="34"/>
    </row>
    <row r="102" s="1" customFormat="1" ht="39" customHeight="1" spans="1:21">
      <c r="A102" s="26">
        <v>98</v>
      </c>
      <c r="B102" s="27" t="s">
        <v>331</v>
      </c>
      <c r="C102" s="27" t="s">
        <v>332</v>
      </c>
      <c r="D102" s="35" t="s">
        <v>180</v>
      </c>
      <c r="E102" s="27">
        <v>387</v>
      </c>
      <c r="F102" s="27">
        <f t="shared" si="4"/>
        <v>18</v>
      </c>
      <c r="G102" s="31" t="s">
        <v>177</v>
      </c>
      <c r="H102" s="31">
        <f t="shared" si="5"/>
        <v>6966</v>
      </c>
      <c r="I102" s="27">
        <v>7</v>
      </c>
      <c r="J102" s="27">
        <v>5</v>
      </c>
      <c r="K102" s="27">
        <v>6</v>
      </c>
      <c r="L102" s="34">
        <v>0</v>
      </c>
      <c r="M102" s="34" t="s">
        <v>63</v>
      </c>
      <c r="N102" s="34" t="s">
        <v>63</v>
      </c>
      <c r="O102" s="34"/>
      <c r="P102" s="34"/>
      <c r="Q102" s="34"/>
      <c r="R102" s="34" t="s">
        <v>66</v>
      </c>
      <c r="S102" s="34" t="s">
        <v>66</v>
      </c>
      <c r="T102" s="34" t="s">
        <v>63</v>
      </c>
      <c r="U102" s="34"/>
    </row>
    <row r="103" s="1" customFormat="1" ht="39" customHeight="1" spans="1:21">
      <c r="A103" s="26">
        <v>99</v>
      </c>
      <c r="B103" s="27" t="s">
        <v>333</v>
      </c>
      <c r="C103" s="27" t="s">
        <v>334</v>
      </c>
      <c r="D103" s="35" t="s">
        <v>180</v>
      </c>
      <c r="E103" s="27">
        <v>600</v>
      </c>
      <c r="F103" s="27">
        <f t="shared" si="4"/>
        <v>13</v>
      </c>
      <c r="G103" s="31" t="s">
        <v>177</v>
      </c>
      <c r="H103" s="31">
        <f t="shared" si="5"/>
        <v>7800</v>
      </c>
      <c r="I103" s="27">
        <v>7</v>
      </c>
      <c r="J103" s="27">
        <v>0</v>
      </c>
      <c r="K103" s="27">
        <v>6</v>
      </c>
      <c r="L103" s="34">
        <v>0</v>
      </c>
      <c r="M103" s="34" t="s">
        <v>63</v>
      </c>
      <c r="N103" s="34" t="s">
        <v>63</v>
      </c>
      <c r="O103" s="34"/>
      <c r="P103" s="34"/>
      <c r="Q103" s="34"/>
      <c r="R103" s="34" t="s">
        <v>66</v>
      </c>
      <c r="S103" s="34" t="s">
        <v>66</v>
      </c>
      <c r="T103" s="34" t="s">
        <v>63</v>
      </c>
      <c r="U103" s="34"/>
    </row>
    <row r="104" s="1" customFormat="1" ht="39" customHeight="1" spans="1:21">
      <c r="A104" s="26">
        <v>100</v>
      </c>
      <c r="B104" s="27" t="s">
        <v>335</v>
      </c>
      <c r="C104" s="27" t="s">
        <v>336</v>
      </c>
      <c r="D104" s="35" t="s">
        <v>180</v>
      </c>
      <c r="E104" s="27">
        <v>322</v>
      </c>
      <c r="F104" s="27">
        <f t="shared" si="4"/>
        <v>13</v>
      </c>
      <c r="G104" s="31" t="s">
        <v>177</v>
      </c>
      <c r="H104" s="31">
        <f t="shared" si="5"/>
        <v>4186</v>
      </c>
      <c r="I104" s="27">
        <v>7</v>
      </c>
      <c r="J104" s="27">
        <v>0</v>
      </c>
      <c r="K104" s="27">
        <v>6</v>
      </c>
      <c r="L104" s="34">
        <v>0</v>
      </c>
      <c r="M104" s="34" t="s">
        <v>63</v>
      </c>
      <c r="N104" s="34" t="s">
        <v>63</v>
      </c>
      <c r="O104" s="34"/>
      <c r="P104" s="34"/>
      <c r="Q104" s="34"/>
      <c r="R104" s="34" t="s">
        <v>66</v>
      </c>
      <c r="S104" s="34" t="s">
        <v>66</v>
      </c>
      <c r="T104" s="34" t="s">
        <v>63</v>
      </c>
      <c r="U104" s="34"/>
    </row>
    <row r="105" s="1" customFormat="1" ht="39" customHeight="1" spans="1:21">
      <c r="A105" s="26">
        <v>101</v>
      </c>
      <c r="B105" s="27" t="s">
        <v>248</v>
      </c>
      <c r="C105" s="27" t="s">
        <v>337</v>
      </c>
      <c r="D105" s="35" t="s">
        <v>180</v>
      </c>
      <c r="E105" s="27">
        <v>307</v>
      </c>
      <c r="F105" s="27">
        <f t="shared" si="4"/>
        <v>37</v>
      </c>
      <c r="G105" s="31" t="s">
        <v>177</v>
      </c>
      <c r="H105" s="31">
        <f t="shared" si="5"/>
        <v>11359</v>
      </c>
      <c r="I105" s="27">
        <v>14</v>
      </c>
      <c r="J105" s="27">
        <v>7</v>
      </c>
      <c r="K105" s="27">
        <v>10</v>
      </c>
      <c r="L105" s="34">
        <v>6</v>
      </c>
      <c r="M105" s="34" t="s">
        <v>66</v>
      </c>
      <c r="N105" s="34" t="s">
        <v>66</v>
      </c>
      <c r="O105" s="34"/>
      <c r="P105" s="34"/>
      <c r="Q105" s="34"/>
      <c r="R105" s="34" t="s">
        <v>66</v>
      </c>
      <c r="S105" s="34" t="s">
        <v>66</v>
      </c>
      <c r="T105" s="34" t="s">
        <v>63</v>
      </c>
      <c r="U105" s="34"/>
    </row>
    <row r="106" s="1" customFormat="1" ht="39" customHeight="1" spans="1:21">
      <c r="A106" s="26">
        <v>102</v>
      </c>
      <c r="B106" s="27" t="s">
        <v>291</v>
      </c>
      <c r="C106" s="27" t="s">
        <v>338</v>
      </c>
      <c r="D106" s="35" t="s">
        <v>180</v>
      </c>
      <c r="E106" s="27">
        <v>587.96</v>
      </c>
      <c r="F106" s="27">
        <v>27</v>
      </c>
      <c r="G106" s="31" t="s">
        <v>177</v>
      </c>
      <c r="H106" s="31">
        <f t="shared" si="5"/>
        <v>15874.92</v>
      </c>
      <c r="I106" s="27">
        <v>19</v>
      </c>
      <c r="J106" s="27">
        <v>0</v>
      </c>
      <c r="K106" s="27">
        <v>8</v>
      </c>
      <c r="L106" s="34">
        <v>0</v>
      </c>
      <c r="M106" s="34" t="s">
        <v>63</v>
      </c>
      <c r="N106" s="34" t="s">
        <v>63</v>
      </c>
      <c r="O106" s="34"/>
      <c r="P106" s="34"/>
      <c r="Q106" s="34"/>
      <c r="R106" s="34" t="s">
        <v>66</v>
      </c>
      <c r="S106" s="34" t="s">
        <v>63</v>
      </c>
      <c r="T106" s="34" t="s">
        <v>63</v>
      </c>
      <c r="U106" s="34"/>
    </row>
    <row r="107" s="1" customFormat="1" ht="39" customHeight="1" spans="1:21">
      <c r="A107" s="26">
        <v>103</v>
      </c>
      <c r="B107" s="27" t="s">
        <v>339</v>
      </c>
      <c r="C107" s="27" t="s">
        <v>327</v>
      </c>
      <c r="D107" s="35" t="s">
        <v>180</v>
      </c>
      <c r="E107" s="27">
        <v>364.17</v>
      </c>
      <c r="F107" s="27">
        <v>18</v>
      </c>
      <c r="G107" s="31" t="s">
        <v>177</v>
      </c>
      <c r="H107" s="31">
        <f t="shared" si="5"/>
        <v>6555.06</v>
      </c>
      <c r="I107" s="27">
        <v>10</v>
      </c>
      <c r="J107" s="27">
        <v>0</v>
      </c>
      <c r="K107" s="27">
        <v>8</v>
      </c>
      <c r="L107" s="34">
        <v>0</v>
      </c>
      <c r="M107" s="34" t="s">
        <v>63</v>
      </c>
      <c r="N107" s="34" t="s">
        <v>63</v>
      </c>
      <c r="O107" s="34"/>
      <c r="P107" s="34"/>
      <c r="Q107" s="34"/>
      <c r="R107" s="34" t="s">
        <v>66</v>
      </c>
      <c r="S107" s="34" t="s">
        <v>63</v>
      </c>
      <c r="T107" s="34" t="s">
        <v>63</v>
      </c>
      <c r="U107" s="34"/>
    </row>
    <row r="108" s="1" customFormat="1" ht="39" customHeight="1" spans="1:21">
      <c r="A108" s="26">
        <v>104</v>
      </c>
      <c r="B108" s="27" t="s">
        <v>248</v>
      </c>
      <c r="C108" s="27" t="s">
        <v>340</v>
      </c>
      <c r="D108" s="35" t="s">
        <v>180</v>
      </c>
      <c r="E108" s="27">
        <v>194.9</v>
      </c>
      <c r="F108" s="27">
        <v>37</v>
      </c>
      <c r="G108" s="31" t="s">
        <v>177</v>
      </c>
      <c r="H108" s="31">
        <f t="shared" si="5"/>
        <v>7211.3</v>
      </c>
      <c r="I108" s="27">
        <v>14</v>
      </c>
      <c r="J108" s="27">
        <v>7</v>
      </c>
      <c r="K108" s="27">
        <v>10</v>
      </c>
      <c r="L108" s="34">
        <v>6</v>
      </c>
      <c r="M108" s="34" t="s">
        <v>66</v>
      </c>
      <c r="N108" s="34" t="s">
        <v>66</v>
      </c>
      <c r="O108" s="34"/>
      <c r="P108" s="34"/>
      <c r="Q108" s="34"/>
      <c r="R108" s="34" t="s">
        <v>66</v>
      </c>
      <c r="S108" s="34" t="s">
        <v>66</v>
      </c>
      <c r="T108" s="34" t="s">
        <v>63</v>
      </c>
      <c r="U108" s="34"/>
    </row>
    <row r="109" s="1" customFormat="1" ht="39" customHeight="1" spans="1:21">
      <c r="A109" s="26">
        <v>105</v>
      </c>
      <c r="B109" s="27" t="s">
        <v>341</v>
      </c>
      <c r="C109" s="27" t="s">
        <v>255</v>
      </c>
      <c r="D109" s="35" t="s">
        <v>180</v>
      </c>
      <c r="E109" s="30">
        <v>671.7</v>
      </c>
      <c r="F109" s="35">
        <v>32</v>
      </c>
      <c r="G109" s="31" t="s">
        <v>177</v>
      </c>
      <c r="H109" s="39">
        <f t="shared" si="5"/>
        <v>21494.4</v>
      </c>
      <c r="I109" s="27">
        <v>19</v>
      </c>
      <c r="J109" s="27">
        <v>0</v>
      </c>
      <c r="K109" s="36">
        <v>10</v>
      </c>
      <c r="L109" s="34">
        <v>3</v>
      </c>
      <c r="M109" s="34" t="s">
        <v>63</v>
      </c>
      <c r="N109" s="34" t="s">
        <v>63</v>
      </c>
      <c r="O109" s="27"/>
      <c r="P109" s="27"/>
      <c r="Q109" s="34"/>
      <c r="R109" s="34" t="s">
        <v>66</v>
      </c>
      <c r="S109" s="34" t="s">
        <v>63</v>
      </c>
      <c r="T109" s="34" t="s">
        <v>63</v>
      </c>
      <c r="U109" s="34"/>
    </row>
    <row r="110" s="1" customFormat="1" ht="39" customHeight="1" spans="1:21">
      <c r="A110" s="26">
        <v>106</v>
      </c>
      <c r="B110" s="27" t="s">
        <v>342</v>
      </c>
      <c r="C110" s="27" t="s">
        <v>255</v>
      </c>
      <c r="D110" s="35" t="s">
        <v>180</v>
      </c>
      <c r="E110" s="30">
        <v>578.67</v>
      </c>
      <c r="F110" s="35">
        <v>23</v>
      </c>
      <c r="G110" s="31" t="s">
        <v>177</v>
      </c>
      <c r="H110" s="39">
        <f t="shared" si="5"/>
        <v>13309.41</v>
      </c>
      <c r="I110" s="27">
        <v>14</v>
      </c>
      <c r="J110" s="27">
        <v>6</v>
      </c>
      <c r="K110" s="36">
        <v>3</v>
      </c>
      <c r="L110" s="34">
        <v>0</v>
      </c>
      <c r="M110" s="34" t="s">
        <v>63</v>
      </c>
      <c r="N110" s="34" t="s">
        <v>63</v>
      </c>
      <c r="O110" s="27"/>
      <c r="P110" s="27"/>
      <c r="Q110" s="34"/>
      <c r="R110" s="34" t="s">
        <v>63</v>
      </c>
      <c r="S110" s="34" t="s">
        <v>63</v>
      </c>
      <c r="T110" s="34" t="s">
        <v>63</v>
      </c>
      <c r="U110" s="34"/>
    </row>
    <row r="111" s="1" customFormat="1" ht="39" customHeight="1" spans="1:21">
      <c r="A111" s="26">
        <v>107</v>
      </c>
      <c r="B111" s="27" t="s">
        <v>343</v>
      </c>
      <c r="C111" s="27" t="s">
        <v>344</v>
      </c>
      <c r="D111" s="35" t="s">
        <v>180</v>
      </c>
      <c r="E111" s="30">
        <v>297.22</v>
      </c>
      <c r="F111" s="35">
        <v>12</v>
      </c>
      <c r="G111" s="31" t="s">
        <v>177</v>
      </c>
      <c r="H111" s="39">
        <f t="shared" si="5"/>
        <v>3566.64</v>
      </c>
      <c r="I111" s="27">
        <v>8</v>
      </c>
      <c r="J111" s="27">
        <v>0</v>
      </c>
      <c r="K111" s="36">
        <v>4</v>
      </c>
      <c r="L111" s="34">
        <v>0</v>
      </c>
      <c r="M111" s="34" t="s">
        <v>63</v>
      </c>
      <c r="N111" s="34" t="s">
        <v>63</v>
      </c>
      <c r="O111" s="27"/>
      <c r="P111" s="27"/>
      <c r="Q111" s="34"/>
      <c r="R111" s="34" t="s">
        <v>63</v>
      </c>
      <c r="S111" s="34" t="s">
        <v>63</v>
      </c>
      <c r="T111" s="34" t="s">
        <v>63</v>
      </c>
      <c r="U111" s="34"/>
    </row>
    <row r="112" s="1" customFormat="1" ht="39" customHeight="1" spans="1:21">
      <c r="A112" s="26">
        <v>108</v>
      </c>
      <c r="B112" s="27" t="s">
        <v>254</v>
      </c>
      <c r="C112" s="27" t="s">
        <v>345</v>
      </c>
      <c r="D112" s="35" t="s">
        <v>180</v>
      </c>
      <c r="E112" s="30">
        <v>180</v>
      </c>
      <c r="F112" s="35">
        <v>24</v>
      </c>
      <c r="G112" s="31" t="s">
        <v>177</v>
      </c>
      <c r="H112" s="39">
        <f t="shared" si="5"/>
        <v>4320</v>
      </c>
      <c r="I112" s="27">
        <v>16</v>
      </c>
      <c r="J112" s="27">
        <v>0</v>
      </c>
      <c r="K112" s="36">
        <v>8</v>
      </c>
      <c r="L112" s="34">
        <v>0</v>
      </c>
      <c r="M112" s="34" t="s">
        <v>63</v>
      </c>
      <c r="N112" s="34" t="s">
        <v>63</v>
      </c>
      <c r="O112" s="27"/>
      <c r="P112" s="27"/>
      <c r="Q112" s="34"/>
      <c r="R112" s="34" t="s">
        <v>63</v>
      </c>
      <c r="S112" s="34" t="s">
        <v>63</v>
      </c>
      <c r="T112" s="34" t="s">
        <v>63</v>
      </c>
      <c r="U112" s="34"/>
    </row>
    <row r="113" s="1" customFormat="1" ht="39" customHeight="1" spans="1:21">
      <c r="A113" s="26">
        <v>109</v>
      </c>
      <c r="B113" s="40" t="s">
        <v>346</v>
      </c>
      <c r="C113" s="40" t="s">
        <v>347</v>
      </c>
      <c r="D113" s="40">
        <v>3</v>
      </c>
      <c r="E113" s="40">
        <v>1300</v>
      </c>
      <c r="F113" s="39">
        <v>2</v>
      </c>
      <c r="G113" s="39" t="s">
        <v>177</v>
      </c>
      <c r="H113" s="39">
        <f t="shared" si="5"/>
        <v>2600</v>
      </c>
      <c r="I113" s="40">
        <v>0</v>
      </c>
      <c r="J113" s="40">
        <v>2</v>
      </c>
      <c r="K113" s="40">
        <v>0</v>
      </c>
      <c r="L113" s="33">
        <v>0</v>
      </c>
      <c r="M113" s="55" t="s">
        <v>63</v>
      </c>
      <c r="N113" s="55" t="s">
        <v>63</v>
      </c>
      <c r="O113" s="55"/>
      <c r="P113" s="55"/>
      <c r="Q113" s="55"/>
      <c r="R113" s="42" t="s">
        <v>66</v>
      </c>
      <c r="S113" s="42" t="s">
        <v>63</v>
      </c>
      <c r="T113" s="56" t="s">
        <v>63</v>
      </c>
      <c r="U113" s="40"/>
    </row>
    <row r="114" s="1" customFormat="1" ht="39" customHeight="1" spans="1:21">
      <c r="A114" s="26">
        <v>110</v>
      </c>
      <c r="B114" s="27" t="s">
        <v>348</v>
      </c>
      <c r="C114" s="27"/>
      <c r="D114" s="35" t="s">
        <v>180</v>
      </c>
      <c r="E114" s="27"/>
      <c r="F114" s="27"/>
      <c r="G114" s="31">
        <v>8134</v>
      </c>
      <c r="H114" s="31">
        <v>46300</v>
      </c>
      <c r="I114" s="27"/>
      <c r="J114" s="27"/>
      <c r="K114" s="27"/>
      <c r="L114" s="34"/>
      <c r="M114" s="34"/>
      <c r="N114" s="34"/>
      <c r="O114" s="34">
        <v>1</v>
      </c>
      <c r="P114" s="34"/>
      <c r="Q114" s="34"/>
      <c r="R114" s="34"/>
      <c r="S114" s="34"/>
      <c r="T114" s="34"/>
      <c r="U114" s="34"/>
    </row>
    <row r="115" s="1" customFormat="1" ht="39" customHeight="1" spans="1:21">
      <c r="A115" s="57">
        <v>111</v>
      </c>
      <c r="B115" s="27" t="s">
        <v>349</v>
      </c>
      <c r="C115" s="27"/>
      <c r="D115" s="58">
        <v>2</v>
      </c>
      <c r="E115" s="30"/>
      <c r="F115" s="35"/>
      <c r="G115" s="27">
        <v>6220</v>
      </c>
      <c r="H115" s="27">
        <v>30000</v>
      </c>
      <c r="I115" s="27"/>
      <c r="J115" s="27"/>
      <c r="K115" s="36"/>
      <c r="L115" s="34"/>
      <c r="M115" s="34"/>
      <c r="N115" s="34"/>
      <c r="O115" s="27">
        <v>1</v>
      </c>
      <c r="P115" s="27"/>
      <c r="Q115" s="34"/>
      <c r="R115" s="34"/>
      <c r="S115" s="34"/>
      <c r="T115" s="34"/>
      <c r="U115" s="34"/>
    </row>
    <row r="116" s="3" customFormat="1" ht="35.1" customHeight="1" spans="1:21">
      <c r="A116" s="57">
        <v>112</v>
      </c>
      <c r="B116" s="57" t="s">
        <v>350</v>
      </c>
      <c r="C116" s="57"/>
      <c r="D116" s="58">
        <v>2</v>
      </c>
      <c r="E116" s="59"/>
      <c r="F116" s="59"/>
      <c r="G116" s="60">
        <v>6000</v>
      </c>
      <c r="H116" s="60">
        <v>16500</v>
      </c>
      <c r="I116" s="59"/>
      <c r="J116" s="59"/>
      <c r="K116" s="59"/>
      <c r="L116" s="61"/>
      <c r="M116" s="61"/>
      <c r="N116" s="61"/>
      <c r="O116" s="27"/>
      <c r="P116" s="62"/>
      <c r="Q116" s="62"/>
      <c r="R116" s="62"/>
      <c r="S116" s="62"/>
      <c r="T116" s="62"/>
      <c r="U116" s="62"/>
    </row>
    <row r="117" s="3" customFormat="1" ht="35.1" customHeight="1" spans="1:21">
      <c r="A117" s="57">
        <v>113</v>
      </c>
      <c r="B117" s="57" t="s">
        <v>351</v>
      </c>
      <c r="C117" s="57"/>
      <c r="D117" s="58">
        <v>2</v>
      </c>
      <c r="E117" s="59"/>
      <c r="F117" s="59"/>
      <c r="G117" s="60">
        <v>7000</v>
      </c>
      <c r="H117" s="60">
        <v>15000</v>
      </c>
      <c r="I117" s="59"/>
      <c r="J117" s="59"/>
      <c r="K117" s="59"/>
      <c r="L117" s="61"/>
      <c r="M117" s="61"/>
      <c r="N117" s="61"/>
      <c r="O117" s="62"/>
      <c r="P117" s="62"/>
      <c r="Q117" s="62"/>
      <c r="R117" s="62"/>
      <c r="S117" s="62"/>
      <c r="T117" s="62"/>
      <c r="U117" s="62"/>
    </row>
    <row r="118" ht="35.1" customHeight="1" spans="1:21">
      <c r="A118" s="63" t="s">
        <v>352</v>
      </c>
      <c r="B118" s="64"/>
      <c r="C118" s="65"/>
      <c r="D118" s="66"/>
      <c r="E118" s="67">
        <f>SUM(E5:E117)</f>
        <v>77463.62</v>
      </c>
      <c r="F118" s="68"/>
      <c r="G118" s="69">
        <f>SUM(G5:G117)</f>
        <v>234789.3</v>
      </c>
      <c r="H118" s="70">
        <f>SUM(H5:H117)</f>
        <v>2566253.73</v>
      </c>
      <c r="I118" s="71"/>
      <c r="J118" s="71"/>
      <c r="K118" s="71"/>
      <c r="L118" s="72"/>
      <c r="M118" s="72"/>
      <c r="N118" s="72"/>
      <c r="O118" s="73">
        <f>SUM(O5:O117)</f>
        <v>9</v>
      </c>
      <c r="P118" s="74"/>
      <c r="Q118" s="74"/>
      <c r="R118" s="74"/>
      <c r="S118" s="74"/>
      <c r="T118" s="74"/>
      <c r="U118" s="74"/>
    </row>
  </sheetData>
  <mergeCells count="23">
    <mergeCell ref="A1:U1"/>
    <mergeCell ref="A118:C118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</mergeCells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人员一览表</vt:lpstr>
      <vt:lpstr>唯亭B标设备一览表</vt:lpstr>
      <vt:lpstr>唯亭B标段信息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大任有大量</cp:lastModifiedBy>
  <dcterms:created xsi:type="dcterms:W3CDTF">2022-03-29T08:50:00Z</dcterms:created>
  <cp:lastPrinted>2025-09-09T05:46:00Z</cp:lastPrinted>
  <dcterms:modified xsi:type="dcterms:W3CDTF">2026-02-02T01:52:49Z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60F071E4047B49289CB4A28E5D3AE734_13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