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 activeTab="1"/>
  </bookViews>
  <sheets>
    <sheet name="总表" sheetId="1" r:id="rId1"/>
    <sheet name="面积表" sheetId="2" r:id="rId2"/>
    <sheet name="行道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<sst xmlns="http://schemas.openxmlformats.org/spreadsheetml/2006/main" count="222" uniqueCount="114">
  <si>
    <t>2026-2028年新吴区绿化养护项目（八标段）总价</t>
  </si>
  <si>
    <t>编号</t>
  </si>
  <si>
    <t>标段</t>
  </si>
  <si>
    <t>养护面积
（平方米）</t>
  </si>
  <si>
    <t>养护费（不含行道树养护）（元）</t>
  </si>
  <si>
    <t>行道树养护费（元）</t>
  </si>
  <si>
    <t>暂列金（一年）</t>
  </si>
  <si>
    <t>一年养护费（元）</t>
  </si>
  <si>
    <t>暂列金（三年）</t>
  </si>
  <si>
    <t>三年养护费（元）</t>
  </si>
  <si>
    <t>八标</t>
  </si>
  <si>
    <t xml:space="preserve">    2026-2028年新吴区绿化养护项目（八标段）绿地养护路段明细</t>
  </si>
  <si>
    <t>养护单位：</t>
  </si>
  <si>
    <t>养护地段名称</t>
  </si>
  <si>
    <t>草坪（混播黑麦草）</t>
  </si>
  <si>
    <t>无修剪草坪</t>
  </si>
  <si>
    <t>绿篱、色块</t>
  </si>
  <si>
    <t>景观林带</t>
  </si>
  <si>
    <t>高架桥
下</t>
  </si>
  <si>
    <t>高架上花箱（黄馨）备注：花箱面积=盆数*0.66*0.33</t>
  </si>
  <si>
    <t>高架上花箱（月季）备注：花箱面积=盆数*0.66*0.33</t>
  </si>
  <si>
    <t>滴灌管道长度</t>
  </si>
  <si>
    <t>防护林</t>
  </si>
  <si>
    <t>意杨林</t>
  </si>
  <si>
    <t>临时绿化</t>
  </si>
  <si>
    <t>花境（花卉组合）</t>
  </si>
  <si>
    <t>水体</t>
  </si>
  <si>
    <t>设施量</t>
  </si>
  <si>
    <t>四季草花</t>
  </si>
  <si>
    <t>藤本月季</t>
  </si>
  <si>
    <t>合计面积</t>
  </si>
  <si>
    <t>道路分级</t>
  </si>
  <si>
    <t>备注</t>
  </si>
  <si>
    <t>面积㎡</t>
  </si>
  <si>
    <t>盆</t>
  </si>
  <si>
    <t>米</t>
  </si>
  <si>
    <t>高浪高架机场高架立交</t>
  </si>
  <si>
    <t>一级道路</t>
  </si>
  <si>
    <t>景渎立交</t>
  </si>
  <si>
    <t>机场路吴都路立交</t>
  </si>
  <si>
    <t>机场路新华路上跨桥</t>
  </si>
  <si>
    <t>雪梅互通</t>
  </si>
  <si>
    <t>2021美丽新吴城市道路绿化景观综合品质提升工程二标段滴灌管道长度</t>
  </si>
  <si>
    <t>金城高架主线（公铁立交-联福路）</t>
  </si>
  <si>
    <t>金城高架高浪高架立交</t>
  </si>
  <si>
    <t>金城高架新华高架立交</t>
  </si>
  <si>
    <t>新华高架主线(新华立交-锡山大道)</t>
  </si>
  <si>
    <t>2021美丽新吴城市道路设施综合品质提升工程一标段滴灌管道长度</t>
  </si>
  <si>
    <t>机场路高架（景渎立交-高浪路）</t>
  </si>
  <si>
    <t>高浪路（机场路-锡山界）</t>
  </si>
  <si>
    <t>机场路（冷渎港-高浪路）</t>
  </si>
  <si>
    <t>机场路（高浪路-雪梅路）</t>
  </si>
  <si>
    <t>2021美丽新吴城市道路设施综合品质提升工程一标段（高架花箱备盆）</t>
  </si>
  <si>
    <t>机场路吴都路东南角临时地块</t>
  </si>
  <si>
    <t>一级养护单价限价（元/㎡或盆）</t>
  </si>
  <si>
    <t>一级养护单价报价（元/㎡或盆）</t>
  </si>
  <si>
    <t>一级养护合计面积（㎡、盆）</t>
  </si>
  <si>
    <t>一级养护合计（元）</t>
  </si>
  <si>
    <t>草坪：          指除临时绿化以外的狗牙根、马尼拉、天堂草、天富道、果岭草等暖季型需定期修剪草坪</t>
  </si>
  <si>
    <t>无修剪草坪：    指除临时绿化以外的白三叶、麦冬、鸢尾、二月兰等无需定期修剪整形的草本地被</t>
  </si>
  <si>
    <t>绿篱、色块：    指除高架桥上下植物以外的片植的灌木绿篱、色块等</t>
  </si>
  <si>
    <t>景观林带：      指除防护林、意杨林以外的道路绿化中无地被的片植乔木林带</t>
  </si>
  <si>
    <t>高架桥下植物：  指高架道路和桥梁投影面积内的所有植物</t>
  </si>
  <si>
    <t>高架桥上植物：  指高架道路和桥梁上种植、摆放或悬挂的所有植物</t>
  </si>
  <si>
    <t>防护林：        指除临时绿化以外的高速、国道、铁路、河流等沿线防护林及其他道路绿化以外地块内成片种植林带</t>
  </si>
  <si>
    <t>意杨林：        指成片种植的意杨林带</t>
  </si>
  <si>
    <t>临时绿化：      指临时覆绿的未开发地块内所有植物</t>
  </si>
  <si>
    <t>四季草花：      指道路绿化和游园中节点、岛头、花坛等种植的季节性草本花卉，一年四换。</t>
  </si>
  <si>
    <t>花境：          指道路绿化和游园中多品种花卉或观赏草的组图</t>
  </si>
  <si>
    <t>水体：          指开放性绿地中的水域和水生植物</t>
  </si>
  <si>
    <t>园林设施：      绿地中满足服务功能的各类构筑及设施。包括园路、景墙、假山、廊架、亭子、铺装、花坛、木栈道及其他设施等</t>
  </si>
  <si>
    <t>籽播黑麦草：    秋季草坪进入休眠期之前，追加播种保持草坪冬季绿色</t>
  </si>
  <si>
    <t xml:space="preserve"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2、草坪养护包括冷季型草坪和暖季型草坪的养护管理：
冷季型草坪养护
A、播种：
冷季型草坪应在每年的10月10日前完成播种，播种种子应选用多年生黑麦草，并确保出芽率90%以上。10月25日前冷季型草坪出芽率达不到90%的，乙方应在11月上旬完成补播。再次播种发芽率达不到成坪要求，乙方应重新铺设混播黑麦草的暖季型草坪，若黑麦草仍然不成坪，甲方有权按照不成坪比例额外扣除养护费。特殊天气情况根据甲方指令播种。
B、修剪：10月至12月，根据冷季型草坪的生长情况，每月不少于1次修剪；3月-6月，根据冷季型草坪的生长情况，每月不少于2次修剪；冷季型草坪留茬高度不超过6-7cm。
3、清单中工程量不得修改，否则按无效投标处理。
</t>
  </si>
  <si>
    <t>2026-2028年新吴区绿化养护项目（八标段）行道树明细</t>
  </si>
  <si>
    <t>绿地名称</t>
  </si>
  <si>
    <t>机场路（景渎路-高浪路）</t>
  </si>
  <si>
    <t>苗木分类</t>
  </si>
  <si>
    <t>规格</t>
  </si>
  <si>
    <t>苗木品种及数量</t>
  </si>
  <si>
    <t>小计（株）</t>
  </si>
  <si>
    <t>1级养护限价（元）</t>
  </si>
  <si>
    <t>1级养护报价（元）</t>
  </si>
  <si>
    <t>总价（元）</t>
  </si>
  <si>
    <t>常绿行道树（株）</t>
  </si>
  <si>
    <t>胸径10cm以下</t>
  </si>
  <si>
    <t>香樟9</t>
  </si>
  <si>
    <t>落叶行道树（株）</t>
  </si>
  <si>
    <t>不论品种</t>
  </si>
  <si>
    <t>20cm以下</t>
  </si>
  <si>
    <t>香樟224+杜英15</t>
  </si>
  <si>
    <t>朴树12+银杏9</t>
  </si>
  <si>
    <t>30cm以下</t>
  </si>
  <si>
    <t>香樟251</t>
  </si>
  <si>
    <t>朴树5+银杏3</t>
  </si>
  <si>
    <t>40cm以下</t>
  </si>
  <si>
    <t>香樟30</t>
  </si>
  <si>
    <t>朴树3</t>
  </si>
  <si>
    <t>50cm以下</t>
  </si>
  <si>
    <t>香樟3</t>
  </si>
  <si>
    <t>机场路（高浪路~新华路）</t>
  </si>
  <si>
    <t>美人梅350</t>
  </si>
  <si>
    <t>造型黑松C8+造型罗汉松A1</t>
  </si>
  <si>
    <t>榔榆192+娜塔莉58+赤薇54</t>
  </si>
  <si>
    <t>造型黑松D18+造型黑松E7</t>
  </si>
  <si>
    <t>机场路（新华路~雪梅路）</t>
  </si>
  <si>
    <t>美人梅206</t>
  </si>
  <si>
    <t>造型黑松C6+造型罗汉松A19</t>
  </si>
  <si>
    <t>榔榆149+赤薇26+娜塔莉41</t>
  </si>
  <si>
    <t>造型黑松E3</t>
  </si>
  <si>
    <t>造型黑松D8</t>
  </si>
  <si>
    <t>造型白蜡9</t>
  </si>
  <si>
    <t>行道树数量合计</t>
  </si>
  <si>
    <t>总价合计（元）</t>
  </si>
  <si>
    <r>
      <rPr>
        <b/>
        <sz val="11"/>
        <rFont val="宋体"/>
        <charset val="134"/>
        <scheme val="minor"/>
      </rPr>
      <t xml:space="preserve">备注：1、不论单项工作量多少，即使数量为0的，也需要报单价，如不报价（元），在实际养护过程中新增的工作量单价按“0元”结算。
      </t>
    </r>
    <r>
      <rPr>
        <b/>
        <sz val="11"/>
        <color rgb="FFFF0000"/>
        <rFont val="宋体"/>
        <charset val="134"/>
        <scheme val="minor"/>
      </rPr>
      <t xml:space="preserve">2、同一标段中相同规格、相同养护等级的树木报价必须相同，否则按无效投标处理。 </t>
    </r>
    <r>
      <rPr>
        <b/>
        <sz val="11"/>
        <rFont val="宋体"/>
        <charset val="134"/>
        <scheme val="minor"/>
      </rPr>
      <t xml:space="preserve">
      3、清单中工程量不得修改，否则按无效投标处理。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</si>
</sst>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3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</cellStyleXfs>
  <cellXfs count="8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 readingOrder="1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176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51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vertical="center"/>
    </xf>
    <xf numFmtId="177" fontId="6" fillId="0" borderId="2" xfId="5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6" fontId="7" fillId="2" borderId="2" xfId="49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6标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2" sqref="A2"/>
    </sheetView>
  </sheetViews>
  <sheetFormatPr defaultColWidth="9" defaultRowHeight="14" outlineLevelRow="2"/>
  <cols>
    <col min="1" max="1" width="9.44545454545455" style="29" customWidth="1"/>
    <col min="2" max="2" width="11.1272727272727" style="29" customWidth="1"/>
    <col min="3" max="4" width="24.6272727272727" style="29" customWidth="1"/>
    <col min="5" max="7" width="21.6636363636364" style="29" customWidth="1"/>
    <col min="8" max="8" width="26.2545454545455" style="29" customWidth="1"/>
    <col min="9" max="9" width="29.7272727272727" style="29" customWidth="1"/>
    <col min="10" max="16384" width="9" style="29"/>
  </cols>
  <sheetData>
    <row r="1" s="29" customFormat="1" ht="33" customHeight="1" spans="1:9">
      <c r="A1" s="75" t="s">
        <v>0</v>
      </c>
      <c r="B1" s="75"/>
      <c r="C1" s="75"/>
      <c r="D1" s="75"/>
      <c r="E1" s="75"/>
      <c r="F1" s="75"/>
      <c r="G1" s="75"/>
      <c r="H1" s="75"/>
    </row>
    <row r="2" s="29" customFormat="1" ht="76.5" spans="1:9">
      <c r="A2" s="75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</row>
    <row r="3" s="29" customFormat="1" ht="42" customHeight="1" spans="1:9">
      <c r="A3" s="75">
        <v>1</v>
      </c>
      <c r="B3" s="75" t="s">
        <v>10</v>
      </c>
      <c r="C3" s="77">
        <f>面积表!S24</f>
        <v>445095.2112</v>
      </c>
      <c r="D3" s="78"/>
      <c r="E3" s="79"/>
      <c r="F3" s="79">
        <v>240000</v>
      </c>
      <c r="G3" s="80"/>
      <c r="H3" s="79">
        <v>720000</v>
      </c>
      <c r="I3" s="80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3"/>
  <sheetViews>
    <sheetView tabSelected="1" zoomScale="85" zoomScaleNormal="85" workbookViewId="0">
      <selection activeCell="H22" sqref="H22"/>
    </sheetView>
  </sheetViews>
  <sheetFormatPr defaultColWidth="8.87272727272727" defaultRowHeight="14"/>
  <cols>
    <col min="1" max="1" width="6.5" style="31" customWidth="1"/>
    <col min="2" max="2" width="38.8727272727273" style="29" customWidth="1"/>
    <col min="3" max="3" width="11.8727272727273" style="29" customWidth="1"/>
    <col min="4" max="4" width="13.7545454545455" style="29" customWidth="1"/>
    <col min="5" max="5" width="13.1272727272727" style="29" customWidth="1"/>
    <col min="6" max="6" width="14.2545454545455" style="29" customWidth="1"/>
    <col min="7" max="7" width="10.7545454545455" style="29" customWidth="1"/>
    <col min="8" max="9" width="13.8727272727273" style="29" customWidth="1"/>
    <col min="10" max="10" width="10.5" style="29" customWidth="1"/>
    <col min="11" max="11" width="9.75454545454545" style="29" customWidth="1"/>
    <col min="12" max="12" width="8.5" style="29" customWidth="1"/>
    <col min="13" max="13" width="9.62727272727273" style="29" customWidth="1"/>
    <col min="14" max="14" width="11.3727272727273" style="29" customWidth="1"/>
    <col min="15" max="15" width="10.3727272727273" style="29" customWidth="1"/>
    <col min="16" max="16" width="9.5" style="29" customWidth="1"/>
    <col min="17" max="17" width="12.5" style="29" customWidth="1"/>
    <col min="18" max="18" width="11.8727272727273" style="29" customWidth="1"/>
    <col min="19" max="19" width="18.7545454545455" style="29" customWidth="1"/>
    <col min="20" max="20" width="12.2727272727273" style="29" customWidth="1"/>
    <col min="21" max="21" width="27.8727272727273" style="29" customWidth="1"/>
    <col min="22" max="16384" width="8.87272727272727" style="29"/>
  </cols>
  <sheetData>
    <row r="1" s="29" customFormat="1" ht="60" customHeight="1" spans="1:21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="29" customFormat="1" ht="28.5" customHeight="1" spans="1:21">
      <c r="A2" s="33" t="s">
        <v>12</v>
      </c>
      <c r="B2" s="33"/>
      <c r="C2" s="34"/>
      <c r="D2" s="34"/>
      <c r="E2" s="34"/>
      <c r="F2" s="34"/>
      <c r="G2" s="34"/>
    </row>
    <row r="3" s="29" customFormat="1" ht="70" spans="1:21">
      <c r="A3" s="35" t="s">
        <v>1</v>
      </c>
      <c r="B3" s="35" t="s">
        <v>13</v>
      </c>
      <c r="C3" s="36" t="s">
        <v>14</v>
      </c>
      <c r="D3" s="36" t="s">
        <v>15</v>
      </c>
      <c r="E3" s="36" t="s">
        <v>16</v>
      </c>
      <c r="F3" s="36" t="s">
        <v>17</v>
      </c>
      <c r="G3" s="36" t="s">
        <v>18</v>
      </c>
      <c r="H3" s="36" t="s">
        <v>19</v>
      </c>
      <c r="I3" s="37" t="s">
        <v>20</v>
      </c>
      <c r="J3" s="37" t="s">
        <v>21</v>
      </c>
      <c r="K3" s="37" t="s">
        <v>22</v>
      </c>
      <c r="L3" s="37" t="s">
        <v>23</v>
      </c>
      <c r="M3" s="37" t="s">
        <v>24</v>
      </c>
      <c r="N3" s="37" t="s">
        <v>25</v>
      </c>
      <c r="O3" s="37" t="s">
        <v>26</v>
      </c>
      <c r="P3" s="37" t="s">
        <v>27</v>
      </c>
      <c r="Q3" s="37" t="s">
        <v>28</v>
      </c>
      <c r="R3" s="38" t="s">
        <v>29</v>
      </c>
      <c r="S3" s="36" t="s">
        <v>30</v>
      </c>
      <c r="T3" s="35" t="s">
        <v>31</v>
      </c>
      <c r="U3" s="35" t="s">
        <v>32</v>
      </c>
    </row>
    <row r="4" s="29" customFormat="1" ht="24" customHeight="1" spans="1:21">
      <c r="A4" s="35"/>
      <c r="B4" s="35"/>
      <c r="C4" s="35" t="s">
        <v>33</v>
      </c>
      <c r="D4" s="35" t="s">
        <v>33</v>
      </c>
      <c r="E4" s="35" t="s">
        <v>33</v>
      </c>
      <c r="F4" s="35" t="s">
        <v>33</v>
      </c>
      <c r="G4" s="35" t="s">
        <v>33</v>
      </c>
      <c r="H4" s="35" t="s">
        <v>34</v>
      </c>
      <c r="I4" s="39" t="s">
        <v>34</v>
      </c>
      <c r="J4" s="40" t="s">
        <v>35</v>
      </c>
      <c r="K4" s="39" t="s">
        <v>33</v>
      </c>
      <c r="L4" s="39" t="s">
        <v>33</v>
      </c>
      <c r="M4" s="39" t="s">
        <v>33</v>
      </c>
      <c r="N4" s="39" t="s">
        <v>33</v>
      </c>
      <c r="O4" s="39" t="s">
        <v>33</v>
      </c>
      <c r="P4" s="39" t="s">
        <v>33</v>
      </c>
      <c r="Q4" s="39" t="s">
        <v>33</v>
      </c>
      <c r="R4" s="35" t="s">
        <v>35</v>
      </c>
      <c r="S4" s="35" t="s">
        <v>33</v>
      </c>
      <c r="T4" s="35"/>
      <c r="U4" s="35"/>
    </row>
    <row r="5" s="29" customFormat="1" ht="27.95" customHeight="1" spans="1:21">
      <c r="A5" s="41">
        <v>1</v>
      </c>
      <c r="B5" s="42" t="s">
        <v>36</v>
      </c>
      <c r="C5" s="42"/>
      <c r="D5" s="43"/>
      <c r="E5" s="43"/>
      <c r="F5" s="43"/>
      <c r="G5" s="43"/>
      <c r="H5" s="43"/>
      <c r="I5" s="44">
        <v>15250</v>
      </c>
      <c r="J5" s="45"/>
      <c r="K5" s="43"/>
      <c r="L5" s="43"/>
      <c r="M5" s="43"/>
      <c r="N5" s="43"/>
      <c r="O5" s="43"/>
      <c r="P5" s="46"/>
      <c r="Q5" s="43"/>
      <c r="R5" s="42">
        <v>0</v>
      </c>
      <c r="S5" s="35">
        <f t="shared" ref="S5:S21" si="0">SUM(C5:Q5)-H5-I5+(H5+I5)*0.66*0.33-J5</f>
        <v>3321.45</v>
      </c>
      <c r="T5" s="35" t="s">
        <v>37</v>
      </c>
      <c r="U5" s="47"/>
    </row>
    <row r="6" s="29" customFormat="1" ht="27.95" customHeight="1" spans="1:21">
      <c r="A6" s="41">
        <v>2</v>
      </c>
      <c r="B6" s="42" t="s">
        <v>38</v>
      </c>
      <c r="C6" s="42"/>
      <c r="D6" s="43"/>
      <c r="E6" s="43"/>
      <c r="F6" s="43"/>
      <c r="G6" s="43"/>
      <c r="H6" s="43"/>
      <c r="I6" s="44">
        <v>12180</v>
      </c>
      <c r="J6" s="45"/>
      <c r="K6" s="43"/>
      <c r="L6" s="43"/>
      <c r="M6" s="43"/>
      <c r="N6" s="43"/>
      <c r="O6" s="43"/>
      <c r="P6" s="46"/>
      <c r="Q6" s="43"/>
      <c r="R6" s="42">
        <v>0</v>
      </c>
      <c r="S6" s="35">
        <f t="shared" si="0"/>
        <v>2652.804</v>
      </c>
      <c r="T6" s="35" t="s">
        <v>37</v>
      </c>
      <c r="U6" s="47"/>
    </row>
    <row r="7" s="29" customFormat="1" ht="27.95" customHeight="1" spans="1:21">
      <c r="A7" s="41">
        <v>3</v>
      </c>
      <c r="B7" s="42" t="s">
        <v>39</v>
      </c>
      <c r="C7" s="42"/>
      <c r="D7" s="43"/>
      <c r="E7" s="43"/>
      <c r="F7" s="43"/>
      <c r="G7" s="43"/>
      <c r="H7" s="43"/>
      <c r="I7" s="44">
        <v>3621</v>
      </c>
      <c r="J7" s="45"/>
      <c r="K7" s="43"/>
      <c r="L7" s="43"/>
      <c r="M7" s="43"/>
      <c r="N7" s="43"/>
      <c r="O7" s="43"/>
      <c r="P7" s="46"/>
      <c r="Q7" s="43"/>
      <c r="R7" s="42">
        <v>0</v>
      </c>
      <c r="S7" s="35">
        <f t="shared" si="0"/>
        <v>788.6538</v>
      </c>
      <c r="T7" s="35" t="s">
        <v>37</v>
      </c>
      <c r="U7" s="47"/>
    </row>
    <row r="8" s="29" customFormat="1" ht="27.95" customHeight="1" spans="1:21">
      <c r="A8" s="41">
        <v>4</v>
      </c>
      <c r="B8" s="42" t="s">
        <v>40</v>
      </c>
      <c r="C8" s="42"/>
      <c r="D8" s="43"/>
      <c r="E8" s="43"/>
      <c r="F8" s="43"/>
      <c r="G8" s="43"/>
      <c r="H8" s="43"/>
      <c r="I8" s="44">
        <v>766</v>
      </c>
      <c r="J8" s="45"/>
      <c r="K8" s="43"/>
      <c r="L8" s="43"/>
      <c r="M8" s="43"/>
      <c r="N8" s="43"/>
      <c r="O8" s="43"/>
      <c r="P8" s="46"/>
      <c r="Q8" s="43"/>
      <c r="R8" s="42">
        <v>0</v>
      </c>
      <c r="S8" s="35">
        <f t="shared" si="0"/>
        <v>166.8348</v>
      </c>
      <c r="T8" s="35" t="s">
        <v>37</v>
      </c>
      <c r="U8" s="47"/>
    </row>
    <row r="9" s="29" customFormat="1" ht="27.95" customHeight="1" spans="1:21">
      <c r="A9" s="41">
        <v>5</v>
      </c>
      <c r="B9" s="42" t="s">
        <v>41</v>
      </c>
      <c r="C9" s="42"/>
      <c r="D9" s="43"/>
      <c r="E9" s="43"/>
      <c r="F9" s="43"/>
      <c r="G9" s="43"/>
      <c r="H9" s="43"/>
      <c r="I9" s="44">
        <v>5041</v>
      </c>
      <c r="J9" s="45"/>
      <c r="K9" s="43"/>
      <c r="L9" s="43"/>
      <c r="M9" s="43"/>
      <c r="N9" s="43"/>
      <c r="O9" s="43"/>
      <c r="P9" s="46"/>
      <c r="Q9" s="43"/>
      <c r="R9" s="42">
        <v>0</v>
      </c>
      <c r="S9" s="35">
        <f t="shared" si="0"/>
        <v>1097.9298</v>
      </c>
      <c r="T9" s="35" t="s">
        <v>37</v>
      </c>
      <c r="U9" s="47"/>
    </row>
    <row r="10" s="29" customFormat="1" ht="27.95" customHeight="1" spans="1:21">
      <c r="A10" s="41">
        <v>6</v>
      </c>
      <c r="B10" s="42" t="s">
        <v>42</v>
      </c>
      <c r="C10" s="42"/>
      <c r="D10" s="43"/>
      <c r="E10" s="43"/>
      <c r="F10" s="43"/>
      <c r="G10" s="43"/>
      <c r="H10" s="43"/>
      <c r="I10" s="44"/>
      <c r="J10" s="44">
        <v>27655.6</v>
      </c>
      <c r="K10" s="43"/>
      <c r="L10" s="43"/>
      <c r="M10" s="43"/>
      <c r="N10" s="43"/>
      <c r="O10" s="43"/>
      <c r="P10" s="46"/>
      <c r="Q10" s="43"/>
      <c r="R10" s="42">
        <v>0</v>
      </c>
      <c r="S10" s="35">
        <f t="shared" si="0"/>
        <v>0</v>
      </c>
      <c r="T10" s="35" t="s">
        <v>37</v>
      </c>
      <c r="U10" s="47"/>
    </row>
    <row r="11" s="29" customFormat="1" ht="27.95" customHeight="1" spans="1:21">
      <c r="A11" s="41">
        <v>7</v>
      </c>
      <c r="B11" s="42" t="s">
        <v>43</v>
      </c>
      <c r="C11" s="46">
        <v>232</v>
      </c>
      <c r="D11" s="43"/>
      <c r="E11" s="46">
        <v>18.57</v>
      </c>
      <c r="F11" s="43"/>
      <c r="G11" s="43"/>
      <c r="H11" s="43"/>
      <c r="I11" s="42">
        <v>23106</v>
      </c>
      <c r="J11" s="48"/>
      <c r="K11" s="43"/>
      <c r="L11" s="43"/>
      <c r="M11" s="43"/>
      <c r="N11" s="43"/>
      <c r="O11" s="43"/>
      <c r="P11" s="46"/>
      <c r="Q11" s="43"/>
      <c r="R11" s="42">
        <v>232</v>
      </c>
      <c r="S11" s="35">
        <f t="shared" si="0"/>
        <v>5283.0568</v>
      </c>
      <c r="T11" s="35" t="s">
        <v>37</v>
      </c>
      <c r="U11" s="47"/>
    </row>
    <row r="12" s="29" customFormat="1" ht="27.95" customHeight="1" spans="1:21">
      <c r="A12" s="41">
        <v>8</v>
      </c>
      <c r="B12" s="42" t="s">
        <v>44</v>
      </c>
      <c r="C12" s="42"/>
      <c r="D12" s="43"/>
      <c r="E12" s="43"/>
      <c r="F12" s="43"/>
      <c r="G12" s="43"/>
      <c r="H12" s="43"/>
      <c r="I12" s="42">
        <v>12116</v>
      </c>
      <c r="J12" s="49"/>
      <c r="K12" s="43"/>
      <c r="L12" s="43"/>
      <c r="M12" s="43"/>
      <c r="N12" s="43"/>
      <c r="O12" s="43"/>
      <c r="P12" s="46"/>
      <c r="Q12" s="43"/>
      <c r="R12" s="42">
        <v>0</v>
      </c>
      <c r="S12" s="35">
        <f t="shared" si="0"/>
        <v>2638.8648</v>
      </c>
      <c r="T12" s="35" t="s">
        <v>37</v>
      </c>
      <c r="U12" s="47"/>
    </row>
    <row r="13" s="29" customFormat="1" ht="27.95" customHeight="1" spans="1:21">
      <c r="A13" s="41">
        <v>9</v>
      </c>
      <c r="B13" s="42" t="s">
        <v>45</v>
      </c>
      <c r="C13" s="42"/>
      <c r="D13" s="43"/>
      <c r="E13" s="43"/>
      <c r="F13" s="43"/>
      <c r="G13" s="43"/>
      <c r="H13" s="43"/>
      <c r="I13" s="42">
        <v>6584</v>
      </c>
      <c r="J13" s="49"/>
      <c r="K13" s="43"/>
      <c r="L13" s="43"/>
      <c r="M13" s="43"/>
      <c r="N13" s="43"/>
      <c r="O13" s="43"/>
      <c r="P13" s="46"/>
      <c r="Q13" s="43"/>
      <c r="R13" s="42">
        <v>0</v>
      </c>
      <c r="S13" s="35">
        <f t="shared" si="0"/>
        <v>1433.9952</v>
      </c>
      <c r="T13" s="35" t="s">
        <v>37</v>
      </c>
      <c r="U13" s="47"/>
    </row>
    <row r="14" s="29" customFormat="1" ht="27.95" customHeight="1" spans="1:21">
      <c r="A14" s="41">
        <v>10</v>
      </c>
      <c r="B14" s="42" t="s">
        <v>46</v>
      </c>
      <c r="C14" s="42"/>
      <c r="D14" s="43"/>
      <c r="E14" s="43"/>
      <c r="F14" s="43"/>
      <c r="G14" s="43"/>
      <c r="H14" s="43"/>
      <c r="I14" s="42">
        <v>9820</v>
      </c>
      <c r="J14" s="49"/>
      <c r="K14" s="43"/>
      <c r="L14" s="43"/>
      <c r="M14" s="43"/>
      <c r="N14" s="43"/>
      <c r="O14" s="43"/>
      <c r="P14" s="46"/>
      <c r="Q14" s="43"/>
      <c r="R14" s="42">
        <v>0</v>
      </c>
      <c r="S14" s="35">
        <f t="shared" si="0"/>
        <v>2138.796</v>
      </c>
      <c r="T14" s="35" t="s">
        <v>37</v>
      </c>
      <c r="U14" s="47"/>
    </row>
    <row r="15" s="29" customFormat="1" ht="27.95" customHeight="1" spans="1:21">
      <c r="A15" s="41">
        <v>11</v>
      </c>
      <c r="B15" s="42" t="s">
        <v>47</v>
      </c>
      <c r="C15" s="42"/>
      <c r="D15" s="43"/>
      <c r="E15" s="43"/>
      <c r="F15" s="43"/>
      <c r="G15" s="43"/>
      <c r="H15" s="43"/>
      <c r="I15" s="44"/>
      <c r="J15" s="44">
        <v>56186</v>
      </c>
      <c r="K15" s="43"/>
      <c r="L15" s="43"/>
      <c r="M15" s="43"/>
      <c r="N15" s="43"/>
      <c r="O15" s="43"/>
      <c r="P15" s="46"/>
      <c r="Q15" s="43"/>
      <c r="R15" s="42">
        <v>0</v>
      </c>
      <c r="S15" s="35">
        <f t="shared" si="0"/>
        <v>0</v>
      </c>
      <c r="T15" s="35" t="s">
        <v>37</v>
      </c>
      <c r="U15" s="47"/>
    </row>
    <row r="16" s="29" customFormat="1" ht="27.95" customHeight="1" spans="1:21">
      <c r="A16" s="41">
        <v>12</v>
      </c>
      <c r="B16" s="50" t="s">
        <v>48</v>
      </c>
      <c r="C16" s="46"/>
      <c r="D16" s="43"/>
      <c r="E16" s="43"/>
      <c r="F16" s="43"/>
      <c r="G16" s="43"/>
      <c r="H16" s="43"/>
      <c r="I16" s="43">
        <v>4900</v>
      </c>
      <c r="J16" s="43">
        <v>4700</v>
      </c>
      <c r="K16" s="43"/>
      <c r="L16" s="43"/>
      <c r="M16" s="43"/>
      <c r="N16" s="43"/>
      <c r="O16" s="43"/>
      <c r="P16" s="46"/>
      <c r="Q16" s="43"/>
      <c r="R16" s="42">
        <v>0</v>
      </c>
      <c r="S16" s="35">
        <f t="shared" si="0"/>
        <v>1067.22</v>
      </c>
      <c r="T16" s="35" t="s">
        <v>37</v>
      </c>
      <c r="U16" s="47"/>
    </row>
    <row r="17" s="29" customFormat="1" ht="27.95" customHeight="1" spans="1:21">
      <c r="A17" s="41">
        <v>13</v>
      </c>
      <c r="B17" s="50" t="s">
        <v>49</v>
      </c>
      <c r="C17" s="46"/>
      <c r="D17" s="43"/>
      <c r="E17" s="43"/>
      <c r="F17" s="43"/>
      <c r="G17" s="43"/>
      <c r="H17" s="43"/>
      <c r="I17" s="43">
        <v>21715</v>
      </c>
      <c r="J17" s="43">
        <v>13876</v>
      </c>
      <c r="K17" s="43"/>
      <c r="L17" s="43"/>
      <c r="M17" s="43"/>
      <c r="N17" s="43"/>
      <c r="O17" s="43"/>
      <c r="P17" s="46">
        <v>468.1</v>
      </c>
      <c r="Q17" s="43"/>
      <c r="R17" s="42">
        <v>0</v>
      </c>
      <c r="S17" s="35">
        <f t="shared" si="0"/>
        <v>5197.627</v>
      </c>
      <c r="T17" s="35" t="s">
        <v>37</v>
      </c>
      <c r="U17" s="47"/>
    </row>
    <row r="18" s="29" customFormat="1" ht="27.95" customHeight="1" spans="1:21">
      <c r="A18" s="41">
        <v>14</v>
      </c>
      <c r="B18" s="42" t="s">
        <v>50</v>
      </c>
      <c r="C18" s="51">
        <v>56360.79</v>
      </c>
      <c r="D18" s="52">
        <v>1659.52</v>
      </c>
      <c r="E18" s="52">
        <v>45059.73</v>
      </c>
      <c r="F18" s="52">
        <v>1837.66</v>
      </c>
      <c r="G18" s="52">
        <v>102901.38</v>
      </c>
      <c r="H18" s="52"/>
      <c r="I18" s="52"/>
      <c r="J18" s="52"/>
      <c r="K18" s="52"/>
      <c r="L18" s="52"/>
      <c r="M18" s="52"/>
      <c r="N18" s="52"/>
      <c r="O18" s="52"/>
      <c r="P18" s="52">
        <v>1684.88</v>
      </c>
      <c r="Q18" s="53"/>
      <c r="R18" s="42"/>
      <c r="S18" s="35">
        <f t="shared" si="0"/>
        <v>209503.96</v>
      </c>
      <c r="T18" s="35" t="s">
        <v>37</v>
      </c>
      <c r="U18" s="47"/>
    </row>
    <row r="19" s="29" customFormat="1" ht="27.95" customHeight="1" spans="1:21">
      <c r="A19" s="41">
        <v>15</v>
      </c>
      <c r="B19" s="42" t="s">
        <v>51</v>
      </c>
      <c r="C19" s="54">
        <v>88474.1</v>
      </c>
      <c r="D19" s="55">
        <v>26122.213</v>
      </c>
      <c r="E19" s="55">
        <v>17666.836</v>
      </c>
      <c r="F19" s="55">
        <v>11566.79</v>
      </c>
      <c r="G19" s="55">
        <v>9108.45</v>
      </c>
      <c r="H19" s="55"/>
      <c r="I19" s="55"/>
      <c r="J19" s="55"/>
      <c r="K19" s="55"/>
      <c r="L19" s="55"/>
      <c r="M19" s="55">
        <v>2022.331</v>
      </c>
      <c r="N19" s="55"/>
      <c r="O19" s="55">
        <v>174.729</v>
      </c>
      <c r="P19" s="55">
        <v>9702.97</v>
      </c>
      <c r="Q19" s="56">
        <v>2802</v>
      </c>
      <c r="R19" s="42"/>
      <c r="S19" s="35">
        <f t="shared" si="0"/>
        <v>167640.419</v>
      </c>
      <c r="T19" s="35" t="s">
        <v>37</v>
      </c>
      <c r="U19" s="47"/>
    </row>
    <row r="20" s="29" customFormat="1" ht="27.95" customHeight="1" spans="1:21">
      <c r="A20" s="41">
        <v>16</v>
      </c>
      <c r="B20" s="42" t="s">
        <v>52</v>
      </c>
      <c r="C20" s="44"/>
      <c r="D20" s="44"/>
      <c r="E20" s="44"/>
      <c r="F20" s="44"/>
      <c r="G20" s="44"/>
      <c r="H20" s="44"/>
      <c r="I20" s="44">
        <v>1050</v>
      </c>
      <c r="J20" s="44"/>
      <c r="K20" s="44"/>
      <c r="L20" s="44"/>
      <c r="M20" s="44"/>
      <c r="N20" s="42"/>
      <c r="O20" s="44"/>
      <c r="P20" s="42"/>
      <c r="Q20" s="44"/>
      <c r="R20" s="42">
        <v>0</v>
      </c>
      <c r="S20" s="35">
        <f t="shared" si="0"/>
        <v>228.69</v>
      </c>
      <c r="T20" s="35" t="s">
        <v>37</v>
      </c>
      <c r="U20" s="47"/>
    </row>
    <row r="21" s="29" customFormat="1" ht="27.95" customHeight="1" spans="1:21">
      <c r="A21" s="41">
        <v>17</v>
      </c>
      <c r="B21" s="42" t="s">
        <v>53</v>
      </c>
      <c r="C21" s="44"/>
      <c r="D21" s="44">
        <v>12342.93</v>
      </c>
      <c r="E21" s="44"/>
      <c r="F21" s="44">
        <v>13216</v>
      </c>
      <c r="G21" s="44"/>
      <c r="H21" s="44"/>
      <c r="I21" s="44"/>
      <c r="J21" s="44"/>
      <c r="K21" s="44"/>
      <c r="L21" s="44"/>
      <c r="M21" s="44">
        <v>13011.39</v>
      </c>
      <c r="N21" s="42"/>
      <c r="O21" s="44">
        <v>3364.59</v>
      </c>
      <c r="P21" s="42"/>
      <c r="Q21" s="44"/>
      <c r="R21" s="42">
        <v>0</v>
      </c>
      <c r="S21" s="35">
        <f t="shared" si="0"/>
        <v>41934.91</v>
      </c>
      <c r="T21" s="35" t="s">
        <v>37</v>
      </c>
      <c r="U21" s="47"/>
    </row>
    <row r="22" s="29" customFormat="1" ht="24" customHeight="1" spans="1:21">
      <c r="A22" s="57" t="s">
        <v>54</v>
      </c>
      <c r="B22" s="57"/>
      <c r="C22" s="58">
        <v>5.68</v>
      </c>
      <c r="D22" s="58">
        <v>2.19</v>
      </c>
      <c r="E22" s="58">
        <v>4.51</v>
      </c>
      <c r="F22" s="58">
        <v>3.09</v>
      </c>
      <c r="G22" s="58">
        <v>6.16</v>
      </c>
      <c r="H22" s="58">
        <v>18</v>
      </c>
      <c r="I22" s="58">
        <v>35</v>
      </c>
      <c r="J22" s="58">
        <v>0.89</v>
      </c>
      <c r="K22" s="58">
        <v>1.77</v>
      </c>
      <c r="L22" s="58">
        <v>1.68</v>
      </c>
      <c r="M22" s="58">
        <v>1.77</v>
      </c>
      <c r="N22" s="58">
        <v>4.9</v>
      </c>
      <c r="O22" s="58">
        <v>1.22</v>
      </c>
      <c r="P22" s="58">
        <v>5.77</v>
      </c>
      <c r="Q22" s="58">
        <v>337.43</v>
      </c>
      <c r="R22" s="58">
        <v>10</v>
      </c>
      <c r="S22" s="59"/>
      <c r="T22" s="35"/>
      <c r="U22" s="35"/>
    </row>
    <row r="23" s="29" customFormat="1" ht="24.75" customHeight="1" spans="1:21">
      <c r="A23" s="57" t="s">
        <v>55</v>
      </c>
      <c r="B23" s="57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1"/>
      <c r="T23" s="35"/>
      <c r="U23" s="35"/>
    </row>
    <row r="24" s="29" customFormat="1" ht="24.75" customHeight="1" spans="1:21">
      <c r="A24" s="62" t="s">
        <v>56</v>
      </c>
      <c r="B24" s="63"/>
      <c r="C24" s="64">
        <f>SUM(C5:C21)</f>
        <v>145066.89</v>
      </c>
      <c r="D24" s="64">
        <f t="shared" ref="D24:S24" si="1">SUM(D5:D21)</f>
        <v>40124.663</v>
      </c>
      <c r="E24" s="64">
        <f t="shared" si="1"/>
        <v>62745.136</v>
      </c>
      <c r="F24" s="64">
        <f t="shared" si="1"/>
        <v>26620.45</v>
      </c>
      <c r="G24" s="64">
        <f t="shared" si="1"/>
        <v>112009.83</v>
      </c>
      <c r="H24" s="64">
        <f t="shared" si="1"/>
        <v>0</v>
      </c>
      <c r="I24" s="64">
        <f t="shared" si="1"/>
        <v>116149</v>
      </c>
      <c r="J24" s="64">
        <f t="shared" si="1"/>
        <v>102417.6</v>
      </c>
      <c r="K24" s="64">
        <f t="shared" si="1"/>
        <v>0</v>
      </c>
      <c r="L24" s="64">
        <f t="shared" si="1"/>
        <v>0</v>
      </c>
      <c r="M24" s="64">
        <f t="shared" si="1"/>
        <v>15033.721</v>
      </c>
      <c r="N24" s="64">
        <f t="shared" si="1"/>
        <v>0</v>
      </c>
      <c r="O24" s="64">
        <f t="shared" si="1"/>
        <v>3539.319</v>
      </c>
      <c r="P24" s="64">
        <f t="shared" si="1"/>
        <v>11855.95</v>
      </c>
      <c r="Q24" s="64">
        <f t="shared" si="1"/>
        <v>2802</v>
      </c>
      <c r="R24" s="64">
        <f t="shared" si="1"/>
        <v>232</v>
      </c>
      <c r="S24" s="64">
        <f t="shared" si="1"/>
        <v>445095.2112</v>
      </c>
      <c r="T24" s="35"/>
      <c r="U24" s="35"/>
    </row>
    <row r="25" s="29" customFormat="1" ht="24.75" customHeight="1" spans="1:21">
      <c r="A25" s="62" t="s">
        <v>57</v>
      </c>
      <c r="B25" s="63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35"/>
      <c r="U25" s="35"/>
    </row>
    <row r="26" s="29" customFormat="1" ht="24.75" customHeight="1" spans="1:21">
      <c r="A26" s="31"/>
      <c r="B26" s="66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67"/>
      <c r="T26" s="31"/>
      <c r="U26" s="31"/>
    </row>
    <row r="27" s="30" customFormat="1" spans="1:21">
      <c r="A27" s="68" t="s">
        <v>58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="30" customFormat="1" spans="1:21">
      <c r="A28" s="68" t="s">
        <v>59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="30" customFormat="1" spans="1:21">
      <c r="A29" s="68" t="s">
        <v>60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="30" customFormat="1" spans="1:21">
      <c r="A30" s="69" t="s">
        <v>61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="30" customFormat="1" spans="1:21">
      <c r="A31" s="69" t="s">
        <v>62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="30" customFormat="1" spans="1:21">
      <c r="A32" s="69" t="s">
        <v>63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  <row r="33" s="30" customFormat="1" spans="1:20">
      <c r="A33" s="69" t="s">
        <v>64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="30" customFormat="1" spans="1:20">
      <c r="A34" s="69" t="s">
        <v>65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="30" customFormat="1" spans="1:20">
      <c r="A35" s="69" t="s">
        <v>66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="30" customFormat="1" spans="1:20">
      <c r="A36" s="69" t="s">
        <v>67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="30" customFormat="1" spans="1:20">
      <c r="A37" s="69" t="s">
        <v>68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</row>
    <row r="38" s="30" customFormat="1" spans="1:20">
      <c r="A38" s="69" t="s">
        <v>69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="30" customFormat="1" spans="1:20">
      <c r="A39" s="70" t="s">
        <v>70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/>
    </row>
    <row r="40" s="30" customFormat="1" spans="1:20">
      <c r="A40" s="68" t="s">
        <v>71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2" s="29" customFormat="1" spans="1:20">
      <c r="A42" s="73" t="s">
        <v>72</v>
      </c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</row>
    <row r="43" s="29" customFormat="1" ht="114" customHeight="1" spans="1:20">
      <c r="A43" s="74"/>
      <c r="B43" s="73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</row>
  </sheetData>
  <sheetProtection sheet="1" objects="1"/>
  <mergeCells count="24">
    <mergeCell ref="A1:U1"/>
    <mergeCell ref="A22:B22"/>
    <mergeCell ref="A23:B23"/>
    <mergeCell ref="A24:B24"/>
    <mergeCell ref="A25:B25"/>
    <mergeCell ref="A27:T27"/>
    <mergeCell ref="A28:T28"/>
    <mergeCell ref="A29:T29"/>
    <mergeCell ref="A30:T30"/>
    <mergeCell ref="A31:T31"/>
    <mergeCell ref="A32:T32"/>
    <mergeCell ref="A33:T33"/>
    <mergeCell ref="A34:T34"/>
    <mergeCell ref="A35:T35"/>
    <mergeCell ref="A36:T36"/>
    <mergeCell ref="A37:T37"/>
    <mergeCell ref="A38:T38"/>
    <mergeCell ref="A39:T39"/>
    <mergeCell ref="A40:T40"/>
    <mergeCell ref="A3:A4"/>
    <mergeCell ref="B3:B4"/>
    <mergeCell ref="T3:T4"/>
    <mergeCell ref="U3:U4"/>
    <mergeCell ref="A42:N43"/>
  </mergeCells>
  <pageMargins left="0.2125" right="0.2125" top="0.2125" bottom="0.2125" header="0.511805555555556" footer="0.2125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5" zoomScaleNormal="85" workbookViewId="0">
      <selection activeCell="L13" sqref="L13"/>
    </sheetView>
  </sheetViews>
  <sheetFormatPr defaultColWidth="9" defaultRowHeight="14"/>
  <cols>
    <col min="1" max="1" width="13.6272727272727" customWidth="1"/>
    <col min="2" max="2" width="12.3727272727273" customWidth="1"/>
    <col min="3" max="3" width="10.8727272727273" customWidth="1"/>
    <col min="4" max="4" width="9.5" customWidth="1"/>
    <col min="5" max="5" width="13.7545454545455" customWidth="1"/>
    <col min="6" max="6" width="13.1272727272727" customWidth="1"/>
    <col min="8" max="8" width="14.6272727272727" customWidth="1"/>
    <col min="12" max="12" width="16.6272727272727" customWidth="1"/>
    <col min="13" max="13" width="12.8727272727273" customWidth="1"/>
  </cols>
  <sheetData>
    <row r="1" ht="27.5" spans="1:14">
      <c r="A1" s="1" t="s">
        <v>73</v>
      </c>
      <c r="B1" s="1"/>
      <c r="C1" s="2"/>
      <c r="D1" s="2"/>
      <c r="E1" s="1"/>
      <c r="F1" s="2"/>
      <c r="G1" s="2"/>
      <c r="H1" s="1"/>
      <c r="I1" s="1"/>
      <c r="J1" s="2"/>
      <c r="K1" s="2"/>
      <c r="L1" s="1"/>
      <c r="M1" s="2"/>
      <c r="N1" s="2"/>
    </row>
    <row r="2" ht="15" spans="1:14">
      <c r="A2" s="3" t="s">
        <v>74</v>
      </c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5" spans="1:14">
      <c r="A3" s="3" t="s">
        <v>76</v>
      </c>
      <c r="B3" s="3" t="s">
        <v>77</v>
      </c>
      <c r="C3" s="3" t="s">
        <v>78</v>
      </c>
      <c r="D3" s="3" t="s">
        <v>79</v>
      </c>
      <c r="E3" s="4" t="s">
        <v>80</v>
      </c>
      <c r="F3" s="5" t="s">
        <v>81</v>
      </c>
      <c r="G3" s="5" t="s">
        <v>82</v>
      </c>
      <c r="H3" s="3" t="s">
        <v>76</v>
      </c>
      <c r="I3" s="3" t="s">
        <v>77</v>
      </c>
      <c r="J3" s="3" t="s">
        <v>78</v>
      </c>
      <c r="K3" s="3" t="s">
        <v>79</v>
      </c>
      <c r="L3" s="4" t="s">
        <v>80</v>
      </c>
      <c r="M3" s="5" t="s">
        <v>81</v>
      </c>
      <c r="N3" s="5" t="s">
        <v>82</v>
      </c>
    </row>
    <row r="4" ht="26" spans="1:14">
      <c r="A4" s="6" t="s">
        <v>83</v>
      </c>
      <c r="B4" s="7" t="s">
        <v>84</v>
      </c>
      <c r="C4" s="8" t="s">
        <v>85</v>
      </c>
      <c r="D4" s="7">
        <v>9</v>
      </c>
      <c r="E4" s="9">
        <v>18.04</v>
      </c>
      <c r="F4" s="10"/>
      <c r="G4" s="10"/>
      <c r="H4" s="6" t="s">
        <v>86</v>
      </c>
      <c r="I4" s="7" t="s">
        <v>84</v>
      </c>
      <c r="J4" s="7" t="s">
        <v>87</v>
      </c>
      <c r="K4" s="7">
        <v>0</v>
      </c>
      <c r="L4" s="11">
        <v>22.345</v>
      </c>
      <c r="M4" s="10"/>
      <c r="N4" s="10"/>
    </row>
    <row r="5" ht="26" spans="1:14">
      <c r="A5" s="3"/>
      <c r="B5" s="7" t="s">
        <v>88</v>
      </c>
      <c r="C5" s="8" t="s">
        <v>89</v>
      </c>
      <c r="D5" s="7">
        <v>239</v>
      </c>
      <c r="E5" s="9">
        <v>23.66</v>
      </c>
      <c r="F5" s="10"/>
      <c r="G5" s="10"/>
      <c r="H5" s="3"/>
      <c r="I5" s="7" t="s">
        <v>88</v>
      </c>
      <c r="J5" s="8" t="s">
        <v>90</v>
      </c>
      <c r="K5" s="7">
        <v>21</v>
      </c>
      <c r="L5" s="9">
        <v>29.68</v>
      </c>
      <c r="M5" s="10"/>
      <c r="N5" s="10"/>
    </row>
    <row r="6" ht="26" spans="1:14">
      <c r="A6" s="3"/>
      <c r="B6" s="7" t="s">
        <v>91</v>
      </c>
      <c r="C6" s="8" t="s">
        <v>92</v>
      </c>
      <c r="D6" s="7">
        <v>251</v>
      </c>
      <c r="E6" s="9">
        <v>28.38</v>
      </c>
      <c r="F6" s="10"/>
      <c r="G6" s="10"/>
      <c r="H6" s="3"/>
      <c r="I6" s="7" t="s">
        <v>91</v>
      </c>
      <c r="J6" s="8" t="s">
        <v>93</v>
      </c>
      <c r="K6" s="7">
        <v>8</v>
      </c>
      <c r="L6" s="9">
        <v>35.705</v>
      </c>
      <c r="M6" s="10"/>
      <c r="N6" s="10"/>
    </row>
    <row r="7" spans="1:14">
      <c r="A7" s="3"/>
      <c r="B7" s="7" t="s">
        <v>94</v>
      </c>
      <c r="C7" s="8" t="s">
        <v>95</v>
      </c>
      <c r="D7" s="7">
        <v>30</v>
      </c>
      <c r="E7" s="9">
        <v>41.02</v>
      </c>
      <c r="F7" s="10"/>
      <c r="G7" s="10"/>
      <c r="H7" s="3"/>
      <c r="I7" s="7" t="s">
        <v>94</v>
      </c>
      <c r="J7" s="8" t="s">
        <v>96</v>
      </c>
      <c r="K7" s="7">
        <v>3</v>
      </c>
      <c r="L7" s="9">
        <v>50.12</v>
      </c>
      <c r="M7" s="10"/>
      <c r="N7" s="10"/>
    </row>
    <row r="8" spans="1:14">
      <c r="A8" s="3"/>
      <c r="B8" s="7" t="s">
        <v>97</v>
      </c>
      <c r="C8" s="8" t="s">
        <v>98</v>
      </c>
      <c r="D8" s="7">
        <v>3</v>
      </c>
      <c r="E8" s="9">
        <v>51.01</v>
      </c>
      <c r="F8" s="10"/>
      <c r="G8" s="10"/>
      <c r="H8" s="3"/>
      <c r="I8" s="7" t="s">
        <v>97</v>
      </c>
      <c r="J8" s="7" t="s">
        <v>87</v>
      </c>
      <c r="K8" s="7">
        <v>0</v>
      </c>
      <c r="L8" s="9">
        <v>63.47</v>
      </c>
      <c r="M8" s="10"/>
      <c r="N8" s="10"/>
    </row>
    <row r="9" ht="15" spans="1:14">
      <c r="A9" s="3" t="s">
        <v>74</v>
      </c>
      <c r="B9" s="12" t="s">
        <v>99</v>
      </c>
      <c r="C9" s="13"/>
      <c r="D9" s="13"/>
      <c r="E9" s="4"/>
      <c r="F9" s="5"/>
      <c r="G9" s="14"/>
      <c r="H9" s="3"/>
      <c r="I9" s="3"/>
      <c r="J9" s="3"/>
      <c r="K9" s="3"/>
      <c r="L9" s="4"/>
      <c r="M9" s="5"/>
      <c r="N9" s="14"/>
    </row>
    <row r="10" ht="45" spans="1:14">
      <c r="A10" s="3" t="s">
        <v>76</v>
      </c>
      <c r="B10" s="3" t="s">
        <v>77</v>
      </c>
      <c r="C10" s="3" t="s">
        <v>78</v>
      </c>
      <c r="D10" s="3" t="s">
        <v>79</v>
      </c>
      <c r="E10" s="4" t="s">
        <v>80</v>
      </c>
      <c r="F10" s="5" t="s">
        <v>81</v>
      </c>
      <c r="G10" s="5" t="s">
        <v>82</v>
      </c>
      <c r="H10" s="3" t="s">
        <v>76</v>
      </c>
      <c r="I10" s="3" t="s">
        <v>77</v>
      </c>
      <c r="J10" s="3" t="s">
        <v>78</v>
      </c>
      <c r="K10" s="3" t="s">
        <v>79</v>
      </c>
      <c r="L10" s="4" t="s">
        <v>80</v>
      </c>
      <c r="M10" s="5" t="s">
        <v>81</v>
      </c>
      <c r="N10" s="5" t="s">
        <v>82</v>
      </c>
    </row>
    <row r="11" ht="26" spans="1:14">
      <c r="A11" s="6" t="s">
        <v>83</v>
      </c>
      <c r="B11" s="7" t="s">
        <v>84</v>
      </c>
      <c r="C11" s="7" t="s">
        <v>87</v>
      </c>
      <c r="D11" s="7">
        <v>0</v>
      </c>
      <c r="E11" s="9">
        <v>18.04</v>
      </c>
      <c r="F11" s="10"/>
      <c r="G11" s="10"/>
      <c r="H11" s="6" t="s">
        <v>86</v>
      </c>
      <c r="I11" s="7" t="s">
        <v>84</v>
      </c>
      <c r="J11" s="8" t="s">
        <v>100</v>
      </c>
      <c r="K11" s="7">
        <v>350</v>
      </c>
      <c r="L11" s="11">
        <v>22.345</v>
      </c>
      <c r="M11" s="10"/>
      <c r="N11" s="10"/>
    </row>
    <row r="12" ht="39" spans="1:14">
      <c r="A12" s="3"/>
      <c r="B12" s="7" t="s">
        <v>88</v>
      </c>
      <c r="C12" s="7" t="s">
        <v>101</v>
      </c>
      <c r="D12" s="7">
        <f>8+1</f>
        <v>9</v>
      </c>
      <c r="E12" s="9">
        <v>23.66</v>
      </c>
      <c r="F12" s="10"/>
      <c r="G12" s="10"/>
      <c r="H12" s="3"/>
      <c r="I12" s="7" t="s">
        <v>88</v>
      </c>
      <c r="J12" s="8" t="s">
        <v>102</v>
      </c>
      <c r="K12" s="7">
        <f>192+58+54</f>
        <v>304</v>
      </c>
      <c r="L12" s="9">
        <v>29.68</v>
      </c>
      <c r="M12" s="10"/>
      <c r="N12" s="10"/>
    </row>
    <row r="13" ht="39" spans="1:14">
      <c r="A13" s="3"/>
      <c r="B13" s="7" t="s">
        <v>91</v>
      </c>
      <c r="C13" s="7" t="s">
        <v>103</v>
      </c>
      <c r="D13" s="7">
        <f>18+7</f>
        <v>25</v>
      </c>
      <c r="E13" s="9">
        <v>28.38</v>
      </c>
      <c r="F13" s="10"/>
      <c r="G13" s="10"/>
      <c r="H13" s="3"/>
      <c r="I13" s="7" t="s">
        <v>91</v>
      </c>
      <c r="J13" s="7" t="s">
        <v>87</v>
      </c>
      <c r="K13" s="7">
        <v>0</v>
      </c>
      <c r="L13" s="9">
        <v>35.705</v>
      </c>
      <c r="M13" s="10"/>
      <c r="N13" s="10"/>
    </row>
    <row r="14" spans="1:14">
      <c r="A14" s="3"/>
      <c r="B14" s="7" t="s">
        <v>94</v>
      </c>
      <c r="C14" s="7" t="s">
        <v>87</v>
      </c>
      <c r="D14" s="7">
        <v>0</v>
      </c>
      <c r="E14" s="9">
        <v>41.02</v>
      </c>
      <c r="F14" s="10"/>
      <c r="G14" s="10"/>
      <c r="H14" s="3"/>
      <c r="I14" s="7" t="s">
        <v>94</v>
      </c>
      <c r="J14" s="7" t="s">
        <v>87</v>
      </c>
      <c r="K14" s="7">
        <v>0</v>
      </c>
      <c r="L14" s="9">
        <v>50.12</v>
      </c>
      <c r="M14" s="10"/>
      <c r="N14" s="10"/>
    </row>
    <row r="15" spans="1:14">
      <c r="A15" s="3"/>
      <c r="B15" s="7" t="s">
        <v>97</v>
      </c>
      <c r="C15" s="7" t="s">
        <v>87</v>
      </c>
      <c r="D15" s="7">
        <v>0</v>
      </c>
      <c r="E15" s="9">
        <v>51.01</v>
      </c>
      <c r="F15" s="10"/>
      <c r="G15" s="10"/>
      <c r="H15" s="3"/>
      <c r="I15" s="7" t="s">
        <v>97</v>
      </c>
      <c r="J15" s="7" t="s">
        <v>87</v>
      </c>
      <c r="K15" s="7">
        <v>0</v>
      </c>
      <c r="L15" s="9">
        <v>63.47</v>
      </c>
      <c r="M15" s="10"/>
      <c r="N15" s="10"/>
    </row>
    <row r="16" ht="15" spans="1:14">
      <c r="A16" s="3" t="s">
        <v>74</v>
      </c>
      <c r="B16" s="12" t="s">
        <v>104</v>
      </c>
      <c r="C16" s="13"/>
      <c r="D16" s="13"/>
      <c r="E16" s="4"/>
      <c r="F16" s="5"/>
      <c r="G16" s="14"/>
      <c r="H16" s="3"/>
      <c r="I16" s="3"/>
      <c r="J16" s="3"/>
      <c r="K16" s="3"/>
      <c r="L16" s="4"/>
      <c r="M16" s="5"/>
      <c r="N16" s="14"/>
    </row>
    <row r="17" ht="45" spans="1:14">
      <c r="A17" s="3" t="s">
        <v>76</v>
      </c>
      <c r="B17" s="3" t="s">
        <v>77</v>
      </c>
      <c r="C17" s="3" t="s">
        <v>78</v>
      </c>
      <c r="D17" s="3" t="s">
        <v>79</v>
      </c>
      <c r="E17" s="4" t="s">
        <v>80</v>
      </c>
      <c r="F17" s="5" t="s">
        <v>81</v>
      </c>
      <c r="G17" s="5" t="s">
        <v>82</v>
      </c>
      <c r="H17" s="3" t="s">
        <v>76</v>
      </c>
      <c r="I17" s="3" t="s">
        <v>77</v>
      </c>
      <c r="J17" s="3" t="s">
        <v>78</v>
      </c>
      <c r="K17" s="3" t="s">
        <v>79</v>
      </c>
      <c r="L17" s="4" t="s">
        <v>80</v>
      </c>
      <c r="M17" s="5" t="s">
        <v>81</v>
      </c>
      <c r="N17" s="5" t="s">
        <v>82</v>
      </c>
    </row>
    <row r="18" ht="26" spans="1:14">
      <c r="A18" s="6" t="s">
        <v>83</v>
      </c>
      <c r="B18" s="7" t="s">
        <v>84</v>
      </c>
      <c r="C18" s="7" t="s">
        <v>87</v>
      </c>
      <c r="D18" s="7">
        <v>0</v>
      </c>
      <c r="E18" s="9">
        <v>18.04</v>
      </c>
      <c r="F18" s="10"/>
      <c r="G18" s="10"/>
      <c r="H18" s="6" t="s">
        <v>86</v>
      </c>
      <c r="I18" s="7" t="s">
        <v>84</v>
      </c>
      <c r="J18" s="15" t="s">
        <v>105</v>
      </c>
      <c r="K18" s="7">
        <v>206</v>
      </c>
      <c r="L18" s="11">
        <v>22.345</v>
      </c>
      <c r="M18" s="10"/>
      <c r="N18" s="10"/>
    </row>
    <row r="19" ht="39" spans="1:14">
      <c r="A19" s="3"/>
      <c r="B19" s="7" t="s">
        <v>88</v>
      </c>
      <c r="C19" s="7" t="s">
        <v>106</v>
      </c>
      <c r="D19" s="7">
        <f>6+19</f>
        <v>25</v>
      </c>
      <c r="E19" s="9">
        <v>23.66</v>
      </c>
      <c r="F19" s="10"/>
      <c r="G19" s="10"/>
      <c r="H19" s="3"/>
      <c r="I19" s="7" t="s">
        <v>88</v>
      </c>
      <c r="J19" s="15" t="s">
        <v>107</v>
      </c>
      <c r="K19" s="7">
        <f>149+41+26</f>
        <v>216</v>
      </c>
      <c r="L19" s="9">
        <v>29.68</v>
      </c>
      <c r="M19" s="10"/>
      <c r="N19" s="10"/>
    </row>
    <row r="20" spans="1:14">
      <c r="A20" s="3"/>
      <c r="B20" s="7" t="s">
        <v>91</v>
      </c>
      <c r="C20" s="7" t="s">
        <v>108</v>
      </c>
      <c r="D20" s="7">
        <v>3</v>
      </c>
      <c r="E20" s="9">
        <v>28.38</v>
      </c>
      <c r="F20" s="10"/>
      <c r="G20" s="10"/>
      <c r="H20" s="3"/>
      <c r="I20" s="7" t="s">
        <v>91</v>
      </c>
      <c r="J20" s="7" t="s">
        <v>87</v>
      </c>
      <c r="K20" s="7">
        <v>0</v>
      </c>
      <c r="L20" s="9">
        <v>35.705</v>
      </c>
      <c r="M20" s="10"/>
      <c r="N20" s="10"/>
    </row>
    <row r="21" spans="1:14">
      <c r="A21" s="3"/>
      <c r="B21" s="7" t="s">
        <v>94</v>
      </c>
      <c r="C21" s="16" t="s">
        <v>109</v>
      </c>
      <c r="D21" s="7">
        <v>8</v>
      </c>
      <c r="E21" s="9">
        <v>41.02</v>
      </c>
      <c r="F21" s="10"/>
      <c r="G21" s="10"/>
      <c r="H21" s="3"/>
      <c r="I21" s="7" t="s">
        <v>94</v>
      </c>
      <c r="J21" s="7" t="s">
        <v>87</v>
      </c>
      <c r="K21" s="7">
        <v>0</v>
      </c>
      <c r="L21" s="9">
        <v>50.12</v>
      </c>
      <c r="M21" s="10"/>
      <c r="N21" s="10"/>
    </row>
    <row r="22" spans="1:14">
      <c r="A22" s="3"/>
      <c r="B22" s="7" t="s">
        <v>97</v>
      </c>
      <c r="C22" s="7" t="s">
        <v>87</v>
      </c>
      <c r="D22" s="7">
        <v>0</v>
      </c>
      <c r="E22" s="9">
        <v>51.01</v>
      </c>
      <c r="F22" s="10"/>
      <c r="G22" s="10"/>
      <c r="H22" s="3"/>
      <c r="I22" s="7" t="s">
        <v>97</v>
      </c>
      <c r="J22" s="7" t="s">
        <v>110</v>
      </c>
      <c r="K22" s="7">
        <f>9</f>
        <v>9</v>
      </c>
      <c r="L22" s="9">
        <v>63.47</v>
      </c>
      <c r="M22" s="10"/>
      <c r="N22" s="10"/>
    </row>
    <row r="23" ht="15" spans="1:14">
      <c r="A23" s="17" t="s">
        <v>111</v>
      </c>
      <c r="B23" s="18"/>
      <c r="C23" s="19">
        <f>SUM(D4:D8,D11:D15,D18:D22,K4:K8,K11:K15,K18:K22)</f>
        <v>1719</v>
      </c>
      <c r="D23" s="20"/>
      <c r="E23" s="20"/>
      <c r="F23" s="20"/>
      <c r="G23" s="21"/>
      <c r="H23" s="17" t="s">
        <v>112</v>
      </c>
      <c r="I23" s="18"/>
      <c r="J23" s="22">
        <f>SUM(G4:G8,G11:G15,G18:G22,N4:N8,N11:N15,N18:N22)</f>
        <v>0</v>
      </c>
      <c r="K23" s="23"/>
      <c r="L23" s="23"/>
      <c r="M23" s="23"/>
      <c r="N23" s="24"/>
    </row>
    <row r="24" spans="1:14">
      <c r="A24" s="25" t="s">
        <v>113</v>
      </c>
      <c r="B24" s="26"/>
      <c r="C24" s="27"/>
      <c r="D24" s="27"/>
      <c r="E24" s="28"/>
      <c r="F24" s="27"/>
      <c r="G24" s="27"/>
      <c r="H24" s="26"/>
      <c r="I24" s="26"/>
      <c r="J24" s="27"/>
      <c r="K24" s="27"/>
      <c r="L24" s="28"/>
      <c r="M24" s="27"/>
      <c r="N24" s="27"/>
    </row>
    <row r="25" ht="41" customHeight="1" spans="1:14">
      <c r="A25" s="26"/>
      <c r="B25" s="26"/>
      <c r="C25" s="27"/>
      <c r="D25" s="27"/>
      <c r="E25" s="28"/>
      <c r="F25" s="27"/>
      <c r="G25" s="27"/>
      <c r="H25" s="26"/>
      <c r="I25" s="26"/>
      <c r="J25" s="27"/>
      <c r="K25" s="27"/>
      <c r="L25" s="28"/>
      <c r="M25" s="27"/>
      <c r="N25" s="27"/>
    </row>
  </sheetData>
  <sheetProtection sheet="1" objects="1"/>
  <mergeCells count="15">
    <mergeCell ref="A1:N1"/>
    <mergeCell ref="B2:D2"/>
    <mergeCell ref="B9:D9"/>
    <mergeCell ref="B16:D16"/>
    <mergeCell ref="A23:B23"/>
    <mergeCell ref="C23:G23"/>
    <mergeCell ref="H23:I23"/>
    <mergeCell ref="J23:N23"/>
    <mergeCell ref="A4:A8"/>
    <mergeCell ref="A11:A15"/>
    <mergeCell ref="A18:A22"/>
    <mergeCell ref="H4:H8"/>
    <mergeCell ref="H11:H15"/>
    <mergeCell ref="H18:H22"/>
    <mergeCell ref="A24:N25"/>
  </mergeCells>
  <pageMargins left="0.2125" right="0.2125" top="0.2125" bottom="0.2125" header="0.511805555555556" footer="0.2125"/>
  <pageSetup paperSize="9" scale="6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面积表</vt:lpstr>
      <vt:lpstr>行道树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black and white</cp:lastModifiedBy>
  <dcterms:created xsi:type="dcterms:W3CDTF">2025-11-18T07:59:00Z</dcterms:created>
  <dcterms:modified xsi:type="dcterms:W3CDTF">2026-02-04T05:21:16Z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EC63546EFDEA47B0812D6402EF87B9E5_11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