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805" firstSheet="2" activeTab="3"/>
  </bookViews>
  <sheets>
    <sheet name="设施量" sheetId="1" state="hidden" r:id="rId1"/>
    <sheet name="钢铁桥" sheetId="2" state="hidden" r:id="rId2"/>
    <sheet name="25座单列桥梁 " sheetId="7" r:id="rId3"/>
    <sheet name="金城公铁立交慢行系统（塘南路-西侧引桥，东侧引桥-K1+563" sheetId="6" r:id="rId4"/>
    <sheet name="老宝界桥北侧道路（老宝界桥—环湖路） " sheetId="8" r:id="rId5"/>
    <sheet name="锡澄路（北栅口立交~北环线） " sheetId="9" r:id="rId6"/>
    <sheet name="凤宾路（青石路-江海西路）" sheetId="10" r:id="rId7"/>
    <sheet name="凤宾路（江海路—锡龙路）   " sheetId="11" r:id="rId8"/>
  </sheets>
  <externalReferences>
    <externalReference r:id="rId9"/>
  </externalReferences>
  <definedNames>
    <definedName name="_xlnm.Print_Titles" localSheetId="0">设施量!$1:$2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A1" authorId="0">
      <text/>
    </comment>
  </commentList>
</comments>
</file>

<file path=xl/sharedStrings.xml><?xml version="1.0" encoding="utf-8"?>
<sst xmlns="http://schemas.openxmlformats.org/spreadsheetml/2006/main" count="445" uniqueCount="256">
  <si>
    <t>金城公铁立交慢行系统（塘南路-西侧引桥，东侧引桥-K1+563）设施量统计表设施量清单</t>
  </si>
  <si>
    <t>序号</t>
  </si>
  <si>
    <t>项目名称</t>
  </si>
  <si>
    <t>项目特征描述</t>
  </si>
  <si>
    <t>单位</t>
  </si>
  <si>
    <t>数量</t>
  </si>
  <si>
    <t>备注</t>
  </si>
  <si>
    <t>沥青混凝土</t>
  </si>
  <si>
    <t>沥青厚度12cm，结构层：4cmSMA+8cmAC-25C</t>
  </si>
  <si>
    <r>
      <rPr>
        <sz val="9"/>
        <rFont val="Times New Roman"/>
        <charset val="134"/>
      </rPr>
      <t>m</t>
    </r>
    <r>
      <rPr>
        <vertAlign val="superscript"/>
        <sz val="9"/>
        <rFont val="Times New Roman"/>
        <charset val="134"/>
      </rPr>
      <t>2</t>
    </r>
  </si>
  <si>
    <t>人行道道板砖</t>
  </si>
  <si>
    <t>材质：25*12.5*5cm预制道板</t>
  </si>
  <si>
    <t>人行道锁边平石</t>
  </si>
  <si>
    <t>材质：75*20*12.5cm预制混凝土平石</t>
  </si>
  <si>
    <t>米</t>
  </si>
  <si>
    <t>混凝土侧石</t>
  </si>
  <si>
    <t>材质：75*27.5*12.5cm预制混凝土侧石</t>
  </si>
  <si>
    <t>材质：75*14.5*12.6cm预制混凝土侧石</t>
  </si>
  <si>
    <t>混凝土平石</t>
  </si>
  <si>
    <t>材质：75*35*12.5cm预制混凝土平石</t>
  </si>
  <si>
    <t>小型雨水管(D＜600)</t>
  </si>
  <si>
    <t>钢筋混凝土承插管、PVC</t>
  </si>
  <si>
    <t>检查井</t>
  </si>
  <si>
    <t>铸铁井盖</t>
  </si>
  <si>
    <t>座</t>
  </si>
  <si>
    <t>收水井</t>
  </si>
  <si>
    <t>450*750以下</t>
  </si>
  <si>
    <t>管道检测</t>
  </si>
  <si>
    <t>雨水管道；
CCTV管道检测</t>
  </si>
  <si>
    <t>管养标识牌</t>
  </si>
  <si>
    <t>材料品种：2mm厚1800*1000铝合金板，板面采用蓝底白字，二级反光膜；设置两根78镀锌钢管立杆（含混凝土基础），高2.5m</t>
  </si>
  <si>
    <t>块</t>
  </si>
  <si>
    <t>道路日常巡查</t>
  </si>
  <si>
    <t>道路一日一巡</t>
  </si>
  <si>
    <t>道路常规检测</t>
  </si>
  <si>
    <t>检测内容：路面平整度、病害与缺陷等，检测频率：每年一次</t>
  </si>
  <si>
    <t>道路结构检测</t>
  </si>
  <si>
    <t>检测内容：沥青路面平整度、破损状况、结构强度、抗滑能力，检测频率：每3年一次</t>
  </si>
  <si>
    <t>桥梁</t>
  </si>
  <si>
    <t>钢铁桥</t>
  </si>
  <si>
    <t>工程名称：钢铁桥</t>
  </si>
  <si>
    <t>项目编码</t>
  </si>
  <si>
    <t>计量
单位</t>
  </si>
  <si>
    <t>工程量</t>
  </si>
  <si>
    <t>金额（元）</t>
  </si>
  <si>
    <t>综合单价</t>
  </si>
  <si>
    <t>合价</t>
  </si>
  <si>
    <t>其中</t>
  </si>
  <si>
    <t>暂估价</t>
  </si>
  <si>
    <t>一、日常巡视</t>
  </si>
  <si>
    <t/>
  </si>
  <si>
    <t>1</t>
  </si>
  <si>
    <t>04B001</t>
  </si>
  <si>
    <t>日常巡视</t>
  </si>
  <si>
    <t>1、按《城市桥梁养护技术标准》CJJ99-2017标准，每日巡查一次；
2、按《江苏省市政养护维修定额2013修订版》桥梁经常性检查中单位为“桥次”</t>
  </si>
  <si>
    <t>桥次</t>
  </si>
  <si>
    <t>分部小计</t>
  </si>
  <si>
    <t>二、常规定期检测</t>
  </si>
  <si>
    <t>2</t>
  </si>
  <si>
    <t>04B002</t>
  </si>
  <si>
    <t>常规定期检测</t>
  </si>
  <si>
    <t>1、《城市桥梁养护技术标准》CJJ99-2017标准，每年检测一次</t>
  </si>
  <si>
    <t>100㎡</t>
  </si>
  <si>
    <t>三、基本养护</t>
  </si>
  <si>
    <t>3</t>
  </si>
  <si>
    <t>04B003</t>
  </si>
  <si>
    <t>伸缩缝清理</t>
  </si>
  <si>
    <t>1、伸缩缝总长40m，《城市桥梁养护技术标准》CJJ99-2017标准每月清理一次,共清理480m。</t>
  </si>
  <si>
    <t>m</t>
  </si>
  <si>
    <t>4</t>
  </si>
  <si>
    <t>04B004</t>
  </si>
  <si>
    <t>支座保养</t>
  </si>
  <si>
    <t>1、橡胶支座264个，清除垃圾杂物、清洗，每年一次。</t>
  </si>
  <si>
    <t>个</t>
  </si>
  <si>
    <t>5</t>
  </si>
  <si>
    <t>04B005</t>
  </si>
  <si>
    <t>栏杆涂装</t>
  </si>
  <si>
    <t>1、栏杆总长60m，每延米按2m2计；
2、每五年栏杆涂装整体出新一次；
3、工作内容：安全围护；栏杆打磨、除锈；浮灰清理；冷喷锌油漆涂装。</t>
  </si>
  <si>
    <t>㎡</t>
  </si>
  <si>
    <t>6</t>
  </si>
  <si>
    <t>04B006</t>
  </si>
  <si>
    <t>标志牌、限载牌保洁、维修</t>
  </si>
  <si>
    <r>
      <rPr>
        <sz val="10"/>
        <color indexed="8"/>
        <rFont val="宋体"/>
        <charset val="134"/>
      </rPr>
      <t>1、标志牌、限载牌4个，标牌保洁每季度一次，共保洁</t>
    </r>
    <r>
      <rPr>
        <sz val="10"/>
        <color indexed="8"/>
        <rFont val="宋体"/>
        <charset val="134"/>
      </rPr>
      <t>16块</t>
    </r>
    <r>
      <rPr>
        <sz val="10"/>
        <color indexed="8"/>
        <rFont val="宋体"/>
        <charset val="134"/>
      </rPr>
      <t>。</t>
    </r>
  </si>
  <si>
    <t>7</t>
  </si>
  <si>
    <t>04B007</t>
  </si>
  <si>
    <t>栏杆保洁</t>
  </si>
  <si>
    <t>1、总长60m，每半年保洁一次，共保洁120m。</t>
  </si>
  <si>
    <t>8</t>
  </si>
  <si>
    <t>04B008</t>
  </si>
  <si>
    <t>梁端缝隙清理</t>
  </si>
  <si>
    <t>1、一年清理2次，4个工人一个班组，需2天，总计需16工日。</t>
  </si>
  <si>
    <t>条</t>
  </si>
  <si>
    <t>9</t>
  </si>
  <si>
    <t>04B009</t>
  </si>
  <si>
    <t>墩台表面清洗</t>
  </si>
  <si>
    <t>1、总计4个墩，每年清洗一次</t>
  </si>
  <si>
    <t>10</t>
  </si>
  <si>
    <t>04B010</t>
  </si>
  <si>
    <t>桥面杂草清理</t>
  </si>
  <si>
    <t>1、一年清理4次，2个工人一个班组，每清理一次需0.5天，总计需4工日，小型卡车2台班。</t>
  </si>
  <si>
    <t>项</t>
  </si>
  <si>
    <t>四、病害养护</t>
  </si>
  <si>
    <t>11</t>
  </si>
  <si>
    <t>04B011</t>
  </si>
  <si>
    <t>桥面铺装混凝土维修</t>
  </si>
  <si>
    <t>1、桥面铺装混凝土面层维修，采用高强快硬混凝土，平均厚度10cm。
2、工程量按照公司3年维修经验值测算总计混凝土面层维修4m2。</t>
  </si>
  <si>
    <t>m2</t>
  </si>
  <si>
    <t>12</t>
  </si>
  <si>
    <t>04B012</t>
  </si>
  <si>
    <t>大理石道板维修</t>
  </si>
  <si>
    <t>1、大理石道板维修，拆除破损道板，重新铺装新道板
2、工程量按照公司3年维修经验值测算总计大理石人行道面层维修2m2</t>
  </si>
  <si>
    <t>13</t>
  </si>
  <si>
    <t>04B013</t>
  </si>
  <si>
    <t>栏杆维修</t>
  </si>
  <si>
    <t>1、对缺损的栏杆进行维修，样式与原有栏杆一致
2、工程量按照公司3年维修经验值测算总计栏杆维修3m</t>
  </si>
  <si>
    <t>14</t>
  </si>
  <si>
    <t>04B015</t>
  </si>
  <si>
    <t>混凝土缺陷维修</t>
  </si>
  <si>
    <t>1、桥梁混凝土结构缺陷维修，主要工作内容为凿除破损混凝土、钢筋除锈、聚合物砂浆修复，平均厚度3cm。
2、工程量按照公司3年维修经验值测算总计混凝土缺陷修复3m2。</t>
  </si>
  <si>
    <t>15</t>
  </si>
  <si>
    <t>04B016</t>
  </si>
  <si>
    <t>混凝土裂缝封闭</t>
  </si>
  <si>
    <t>1、桥梁混凝土裂缝维修，缝宽小于0.15mm，主要工作内容为清理基层、裂缝封闭。
2、工程量按照公司3年维修经验值测算总计混凝土裂缝封闭8m。</t>
  </si>
  <si>
    <t>17</t>
  </si>
  <si>
    <t>04B018</t>
  </si>
  <si>
    <t>伸缩缝锚固区混凝土维修</t>
  </si>
  <si>
    <t>1、桥面铺装混凝土面层维修，采用C50快硬混凝土，每立方钢纤维掺80kg，每米直径16钢筋植筋12孔，平均厚度20cm。
2、工程量按照公司3年维修经验值测算总计锚固区混凝土面层维修1m。</t>
  </si>
  <si>
    <t>18</t>
  </si>
  <si>
    <t>04B020</t>
  </si>
  <si>
    <t>沥青灌缝</t>
  </si>
  <si>
    <t>1、桥面铺装沥青混凝土面层灌缝
2、工程量按照公司3年维修经验值测算总计沥青灌缝8m。</t>
  </si>
  <si>
    <t>19</t>
  </si>
  <si>
    <t>04B021</t>
  </si>
  <si>
    <t>沥青面层维修</t>
  </si>
  <si>
    <t>1、桥面铺装沥青混凝土面层维修，平均厚度10cm。
2、工程量按照公司3年维修经验值测算总计沥青面层维修20㎡。</t>
  </si>
  <si>
    <t>20</t>
  </si>
  <si>
    <t>04B019</t>
  </si>
  <si>
    <t>伸缩缝橡胶条更换</t>
  </si>
  <si>
    <t>1、拆除破损橡胶条、安装新橡胶条。
2、工程量按照公司3年维修经验值测算总计8m。</t>
  </si>
  <si>
    <t>21</t>
  </si>
  <si>
    <t>桥下垃圾、易燃物清理</t>
  </si>
  <si>
    <t>1、工程量按照公司3年维修经验值测算，每年清理垃圾1车（4立方米），包括建筑垃圾处置费。</t>
  </si>
  <si>
    <r>
      <rPr>
        <sz val="11"/>
        <color rgb="FF000000"/>
        <rFont val="宋体"/>
        <charset val="134"/>
      </rPr>
      <t>m</t>
    </r>
    <r>
      <rPr>
        <vertAlign val="superscript"/>
        <sz val="11"/>
        <color rgb="FF000000"/>
        <rFont val="宋体"/>
        <charset val="134"/>
      </rPr>
      <t>3</t>
    </r>
  </si>
  <si>
    <t>省、市桥梁信息系统应用管理</t>
  </si>
  <si>
    <t>1、配备数据录入人员0.05名。
2、桥梁各类统计、汇总（桥龄、伸缩缝、栏杆、人行道、防抛网、装饰板、人行天桥、钢结构桥梁、拱桥、能用桥检车桥梁、广告牌统计、涂装及锈蚀面积、需借助设备设施检测桥梁、无法检测桥梁、伸缩缝情况统计等）。
3、每日巡视报表。
4、当月桥下占用情况调查汇总表；当月桥区施工情况调查汇总表；月度桥梁限载牌设置情况表；每周桥下占用围挡情况台账
5、每月常检桥梁病害汇总。
6、当月产值报表及下月计划、季度桥梁养护执行报告相关资料、全年桥梁BCI、BSI汇总。
7、每年结构检测病害分类统计。
8、桥梁投诉回复记录整理归档。
9、各种有关桥梁的情况说明、PPT。
10、各类养护方案编制。</t>
  </si>
  <si>
    <t>投诉值班</t>
  </si>
  <si>
    <t>投诉应急处置(110平台、12345平台、数字城管、12319平台)，每日配备轮班人员白天和夜里值班。</t>
  </si>
  <si>
    <t>25座单列桥梁设施清单</t>
  </si>
  <si>
    <t xml:space="preserve"> </t>
  </si>
  <si>
    <t>序 号</t>
  </si>
  <si>
    <t>桥名</t>
  </si>
  <si>
    <t>设施量说明</t>
  </si>
  <si>
    <t>桥梁大小</t>
  </si>
  <si>
    <t>桥梁面积（m2)</t>
  </si>
  <si>
    <t>养护等级</t>
  </si>
  <si>
    <t>高浪大桥</t>
  </si>
  <si>
    <t>包含4座梯道</t>
  </si>
  <si>
    <t>大桥</t>
  </si>
  <si>
    <t>城市快速路</t>
  </si>
  <si>
    <t>跨运河桥梁，从南往北排序</t>
  </si>
  <si>
    <t>菱湖大桥</t>
  </si>
  <si>
    <t>特大桥</t>
  </si>
  <si>
    <t>一级主干路</t>
  </si>
  <si>
    <t>永旺大桥</t>
  </si>
  <si>
    <t>包含A匝道桥、B匝道桥、4座梯道；不包含南北匝道箱涵</t>
  </si>
  <si>
    <t>次干路</t>
  </si>
  <si>
    <t>华清大桥</t>
  </si>
  <si>
    <t>二、三级主干路</t>
  </si>
  <si>
    <t>新扬大桥</t>
  </si>
  <si>
    <t>包含A匝道桥、B匝道桥、4座梯道</t>
  </si>
  <si>
    <t>金城大桥</t>
  </si>
  <si>
    <t>清宁大桥</t>
  </si>
  <si>
    <t>包含6座梯道</t>
  </si>
  <si>
    <t>金匮大桥</t>
  </si>
  <si>
    <t>包含2座梯道</t>
  </si>
  <si>
    <t>盛新大桥</t>
  </si>
  <si>
    <t>包含4座梯道、不包含运河西北匝道箱涵</t>
  </si>
  <si>
    <t>红星桥</t>
  </si>
  <si>
    <t>开源大桥</t>
  </si>
  <si>
    <t>梁溪大桥</t>
  </si>
  <si>
    <t>包含5座梯道</t>
  </si>
  <si>
    <t>锡山大桥</t>
  </si>
  <si>
    <t>包含3座梯道</t>
  </si>
  <si>
    <t>蓉湖大桥</t>
  </si>
  <si>
    <t>包含南北匝道桥、6座梯道</t>
  </si>
  <si>
    <t>吴桥</t>
  </si>
  <si>
    <t>凤翔大桥</t>
  </si>
  <si>
    <t>包含8座梯道</t>
  </si>
  <si>
    <t>高桥</t>
  </si>
  <si>
    <t>蠡湖大桥</t>
  </si>
  <si>
    <t>其他跨河、湖重点桥梁</t>
  </si>
  <si>
    <t>宝界桥</t>
  </si>
  <si>
    <t>宝界桥（新）</t>
  </si>
  <si>
    <t>江尖大桥</t>
  </si>
  <si>
    <t>槐古大桥</t>
  </si>
  <si>
    <t>黄石大桥</t>
  </si>
  <si>
    <t>充山桥</t>
  </si>
  <si>
    <t>小桥</t>
  </si>
  <si>
    <t>支路</t>
  </si>
  <si>
    <t>其他不随路桥</t>
  </si>
  <si>
    <t>枕溪桥（西环线）</t>
  </si>
  <si>
    <t>合计</t>
  </si>
  <si>
    <t>1.26金城公铁立交慢行系统（塘南路-西侧引桥，东侧引桥-K1+563）设施量统计表设施量清单</t>
  </si>
  <si>
    <t>工作内容</t>
  </si>
  <si>
    <t>沥青混凝土12cm</t>
  </si>
  <si>
    <t>沥青混凝土路面养护</t>
  </si>
  <si>
    <t>改性沥青</t>
  </si>
  <si>
    <t>人行道</t>
  </si>
  <si>
    <t>侧平石、人行道板、筑边平石养护</t>
  </si>
  <si>
    <t>25*12.5*5cm预制道板</t>
  </si>
  <si>
    <t>路名牌</t>
  </si>
  <si>
    <t>路名牌及立杆养护；两年一次防腐处理</t>
  </si>
  <si>
    <t>钢筋混凝土桥梁</t>
  </si>
  <si>
    <t>桥梁及其附属设施养护</t>
  </si>
  <si>
    <t>伯渎港桥（中桥）</t>
  </si>
  <si>
    <t>路名牌、限载牌清洗</t>
  </si>
  <si>
    <t>每月清洗1次</t>
  </si>
  <si>
    <t>1.27老宝界桥北侧道路（老宝界桥—环湖路）设施量清单</t>
  </si>
  <si>
    <t>沥青混凝土10cm</t>
  </si>
  <si>
    <t>普通沥青</t>
  </si>
  <si>
    <t>1.28锡澄路（北栅口立交~北环线）设施量汇总-旧</t>
  </si>
  <si>
    <t>设施类别</t>
  </si>
  <si>
    <t>沥青路面12cm</t>
  </si>
  <si>
    <r>
      <rPr>
        <sz val="12"/>
        <rFont val="宋体"/>
        <charset val="134"/>
      </rPr>
      <t>m</t>
    </r>
    <r>
      <rPr>
        <vertAlign val="superscript"/>
        <sz val="12"/>
        <rFont val="宋体"/>
        <charset val="134"/>
      </rPr>
      <t>2</t>
    </r>
  </si>
  <si>
    <t>机动车道</t>
  </si>
  <si>
    <t>沥青路面10cm</t>
  </si>
  <si>
    <t>非机动车道</t>
  </si>
  <si>
    <t>人行道块料铺设</t>
  </si>
  <si>
    <t>侧平石、人行道板、筑边平石</t>
  </si>
  <si>
    <t>混凝土</t>
  </si>
  <si>
    <t>标牌养护</t>
  </si>
  <si>
    <t>路名牌、限载牌等养护及两年一次防腐处理</t>
  </si>
  <si>
    <t>每月清洗一次</t>
  </si>
  <si>
    <t>桥面铺装</t>
  </si>
  <si>
    <t>桥梁及附属设施养护</t>
  </si>
  <si>
    <t>通达桥（小桥)、通裕桥（中桥）、通顺桥（小桥）</t>
  </si>
  <si>
    <t>1.28锡澄路（北栅口立交~北环线）设施量汇总-新</t>
  </si>
  <si>
    <t>透水混凝土</t>
  </si>
  <si>
    <t>1.29凤宾路（青石路-江海西路）设施量汇总</t>
  </si>
  <si>
    <t>沥青路面8cm</t>
  </si>
  <si>
    <t>水泥混凝土路面22cm</t>
  </si>
  <si>
    <t>彩色道板</t>
  </si>
  <si>
    <t>凤宾桥（小桥）、两新桥（小桥）、东汀桥（中桥）</t>
  </si>
  <si>
    <t>1.30凤宾路（江海路—锡龙路）设施量</t>
  </si>
  <si>
    <r>
      <rPr>
        <sz val="12"/>
        <rFont val="宋体"/>
        <charset val="134"/>
      </rPr>
      <t>沥青路面</t>
    </r>
    <r>
      <rPr>
        <sz val="12"/>
        <rFont val="宋体"/>
        <charset val="134"/>
      </rPr>
      <t>12cm</t>
    </r>
  </si>
  <si>
    <r>
      <rPr>
        <sz val="12"/>
        <rFont val="宋体"/>
        <charset val="134"/>
      </rPr>
      <t>沥青路面</t>
    </r>
    <r>
      <rPr>
        <sz val="12"/>
        <rFont val="宋体"/>
        <charset val="134"/>
      </rPr>
      <t>8cm</t>
    </r>
  </si>
  <si>
    <t>（侧平石、人行道板、筑边平石）养护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</si>
  <si>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5*12.5*6透水混凝土砖</t>
    </r>
  </si>
  <si>
    <t>路名牌、桥梁限载牌</t>
  </si>
  <si>
    <t>路名牌、限载牌及立杆养护；两年一次防腐处理</t>
  </si>
  <si>
    <t>路名牌4块、桥梁限载牌2块</t>
  </si>
  <si>
    <t>桥梁及其附属设施</t>
  </si>
  <si>
    <t>野岸浜桥（小桥）</t>
  </si>
  <si>
    <t>挡墙</t>
  </si>
  <si>
    <t>挡墙及附属设施养护</t>
  </si>
  <si>
    <t>混凝土挡墙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</si>
</sst>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;\-0.00;"/>
    <numFmt numFmtId="178" formatCode="0_ "/>
  </numFmts>
  <fonts count="52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b/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indexed="8"/>
      <name val="黑体"/>
      <charset val="134"/>
    </font>
    <font>
      <sz val="10"/>
      <color indexed="8"/>
      <name val="黑体"/>
      <charset val="134"/>
    </font>
    <font>
      <b/>
      <sz val="10"/>
      <name val="黑体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sz val="9"/>
      <color rgb="FFFF0000"/>
      <name val="宋体"/>
      <charset val="134"/>
    </font>
    <font>
      <sz val="12"/>
      <color indexed="10"/>
      <name val="宋体"/>
      <charset val="134"/>
    </font>
    <font>
      <sz val="9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"/>
    </font>
    <font>
      <vertAlign val="superscript"/>
      <sz val="11"/>
      <color rgb="FF000000"/>
      <name val="宋体"/>
      <charset val="134"/>
    </font>
    <font>
      <vertAlign val="superscript"/>
      <sz val="12"/>
      <name val="宋体"/>
      <charset val="134"/>
    </font>
    <font>
      <vertAlign val="superscript"/>
      <sz val="9"/>
      <name val="Times New Roman"/>
      <charset val="134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4" borderId="1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8" applyNumberFormat="0" applyAlignment="0" applyProtection="0">
      <alignment vertical="center"/>
    </xf>
    <xf numFmtId="0" fontId="37" fillId="6" borderId="19" applyNumberFormat="0" applyAlignment="0" applyProtection="0">
      <alignment vertical="center"/>
    </xf>
    <xf numFmtId="0" fontId="38" fillId="6" borderId="18" applyNumberFormat="0" applyAlignment="0" applyProtection="0">
      <alignment vertical="center"/>
    </xf>
    <xf numFmtId="0" fontId="39" fillId="7" borderId="20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7" fillId="0" borderId="0"/>
  </cellStyleXfs>
  <cellXfs count="99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shrinkToFit="1"/>
    </xf>
    <xf numFmtId="0" fontId="0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  <xf numFmtId="0" fontId="0" fillId="2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 shrinkToFi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NumberFormat="1" applyFont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vertical="center" wrapText="1"/>
    </xf>
    <xf numFmtId="0" fontId="14" fillId="0" borderId="0" xfId="0" applyFont="1" applyFill="1" applyBorder="1" applyAlignment="1" applyProtection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0" fontId="17" fillId="0" borderId="0" xfId="0" applyFont="1" applyFill="1" applyAlignment="1">
      <alignment horizontal="center" vertical="center"/>
    </xf>
    <xf numFmtId="0" fontId="18" fillId="0" borderId="5" xfId="51" applyNumberFormat="1" applyFont="1" applyFill="1" applyBorder="1" applyAlignment="1" applyProtection="1">
      <alignment horizontal="center" vertical="center" wrapText="1" readingOrder="1"/>
    </xf>
    <xf numFmtId="0" fontId="19" fillId="0" borderId="5" xfId="51" applyNumberFormat="1" applyFont="1" applyFill="1" applyBorder="1" applyAlignment="1" applyProtection="1">
      <alignment horizontal="center" vertical="center" wrapText="1" readingOrder="1"/>
    </xf>
    <xf numFmtId="0" fontId="20" fillId="0" borderId="6" xfId="51" applyNumberFormat="1" applyFont="1" applyFill="1" applyBorder="1" applyAlignment="1" applyProtection="1">
      <alignment horizontal="center" vertical="center" wrapText="1" readingOrder="1"/>
    </xf>
    <xf numFmtId="0" fontId="20" fillId="0" borderId="7" xfId="51" applyNumberFormat="1" applyFont="1" applyFill="1" applyBorder="1" applyAlignment="1" applyProtection="1">
      <alignment horizontal="center" vertical="center" wrapText="1" readingOrder="1"/>
    </xf>
    <xf numFmtId="0" fontId="20" fillId="0" borderId="8" xfId="51" applyNumberFormat="1" applyFont="1" applyFill="1" applyBorder="1" applyAlignment="1" applyProtection="1">
      <alignment horizontal="center" vertical="center" readingOrder="1"/>
    </xf>
    <xf numFmtId="0" fontId="20" fillId="0" borderId="9" xfId="51" applyNumberFormat="1" applyFont="1" applyFill="1" applyBorder="1" applyAlignment="1" applyProtection="1">
      <alignment horizontal="center" vertical="center" wrapText="1" readingOrder="1"/>
    </xf>
    <xf numFmtId="0" fontId="20" fillId="0" borderId="10" xfId="51" applyNumberFormat="1" applyFont="1" applyFill="1" applyBorder="1" applyAlignment="1" applyProtection="1">
      <alignment horizontal="center" vertical="center" readingOrder="1"/>
    </xf>
    <xf numFmtId="0" fontId="21" fillId="0" borderId="11" xfId="51" applyNumberFormat="1" applyFont="1" applyFill="1" applyBorder="1" applyAlignment="1" applyProtection="1">
      <alignment horizontal="center" vertical="center" wrapText="1" readingOrder="1"/>
    </xf>
    <xf numFmtId="0" fontId="21" fillId="0" borderId="9" xfId="51" applyNumberFormat="1" applyFont="1" applyFill="1" applyBorder="1" applyAlignment="1" applyProtection="1">
      <alignment horizontal="center" vertical="center" wrapText="1" readingOrder="1"/>
    </xf>
    <xf numFmtId="0" fontId="3" fillId="0" borderId="9" xfId="51" applyNumberFormat="1" applyFont="1" applyFill="1" applyBorder="1" applyAlignment="1" applyProtection="1">
      <alignment horizontal="center" vertical="center" wrapText="1" readingOrder="1"/>
    </xf>
    <xf numFmtId="177" fontId="21" fillId="0" borderId="9" xfId="51" applyNumberFormat="1" applyFont="1" applyFill="1" applyBorder="1" applyAlignment="1" applyProtection="1">
      <alignment horizontal="center" vertical="center" wrapText="1" readingOrder="1"/>
    </xf>
    <xf numFmtId="177" fontId="21" fillId="0" borderId="10" xfId="51" applyNumberFormat="1" applyFont="1" applyFill="1" applyBorder="1" applyAlignment="1" applyProtection="1">
      <alignment horizontal="center" vertical="center" wrapText="1" readingOrder="1"/>
    </xf>
    <xf numFmtId="0" fontId="22" fillId="0" borderId="12" xfId="50" applyFont="1" applyFill="1" applyBorder="1" applyAlignment="1">
      <alignment horizontal="center" vertical="center" wrapText="1"/>
    </xf>
    <xf numFmtId="178" fontId="12" fillId="0" borderId="12" xfId="50" applyNumberFormat="1" applyFont="1" applyFill="1" applyBorder="1" applyAlignment="1">
      <alignment horizontal="center" vertical="center" wrapText="1"/>
    </xf>
    <xf numFmtId="0" fontId="23" fillId="0" borderId="9" xfId="51" applyNumberFormat="1" applyFont="1" applyFill="1" applyBorder="1" applyAlignment="1" applyProtection="1">
      <alignment horizontal="center" vertical="center" wrapText="1" readingOrder="1"/>
    </xf>
    <xf numFmtId="0" fontId="24" fillId="0" borderId="1" xfId="5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1" fillId="0" borderId="13" xfId="51" applyNumberFormat="1" applyFont="1" applyFill="1" applyBorder="1" applyAlignment="1" applyProtection="1">
      <alignment horizontal="center" vertical="center" wrapText="1" readingOrder="1"/>
    </xf>
    <xf numFmtId="0" fontId="21" fillId="0" borderId="14" xfId="51" applyNumberFormat="1" applyFont="1" applyFill="1" applyBorder="1" applyAlignment="1" applyProtection="1">
      <alignment horizontal="center" vertical="center" wrapText="1" readingOrder="1"/>
    </xf>
    <xf numFmtId="0" fontId="22" fillId="0" borderId="1" xfId="49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25" fillId="0" borderId="0" xfId="0" applyFont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6" fillId="0" borderId="0" xfId="0" applyFont="1" applyAlignment="1">
      <alignment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常规 2" xfId="51"/>
  </cellStyle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5774;&#26045;&#3732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管道设施统计表"/>
      <sheetName val="管道设施核查表（实施版）"/>
      <sheetName val="运河东路11标"/>
      <sheetName val="运河东路12标"/>
      <sheetName val="汇总表"/>
    </sheetNames>
    <sheetDataSet>
      <sheetData sheetId="0" refreshError="1"/>
      <sheetData sheetId="1" refreshError="1">
        <row r="49">
          <cell r="D49">
            <v>487</v>
          </cell>
        </row>
        <row r="49">
          <cell r="H49">
            <v>4</v>
          </cell>
        </row>
        <row r="49">
          <cell r="K49">
            <v>42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2"/>
  </sheetPr>
  <dimension ref="A1:G59"/>
  <sheetViews>
    <sheetView workbookViewId="0">
      <selection activeCell="E17" sqref="E17"/>
    </sheetView>
  </sheetViews>
  <sheetFormatPr defaultColWidth="9" defaultRowHeight="14.25" outlineLevelCol="6"/>
  <cols>
    <col min="1" max="1" width="5.1" style="27" customWidth="1"/>
    <col min="2" max="2" width="15.4" style="24" customWidth="1"/>
    <col min="3" max="3" width="30.625" style="24" customWidth="1"/>
    <col min="4" max="4" width="6.7" style="24" customWidth="1"/>
    <col min="5" max="5" width="8.9" style="86" customWidth="1"/>
    <col min="6" max="16384" width="9" style="24"/>
  </cols>
  <sheetData>
    <row r="1" s="24" customFormat="1" ht="40" customHeight="1" spans="1:7">
      <c r="A1" s="28" t="s">
        <v>0</v>
      </c>
      <c r="B1" s="28"/>
      <c r="C1" s="28"/>
      <c r="D1" s="28"/>
      <c r="E1" s="28"/>
      <c r="F1" s="28"/>
    </row>
    <row r="2" s="25" customFormat="1" ht="35" customHeight="1" spans="1:7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1"/>
    </row>
    <row r="3" s="25" customFormat="1" ht="35" customHeight="1" spans="1:7">
      <c r="A3" s="32">
        <v>1</v>
      </c>
      <c r="B3" s="39" t="s">
        <v>7</v>
      </c>
      <c r="C3" s="39" t="s">
        <v>8</v>
      </c>
      <c r="D3" s="33" t="s">
        <v>9</v>
      </c>
      <c r="E3" s="87">
        <v>10758.8</v>
      </c>
      <c r="F3" s="88"/>
    </row>
    <row r="4" s="25" customFormat="1" ht="35" customHeight="1" spans="1:7">
      <c r="A4" s="32">
        <v>2</v>
      </c>
      <c r="B4" s="39" t="s">
        <v>10</v>
      </c>
      <c r="C4" s="39" t="s">
        <v>11</v>
      </c>
      <c r="D4" s="33" t="s">
        <v>9</v>
      </c>
      <c r="E4" s="87">
        <v>4824.2</v>
      </c>
      <c r="F4" s="88"/>
    </row>
    <row r="5" s="83" customFormat="1" ht="35" customHeight="1" spans="1:7">
      <c r="A5" s="32">
        <v>3</v>
      </c>
      <c r="B5" s="89" t="s">
        <v>12</v>
      </c>
      <c r="C5" s="89" t="s">
        <v>13</v>
      </c>
      <c r="D5" s="90" t="s">
        <v>14</v>
      </c>
      <c r="E5" s="87">
        <f>2*1640</f>
        <v>3280</v>
      </c>
      <c r="F5" s="91"/>
    </row>
    <row r="6" s="25" customFormat="1" ht="35" customHeight="1" spans="1:7">
      <c r="A6" s="39">
        <v>4</v>
      </c>
      <c r="B6" s="39" t="s">
        <v>15</v>
      </c>
      <c r="C6" s="39" t="s">
        <v>16</v>
      </c>
      <c r="D6" s="32" t="s">
        <v>14</v>
      </c>
      <c r="E6" s="87">
        <f>4*1728</f>
        <v>6912</v>
      </c>
      <c r="F6" s="88"/>
    </row>
    <row r="7" s="25" customFormat="1" ht="35" customHeight="1" spans="1:7">
      <c r="A7" s="92"/>
      <c r="B7" s="93"/>
      <c r="C7" s="39" t="s">
        <v>17</v>
      </c>
      <c r="D7" s="32" t="s">
        <v>14</v>
      </c>
      <c r="E7" s="87">
        <f>4*1643</f>
        <v>6572</v>
      </c>
      <c r="F7" s="88"/>
    </row>
    <row r="8" s="25" customFormat="1" ht="35" customHeight="1" spans="1:7">
      <c r="A8" s="32">
        <v>5</v>
      </c>
      <c r="B8" s="32" t="s">
        <v>18</v>
      </c>
      <c r="C8" s="39" t="s">
        <v>19</v>
      </c>
      <c r="D8" s="32" t="s">
        <v>14</v>
      </c>
      <c r="E8" s="87">
        <f>6*1689</f>
        <v>10134</v>
      </c>
      <c r="F8" s="88"/>
    </row>
    <row r="9" s="84" customFormat="1" ht="35" customHeight="1" spans="1:7">
      <c r="A9" s="32">
        <v>6</v>
      </c>
      <c r="B9" s="32" t="s">
        <v>20</v>
      </c>
      <c r="C9" s="32" t="s">
        <v>21</v>
      </c>
      <c r="D9" s="32" t="s">
        <v>14</v>
      </c>
      <c r="E9" s="94">
        <f>'[1]管道设施核查表（实施版）'!$D$49</f>
        <v>487</v>
      </c>
      <c r="F9" s="95"/>
    </row>
    <row r="10" s="84" customFormat="1" ht="35" customHeight="1" spans="1:7">
      <c r="A10" s="32">
        <v>7</v>
      </c>
      <c r="B10" s="39" t="s">
        <v>22</v>
      </c>
      <c r="C10" s="32" t="s">
        <v>23</v>
      </c>
      <c r="D10" s="32" t="s">
        <v>24</v>
      </c>
      <c r="E10" s="94">
        <f>'[1]管道设施核查表（实施版）'!$H$49</f>
        <v>4</v>
      </c>
      <c r="F10" s="95"/>
    </row>
    <row r="11" s="84" customFormat="1" ht="35" customHeight="1" spans="1:7">
      <c r="A11" s="32">
        <v>8</v>
      </c>
      <c r="B11" s="39" t="s">
        <v>25</v>
      </c>
      <c r="C11" s="32" t="s">
        <v>26</v>
      </c>
      <c r="D11" s="32" t="s">
        <v>24</v>
      </c>
      <c r="E11" s="94">
        <f>'[1]管道设施核查表（实施版）'!$K$49</f>
        <v>42</v>
      </c>
      <c r="F11" s="95"/>
    </row>
    <row r="12" s="84" customFormat="1" ht="35" customHeight="1" spans="1:7">
      <c r="A12" s="32">
        <v>9</v>
      </c>
      <c r="B12" s="32" t="s">
        <v>27</v>
      </c>
      <c r="C12" s="32" t="s">
        <v>28</v>
      </c>
      <c r="D12" s="32" t="s">
        <v>14</v>
      </c>
      <c r="E12" s="94">
        <v>487</v>
      </c>
      <c r="F12" s="95"/>
    </row>
    <row r="13" s="25" customFormat="1" ht="35" customHeight="1" spans="1:7">
      <c r="A13" s="32">
        <v>10</v>
      </c>
      <c r="B13" s="32" t="s">
        <v>29</v>
      </c>
      <c r="C13" s="32" t="s">
        <v>30</v>
      </c>
      <c r="D13" s="32" t="s">
        <v>31</v>
      </c>
      <c r="E13" s="96">
        <v>2</v>
      </c>
      <c r="F13" s="88"/>
    </row>
    <row r="14" s="85" customFormat="1" ht="35" customHeight="1" spans="1:7">
      <c r="A14" s="32">
        <v>11</v>
      </c>
      <c r="B14" s="90" t="s">
        <v>32</v>
      </c>
      <c r="C14" s="90" t="s">
        <v>33</v>
      </c>
      <c r="D14" s="97" t="s">
        <v>9</v>
      </c>
      <c r="E14" s="96">
        <v>15583</v>
      </c>
      <c r="F14" s="91"/>
    </row>
    <row r="15" s="26" customFormat="1" ht="35" customHeight="1" spans="1:7">
      <c r="A15" s="32">
        <v>12</v>
      </c>
      <c r="B15" s="32" t="s">
        <v>34</v>
      </c>
      <c r="C15" s="32" t="s">
        <v>35</v>
      </c>
      <c r="D15" s="33" t="s">
        <v>9</v>
      </c>
      <c r="E15" s="96">
        <v>15583</v>
      </c>
      <c r="F15" s="88"/>
    </row>
    <row r="16" s="26" customFormat="1" ht="35" customHeight="1" spans="1:7">
      <c r="A16" s="32">
        <v>13</v>
      </c>
      <c r="B16" s="32" t="s">
        <v>36</v>
      </c>
      <c r="C16" s="32" t="s">
        <v>37</v>
      </c>
      <c r="D16" s="33" t="s">
        <v>9</v>
      </c>
      <c r="E16" s="94">
        <v>10758.8</v>
      </c>
      <c r="F16" s="88"/>
    </row>
    <row r="17" s="26" customFormat="1" ht="30" customHeight="1" spans="1:6">
      <c r="A17" s="32">
        <v>14</v>
      </c>
      <c r="B17" s="32" t="s">
        <v>38</v>
      </c>
      <c r="C17" s="32"/>
      <c r="D17" s="33" t="s">
        <v>9</v>
      </c>
      <c r="E17" s="32">
        <v>740.16</v>
      </c>
      <c r="F17" s="32" t="s">
        <v>39</v>
      </c>
    </row>
    <row r="18" s="26" customFormat="1" ht="30" customHeight="1" spans="1:6">
      <c r="A18" s="35"/>
      <c r="E18" s="98"/>
    </row>
    <row r="19" s="26" customFormat="1" ht="30" customHeight="1" spans="1:6">
      <c r="A19" s="35"/>
      <c r="E19" s="98"/>
    </row>
    <row r="20" s="26" customFormat="1" ht="30" customHeight="1" spans="1:6">
      <c r="A20" s="35"/>
      <c r="E20" s="98"/>
    </row>
    <row r="21" s="26" customFormat="1" ht="30" customHeight="1" spans="1:6">
      <c r="A21" s="35"/>
      <c r="E21" s="98"/>
    </row>
    <row r="22" s="26" customFormat="1" ht="30" customHeight="1" spans="1:6">
      <c r="A22" s="35"/>
      <c r="E22" s="98"/>
    </row>
    <row r="23" s="26" customFormat="1" ht="11.25" spans="1:6">
      <c r="A23" s="35"/>
      <c r="E23" s="98"/>
    </row>
    <row r="24" s="26" customFormat="1" ht="11.25" spans="1:6">
      <c r="A24" s="35"/>
      <c r="E24" s="98"/>
    </row>
    <row r="25" s="26" customFormat="1" ht="11.25" spans="1:6">
      <c r="A25" s="35"/>
      <c r="E25" s="98"/>
    </row>
    <row r="26" s="26" customFormat="1" ht="11.25" spans="1:6">
      <c r="A26" s="35"/>
      <c r="E26" s="98"/>
    </row>
    <row r="27" s="26" customFormat="1" ht="11.25" spans="1:6">
      <c r="A27" s="35"/>
      <c r="E27" s="98"/>
    </row>
    <row r="28" s="26" customFormat="1" ht="11.25" spans="1:6">
      <c r="A28" s="35"/>
      <c r="E28" s="98"/>
    </row>
    <row r="29" s="26" customFormat="1" ht="11.25" spans="1:6">
      <c r="A29" s="35"/>
      <c r="E29" s="98"/>
    </row>
    <row r="30" s="26" customFormat="1" ht="11.25" spans="1:6">
      <c r="A30" s="35"/>
      <c r="E30" s="98"/>
    </row>
    <row r="31" s="26" customFormat="1" ht="11.25" spans="1:6">
      <c r="A31" s="35"/>
      <c r="E31" s="98"/>
    </row>
    <row r="32" s="26" customFormat="1" ht="11.25" spans="1:6">
      <c r="A32" s="35"/>
      <c r="E32" s="98"/>
    </row>
    <row r="33" s="26" customFormat="1" ht="11.25" spans="1:5">
      <c r="A33" s="35"/>
      <c r="E33" s="98"/>
    </row>
    <row r="34" s="26" customFormat="1" ht="11.25" spans="1:5">
      <c r="A34" s="35"/>
      <c r="E34" s="98"/>
    </row>
    <row r="35" s="26" customFormat="1" ht="11.25" spans="1:5">
      <c r="A35" s="35"/>
      <c r="E35" s="98"/>
    </row>
    <row r="36" s="26" customFormat="1" ht="11.25" spans="1:5">
      <c r="A36" s="35"/>
      <c r="E36" s="98"/>
    </row>
    <row r="37" s="26" customFormat="1" ht="11.25" spans="1:5">
      <c r="A37" s="35"/>
      <c r="E37" s="98"/>
    </row>
    <row r="38" s="26" customFormat="1" ht="11.25" spans="1:5">
      <c r="A38" s="35"/>
      <c r="E38" s="98"/>
    </row>
    <row r="39" s="26" customFormat="1" ht="11.25" spans="1:5">
      <c r="A39" s="35"/>
      <c r="E39" s="98"/>
    </row>
    <row r="40" s="26" customFormat="1" ht="11.25" spans="1:5">
      <c r="A40" s="35"/>
      <c r="E40" s="98"/>
    </row>
    <row r="41" s="26" customFormat="1" ht="11.25" spans="1:5">
      <c r="A41" s="35"/>
      <c r="E41" s="98"/>
    </row>
    <row r="42" s="26" customFormat="1" ht="11.25" spans="1:5">
      <c r="A42" s="35"/>
      <c r="E42" s="98"/>
    </row>
    <row r="43" s="26" customFormat="1" ht="11.25" spans="1:5">
      <c r="A43" s="35"/>
      <c r="E43" s="98"/>
    </row>
    <row r="44" s="24" customFormat="1" spans="1:5">
      <c r="A44" s="27"/>
      <c r="E44" s="86"/>
    </row>
    <row r="45" s="24" customFormat="1" spans="1:5">
      <c r="A45" s="27"/>
      <c r="E45" s="86"/>
    </row>
    <row r="46" s="24" customFormat="1" spans="1:5">
      <c r="A46" s="27"/>
      <c r="E46" s="86"/>
    </row>
    <row r="47" s="24" customFormat="1" spans="1:5">
      <c r="A47" s="27"/>
      <c r="E47" s="86"/>
    </row>
    <row r="48" s="24" customFormat="1" spans="1:5">
      <c r="A48" s="27"/>
      <c r="E48" s="86"/>
    </row>
    <row r="49" s="24" customFormat="1" spans="1:5">
      <c r="A49" s="27"/>
      <c r="E49" s="86"/>
    </row>
    <row r="50" s="24" customFormat="1" spans="1:5">
      <c r="A50" s="27"/>
      <c r="E50" s="86"/>
    </row>
    <row r="51" s="24" customFormat="1" spans="1:5">
      <c r="A51" s="27"/>
      <c r="E51" s="86"/>
    </row>
    <row r="52" s="24" customFormat="1" spans="1:5">
      <c r="A52" s="27"/>
      <c r="E52" s="86"/>
    </row>
    <row r="53" s="24" customFormat="1" spans="1:5">
      <c r="A53" s="27"/>
      <c r="E53" s="86"/>
    </row>
    <row r="54" s="24" customFormat="1" spans="1:5">
      <c r="A54" s="27"/>
      <c r="E54" s="86"/>
    </row>
    <row r="55" s="24" customFormat="1" spans="1:5">
      <c r="A55" s="27"/>
      <c r="E55" s="86"/>
    </row>
    <row r="56" s="24" customFormat="1" spans="1:5">
      <c r="A56" s="27"/>
      <c r="E56" s="86"/>
    </row>
    <row r="57" s="24" customFormat="1" spans="1:5">
      <c r="A57" s="27"/>
      <c r="E57" s="86"/>
    </row>
    <row r="58" s="24" customFormat="1" spans="1:5">
      <c r="A58" s="27"/>
      <c r="E58" s="86"/>
    </row>
    <row r="59" s="24" customFormat="1" spans="1:5">
      <c r="A59" s="27"/>
      <c r="E59" s="86"/>
    </row>
  </sheetData>
  <mergeCells count="3">
    <mergeCell ref="A1:F1"/>
    <mergeCell ref="A6:A7"/>
    <mergeCell ref="B6:B7"/>
  </mergeCells>
  <printOptions horizontalCentered="1"/>
  <pageMargins left="0.66875" right="0.16875" top="0.66875" bottom="0.479861111111111" header="0.267361111111111" footer="0.357638888888889"/>
  <pageSetup paperSize="9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workbookViewId="0">
      <selection activeCell="J6" sqref="J6"/>
    </sheetView>
  </sheetViews>
  <sheetFormatPr defaultColWidth="9" defaultRowHeight="13.5"/>
  <cols>
    <col min="1" max="3" width="9" style="59"/>
    <col min="4" max="4" width="23.75" style="59" customWidth="1"/>
    <col min="5" max="16384" width="9" style="59"/>
  </cols>
  <sheetData>
    <row r="1" s="59" customFormat="1" ht="29.25" customHeight="1" spans="1:9">
      <c r="A1" s="60" t="s">
        <v>40</v>
      </c>
      <c r="B1" s="60"/>
      <c r="C1" s="60"/>
      <c r="D1" s="60"/>
      <c r="E1" s="60"/>
      <c r="F1" s="61"/>
      <c r="G1" s="61"/>
      <c r="H1" s="61"/>
      <c r="I1" s="61"/>
    </row>
    <row r="2" s="59" customFormat="1" ht="14.25" spans="1:9">
      <c r="A2" s="62" t="s">
        <v>1</v>
      </c>
      <c r="B2" s="63" t="s">
        <v>41</v>
      </c>
      <c r="C2" s="63" t="s">
        <v>2</v>
      </c>
      <c r="D2" s="63" t="s">
        <v>3</v>
      </c>
      <c r="E2" s="63" t="s">
        <v>42</v>
      </c>
      <c r="F2" s="63" t="s">
        <v>43</v>
      </c>
      <c r="G2" s="64" t="s">
        <v>44</v>
      </c>
      <c r="H2" s="64"/>
      <c r="I2" s="64"/>
    </row>
    <row r="3" s="59" customFormat="1" ht="14.25" spans="1:9">
      <c r="A3" s="62"/>
      <c r="B3" s="63"/>
      <c r="C3" s="63"/>
      <c r="D3" s="63"/>
      <c r="E3" s="63"/>
      <c r="F3" s="63"/>
      <c r="G3" s="65" t="s">
        <v>45</v>
      </c>
      <c r="H3" s="65" t="s">
        <v>46</v>
      </c>
      <c r="I3" s="66" t="s">
        <v>47</v>
      </c>
    </row>
    <row r="4" s="59" customFormat="1" spans="1:9">
      <c r="A4" s="62"/>
      <c r="B4" s="63"/>
      <c r="C4" s="63"/>
      <c r="D4" s="63"/>
      <c r="E4" s="63"/>
      <c r="F4" s="63"/>
      <c r="G4" s="65"/>
      <c r="H4" s="65"/>
      <c r="I4" s="66" t="s">
        <v>48</v>
      </c>
    </row>
    <row r="5" s="59" customFormat="1" ht="27" customHeight="1" spans="1:9">
      <c r="A5" s="67"/>
      <c r="B5" s="68"/>
      <c r="C5" s="69" t="s">
        <v>49</v>
      </c>
      <c r="D5" s="69"/>
      <c r="E5" s="68"/>
      <c r="F5" s="68" t="s">
        <v>50</v>
      </c>
      <c r="G5" s="70">
        <v>0</v>
      </c>
      <c r="H5" s="70">
        <v>0</v>
      </c>
      <c r="I5" s="71">
        <v>0</v>
      </c>
    </row>
    <row r="6" s="59" customFormat="1" ht="95.25" customHeight="1" spans="1:9">
      <c r="A6" s="67" t="s">
        <v>51</v>
      </c>
      <c r="B6" s="68" t="s">
        <v>52</v>
      </c>
      <c r="C6" s="68" t="s">
        <v>53</v>
      </c>
      <c r="D6" s="68" t="s">
        <v>54</v>
      </c>
      <c r="E6" s="72" t="s">
        <v>55</v>
      </c>
      <c r="F6" s="73">
        <v>365</v>
      </c>
      <c r="G6" s="72"/>
      <c r="H6" s="70"/>
      <c r="I6" s="71">
        <v>0</v>
      </c>
    </row>
    <row r="7" s="59" customFormat="1" spans="1:9">
      <c r="A7" s="67"/>
      <c r="B7" s="68"/>
      <c r="C7" s="68" t="s">
        <v>56</v>
      </c>
      <c r="D7" s="68"/>
      <c r="E7" s="68"/>
      <c r="F7" s="68" t="s">
        <v>50</v>
      </c>
      <c r="G7" s="70"/>
      <c r="H7" s="70"/>
      <c r="I7" s="71">
        <v>0</v>
      </c>
    </row>
    <row r="8" s="59" customFormat="1" ht="28.5" customHeight="1" spans="1:9">
      <c r="A8" s="67"/>
      <c r="B8" s="68"/>
      <c r="C8" s="74" t="s">
        <v>57</v>
      </c>
      <c r="D8" s="74"/>
      <c r="E8" s="68"/>
      <c r="F8" s="68" t="s">
        <v>50</v>
      </c>
      <c r="G8" s="70"/>
      <c r="H8" s="70"/>
      <c r="I8" s="71">
        <v>0</v>
      </c>
    </row>
    <row r="9" s="59" customFormat="1" ht="48.75" customHeight="1" spans="1:9">
      <c r="A9" s="67" t="s">
        <v>58</v>
      </c>
      <c r="B9" s="68" t="s">
        <v>59</v>
      </c>
      <c r="C9" s="68" t="s">
        <v>60</v>
      </c>
      <c r="D9" s="68" t="s">
        <v>61</v>
      </c>
      <c r="E9" s="75" t="s">
        <v>62</v>
      </c>
      <c r="F9" s="72">
        <v>7.4</v>
      </c>
      <c r="G9" s="72"/>
      <c r="H9" s="70"/>
      <c r="I9" s="71">
        <v>0</v>
      </c>
    </row>
    <row r="10" s="59" customFormat="1" spans="1:9">
      <c r="A10" s="67"/>
      <c r="B10" s="68"/>
      <c r="C10" s="68" t="s">
        <v>56</v>
      </c>
      <c r="D10" s="68"/>
      <c r="E10" s="68"/>
      <c r="F10" s="68" t="s">
        <v>50</v>
      </c>
      <c r="G10" s="70"/>
      <c r="H10" s="70"/>
      <c r="I10" s="71">
        <v>0</v>
      </c>
    </row>
    <row r="11" s="59" customFormat="1" ht="29.25" customHeight="1" spans="1:9">
      <c r="A11" s="67"/>
      <c r="B11" s="68"/>
      <c r="C11" s="74" t="s">
        <v>63</v>
      </c>
      <c r="D11" s="74"/>
      <c r="E11" s="68"/>
      <c r="F11" s="68" t="s">
        <v>50</v>
      </c>
      <c r="G11" s="70"/>
      <c r="H11" s="70"/>
      <c r="I11" s="71">
        <v>0</v>
      </c>
    </row>
    <row r="12" s="59" customFormat="1" ht="36" spans="1:9">
      <c r="A12" s="67" t="s">
        <v>64</v>
      </c>
      <c r="B12" s="68" t="s">
        <v>65</v>
      </c>
      <c r="C12" s="68" t="s">
        <v>66</v>
      </c>
      <c r="D12" s="68" t="s">
        <v>67</v>
      </c>
      <c r="E12" s="76" t="s">
        <v>68</v>
      </c>
      <c r="F12" s="77">
        <f>40*12</f>
        <v>480</v>
      </c>
      <c r="G12" s="70"/>
      <c r="H12" s="70"/>
      <c r="I12" s="71">
        <v>0</v>
      </c>
    </row>
    <row r="13" s="59" customFormat="1" ht="36.75" customHeight="1" spans="1:9">
      <c r="A13" s="67" t="s">
        <v>69</v>
      </c>
      <c r="B13" s="68" t="s">
        <v>70</v>
      </c>
      <c r="C13" s="68" t="s">
        <v>71</v>
      </c>
      <c r="D13" s="68" t="s">
        <v>72</v>
      </c>
      <c r="E13" s="76" t="s">
        <v>73</v>
      </c>
      <c r="F13" s="77">
        <v>264</v>
      </c>
      <c r="G13" s="70"/>
      <c r="H13" s="70"/>
      <c r="I13" s="71">
        <v>0</v>
      </c>
    </row>
    <row r="14" s="59" customFormat="1" ht="76.5" customHeight="1" spans="1:9">
      <c r="A14" s="67" t="s">
        <v>74</v>
      </c>
      <c r="B14" s="68" t="s">
        <v>75</v>
      </c>
      <c r="C14" s="68" t="s">
        <v>76</v>
      </c>
      <c r="D14" s="68" t="s">
        <v>77</v>
      </c>
      <c r="E14" s="76" t="s">
        <v>78</v>
      </c>
      <c r="F14" s="68">
        <f>60*2/5</f>
        <v>24</v>
      </c>
      <c r="G14" s="70"/>
      <c r="H14" s="70"/>
      <c r="I14" s="71">
        <v>0</v>
      </c>
    </row>
    <row r="15" s="59" customFormat="1" ht="36" spans="1:9">
      <c r="A15" s="67" t="s">
        <v>79</v>
      </c>
      <c r="B15" s="68" t="s">
        <v>80</v>
      </c>
      <c r="C15" s="68" t="s">
        <v>81</v>
      </c>
      <c r="D15" s="68" t="s">
        <v>82</v>
      </c>
      <c r="E15" s="77" t="s">
        <v>73</v>
      </c>
      <c r="F15" s="77">
        <v>16</v>
      </c>
      <c r="G15" s="70"/>
      <c r="H15" s="70"/>
      <c r="I15" s="71">
        <v>0</v>
      </c>
    </row>
    <row r="16" s="59" customFormat="1" ht="36" customHeight="1" spans="1:9">
      <c r="A16" s="67" t="s">
        <v>83</v>
      </c>
      <c r="B16" s="68" t="s">
        <v>84</v>
      </c>
      <c r="C16" s="68" t="s">
        <v>85</v>
      </c>
      <c r="D16" s="68" t="s">
        <v>86</v>
      </c>
      <c r="E16" s="68" t="s">
        <v>68</v>
      </c>
      <c r="F16" s="68">
        <f>60*2</f>
        <v>120</v>
      </c>
      <c r="G16" s="70"/>
      <c r="H16" s="70"/>
      <c r="I16" s="71">
        <v>0</v>
      </c>
    </row>
    <row r="17" s="59" customFormat="1" ht="24" spans="1:9">
      <c r="A17" s="67" t="s">
        <v>87</v>
      </c>
      <c r="B17" s="68" t="s">
        <v>88</v>
      </c>
      <c r="C17" s="68" t="s">
        <v>89</v>
      </c>
      <c r="D17" s="68" t="s">
        <v>90</v>
      </c>
      <c r="E17" s="78" t="s">
        <v>91</v>
      </c>
      <c r="F17" s="79">
        <f>2*2</f>
        <v>4</v>
      </c>
      <c r="G17" s="70"/>
      <c r="H17" s="70"/>
      <c r="I17" s="71">
        <v>0</v>
      </c>
    </row>
    <row r="18" s="59" customFormat="1" ht="31.5" customHeight="1" spans="1:9">
      <c r="A18" s="67" t="s">
        <v>92</v>
      </c>
      <c r="B18" s="68" t="s">
        <v>93</v>
      </c>
      <c r="C18" s="68" t="s">
        <v>94</v>
      </c>
      <c r="D18" s="68" t="s">
        <v>95</v>
      </c>
      <c r="E18" s="78" t="s">
        <v>73</v>
      </c>
      <c r="F18" s="79">
        <f>2+2</f>
        <v>4</v>
      </c>
      <c r="G18" s="70"/>
      <c r="H18" s="70"/>
      <c r="I18" s="71">
        <v>0</v>
      </c>
    </row>
    <row r="19" s="59" customFormat="1" ht="36" spans="1:9">
      <c r="A19" s="67" t="s">
        <v>96</v>
      </c>
      <c r="B19" s="68" t="s">
        <v>97</v>
      </c>
      <c r="C19" s="68" t="s">
        <v>98</v>
      </c>
      <c r="D19" s="68" t="s">
        <v>99</v>
      </c>
      <c r="E19" s="68" t="s">
        <v>100</v>
      </c>
      <c r="F19" s="68" t="s">
        <v>51</v>
      </c>
      <c r="G19" s="70"/>
      <c r="H19" s="70"/>
      <c r="I19" s="71">
        <v>0</v>
      </c>
    </row>
    <row r="20" s="59" customFormat="1" spans="1:9">
      <c r="A20" s="67"/>
      <c r="B20" s="68"/>
      <c r="C20" s="80" t="s">
        <v>56</v>
      </c>
      <c r="D20" s="81"/>
      <c r="E20" s="68"/>
      <c r="F20" s="68" t="s">
        <v>50</v>
      </c>
      <c r="G20" s="70"/>
      <c r="H20" s="70"/>
      <c r="I20" s="71">
        <v>0</v>
      </c>
    </row>
    <row r="21" s="59" customFormat="1" ht="27" customHeight="1" spans="1:9">
      <c r="A21" s="67"/>
      <c r="B21" s="68"/>
      <c r="C21" s="74" t="s">
        <v>101</v>
      </c>
      <c r="D21" s="74"/>
      <c r="E21" s="68"/>
      <c r="F21" s="68" t="s">
        <v>50</v>
      </c>
      <c r="G21" s="70"/>
      <c r="H21" s="70"/>
      <c r="I21" s="71">
        <v>0</v>
      </c>
    </row>
    <row r="22" s="59" customFormat="1" ht="72" spans="1:9">
      <c r="A22" s="67" t="s">
        <v>102</v>
      </c>
      <c r="B22" s="68" t="s">
        <v>103</v>
      </c>
      <c r="C22" s="68" t="s">
        <v>104</v>
      </c>
      <c r="D22" s="68" t="s">
        <v>105</v>
      </c>
      <c r="E22" s="68" t="s">
        <v>106</v>
      </c>
      <c r="F22" s="68">
        <v>4</v>
      </c>
      <c r="G22" s="70"/>
      <c r="H22" s="70"/>
      <c r="I22" s="71">
        <v>0</v>
      </c>
    </row>
    <row r="23" s="59" customFormat="1" ht="60" spans="1:9">
      <c r="A23" s="67" t="s">
        <v>107</v>
      </c>
      <c r="B23" s="68" t="s">
        <v>108</v>
      </c>
      <c r="C23" s="68" t="s">
        <v>109</v>
      </c>
      <c r="D23" s="68" t="s">
        <v>110</v>
      </c>
      <c r="E23" s="68" t="s">
        <v>106</v>
      </c>
      <c r="F23" s="68">
        <v>2</v>
      </c>
      <c r="G23" s="70"/>
      <c r="H23" s="70"/>
      <c r="I23" s="71">
        <v>0</v>
      </c>
    </row>
    <row r="24" s="59" customFormat="1" ht="48" spans="1:9">
      <c r="A24" s="67" t="s">
        <v>111</v>
      </c>
      <c r="B24" s="68" t="s">
        <v>112</v>
      </c>
      <c r="C24" s="68" t="s">
        <v>113</v>
      </c>
      <c r="D24" s="68" t="s">
        <v>114</v>
      </c>
      <c r="E24" s="68" t="s">
        <v>68</v>
      </c>
      <c r="F24" s="68" t="s">
        <v>64</v>
      </c>
      <c r="G24" s="70"/>
      <c r="H24" s="70"/>
      <c r="I24" s="71">
        <v>0</v>
      </c>
    </row>
    <row r="25" s="59" customFormat="1" ht="84" spans="1:9">
      <c r="A25" s="67" t="s">
        <v>115</v>
      </c>
      <c r="B25" s="68" t="s">
        <v>116</v>
      </c>
      <c r="C25" s="68" t="s">
        <v>117</v>
      </c>
      <c r="D25" s="68" t="s">
        <v>118</v>
      </c>
      <c r="E25" s="68" t="s">
        <v>106</v>
      </c>
      <c r="F25" s="68" t="s">
        <v>64</v>
      </c>
      <c r="G25" s="70"/>
      <c r="H25" s="70"/>
      <c r="I25" s="71">
        <v>0</v>
      </c>
    </row>
    <row r="26" s="59" customFormat="1" ht="60" spans="1:9">
      <c r="A26" s="67" t="s">
        <v>119</v>
      </c>
      <c r="B26" s="68" t="s">
        <v>120</v>
      </c>
      <c r="C26" s="68" t="s">
        <v>121</v>
      </c>
      <c r="D26" s="68" t="s">
        <v>122</v>
      </c>
      <c r="E26" s="68" t="s">
        <v>68</v>
      </c>
      <c r="F26" s="68">
        <v>8</v>
      </c>
      <c r="G26" s="70"/>
      <c r="H26" s="70"/>
      <c r="I26" s="71">
        <v>0</v>
      </c>
    </row>
    <row r="27" s="59" customFormat="1" ht="84" spans="1:9">
      <c r="A27" s="67" t="s">
        <v>123</v>
      </c>
      <c r="B27" s="68" t="s">
        <v>124</v>
      </c>
      <c r="C27" s="68" t="s">
        <v>125</v>
      </c>
      <c r="D27" s="68" t="s">
        <v>126</v>
      </c>
      <c r="E27" s="68" t="s">
        <v>68</v>
      </c>
      <c r="F27" s="68">
        <v>1</v>
      </c>
      <c r="G27" s="70"/>
      <c r="H27" s="70"/>
      <c r="I27" s="71">
        <v>0</v>
      </c>
    </row>
    <row r="28" s="59" customFormat="1" ht="48" spans="1:9">
      <c r="A28" s="67" t="s">
        <v>127</v>
      </c>
      <c r="B28" s="68" t="s">
        <v>128</v>
      </c>
      <c r="C28" s="68" t="s">
        <v>129</v>
      </c>
      <c r="D28" s="68" t="s">
        <v>130</v>
      </c>
      <c r="E28" s="68" t="s">
        <v>68</v>
      </c>
      <c r="F28" s="68">
        <v>8</v>
      </c>
      <c r="G28" s="70"/>
      <c r="H28" s="70"/>
      <c r="I28" s="71"/>
    </row>
    <row r="29" s="59" customFormat="1" ht="48" spans="1:9">
      <c r="A29" s="67" t="s">
        <v>131</v>
      </c>
      <c r="B29" s="68" t="s">
        <v>132</v>
      </c>
      <c r="C29" s="68" t="s">
        <v>133</v>
      </c>
      <c r="D29" s="68" t="s">
        <v>134</v>
      </c>
      <c r="E29" s="68" t="s">
        <v>78</v>
      </c>
      <c r="F29" s="68">
        <v>20</v>
      </c>
      <c r="G29" s="70"/>
      <c r="H29" s="70"/>
      <c r="I29" s="71"/>
    </row>
    <row r="30" s="59" customFormat="1" ht="48" spans="1:9">
      <c r="A30" s="67" t="s">
        <v>135</v>
      </c>
      <c r="B30" s="68" t="s">
        <v>136</v>
      </c>
      <c r="C30" s="68" t="s">
        <v>137</v>
      </c>
      <c r="D30" s="68" t="s">
        <v>138</v>
      </c>
      <c r="E30" s="68" t="s">
        <v>68</v>
      </c>
      <c r="F30" s="68">
        <v>8</v>
      </c>
      <c r="G30" s="70"/>
      <c r="H30" s="70"/>
      <c r="I30" s="71">
        <v>0</v>
      </c>
    </row>
    <row r="31" s="59" customFormat="1" ht="36" spans="1:9">
      <c r="A31" s="67" t="s">
        <v>139</v>
      </c>
      <c r="B31" s="68" t="s">
        <v>128</v>
      </c>
      <c r="C31" s="68" t="s">
        <v>140</v>
      </c>
      <c r="D31" s="68" t="s">
        <v>141</v>
      </c>
      <c r="E31" s="82" t="s">
        <v>142</v>
      </c>
      <c r="F31" s="68">
        <v>4</v>
      </c>
      <c r="G31" s="70"/>
      <c r="H31" s="70"/>
      <c r="I31" s="71">
        <v>0</v>
      </c>
    </row>
    <row r="32" s="59" customFormat="1" ht="300" spans="1:9">
      <c r="A32" s="67">
        <v>22</v>
      </c>
      <c r="B32" s="68" t="s">
        <v>132</v>
      </c>
      <c r="C32" s="68" t="s">
        <v>143</v>
      </c>
      <c r="D32" s="68" t="s">
        <v>144</v>
      </c>
      <c r="E32" s="68" t="s">
        <v>100</v>
      </c>
      <c r="F32" s="68" t="s">
        <v>51</v>
      </c>
      <c r="G32" s="70"/>
      <c r="H32" s="70"/>
      <c r="I32" s="71">
        <v>0</v>
      </c>
    </row>
    <row r="33" s="59" customFormat="1" ht="48" spans="1:9">
      <c r="A33" s="67">
        <v>23</v>
      </c>
      <c r="B33" s="68" t="s">
        <v>132</v>
      </c>
      <c r="C33" s="68" t="s">
        <v>145</v>
      </c>
      <c r="D33" s="68" t="s">
        <v>146</v>
      </c>
      <c r="E33" s="68" t="s">
        <v>100</v>
      </c>
      <c r="F33" s="68" t="s">
        <v>51</v>
      </c>
      <c r="G33" s="70"/>
      <c r="H33" s="70"/>
      <c r="I33" s="71"/>
    </row>
  </sheetData>
  <mergeCells count="18">
    <mergeCell ref="A1:E1"/>
    <mergeCell ref="G1:I1"/>
    <mergeCell ref="G2:I2"/>
    <mergeCell ref="C5:D5"/>
    <mergeCell ref="C7:D7"/>
    <mergeCell ref="C8:D8"/>
    <mergeCell ref="C10:D10"/>
    <mergeCell ref="C11:D11"/>
    <mergeCell ref="C20:D20"/>
    <mergeCell ref="C21:D21"/>
    <mergeCell ref="A2:A4"/>
    <mergeCell ref="B2:B4"/>
    <mergeCell ref="C2:C4"/>
    <mergeCell ref="D2:D4"/>
    <mergeCell ref="E2:E4"/>
    <mergeCell ref="F2:F4"/>
    <mergeCell ref="G3:G4"/>
    <mergeCell ref="H3:H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workbookViewId="0">
      <selection activeCell="J6" sqref="J6"/>
    </sheetView>
  </sheetViews>
  <sheetFormatPr defaultColWidth="9" defaultRowHeight="14.25" outlineLevelCol="7"/>
  <cols>
    <col min="1" max="1" width="8" style="3" customWidth="1"/>
    <col min="2" max="2" width="9" style="3"/>
    <col min="3" max="3" width="19.75" style="3" customWidth="1"/>
    <col min="4" max="4" width="9.125" style="3" customWidth="1"/>
    <col min="5" max="5" width="12" style="3" customWidth="1"/>
    <col min="6" max="6" width="14.25" style="3" customWidth="1"/>
    <col min="7" max="7" width="15" style="3" customWidth="1"/>
    <col min="8" max="8" width="13.125" style="3" customWidth="1"/>
    <col min="9" max="9" width="12.625" style="3"/>
    <col min="10" max="10" width="24.25" style="3" customWidth="1"/>
    <col min="11" max="16384" width="9" style="3"/>
  </cols>
  <sheetData>
    <row r="1" ht="32" customHeight="1" spans="1:8">
      <c r="A1" s="43" t="s">
        <v>147</v>
      </c>
      <c r="B1" s="43"/>
      <c r="C1" s="43"/>
      <c r="D1" s="43"/>
      <c r="E1" s="43"/>
      <c r="F1" s="43"/>
      <c r="G1" s="43"/>
    </row>
    <row r="2" ht="32" customHeight="1" spans="1:8">
      <c r="A2" s="44" t="s">
        <v>148</v>
      </c>
      <c r="B2" s="44"/>
      <c r="C2" s="44"/>
      <c r="D2" s="44"/>
      <c r="E2" s="44"/>
      <c r="F2" s="44"/>
      <c r="G2" s="44"/>
    </row>
    <row r="3" ht="30" customHeight="1" spans="1:8">
      <c r="A3" s="45" t="s">
        <v>149</v>
      </c>
      <c r="B3" s="45" t="s">
        <v>150</v>
      </c>
      <c r="C3" s="45" t="s">
        <v>151</v>
      </c>
      <c r="D3" s="45" t="s">
        <v>152</v>
      </c>
      <c r="E3" s="45" t="s">
        <v>153</v>
      </c>
      <c r="F3" s="45" t="s">
        <v>154</v>
      </c>
      <c r="G3" s="45" t="s">
        <v>6</v>
      </c>
    </row>
    <row r="4" ht="30" customHeight="1" spans="1:8">
      <c r="A4" s="46">
        <v>1</v>
      </c>
      <c r="B4" s="46" t="s">
        <v>155</v>
      </c>
      <c r="C4" s="46" t="s">
        <v>156</v>
      </c>
      <c r="D4" s="47" t="s">
        <v>157</v>
      </c>
      <c r="E4" s="48">
        <v>21908</v>
      </c>
      <c r="F4" s="48" t="s">
        <v>158</v>
      </c>
      <c r="G4" s="49" t="s">
        <v>159</v>
      </c>
      <c r="H4" s="50"/>
    </row>
    <row r="5" ht="30" customHeight="1" spans="1:8">
      <c r="A5" s="46">
        <v>2</v>
      </c>
      <c r="B5" s="46" t="s">
        <v>160</v>
      </c>
      <c r="C5" s="46" t="s">
        <v>156</v>
      </c>
      <c r="D5" s="47" t="s">
        <v>161</v>
      </c>
      <c r="E5" s="48">
        <v>25445.5</v>
      </c>
      <c r="F5" s="48" t="s">
        <v>162</v>
      </c>
      <c r="G5" s="51"/>
      <c r="H5" s="50"/>
    </row>
    <row r="6" ht="30" customHeight="1" spans="1:8">
      <c r="A6" s="46">
        <v>3</v>
      </c>
      <c r="B6" s="46" t="s">
        <v>163</v>
      </c>
      <c r="C6" s="46" t="s">
        <v>164</v>
      </c>
      <c r="D6" s="47" t="s">
        <v>161</v>
      </c>
      <c r="E6" s="48">
        <v>33223.52</v>
      </c>
      <c r="F6" s="48" t="s">
        <v>165</v>
      </c>
      <c r="G6" s="51"/>
    </row>
    <row r="7" ht="30" customHeight="1" spans="1:8">
      <c r="A7" s="46">
        <v>4</v>
      </c>
      <c r="B7" s="46" t="s">
        <v>166</v>
      </c>
      <c r="C7" s="46" t="s">
        <v>156</v>
      </c>
      <c r="D7" s="52" t="s">
        <v>157</v>
      </c>
      <c r="E7" s="48">
        <v>19529</v>
      </c>
      <c r="F7" s="48" t="s">
        <v>167</v>
      </c>
      <c r="G7" s="51"/>
    </row>
    <row r="8" ht="30" customHeight="1" spans="1:8">
      <c r="A8" s="46">
        <v>5</v>
      </c>
      <c r="B8" s="46" t="s">
        <v>168</v>
      </c>
      <c r="C8" s="46" t="s">
        <v>169</v>
      </c>
      <c r="D8" s="47" t="s">
        <v>161</v>
      </c>
      <c r="E8" s="48">
        <v>33500.2695</v>
      </c>
      <c r="F8" s="48" t="s">
        <v>165</v>
      </c>
      <c r="G8" s="51"/>
    </row>
    <row r="9" ht="30" customHeight="1" spans="1:8">
      <c r="A9" s="46">
        <v>6</v>
      </c>
      <c r="B9" s="46" t="s">
        <v>170</v>
      </c>
      <c r="C9" s="46" t="s">
        <v>156</v>
      </c>
      <c r="D9" s="47" t="s">
        <v>157</v>
      </c>
      <c r="E9" s="48">
        <v>22179.6</v>
      </c>
      <c r="F9" s="48" t="s">
        <v>158</v>
      </c>
      <c r="G9" s="51"/>
    </row>
    <row r="10" ht="30" customHeight="1" spans="1:8">
      <c r="A10" s="46">
        <v>7</v>
      </c>
      <c r="B10" s="46" t="s">
        <v>171</v>
      </c>
      <c r="C10" s="46" t="s">
        <v>172</v>
      </c>
      <c r="D10" s="52" t="s">
        <v>157</v>
      </c>
      <c r="E10" s="48">
        <v>15835.57</v>
      </c>
      <c r="F10" s="48" t="s">
        <v>165</v>
      </c>
      <c r="G10" s="51"/>
    </row>
    <row r="11" ht="30" customHeight="1" spans="1:8">
      <c r="A11" s="46">
        <v>8</v>
      </c>
      <c r="B11" s="46" t="s">
        <v>173</v>
      </c>
      <c r="C11" s="46" t="s">
        <v>174</v>
      </c>
      <c r="D11" s="52" t="s">
        <v>157</v>
      </c>
      <c r="E11" s="48">
        <v>13981.4</v>
      </c>
      <c r="F11" s="48" t="s">
        <v>162</v>
      </c>
      <c r="G11" s="51"/>
    </row>
    <row r="12" ht="30" customHeight="1" spans="1:8">
      <c r="A12" s="46">
        <v>9</v>
      </c>
      <c r="B12" s="46" t="s">
        <v>175</v>
      </c>
      <c r="C12" s="46" t="s">
        <v>176</v>
      </c>
      <c r="D12" s="52" t="s">
        <v>157</v>
      </c>
      <c r="E12" s="48">
        <v>14496.6</v>
      </c>
      <c r="F12" s="48" t="s">
        <v>165</v>
      </c>
      <c r="G12" s="51"/>
    </row>
    <row r="13" ht="30" customHeight="1" spans="1:8">
      <c r="A13" s="46">
        <v>10</v>
      </c>
      <c r="B13" s="46" t="s">
        <v>177</v>
      </c>
      <c r="C13" s="46" t="s">
        <v>156</v>
      </c>
      <c r="D13" s="52" t="s">
        <v>157</v>
      </c>
      <c r="E13" s="48">
        <v>20264.16</v>
      </c>
      <c r="F13" s="48" t="s">
        <v>167</v>
      </c>
      <c r="G13" s="51"/>
    </row>
    <row r="14" ht="30" customHeight="1" spans="1:8">
      <c r="A14" s="46">
        <v>11</v>
      </c>
      <c r="B14" s="46" t="s">
        <v>178</v>
      </c>
      <c r="C14" s="46" t="s">
        <v>156</v>
      </c>
      <c r="D14" s="52" t="s">
        <v>157</v>
      </c>
      <c r="E14" s="48">
        <v>23603.75</v>
      </c>
      <c r="F14" s="48" t="s">
        <v>167</v>
      </c>
      <c r="G14" s="51"/>
    </row>
    <row r="15" ht="30" customHeight="1" spans="1:8">
      <c r="A15" s="46">
        <v>12</v>
      </c>
      <c r="B15" s="46" t="s">
        <v>179</v>
      </c>
      <c r="C15" s="46" t="s">
        <v>180</v>
      </c>
      <c r="D15" s="47" t="s">
        <v>157</v>
      </c>
      <c r="E15" s="48">
        <v>4802.8</v>
      </c>
      <c r="F15" s="48" t="s">
        <v>165</v>
      </c>
      <c r="G15" s="51"/>
    </row>
    <row r="16" ht="30" customHeight="1" spans="1:8">
      <c r="A16" s="46">
        <v>13</v>
      </c>
      <c r="B16" s="46" t="s">
        <v>181</v>
      </c>
      <c r="C16" s="46" t="s">
        <v>182</v>
      </c>
      <c r="D16" s="47" t="s">
        <v>157</v>
      </c>
      <c r="E16" s="48">
        <v>5810.5</v>
      </c>
      <c r="F16" s="48" t="s">
        <v>165</v>
      </c>
      <c r="G16" s="51"/>
    </row>
    <row r="17" ht="30" customHeight="1" spans="1:8">
      <c r="A17" s="46">
        <v>14</v>
      </c>
      <c r="B17" s="46" t="s">
        <v>183</v>
      </c>
      <c r="C17" s="46" t="s">
        <v>184</v>
      </c>
      <c r="D17" s="47" t="s">
        <v>161</v>
      </c>
      <c r="E17" s="48">
        <v>38354.16</v>
      </c>
      <c r="F17" s="48" t="s">
        <v>167</v>
      </c>
      <c r="G17" s="51"/>
    </row>
    <row r="18" ht="30" customHeight="1" spans="1:8">
      <c r="A18" s="46">
        <v>15</v>
      </c>
      <c r="B18" s="46" t="s">
        <v>185</v>
      </c>
      <c r="C18" s="46" t="s">
        <v>156</v>
      </c>
      <c r="D18" s="52" t="s">
        <v>157</v>
      </c>
      <c r="E18" s="48">
        <v>34303.94</v>
      </c>
      <c r="F18" s="48" t="s">
        <v>167</v>
      </c>
      <c r="G18" s="51"/>
    </row>
    <row r="19" ht="30" customHeight="1" spans="1:8">
      <c r="A19" s="46">
        <v>16</v>
      </c>
      <c r="B19" s="46" t="s">
        <v>186</v>
      </c>
      <c r="C19" s="46" t="s">
        <v>187</v>
      </c>
      <c r="D19" s="47" t="s">
        <v>157</v>
      </c>
      <c r="E19" s="48">
        <v>12746.78</v>
      </c>
      <c r="F19" s="48" t="s">
        <v>158</v>
      </c>
      <c r="G19" s="51"/>
    </row>
    <row r="20" ht="30" customHeight="1" spans="1:8">
      <c r="A20" s="46">
        <v>17</v>
      </c>
      <c r="B20" s="46" t="s">
        <v>188</v>
      </c>
      <c r="C20" s="46" t="s">
        <v>174</v>
      </c>
      <c r="D20" s="47" t="s">
        <v>157</v>
      </c>
      <c r="E20" s="48">
        <v>14334.19</v>
      </c>
      <c r="F20" s="48" t="s">
        <v>165</v>
      </c>
      <c r="G20" s="53"/>
    </row>
    <row r="21" ht="30" customHeight="1" spans="1:8">
      <c r="A21" s="46">
        <v>18</v>
      </c>
      <c r="B21" s="46" t="s">
        <v>189</v>
      </c>
      <c r="C21" s="46"/>
      <c r="D21" s="52" t="s">
        <v>157</v>
      </c>
      <c r="E21" s="48">
        <v>24750</v>
      </c>
      <c r="F21" s="48" t="s">
        <v>158</v>
      </c>
      <c r="G21" s="54" t="s">
        <v>190</v>
      </c>
    </row>
    <row r="22" ht="30" customHeight="1" spans="1:8">
      <c r="A22" s="46">
        <v>19</v>
      </c>
      <c r="B22" s="47" t="s">
        <v>191</v>
      </c>
      <c r="C22" s="47"/>
      <c r="D22" s="47" t="s">
        <v>157</v>
      </c>
      <c r="E22" s="48">
        <v>2272.02</v>
      </c>
      <c r="F22" s="48" t="s">
        <v>167</v>
      </c>
      <c r="G22" s="54"/>
    </row>
    <row r="23" ht="30" customHeight="1" spans="1:8">
      <c r="A23" s="46">
        <v>20</v>
      </c>
      <c r="B23" s="47" t="s">
        <v>192</v>
      </c>
      <c r="C23" s="46"/>
      <c r="D23" s="47" t="s">
        <v>157</v>
      </c>
      <c r="E23" s="48">
        <v>7228.69</v>
      </c>
      <c r="F23" s="48" t="s">
        <v>167</v>
      </c>
      <c r="G23" s="54"/>
    </row>
    <row r="24" ht="30" customHeight="1" spans="1:8">
      <c r="A24" s="46">
        <v>21</v>
      </c>
      <c r="B24" s="47" t="s">
        <v>193</v>
      </c>
      <c r="C24" s="46" t="s">
        <v>156</v>
      </c>
      <c r="D24" s="47" t="s">
        <v>157</v>
      </c>
      <c r="E24" s="48">
        <v>12222.32</v>
      </c>
      <c r="F24" s="48" t="s">
        <v>167</v>
      </c>
      <c r="G24" s="54"/>
    </row>
    <row r="25" ht="30" customHeight="1" spans="1:8">
      <c r="A25" s="46">
        <v>22</v>
      </c>
      <c r="B25" s="47" t="s">
        <v>194</v>
      </c>
      <c r="C25" s="46" t="s">
        <v>156</v>
      </c>
      <c r="D25" s="47" t="s">
        <v>157</v>
      </c>
      <c r="E25" s="48">
        <v>10682.59</v>
      </c>
      <c r="F25" s="48" t="s">
        <v>167</v>
      </c>
      <c r="G25" s="54"/>
    </row>
    <row r="26" ht="30" customHeight="1" spans="1:8">
      <c r="A26" s="46">
        <v>23</v>
      </c>
      <c r="B26" s="47" t="s">
        <v>195</v>
      </c>
      <c r="C26" s="46" t="s">
        <v>174</v>
      </c>
      <c r="D26" s="47" t="s">
        <v>157</v>
      </c>
      <c r="E26" s="48">
        <v>24398.2</v>
      </c>
      <c r="F26" s="48" t="s">
        <v>167</v>
      </c>
      <c r="G26" s="54"/>
      <c r="H26" s="55"/>
    </row>
    <row r="27" ht="30" customHeight="1" spans="1:8">
      <c r="A27" s="46">
        <v>24</v>
      </c>
      <c r="B27" s="47" t="s">
        <v>196</v>
      </c>
      <c r="C27" s="47"/>
      <c r="D27" s="47" t="s">
        <v>197</v>
      </c>
      <c r="E27" s="48">
        <v>220.25</v>
      </c>
      <c r="F27" s="48" t="s">
        <v>198</v>
      </c>
      <c r="G27" s="49" t="s">
        <v>199</v>
      </c>
    </row>
    <row r="28" ht="30" customHeight="1" spans="1:8">
      <c r="A28" s="46">
        <v>25</v>
      </c>
      <c r="B28" s="47" t="s">
        <v>200</v>
      </c>
      <c r="C28" s="47"/>
      <c r="D28" s="47" t="s">
        <v>157</v>
      </c>
      <c r="E28" s="48">
        <v>7380</v>
      </c>
      <c r="F28" s="48" t="s">
        <v>158</v>
      </c>
      <c r="G28" s="53"/>
    </row>
    <row r="29" ht="30" customHeight="1" spans="1:8">
      <c r="A29" s="56" t="s">
        <v>201</v>
      </c>
      <c r="B29" s="56"/>
      <c r="C29" s="56"/>
      <c r="D29" s="56"/>
      <c r="E29" s="57">
        <f>SUM(E4:E28)</f>
        <v>443473.8095</v>
      </c>
      <c r="F29" s="57"/>
      <c r="G29" s="58"/>
    </row>
  </sheetData>
  <mergeCells count="6">
    <mergeCell ref="A1:G1"/>
    <mergeCell ref="A2:G2"/>
    <mergeCell ref="A29:D29"/>
    <mergeCell ref="G4:G20"/>
    <mergeCell ref="G21:G26"/>
    <mergeCell ref="G27:G28"/>
  </mergeCells>
  <pageMargins left="0.751388888888889" right="0.161111111111111" top="0.2125" bottom="0.0152777777777778" header="0.5" footer="0.5"/>
  <pageSetup paperSize="9" scale="93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workbookViewId="0">
      <selection activeCell="K4" sqref="K4"/>
    </sheetView>
  </sheetViews>
  <sheetFormatPr defaultColWidth="9" defaultRowHeight="14.25" outlineLevelCol="6"/>
  <cols>
    <col min="1" max="1" width="5.1" style="27" customWidth="1"/>
    <col min="2" max="2" width="15.4" style="24" customWidth="1"/>
    <col min="3" max="3" width="5.625" style="24" customWidth="1"/>
    <col min="4" max="4" width="10" style="36" customWidth="1"/>
    <col min="5" max="5" width="21.875" style="24" customWidth="1"/>
    <col min="6" max="6" width="22.5" style="24" customWidth="1"/>
    <col min="7" max="7" width="17.75" style="24" customWidth="1"/>
    <col min="8" max="16383" width="9" style="24"/>
  </cols>
  <sheetData>
    <row r="1" s="24" customFormat="1" ht="50" customHeight="1" spans="1:7">
      <c r="A1" s="28" t="s">
        <v>202</v>
      </c>
      <c r="B1" s="28"/>
      <c r="C1" s="28"/>
      <c r="D1" s="37"/>
      <c r="E1" s="28"/>
      <c r="F1" s="28"/>
    </row>
    <row r="2" s="24" customFormat="1" ht="40" customHeight="1" spans="1:7">
      <c r="A2" s="29" t="s">
        <v>148</v>
      </c>
      <c r="B2" s="29"/>
      <c r="C2" s="29"/>
      <c r="D2" s="29"/>
      <c r="E2" s="29"/>
      <c r="F2" s="29"/>
    </row>
    <row r="3" s="25" customFormat="1" ht="35" customHeight="1" spans="1:7">
      <c r="A3" s="30" t="s">
        <v>1</v>
      </c>
      <c r="B3" s="30" t="s">
        <v>2</v>
      </c>
      <c r="C3" s="30" t="s">
        <v>4</v>
      </c>
      <c r="D3" s="38" t="s">
        <v>5</v>
      </c>
      <c r="E3" s="30" t="s">
        <v>203</v>
      </c>
      <c r="F3" s="30" t="s">
        <v>6</v>
      </c>
      <c r="G3" s="31"/>
    </row>
    <row r="4" s="25" customFormat="1" ht="35" customHeight="1" spans="1:7">
      <c r="A4" s="32">
        <v>1</v>
      </c>
      <c r="B4" s="39" t="s">
        <v>204</v>
      </c>
      <c r="C4" s="33" t="s">
        <v>9</v>
      </c>
      <c r="D4" s="34">
        <v>10758.8</v>
      </c>
      <c r="E4" s="39" t="s">
        <v>205</v>
      </c>
      <c r="F4" s="32" t="s">
        <v>206</v>
      </c>
    </row>
    <row r="5" s="25" customFormat="1" ht="35" customHeight="1" spans="1:7">
      <c r="A5" s="32">
        <v>2</v>
      </c>
      <c r="B5" s="39" t="s">
        <v>207</v>
      </c>
      <c r="C5" s="33" t="s">
        <v>9</v>
      </c>
      <c r="D5" s="34">
        <v>4824.2</v>
      </c>
      <c r="E5" s="39" t="s">
        <v>208</v>
      </c>
      <c r="F5" s="39" t="s">
        <v>209</v>
      </c>
    </row>
    <row r="6" s="25" customFormat="1" ht="35" customHeight="1" spans="1:7">
      <c r="A6" s="32">
        <v>3</v>
      </c>
      <c r="B6" s="39" t="s">
        <v>210</v>
      </c>
      <c r="C6" s="32" t="s">
        <v>31</v>
      </c>
      <c r="D6" s="40">
        <v>6</v>
      </c>
      <c r="E6" s="39" t="s">
        <v>211</v>
      </c>
      <c r="F6" s="32"/>
    </row>
    <row r="7" s="25" customFormat="1" ht="64" customHeight="1" spans="1:7">
      <c r="A7" s="32">
        <v>4</v>
      </c>
      <c r="B7" s="32" t="s">
        <v>212</v>
      </c>
      <c r="C7" s="33" t="s">
        <v>9</v>
      </c>
      <c r="D7" s="40">
        <v>588.64</v>
      </c>
      <c r="E7" s="32" t="s">
        <v>213</v>
      </c>
      <c r="F7" s="41" t="s">
        <v>214</v>
      </c>
    </row>
    <row r="8" s="26" customFormat="1" ht="40" customHeight="1" spans="1:7">
      <c r="A8" s="32">
        <v>5</v>
      </c>
      <c r="B8" s="32" t="s">
        <v>215</v>
      </c>
      <c r="C8" s="32" t="s">
        <v>31</v>
      </c>
      <c r="D8" s="40">
        <v>6</v>
      </c>
      <c r="E8" s="32" t="s">
        <v>216</v>
      </c>
      <c r="F8" s="32"/>
    </row>
    <row r="9" s="26" customFormat="1" ht="11.25" spans="1:7">
      <c r="A9" s="35"/>
      <c r="D9" s="42"/>
    </row>
    <row r="10" s="26" customFormat="1" ht="11.25" spans="1:7">
      <c r="A10" s="35"/>
      <c r="D10" s="42"/>
    </row>
    <row r="11" s="26" customFormat="1" ht="11.25" spans="1:7">
      <c r="A11" s="35"/>
      <c r="D11" s="42"/>
    </row>
    <row r="12" s="26" customFormat="1" ht="11.25" spans="1:7">
      <c r="A12" s="35"/>
      <c r="D12" s="42"/>
    </row>
    <row r="13" s="26" customFormat="1" ht="11.25" spans="1:7">
      <c r="A13" s="35"/>
      <c r="D13" s="42"/>
    </row>
    <row r="14" s="26" customFormat="1" ht="11.25" spans="1:7">
      <c r="A14" s="35"/>
      <c r="D14" s="42"/>
    </row>
    <row r="15" s="26" customFormat="1" ht="11.25" spans="1:7">
      <c r="A15" s="35"/>
      <c r="D15" s="42"/>
    </row>
    <row r="16" s="26" customFormat="1" ht="11.25" spans="1:7">
      <c r="A16" s="35"/>
      <c r="D16" s="42"/>
    </row>
    <row r="17" s="26" customFormat="1" ht="11.25" spans="1:4">
      <c r="A17" s="35"/>
      <c r="D17" s="42"/>
    </row>
    <row r="18" s="26" customFormat="1" ht="11.25" spans="1:4">
      <c r="A18" s="35"/>
      <c r="D18" s="42"/>
    </row>
    <row r="19" s="26" customFormat="1" ht="11.25" spans="1:4">
      <c r="A19" s="35"/>
      <c r="D19" s="42"/>
    </row>
    <row r="20" s="26" customFormat="1" ht="11.25" spans="1:4">
      <c r="A20" s="35"/>
      <c r="D20" s="42"/>
    </row>
    <row r="21" s="26" customFormat="1" ht="11.25" spans="1:4">
      <c r="A21" s="35"/>
      <c r="D21" s="42"/>
    </row>
    <row r="22" s="26" customFormat="1" ht="11.25" spans="1:4">
      <c r="A22" s="35"/>
      <c r="D22" s="42"/>
    </row>
    <row r="23" s="26" customFormat="1" ht="11.25" spans="1:4">
      <c r="A23" s="35"/>
      <c r="D23" s="42"/>
    </row>
    <row r="24" s="26" customFormat="1" ht="11.25" spans="1:4">
      <c r="A24" s="35"/>
      <c r="D24" s="42"/>
    </row>
    <row r="25" s="26" customFormat="1" ht="11.25" spans="1:4">
      <c r="A25" s="35"/>
      <c r="D25" s="42"/>
    </row>
    <row r="26" s="26" customFormat="1" ht="11.25" spans="1:4">
      <c r="A26" s="35"/>
      <c r="D26" s="42"/>
    </row>
    <row r="27" s="26" customFormat="1" ht="11.25" spans="1:4">
      <c r="A27" s="35"/>
      <c r="D27" s="42"/>
    </row>
    <row r="28" s="26" customFormat="1" ht="11.25" spans="1:4">
      <c r="A28" s="35"/>
      <c r="D28" s="42"/>
    </row>
    <row r="29" s="26" customFormat="1" ht="11.25" spans="1:4">
      <c r="A29" s="35"/>
      <c r="D29" s="42"/>
    </row>
    <row r="30" s="24" customFormat="1" spans="1:4">
      <c r="A30" s="27"/>
      <c r="D30" s="36"/>
    </row>
    <row r="31" s="24" customFormat="1" spans="1:4">
      <c r="A31" s="27"/>
      <c r="D31" s="36"/>
    </row>
    <row r="32" s="24" customFormat="1" spans="1:4">
      <c r="A32" s="27"/>
      <c r="D32" s="36"/>
    </row>
    <row r="33" s="24" customFormat="1" spans="1:4">
      <c r="A33" s="27"/>
      <c r="D33" s="36"/>
    </row>
    <row r="34" s="24" customFormat="1" spans="1:4">
      <c r="A34" s="27"/>
      <c r="D34" s="36"/>
    </row>
    <row r="35" s="24" customFormat="1" spans="1:4">
      <c r="A35" s="27"/>
      <c r="D35" s="36"/>
    </row>
    <row r="36" s="24" customFormat="1" spans="1:4">
      <c r="A36" s="27"/>
      <c r="D36" s="36"/>
    </row>
    <row r="37" s="24" customFormat="1" spans="1:4">
      <c r="A37" s="27"/>
      <c r="D37" s="36"/>
    </row>
    <row r="38" s="24" customFormat="1" spans="1:4">
      <c r="A38" s="27"/>
      <c r="D38" s="36"/>
    </row>
    <row r="39" s="24" customFormat="1" spans="1:4">
      <c r="A39" s="27"/>
      <c r="D39" s="36"/>
    </row>
  </sheetData>
  <mergeCells count="2">
    <mergeCell ref="A1:F1"/>
    <mergeCell ref="A2:F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I15" sqref="I15"/>
    </sheetView>
  </sheetViews>
  <sheetFormatPr defaultColWidth="9" defaultRowHeight="14.25" outlineLevelCol="6"/>
  <cols>
    <col min="1" max="1" width="5.1" style="27" customWidth="1"/>
    <col min="2" max="2" width="15.4" style="24" customWidth="1"/>
    <col min="3" max="3" width="5.625" style="24" customWidth="1"/>
    <col min="4" max="4" width="10" style="24" customWidth="1"/>
    <col min="5" max="5" width="21.875" style="24" customWidth="1"/>
    <col min="6" max="6" width="22.5" style="24" customWidth="1"/>
    <col min="7" max="7" width="15.125" style="24" customWidth="1"/>
    <col min="8" max="16383" width="9" style="24"/>
  </cols>
  <sheetData>
    <row r="1" s="24" customFormat="1" ht="40" customHeight="1" spans="1:7">
      <c r="A1" s="28" t="s">
        <v>217</v>
      </c>
      <c r="B1" s="28"/>
      <c r="C1" s="28"/>
      <c r="D1" s="28"/>
      <c r="E1" s="28"/>
      <c r="F1" s="28"/>
    </row>
    <row r="2" s="24" customFormat="1" ht="40" customHeight="1" spans="1:7">
      <c r="A2" s="29" t="s">
        <v>148</v>
      </c>
      <c r="B2" s="29"/>
      <c r="C2" s="29"/>
      <c r="D2" s="29"/>
      <c r="E2" s="29"/>
      <c r="F2" s="29"/>
    </row>
    <row r="3" s="25" customFormat="1" ht="35" customHeight="1" spans="1:7">
      <c r="A3" s="30" t="s">
        <v>1</v>
      </c>
      <c r="B3" s="30" t="s">
        <v>2</v>
      </c>
      <c r="C3" s="30" t="s">
        <v>4</v>
      </c>
      <c r="D3" s="30" t="s">
        <v>5</v>
      </c>
      <c r="E3" s="30" t="s">
        <v>203</v>
      </c>
      <c r="F3" s="30" t="s">
        <v>6</v>
      </c>
      <c r="G3" s="31"/>
    </row>
    <row r="4" s="25" customFormat="1" ht="35" customHeight="1" spans="1:7">
      <c r="A4" s="32">
        <v>1</v>
      </c>
      <c r="B4" s="32" t="s">
        <v>218</v>
      </c>
      <c r="C4" s="33" t="s">
        <v>9</v>
      </c>
      <c r="D4" s="34">
        <v>810</v>
      </c>
      <c r="E4" s="32" t="s">
        <v>205</v>
      </c>
      <c r="F4" s="32" t="s">
        <v>219</v>
      </c>
    </row>
    <row r="5" s="26" customFormat="1" ht="11.25" spans="1:7">
      <c r="A5" s="35"/>
    </row>
    <row r="6" s="26" customFormat="1" ht="11.25" spans="1:7">
      <c r="A6" s="35"/>
    </row>
    <row r="7" s="26" customFormat="1" ht="11.25" spans="1:7">
      <c r="A7" s="35"/>
    </row>
    <row r="8" s="26" customFormat="1" ht="11.25" spans="1:7">
      <c r="A8" s="35"/>
    </row>
    <row r="9" s="26" customFormat="1" ht="11.25" spans="1:7">
      <c r="A9" s="35"/>
    </row>
    <row r="10" s="26" customFormat="1" ht="11.25" spans="1:7">
      <c r="A10" s="35"/>
    </row>
    <row r="11" s="26" customFormat="1" ht="11.25" spans="1:7">
      <c r="A11" s="35"/>
    </row>
    <row r="12" s="26" customFormat="1" ht="11.25" spans="1:7">
      <c r="A12" s="35"/>
    </row>
    <row r="13" s="26" customFormat="1" ht="11.25" spans="1:7">
      <c r="A13" s="35"/>
    </row>
    <row r="14" s="26" customFormat="1" ht="11.25" spans="1:7">
      <c r="A14" s="35"/>
    </row>
    <row r="15" s="26" customFormat="1" ht="11.25" spans="1:7">
      <c r="A15" s="35"/>
    </row>
    <row r="16" s="26" customFormat="1" ht="11.25" spans="1:7">
      <c r="A16" s="35"/>
    </row>
    <row r="17" s="26" customFormat="1" ht="11.25" spans="1:1">
      <c r="A17" s="35"/>
    </row>
    <row r="18" s="26" customFormat="1" ht="11.25" spans="1:1">
      <c r="A18" s="35"/>
    </row>
    <row r="19" s="26" customFormat="1" ht="11.25" spans="1:1">
      <c r="A19" s="35"/>
    </row>
    <row r="20" s="26" customFormat="1" ht="11.25" spans="1:1">
      <c r="A20" s="35"/>
    </row>
    <row r="21" s="26" customFormat="1" ht="11.25" spans="1:1">
      <c r="A21" s="35"/>
    </row>
    <row r="22" s="26" customFormat="1" ht="11.25" spans="1:1">
      <c r="A22" s="35"/>
    </row>
    <row r="23" s="26" customFormat="1" ht="11.25" spans="1:1">
      <c r="A23" s="35"/>
    </row>
    <row r="24" s="26" customFormat="1" ht="11.25" spans="1:1">
      <c r="A24" s="35"/>
    </row>
    <row r="25" s="26" customFormat="1" ht="11.25" spans="1:1">
      <c r="A25" s="35"/>
    </row>
    <row r="26" s="24" customFormat="1" spans="1:1">
      <c r="A26" s="27"/>
    </row>
    <row r="27" s="24" customFormat="1" spans="1:1">
      <c r="A27" s="27"/>
    </row>
    <row r="28" s="24" customFormat="1" spans="1:1">
      <c r="A28" s="27"/>
    </row>
    <row r="29" s="24" customFormat="1" spans="1:1">
      <c r="A29" s="27"/>
    </row>
    <row r="30" s="24" customFormat="1" spans="1:1">
      <c r="A30" s="27"/>
    </row>
    <row r="31" s="24" customFormat="1" spans="1:1">
      <c r="A31" s="27"/>
    </row>
    <row r="32" s="24" customFormat="1" spans="1:1">
      <c r="A32" s="27"/>
    </row>
    <row r="33" s="24" customFormat="1" spans="1:1">
      <c r="A33" s="27"/>
    </row>
    <row r="34" s="24" customFormat="1" spans="1:1">
      <c r="A34" s="27"/>
    </row>
    <row r="35" s="24" customFormat="1" spans="1:1">
      <c r="A35" s="27"/>
    </row>
  </sheetData>
  <mergeCells count="2">
    <mergeCell ref="A1:F1"/>
    <mergeCell ref="A2:F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F12" sqref="F12"/>
    </sheetView>
  </sheetViews>
  <sheetFormatPr defaultColWidth="9" defaultRowHeight="14.25" outlineLevelCol="5"/>
  <cols>
    <col min="1" max="1" width="16.75" style="2" customWidth="1"/>
    <col min="2" max="2" width="5.75" style="2" customWidth="1"/>
    <col min="3" max="3" width="10.625" style="2" customWidth="1"/>
    <col min="4" max="4" width="24.375" style="15" customWidth="1"/>
    <col min="5" max="5" width="30.375" style="5" customWidth="1"/>
    <col min="6" max="6" width="16.375" style="2" customWidth="1"/>
    <col min="7" max="16384" width="9" style="2"/>
  </cols>
  <sheetData>
    <row r="1" ht="53.25" customHeight="1" spans="1:6">
      <c r="A1" s="16" t="s">
        <v>220</v>
      </c>
      <c r="B1" s="16"/>
      <c r="C1" s="16"/>
      <c r="D1" s="16"/>
      <c r="E1" s="16"/>
    </row>
    <row r="2" ht="42" customHeight="1" spans="1:6">
      <c r="A2" s="17"/>
      <c r="B2" s="17"/>
      <c r="C2" s="17"/>
      <c r="D2" s="17"/>
      <c r="E2" s="17"/>
    </row>
    <row r="3" ht="29.25" customHeight="1" spans="1:6">
      <c r="A3" s="8" t="s">
        <v>221</v>
      </c>
      <c r="B3" s="8" t="s">
        <v>4</v>
      </c>
      <c r="C3" s="8" t="s">
        <v>5</v>
      </c>
      <c r="D3" s="9" t="s">
        <v>203</v>
      </c>
      <c r="E3" s="10" t="s">
        <v>6</v>
      </c>
      <c r="F3" s="18"/>
    </row>
    <row r="4" ht="46.5" customHeight="1" spans="1:6">
      <c r="A4" s="8" t="s">
        <v>222</v>
      </c>
      <c r="B4" s="8" t="s">
        <v>223</v>
      </c>
      <c r="C4" s="8">
        <f>109512-53099</f>
        <v>56413</v>
      </c>
      <c r="D4" s="9" t="s">
        <v>7</v>
      </c>
      <c r="E4" s="10" t="s">
        <v>224</v>
      </c>
      <c r="F4" s="23"/>
    </row>
    <row r="5" ht="37.5" customHeight="1" spans="1:6">
      <c r="A5" s="8" t="s">
        <v>225</v>
      </c>
      <c r="B5" s="8" t="s">
        <v>223</v>
      </c>
      <c r="C5" s="8">
        <f>50214-10964</f>
        <v>39250</v>
      </c>
      <c r="D5" s="9" t="s">
        <v>7</v>
      </c>
      <c r="E5" s="10" t="s">
        <v>226</v>
      </c>
      <c r="F5" s="23"/>
    </row>
    <row r="6" ht="46.5" customHeight="1" spans="1:6">
      <c r="A6" s="8" t="s">
        <v>227</v>
      </c>
      <c r="B6" s="8" t="s">
        <v>223</v>
      </c>
      <c r="C6" s="8">
        <f>16125-8868</f>
        <v>7257</v>
      </c>
      <c r="D6" s="13" t="s">
        <v>228</v>
      </c>
      <c r="E6" s="10" t="s">
        <v>229</v>
      </c>
      <c r="F6" s="23"/>
    </row>
    <row r="7" ht="60" customHeight="1" spans="1:6">
      <c r="A7" s="10" t="s">
        <v>230</v>
      </c>
      <c r="B7" s="8" t="s">
        <v>31</v>
      </c>
      <c r="C7" s="19">
        <v>24</v>
      </c>
      <c r="D7" s="13" t="s">
        <v>231</v>
      </c>
      <c r="E7" s="20"/>
    </row>
    <row r="8" ht="60" customHeight="1" spans="1:6">
      <c r="A8" s="10" t="s">
        <v>230</v>
      </c>
      <c r="B8" s="8" t="s">
        <v>31</v>
      </c>
      <c r="C8" s="19">
        <v>24</v>
      </c>
      <c r="D8" s="13" t="s">
        <v>232</v>
      </c>
      <c r="E8" s="20"/>
    </row>
    <row r="9" ht="129" customHeight="1" spans="1:6">
      <c r="A9" s="8" t="s">
        <v>233</v>
      </c>
      <c r="B9" s="8" t="s">
        <v>223</v>
      </c>
      <c r="C9" s="8">
        <v>3528.41</v>
      </c>
      <c r="D9" s="8" t="s">
        <v>234</v>
      </c>
      <c r="E9" s="21" t="s">
        <v>235</v>
      </c>
      <c r="F9" s="22"/>
    </row>
    <row r="11" ht="42" customHeight="1" spans="1:6">
      <c r="A11" s="16" t="s">
        <v>236</v>
      </c>
      <c r="B11" s="16"/>
      <c r="C11" s="16"/>
      <c r="D11" s="16"/>
      <c r="E11" s="16"/>
    </row>
    <row r="12" ht="50" customHeight="1" spans="1:6">
      <c r="A12" s="17"/>
      <c r="B12" s="17"/>
      <c r="C12" s="17"/>
      <c r="D12" s="17"/>
      <c r="E12" s="17"/>
    </row>
    <row r="13" ht="50" customHeight="1" spans="1:6">
      <c r="A13" s="8" t="s">
        <v>221</v>
      </c>
      <c r="B13" s="8" t="s">
        <v>4</v>
      </c>
      <c r="C13" s="8" t="s">
        <v>5</v>
      </c>
      <c r="D13" s="9" t="s">
        <v>203</v>
      </c>
      <c r="E13" s="10" t="s">
        <v>6</v>
      </c>
    </row>
    <row r="14" ht="50" customHeight="1" spans="1:6">
      <c r="A14" s="8" t="s">
        <v>222</v>
      </c>
      <c r="B14" s="8" t="s">
        <v>223</v>
      </c>
      <c r="C14" s="8">
        <v>53099</v>
      </c>
      <c r="D14" s="9" t="s">
        <v>7</v>
      </c>
      <c r="E14" s="10" t="s">
        <v>224</v>
      </c>
    </row>
    <row r="15" ht="50" customHeight="1" spans="1:6">
      <c r="A15" s="8" t="s">
        <v>225</v>
      </c>
      <c r="B15" s="8" t="s">
        <v>223</v>
      </c>
      <c r="C15" s="8">
        <v>10964</v>
      </c>
      <c r="D15" s="9" t="s">
        <v>7</v>
      </c>
      <c r="E15" s="10" t="s">
        <v>226</v>
      </c>
    </row>
    <row r="16" ht="50" customHeight="1" spans="1:6">
      <c r="A16" s="8" t="s">
        <v>227</v>
      </c>
      <c r="B16" s="8" t="s">
        <v>223</v>
      </c>
      <c r="C16" s="8">
        <v>8868</v>
      </c>
      <c r="D16" s="13" t="s">
        <v>228</v>
      </c>
      <c r="E16" s="10" t="s">
        <v>237</v>
      </c>
    </row>
  </sheetData>
  <mergeCells count="4">
    <mergeCell ref="A1:E1"/>
    <mergeCell ref="A2:E2"/>
    <mergeCell ref="A11:E11"/>
    <mergeCell ref="A12:E12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I6"/>
    </sheetView>
  </sheetViews>
  <sheetFormatPr defaultColWidth="9" defaultRowHeight="14.25" outlineLevelCol="5"/>
  <cols>
    <col min="1" max="1" width="16.75" style="2" customWidth="1"/>
    <col min="2" max="2" width="5.75" style="2" customWidth="1"/>
    <col min="3" max="3" width="10.625" style="2" customWidth="1"/>
    <col min="4" max="4" width="24.375" style="15" customWidth="1"/>
    <col min="5" max="5" width="30.375" style="5" customWidth="1"/>
    <col min="6" max="6" width="16.375" style="2" customWidth="1"/>
    <col min="7" max="16384" width="9" style="2"/>
  </cols>
  <sheetData>
    <row r="1" ht="53.25" customHeight="1" spans="1:6">
      <c r="A1" s="16" t="s">
        <v>238</v>
      </c>
      <c r="B1" s="16"/>
      <c r="C1" s="16"/>
      <c r="D1" s="16"/>
      <c r="E1" s="16"/>
    </row>
    <row r="2" ht="42" customHeight="1" spans="1:6">
      <c r="A2" s="17"/>
      <c r="B2" s="17"/>
      <c r="C2" s="17"/>
      <c r="D2" s="17"/>
      <c r="E2" s="17"/>
    </row>
    <row r="3" ht="29.25" customHeight="1" spans="1:6">
      <c r="A3" s="8" t="s">
        <v>221</v>
      </c>
      <c r="B3" s="8" t="s">
        <v>4</v>
      </c>
      <c r="C3" s="8" t="s">
        <v>5</v>
      </c>
      <c r="D3" s="9" t="s">
        <v>203</v>
      </c>
      <c r="E3" s="10" t="s">
        <v>6</v>
      </c>
      <c r="F3" s="18"/>
    </row>
    <row r="4" ht="46.5" customHeight="1" spans="1:6">
      <c r="A4" s="8" t="s">
        <v>225</v>
      </c>
      <c r="B4" s="8" t="s">
        <v>223</v>
      </c>
      <c r="C4" s="19">
        <v>28217</v>
      </c>
      <c r="D4" s="9" t="s">
        <v>7</v>
      </c>
      <c r="E4" s="10" t="s">
        <v>224</v>
      </c>
    </row>
    <row r="5" ht="37.5" customHeight="1" spans="1:6">
      <c r="A5" s="8" t="s">
        <v>239</v>
      </c>
      <c r="B5" s="8" t="s">
        <v>223</v>
      </c>
      <c r="C5" s="19">
        <v>22268.9</v>
      </c>
      <c r="D5" s="9" t="s">
        <v>7</v>
      </c>
      <c r="E5" s="10" t="s">
        <v>226</v>
      </c>
    </row>
    <row r="6" ht="37.5" customHeight="1" spans="1:6">
      <c r="A6" s="10" t="s">
        <v>240</v>
      </c>
      <c r="B6" s="8" t="s">
        <v>223</v>
      </c>
      <c r="C6" s="19">
        <v>7310</v>
      </c>
      <c r="D6" s="9"/>
      <c r="E6" s="10"/>
    </row>
    <row r="7" ht="46.5" customHeight="1" spans="1:6">
      <c r="A7" s="8" t="s">
        <v>227</v>
      </c>
      <c r="B7" s="8" t="s">
        <v>223</v>
      </c>
      <c r="C7" s="8">
        <v>15597</v>
      </c>
      <c r="D7" s="13" t="s">
        <v>228</v>
      </c>
      <c r="E7" s="10" t="s">
        <v>241</v>
      </c>
    </row>
    <row r="8" ht="60" customHeight="1" spans="1:6">
      <c r="A8" s="10" t="s">
        <v>230</v>
      </c>
      <c r="B8" s="8" t="s">
        <v>31</v>
      </c>
      <c r="C8" s="19">
        <v>13</v>
      </c>
      <c r="D8" s="13" t="s">
        <v>231</v>
      </c>
      <c r="E8" s="20"/>
    </row>
    <row r="9" ht="60" customHeight="1" spans="1:6">
      <c r="A9" s="10" t="s">
        <v>230</v>
      </c>
      <c r="B9" s="8" t="s">
        <v>31</v>
      </c>
      <c r="C9" s="19">
        <v>13</v>
      </c>
      <c r="D9" s="13" t="s">
        <v>232</v>
      </c>
      <c r="E9" s="20"/>
    </row>
    <row r="10" ht="129" customHeight="1" spans="1:6">
      <c r="A10" s="8" t="s">
        <v>233</v>
      </c>
      <c r="B10" s="8" t="s">
        <v>223</v>
      </c>
      <c r="C10" s="8">
        <v>3508.88</v>
      </c>
      <c r="D10" s="8" t="s">
        <v>234</v>
      </c>
      <c r="E10" s="21" t="s">
        <v>242</v>
      </c>
      <c r="F10" s="22"/>
    </row>
  </sheetData>
  <mergeCells count="2">
    <mergeCell ref="A1:E1"/>
    <mergeCell ref="A2:E2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zoomScaleSheetLayoutView="60" workbookViewId="0">
      <selection activeCell="G8" sqref="G8"/>
    </sheetView>
  </sheetViews>
  <sheetFormatPr defaultColWidth="9" defaultRowHeight="14.25" outlineLevelCol="5"/>
  <cols>
    <col min="1" max="1" width="16.75" style="3" customWidth="1"/>
    <col min="2" max="2" width="5.75" style="3" customWidth="1"/>
    <col min="3" max="3" width="10.625" style="3" customWidth="1"/>
    <col min="4" max="4" width="25.875" style="4" customWidth="1"/>
    <col min="5" max="5" width="29.25" style="5" customWidth="1"/>
    <col min="6" max="6" width="23.125" style="3" customWidth="1"/>
    <col min="7" max="7" width="11.625" style="3" customWidth="1"/>
    <col min="8" max="16384" width="9" style="3"/>
  </cols>
  <sheetData>
    <row r="1" s="1" customFormat="1" ht="40" customHeight="1" spans="1:6">
      <c r="A1" s="6" t="s">
        <v>243</v>
      </c>
      <c r="B1" s="6"/>
      <c r="C1" s="6"/>
      <c r="D1" s="6"/>
      <c r="E1" s="6"/>
    </row>
    <row r="2" s="1" customFormat="1" ht="35.25" customHeight="1" spans="1:6">
      <c r="A2" s="7"/>
      <c r="B2" s="7"/>
      <c r="C2" s="7"/>
      <c r="D2" s="7"/>
      <c r="E2" s="7"/>
    </row>
    <row r="3" s="2" customFormat="1" ht="30.75" customHeight="1" spans="1:6">
      <c r="A3" s="8" t="s">
        <v>221</v>
      </c>
      <c r="B3" s="8" t="s">
        <v>4</v>
      </c>
      <c r="C3" s="8" t="s">
        <v>5</v>
      </c>
      <c r="D3" s="9" t="s">
        <v>203</v>
      </c>
      <c r="E3" s="10" t="s">
        <v>6</v>
      </c>
      <c r="F3" s="11"/>
    </row>
    <row r="4" s="2" customFormat="1" ht="37.5" customHeight="1" spans="1:6">
      <c r="A4" s="8" t="s">
        <v>244</v>
      </c>
      <c r="B4" s="8" t="s">
        <v>223</v>
      </c>
      <c r="C4" s="8">
        <v>24749</v>
      </c>
      <c r="D4" s="9" t="s">
        <v>205</v>
      </c>
      <c r="E4" s="10" t="s">
        <v>224</v>
      </c>
    </row>
    <row r="5" s="2" customFormat="1" ht="37.5" customHeight="1" spans="1:6">
      <c r="A5" s="8" t="s">
        <v>245</v>
      </c>
      <c r="B5" s="8" t="s">
        <v>223</v>
      </c>
      <c r="C5" s="8">
        <v>6839</v>
      </c>
      <c r="D5" s="9" t="s">
        <v>205</v>
      </c>
      <c r="E5" s="10" t="s">
        <v>226</v>
      </c>
    </row>
    <row r="6" s="2" customFormat="1" ht="36" customHeight="1" spans="1:6">
      <c r="A6" s="8" t="s">
        <v>207</v>
      </c>
      <c r="B6" s="8" t="s">
        <v>223</v>
      </c>
      <c r="C6" s="12">
        <v>4885</v>
      </c>
      <c r="D6" s="13" t="s">
        <v>246</v>
      </c>
      <c r="E6" s="10" t="s">
        <v>247</v>
      </c>
    </row>
    <row r="7" s="2" customFormat="1" ht="41" customHeight="1" spans="1:6">
      <c r="A7" s="10" t="s">
        <v>248</v>
      </c>
      <c r="B7" s="8" t="s">
        <v>31</v>
      </c>
      <c r="C7" s="8">
        <v>6</v>
      </c>
      <c r="D7" s="13" t="s">
        <v>249</v>
      </c>
      <c r="E7" s="10" t="s">
        <v>250</v>
      </c>
    </row>
    <row r="8" s="2" customFormat="1" ht="54" customHeight="1" spans="1:6">
      <c r="A8" s="8" t="s">
        <v>212</v>
      </c>
      <c r="B8" s="8" t="s">
        <v>223</v>
      </c>
      <c r="C8" s="8">
        <v>725.8</v>
      </c>
      <c r="D8" s="9" t="s">
        <v>251</v>
      </c>
      <c r="E8" s="14" t="s">
        <v>252</v>
      </c>
    </row>
    <row r="9" ht="29.25" customHeight="1" spans="1:6">
      <c r="A9" s="8" t="s">
        <v>253</v>
      </c>
      <c r="B9" s="8" t="s">
        <v>68</v>
      </c>
      <c r="C9" s="8">
        <v>240</v>
      </c>
      <c r="D9" s="9" t="s">
        <v>254</v>
      </c>
      <c r="E9" s="10" t="s">
        <v>255</v>
      </c>
    </row>
    <row r="10" s="2" customFormat="1" ht="36.75" customHeight="1" spans="1:6">
      <c r="A10" s="10" t="s">
        <v>215</v>
      </c>
      <c r="B10" s="8" t="s">
        <v>31</v>
      </c>
      <c r="C10" s="8">
        <v>6</v>
      </c>
      <c r="D10" s="9" t="s">
        <v>232</v>
      </c>
      <c r="E10" s="10"/>
    </row>
  </sheetData>
  <mergeCells count="2">
    <mergeCell ref="A1:E1"/>
    <mergeCell ref="A2:E2"/>
  </mergeCells>
  <printOptions horizontalCentered="1"/>
  <pageMargins left="0.551181102362205" right="0.34" top="0.49" bottom="0.74" header="0.34" footer="0.51"/>
  <pageSetup paperSize="9" orientation="portrait" horizontalDpi="300" verticalDpi="300"/>
  <headerFooter alignWithMargins="0"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设施量</vt:lpstr>
      <vt:lpstr>钢铁桥</vt:lpstr>
      <vt:lpstr>25座单列桥梁 </vt:lpstr>
      <vt:lpstr>金城公铁立交慢行系统（塘南路-西侧引桥，东侧引桥-K1+563</vt:lpstr>
      <vt:lpstr>老宝界桥北侧道路（老宝界桥—环湖路） </vt:lpstr>
      <vt:lpstr>锡澄路（北栅口立交~北环线） </vt:lpstr>
      <vt:lpstr>凤宾路（青石路-江海西路）</vt:lpstr>
      <vt:lpstr>凤宾路（江海路—锡龙路）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ＲＩＣＹ</cp:lastModifiedBy>
  <dcterms:created xsi:type="dcterms:W3CDTF">2010-11-18T03:26:00Z</dcterms:created>
  <cp:lastPrinted>2016-05-11T02:18:00Z</cp:lastPrinted>
  <dcterms:modified xsi:type="dcterms:W3CDTF">2026-02-04T02:48:31Z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87BDBB2DE5A94D659C8B1293153BBB68</vt:lpwstr>
  </property>
  <property fmtid="{D5CDD505-2E9C-101B-9397-08002B2CF9AE}" pid="4" name="CalculationRule">
    <vt:i4>0</vt:i4>
  </property>
</Properties>
</file>