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805" firstSheet="4" activeTab="5"/>
  </bookViews>
  <sheets>
    <sheet name="设施量" sheetId="1" state="hidden" r:id="rId1"/>
    <sheet name="吴桥" sheetId="2" state="hidden" r:id="rId2"/>
    <sheet name="惠商桥" sheetId="3" state="hidden" r:id="rId3"/>
    <sheet name="惠通桥" sheetId="4" state="hidden" r:id="rId4"/>
    <sheet name="古华山路  " sheetId="9" r:id="rId5"/>
    <sheet name="通惠西路（青石路-惠山横街） " sheetId="8" r:id="rId6"/>
  </sheets>
  <externalReferences>
    <externalReference r:id="rId7"/>
  </externalReferences>
  <definedNames>
    <definedName name="_xlnm.Print_Titles" localSheetId="0">设施量!$1:$2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<sst xmlns="http://schemas.openxmlformats.org/spreadsheetml/2006/main" count="574" uniqueCount="263">
  <si>
    <t>通惠西路（青石路-惠山横街）设施量清单</t>
  </si>
  <si>
    <t>序号</t>
  </si>
  <si>
    <t>项目名称</t>
  </si>
  <si>
    <t>项目特征描述</t>
  </si>
  <si>
    <t>单位</t>
  </si>
  <si>
    <t>数量</t>
  </si>
  <si>
    <t>备注</t>
  </si>
  <si>
    <t>沥青混凝土</t>
  </si>
  <si>
    <t>沥青厚度12cm，结构层：4cmSMA+8cmAC-25C</t>
  </si>
  <si>
    <r>
      <rPr>
        <sz val="9"/>
        <rFont val="Times New Roman"/>
        <charset val="134"/>
      </rPr>
      <t>m</t>
    </r>
    <r>
      <rPr>
        <vertAlign val="superscript"/>
        <sz val="9"/>
        <rFont val="Times New Roman"/>
        <charset val="134"/>
      </rPr>
      <t>2</t>
    </r>
  </si>
  <si>
    <t>人行道道板砖</t>
  </si>
  <si>
    <t>材质：25*12.5*5cm预制道板</t>
  </si>
  <si>
    <t>人行道锁边平石</t>
  </si>
  <si>
    <t>材质：75*20*12.5cm预制混凝土平石</t>
  </si>
  <si>
    <t>米</t>
  </si>
  <si>
    <t>混凝土侧石</t>
  </si>
  <si>
    <t>材质：75*27.5*12.5cm预制混凝土侧石</t>
  </si>
  <si>
    <t>混凝土平石</t>
  </si>
  <si>
    <t>材质：75*35*12.5cm预制混凝土平石</t>
  </si>
  <si>
    <t>大型雨水管(1000≤D＜1500)</t>
  </si>
  <si>
    <t>钢筋混凝土承插管</t>
  </si>
  <si>
    <t>中型雨水管(600≤D＜1000)</t>
  </si>
  <si>
    <t>小型雨水管(D＜600)</t>
  </si>
  <si>
    <t>钢筋混凝土承插管、PVC</t>
  </si>
  <si>
    <t>检查井</t>
  </si>
  <si>
    <t>防沉降井盖</t>
  </si>
  <si>
    <t>座</t>
  </si>
  <si>
    <t>铸铁井盖</t>
  </si>
  <si>
    <t>混凝土井盖</t>
  </si>
  <si>
    <t>收水井</t>
  </si>
  <si>
    <t>450*750</t>
  </si>
  <si>
    <t>450*750以下</t>
  </si>
  <si>
    <t>管道出水口</t>
  </si>
  <si>
    <t>一字式出水口</t>
  </si>
  <si>
    <t>出水口标牌</t>
  </si>
  <si>
    <t>30*50镀锌铝板</t>
  </si>
  <si>
    <t>块</t>
  </si>
  <si>
    <t>管道检测</t>
  </si>
  <si>
    <t>雨水管道；
CCTV管道检测</t>
  </si>
  <si>
    <t>路名牌</t>
  </si>
  <si>
    <t>管养标识牌</t>
  </si>
  <si>
    <t>材料品种：2mm厚1800*1000铝合金板，板面采用蓝底白字，二级反光膜；设置两根78镀锌钢管立杆（含混凝土基础），高2.5m</t>
  </si>
  <si>
    <t>挡墙</t>
  </si>
  <si>
    <t>道路日常巡查</t>
  </si>
  <si>
    <t>道路一日一巡</t>
  </si>
  <si>
    <t>道路常规检测</t>
  </si>
  <si>
    <t>检测内容：路面平整度、病害与缺陷等，检测频率：每年一次</t>
  </si>
  <si>
    <t>道路结构检测</t>
  </si>
  <si>
    <t>检测内容：沥青路面平整度、破损状况、结构强度、抗滑能力，检测频率：每3年一次</t>
  </si>
  <si>
    <t>工程名称：吴桥</t>
  </si>
  <si>
    <t>项目编码</t>
  </si>
  <si>
    <t>计量
单位</t>
  </si>
  <si>
    <t>工程量</t>
  </si>
  <si>
    <t>金额（元）</t>
  </si>
  <si>
    <t>综合单价</t>
  </si>
  <si>
    <t>合价</t>
  </si>
  <si>
    <t>其中</t>
  </si>
  <si>
    <t>暂估价</t>
  </si>
  <si>
    <t>一、日常巡视</t>
  </si>
  <si>
    <t/>
  </si>
  <si>
    <t>1</t>
  </si>
  <si>
    <t>04B001</t>
  </si>
  <si>
    <t>日常巡视</t>
  </si>
  <si>
    <t>1、按《城市桥梁养护技术标准》CJJ99-2017标准，每日巡查一次；
2、按《江苏省市政养护维修定额2013修订版》桥梁经常性检查中单位为“桥次”</t>
  </si>
  <si>
    <t>桥次</t>
  </si>
  <si>
    <t>分部小计</t>
  </si>
  <si>
    <t>二、常规定期检测</t>
  </si>
  <si>
    <t>2</t>
  </si>
  <si>
    <t>04B002</t>
  </si>
  <si>
    <t>常规定期检测</t>
  </si>
  <si>
    <t>《城市桥梁养护技术标准》CJJ99-2017标准，每年检测一次</t>
  </si>
  <si>
    <t>100㎡</t>
  </si>
  <si>
    <t>三、桥梁观测</t>
  </si>
  <si>
    <t>3</t>
  </si>
  <si>
    <t>04B003</t>
  </si>
  <si>
    <t>桥梁观测</t>
  </si>
  <si>
    <t>依据《城市桥梁养护技术标准》CJJ99-2017、《无锡市城市桥梁检测与监测手册》、无锡市管桥梁长期观测手册
1、每半年一次，桥面线形、沉降观测；
2、测量员4人一组，每次观测15天，每年2次。总计120工日，皮卡车30台班</t>
  </si>
  <si>
    <t>项</t>
  </si>
  <si>
    <t>4</t>
  </si>
  <si>
    <t>04B004</t>
  </si>
  <si>
    <t>桥梁加固区域加密观测</t>
  </si>
  <si>
    <t>1、每季度一次，桥梁加固区域裂缝观测；
2、测量员4人一组，每次观测15天，每年4次。总计240工日，皮卡车60台班</t>
  </si>
  <si>
    <t>四、基本养护</t>
  </si>
  <si>
    <t>5</t>
  </si>
  <si>
    <t>04B005</t>
  </si>
  <si>
    <t>伸缩缝清理</t>
  </si>
  <si>
    <r>
      <rPr>
        <sz val="10"/>
        <color indexed="8"/>
        <rFont val="宋体"/>
        <charset val="134"/>
      </rPr>
      <t>1、伸缩缝总长270m，《城市桥梁养护技术标准》CJJ99-2017标准每月清理一次</t>
    </r>
    <r>
      <rPr>
        <sz val="10"/>
        <color indexed="8"/>
        <rFont val="宋体"/>
        <charset val="134"/>
      </rPr>
      <t>,共清理3240m。</t>
    </r>
  </si>
  <si>
    <t>m</t>
  </si>
  <si>
    <t>6</t>
  </si>
  <si>
    <t>04B006</t>
  </si>
  <si>
    <t>支座保养</t>
  </si>
  <si>
    <t>1、盆式支座18个，清除垃圾杂物、清洗、除锈、油漆、更换黄油，每年一次。</t>
  </si>
  <si>
    <t>个</t>
  </si>
  <si>
    <t>7</t>
  </si>
  <si>
    <t>04B007</t>
  </si>
  <si>
    <t>1、橡胶支座264个，清除垃圾杂物、清洗，每年一次。</t>
  </si>
  <si>
    <t>8</t>
  </si>
  <si>
    <t>04B008</t>
  </si>
  <si>
    <t>栏杆涂装</t>
  </si>
  <si>
    <t>1、栏杆总长1781.8m，每延米按2m2计；
2、每五年栏杆涂装整体出新一次；
3、工作内容：安全围护；栏杆打磨、除锈；浮灰清理；油漆涂装。</t>
  </si>
  <si>
    <t>㎡</t>
  </si>
  <si>
    <t>9</t>
  </si>
  <si>
    <t>04B010</t>
  </si>
  <si>
    <t>标志牌、限载牌保洁、维修</t>
  </si>
  <si>
    <t>1、标志牌、限载牌4个，标牌保洁每季度一次。</t>
  </si>
  <si>
    <t>10</t>
  </si>
  <si>
    <t>04B011</t>
  </si>
  <si>
    <t>栏杆保洁</t>
  </si>
  <si>
    <t>1、总长1781.8m，每半年保洁一次。</t>
  </si>
  <si>
    <t>11</t>
  </si>
  <si>
    <t>04B012</t>
  </si>
  <si>
    <t>梁端缝隙清理</t>
  </si>
  <si>
    <t>1、一年清理2次，4个工人一个班组，需7天，总计需56工日。</t>
  </si>
  <si>
    <t>条</t>
  </si>
  <si>
    <t>12</t>
  </si>
  <si>
    <t>04B013</t>
  </si>
  <si>
    <t>墩台表面清洗</t>
  </si>
  <si>
    <t>1、总计35个墩，每年清洗一次</t>
  </si>
  <si>
    <t>13</t>
  </si>
  <si>
    <t>04B014</t>
  </si>
  <si>
    <t>桥面杂草清理</t>
  </si>
  <si>
    <t>1、一年清理4次，2个工人一个班组，每清理一次需1天，总计需8工日，小型卡车4台班。</t>
  </si>
  <si>
    <t>14</t>
  </si>
  <si>
    <t>04B015</t>
  </si>
  <si>
    <t>日常养护维修支架平台</t>
  </si>
  <si>
    <t>1、维修平台采用移动挂篮、登高车、桥检车，按照公司3年日常维修经验值测算，移动挂篮16个台班、登高车6个台班、桥检车2个台班。</t>
  </si>
  <si>
    <t>五、病害养护</t>
  </si>
  <si>
    <t>04B016</t>
  </si>
  <si>
    <t>沥青灌缝</t>
  </si>
  <si>
    <t>1、桥面铺装沥青混凝土面层灌缝
2、工程量按照公司3年维修经验值测算总计沥青灌缝210m。</t>
  </si>
  <si>
    <t>210</t>
  </si>
  <si>
    <t>04B017</t>
  </si>
  <si>
    <t>沥青面层维修</t>
  </si>
  <si>
    <t>1、桥面铺装沥青混凝土面层维修，平均厚度10cm。
2、工程量按照公司3年维修经验值测算总计沥青面层维修108m2。</t>
  </si>
  <si>
    <t>m2</t>
  </si>
  <si>
    <t>108</t>
  </si>
  <si>
    <t>04B018</t>
  </si>
  <si>
    <t>桥面铺装混凝土维修</t>
  </si>
  <si>
    <t>1、桥面铺装混凝土面层维修，采用高强快硬混凝土，平均厚度10cm。
2、工程量按照公司3年维修经验值测算总计混凝土面层维修3m2。</t>
  </si>
  <si>
    <t>04B019</t>
  </si>
  <si>
    <t>广场砖、大理石维修</t>
  </si>
  <si>
    <t>1、广场砖、大理石维修，拆除破损道板，重新铺装新道板
2、工程量按照公司3年维修经验值测算总计大理石人行道面层维修20m2</t>
  </si>
  <si>
    <t>20</t>
  </si>
  <si>
    <t>04B020</t>
  </si>
  <si>
    <t>镀锌管栏杆维修</t>
  </si>
  <si>
    <t>1、对缺损的栏杆进行维修，样式与原有栏杆一致
2、工程量按照公司3年维修经验值测算总计栏杆维修5m</t>
  </si>
  <si>
    <t>04B021</t>
  </si>
  <si>
    <t>混凝土栏杆维修</t>
  </si>
  <si>
    <t>1、对缺损的栏杆进行维修，样式与原有栏杆一致
2、工程量按照公司3年维修经验值测算总计栏杆维修20m</t>
  </si>
  <si>
    <t>04B022</t>
  </si>
  <si>
    <t>镀锌管栏杆涂装</t>
  </si>
  <si>
    <t>1、对栏杆涂装进行维修，除锈、油漆，油漆采用冷喷锌漆
2、工程量按照公司3年维修经验值测算总计栏杆涂装20m2</t>
  </si>
  <si>
    <t>04B023</t>
  </si>
  <si>
    <t>1、除锈、油漆每三年一次，油漆采用冷喷锌漆。
2、工程量按照公司3年维修经验值测算总计栏杆涂装60m2</t>
  </si>
  <si>
    <t>60</t>
  </si>
  <si>
    <t>04B024</t>
  </si>
  <si>
    <t>箱室内加固钢板涂装</t>
  </si>
  <si>
    <t>1、工程量按照公司3年维修经验值测算，每年钢构件涂装180m2，油漆采用氟碳漆。</t>
  </si>
  <si>
    <t>180</t>
  </si>
  <si>
    <t>04B025</t>
  </si>
  <si>
    <t>混凝土缺陷维修</t>
  </si>
  <si>
    <t>1、桥梁混凝土结构缺陷维修，主要工作内容为凿除破损混凝土、钢筋除锈、聚合物砂浆修复，平均厚度3cm。
2、工程量按照公司3年维修经验值测算总计混凝土缺陷修复70m2。</t>
  </si>
  <si>
    <t>70</t>
  </si>
  <si>
    <t>04B026</t>
  </si>
  <si>
    <t>混凝土裂缝封闭</t>
  </si>
  <si>
    <t>1、桥梁混凝土裂缝维修，缝宽小于0.15mm，主要工作内容为清理基层、裂缝封闭。
2、工程量按照公司3年维修经验值测算总计混凝土裂缝封闭1100m。</t>
  </si>
  <si>
    <t>1100</t>
  </si>
  <si>
    <t>04B027</t>
  </si>
  <si>
    <t>混凝土裂缝灌缝</t>
  </si>
  <si>
    <t>1、桥梁混凝土裂缝维修，缝宽大于等于0.15mm，主要工作内容为清理基层、混凝土剔槽、裂缝灌缝。
2、工程量按照公司3年维修经验值测算总计混凝土裂缝灌缝100m。</t>
  </si>
  <si>
    <t>100</t>
  </si>
  <si>
    <t>04B028</t>
  </si>
  <si>
    <t>混凝土结构维修支架平台</t>
  </si>
  <si>
    <t>1、结构维修平台采用登高车、桥检车、驳船，工程量按照公司3年维修经验值测算需登高车30台班，桥检车6个台班。</t>
  </si>
  <si>
    <t>04B029</t>
  </si>
  <si>
    <t>伸缩缝锚固区混凝土维修</t>
  </si>
  <si>
    <t>1、桥面铺装混凝土面层维修，采用C50快硬混凝土，每立方钢纤维掺80kg，每米直径16钢筋植筋12孔，平均厚度20cm。
2、工程量按照公司3年维修经验值测算总计锚固区混凝土面层维修7m。</t>
  </si>
  <si>
    <t>04B030</t>
  </si>
  <si>
    <t>伸缩缝橡胶条更换</t>
  </si>
  <si>
    <t>1、拆除破损橡胶条、安装新橡胶条。
2、工程量按照公司3年维修经验值测算总计54m。</t>
  </si>
  <si>
    <t>54</t>
  </si>
  <si>
    <t>04B031</t>
  </si>
  <si>
    <t>桥下垃圾、易燃物清理</t>
  </si>
  <si>
    <t>1、工程量按照公司3年维修经验值测算，每年清理垃圾10车（4立方米），包括建筑垃圾处置费。</t>
  </si>
  <si>
    <r>
      <rPr>
        <sz val="11"/>
        <color rgb="FF000000"/>
        <rFont val="宋体"/>
        <charset val="134"/>
      </rPr>
      <t>m</t>
    </r>
    <r>
      <rPr>
        <vertAlign val="superscript"/>
        <sz val="11"/>
        <color rgb="FF000000"/>
        <rFont val="宋体"/>
        <charset val="134"/>
      </rPr>
      <t>3</t>
    </r>
  </si>
  <si>
    <t>04B032</t>
  </si>
  <si>
    <t>省、市桥梁信息系统应用管理</t>
  </si>
  <si>
    <t>1、配备数据录入人员0.05名。
2、桥梁各类统计、汇总（桥龄、伸缩缝、栏杆、人行道、防抛网、装饰板、人行天桥、钢结构桥梁、拱桥、能用桥检车桥梁、广告牌统计、涂装及锈蚀面积、需借助设备设施检测桥梁、无法检测桥梁、伸缩缝情况统计等）。
3、每日巡视报表。
4、当月桥下占用情况调查汇总表；当月桥区施工情况调查汇总表；月度桥梁限载牌设置情况表；每周桥下占用围挡情况台账
5、每月常检桥梁病害汇总。
6、当月产值报表及下月计划、季度桥梁养护执行报告相关资料、全年桥梁BCI、BSI汇总。
7、每年结构检测病害分类统计。
8、桥梁投诉回复记录整理归档。
9、各种有关桥梁的情况说明、PPT。
10、各类养护方案编制。</t>
  </si>
  <si>
    <t>04B033</t>
  </si>
  <si>
    <t>投诉值班</t>
  </si>
  <si>
    <t>投诉应急处置(110平台、12345平台、数字城管、12319平台)，每日配备轮班人员白天和夜里值班。</t>
  </si>
  <si>
    <t>04B034</t>
  </si>
  <si>
    <t>应急处理</t>
  </si>
  <si>
    <t>防汛抗台应急处置、除雪抗冻应急处置，配备应急人员和应急设备。</t>
  </si>
  <si>
    <t>工程名称：惠商桥</t>
  </si>
  <si>
    <t>1、《城市桥梁养护技术标准》CJJ99-2017标准，每年检测一次</t>
  </si>
  <si>
    <t>三、基本养护</t>
  </si>
  <si>
    <t>1、橡胶支座96个，清除垃圾杂物、清洗，每年一次。</t>
  </si>
  <si>
    <t>1、栏杆总长33.4m，每延米按2m2计；
2、每五年栏杆涂装整体出新一次；
3、工作内容：安全围护；栏杆打磨、除锈；浮灰清理；冷喷锌油漆涂装。</t>
  </si>
  <si>
    <r>
      <rPr>
        <sz val="10"/>
        <color indexed="8"/>
        <rFont val="宋体"/>
        <charset val="134"/>
      </rPr>
      <t>1、标志牌、限载牌4个，标牌保洁每季度一次，共保洁</t>
    </r>
    <r>
      <rPr>
        <sz val="10"/>
        <color indexed="8"/>
        <rFont val="宋体"/>
        <charset val="134"/>
      </rPr>
      <t>16块</t>
    </r>
    <r>
      <rPr>
        <sz val="10"/>
        <color indexed="8"/>
        <rFont val="宋体"/>
        <charset val="134"/>
      </rPr>
      <t>。</t>
    </r>
  </si>
  <si>
    <t>1、总长33.4m，每半年保洁一次，共保洁66.8m。</t>
  </si>
  <si>
    <t>04B009</t>
  </si>
  <si>
    <t>1、总计2个墩，每年清洗一次</t>
  </si>
  <si>
    <t>1、一年清理4次，2个工人一个班组，每清理一次需0.5天，总计需4工日，小型卡车2台班。</t>
  </si>
  <si>
    <t>四、病害养护</t>
  </si>
  <si>
    <t>1、桥面铺装混凝土面层维修，采用高强快硬混凝土，平均厚度10cm。
2、工程量按照公司3年维修经验值测算总计混凝土面层维修4m2。</t>
  </si>
  <si>
    <t>大理石道板维修</t>
  </si>
  <si>
    <t>1、大理石道板维修，拆除破损道板，重新铺装新道板
2、工程量按照公司3年维修经验值测算总计大理石人行道面层维修5m2</t>
  </si>
  <si>
    <t>栏杆维修</t>
  </si>
  <si>
    <t>1、对缺损的栏杆进行维修，样式与原有栏杆一致
2、工程量按照公司3年维修经验值测算总计栏杆维修3m</t>
  </si>
  <si>
    <t>1、桥梁混凝土结构缺陷维修，主要工作内容为凿除破损混凝土、钢筋除锈、聚合物砂浆修复，平均厚度3cm。
2、工程量按照公司3年维修经验值测算总计混凝土缺陷修复3m2。</t>
  </si>
  <si>
    <t>15</t>
  </si>
  <si>
    <t>1、桥梁混凝土裂缝维修，缝宽小于0.15mm，主要工作内容为清理基层、裂缝封闭。
2、工程量按照公司3年维修经验值测算总计混凝土裂缝封闭20m。</t>
  </si>
  <si>
    <t>16</t>
  </si>
  <si>
    <t>1、桥面铺装沥青混凝土面层灌缝
2、工程量按照公司3年维修经验值测算总计沥青灌缝8m。</t>
  </si>
  <si>
    <t>17</t>
  </si>
  <si>
    <t>1、桥面铺装沥青混凝土面层维修，平均厚度10cm。
2、工程量按照公司3年维修经验值测算总计沥青面层维修10㎡。</t>
  </si>
  <si>
    <t>18</t>
  </si>
  <si>
    <t>1、结构维修平台采用桥检车，工程量按照公司3年维修经验值测算需桥检车1个台班。</t>
  </si>
  <si>
    <t>19</t>
  </si>
  <si>
    <t>工程名称：惠通桥</t>
  </si>
  <si>
    <r>
      <rPr>
        <sz val="10"/>
        <color rgb="FF000000"/>
        <rFont val="宋体"/>
        <charset val="134"/>
      </rPr>
      <t>1、栏杆总长25.4m，每延米按2m</t>
    </r>
    <r>
      <rPr>
        <vertAlign val="superscript"/>
        <sz val="10"/>
        <color rgb="FF000000"/>
        <rFont val="宋体"/>
        <charset val="134"/>
      </rPr>
      <t>2</t>
    </r>
    <r>
      <rPr>
        <sz val="10"/>
        <color rgb="FF000000"/>
        <rFont val="宋体"/>
        <charset val="134"/>
      </rPr>
      <t>计；
2、每五年栏杆涂装整体出新一次；
3、工作内容：安全围护；栏杆打磨、除锈；浮灰清理；油漆涂装。</t>
    </r>
  </si>
  <si>
    <t>1、总长25.4m，每半年保洁一次，共保洁50.8m。</t>
  </si>
  <si>
    <t>1、桥梁混凝土裂缝维修，缝宽小于0.15mm，主要工作内容为清理基层、裂缝封闭。
2、工程量按照公司3年维修经验值测算总计混凝土裂缝封闭10m。</t>
  </si>
  <si>
    <t>1、桥面铺装沥青混凝土面层灌缝
2、工程量按照公司3年维修经验值测算总计沥青灌缝6.5m。</t>
  </si>
  <si>
    <t>1、桥面铺装沥青混凝土面层维修，平均厚度10cm。
2、工程量按照公司3年维修经验值测算总计沥青面层维修50㎡。</t>
  </si>
  <si>
    <t>6.1古华山路（锡山大桥西引坡零坡点—通惠西路）设施量</t>
  </si>
  <si>
    <t>设施类别</t>
  </si>
  <si>
    <t>工作内容</t>
  </si>
  <si>
    <r>
      <rPr>
        <sz val="12"/>
        <rFont val="宋体"/>
        <charset val="134"/>
      </rPr>
      <t>沥青路面</t>
    </r>
    <r>
      <rPr>
        <sz val="12"/>
        <rFont val="宋体"/>
        <charset val="134"/>
      </rPr>
      <t>12cm</t>
    </r>
  </si>
  <si>
    <r>
      <rPr>
        <sz val="12"/>
        <rFont val="宋体"/>
        <charset val="134"/>
      </rPr>
      <t>m</t>
    </r>
    <r>
      <rPr>
        <vertAlign val="superscript"/>
        <sz val="12"/>
        <rFont val="宋体"/>
        <charset val="134"/>
      </rPr>
      <t>2</t>
    </r>
  </si>
  <si>
    <t>沥青混凝土路面养护</t>
  </si>
  <si>
    <t>机动车道</t>
  </si>
  <si>
    <r>
      <rPr>
        <sz val="12"/>
        <rFont val="宋体"/>
        <charset val="134"/>
      </rPr>
      <t>沥青路面</t>
    </r>
    <r>
      <rPr>
        <sz val="12"/>
        <rFont val="宋体"/>
        <charset val="134"/>
      </rPr>
      <t>8.5cm</t>
    </r>
  </si>
  <si>
    <t>非机动车道</t>
  </si>
  <si>
    <t>人行道</t>
  </si>
  <si>
    <t>（侧平石、人行道板、筑边平石）养护</t>
  </si>
  <si>
    <t>陶瓷透水砖40*20*6</t>
  </si>
  <si>
    <t>苏普洛克砖25*12.5*6</t>
  </si>
  <si>
    <t>路名牌及立杆养护；两年一次防腐处理</t>
  </si>
  <si>
    <t>钢筋混凝土桥梁</t>
  </si>
  <si>
    <t>桥梁及其附属设施养护</t>
  </si>
  <si>
    <t>寺塘泾桥78.72*41（中桥）</t>
  </si>
  <si>
    <t>挡墙及附属设施养护</t>
  </si>
  <si>
    <t>路名牌清洗</t>
  </si>
  <si>
    <t>每月清洗一次</t>
  </si>
  <si>
    <t>6.2古华山路（通惠西路—凤翔路）设施量</t>
  </si>
  <si>
    <t>沥青路面12cm</t>
  </si>
  <si>
    <t>沥青路面养护</t>
  </si>
  <si>
    <t>快车道</t>
  </si>
  <si>
    <t>沥青路面9.5cm</t>
  </si>
  <si>
    <t>慢车道</t>
  </si>
  <si>
    <t>水泥人行道</t>
  </si>
  <si>
    <t>25*12.5*6cm苏普洛克砖</t>
  </si>
  <si>
    <t>6.3通惠西路（青石路-惠山横街）设施量清单</t>
  </si>
  <si>
    <t>沥青混凝土12cm</t>
  </si>
  <si>
    <t>SMA</t>
  </si>
  <si>
    <t>侧平石、人行道板、筑边平石养护</t>
  </si>
  <si>
    <t>防滑彩色喷涂层，彩色透水混凝土，花岗岩侧平石</t>
  </si>
  <si>
    <t>惠商桥（小桥）、惠通桥（小桥）</t>
  </si>
  <si>
    <t>混凝土挡墙</t>
  </si>
  <si>
    <t>标路名牌、限载牌清洗</t>
  </si>
  <si>
    <t>每月清洗1次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</si>
</sst>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\-0.00;"/>
    <numFmt numFmtId="177" formatCode="0_ "/>
  </numFmts>
  <fonts count="55">
    <font>
      <sz val="12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Times New Roman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FF0000"/>
      <name val="宋体"/>
      <charset val="134"/>
    </font>
    <font>
      <b/>
      <sz val="12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2"/>
      <color rgb="FFFF0000"/>
      <name val="宋体"/>
      <charset val="134"/>
    </font>
    <font>
      <b/>
      <u/>
      <sz val="16"/>
      <name val="宋体"/>
      <charset val="134"/>
    </font>
    <font>
      <sz val="11"/>
      <color theme="1"/>
      <name val="宋体"/>
      <charset val="134"/>
      <scheme val="minor"/>
    </font>
    <font>
      <sz val="14"/>
      <color indexed="8"/>
      <name val="黑体"/>
      <charset val="134"/>
    </font>
    <font>
      <sz val="10"/>
      <color indexed="8"/>
      <name val="黑体"/>
      <charset val="134"/>
    </font>
    <font>
      <b/>
      <sz val="10"/>
      <name val="黑体"/>
      <charset val="134"/>
    </font>
    <font>
      <sz val="10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</font>
    <font>
      <sz val="10"/>
      <color rgb="FF000000"/>
      <name val="宋体"/>
      <charset val="134"/>
    </font>
    <font>
      <sz val="11"/>
      <color theme="1"/>
      <name val="Tahoma"/>
      <charset val="134"/>
    </font>
    <font>
      <sz val="18"/>
      <color indexed="8"/>
      <name val="黑体"/>
      <charset val="134"/>
    </font>
    <font>
      <b/>
      <sz val="10"/>
      <color indexed="8"/>
      <name val="黑体"/>
      <charset val="134"/>
    </font>
    <font>
      <sz val="12"/>
      <color indexed="10"/>
      <name val="宋体"/>
      <charset val="134"/>
    </font>
    <font>
      <sz val="9"/>
      <color indexed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"/>
    </font>
    <font>
      <vertAlign val="superscript"/>
      <sz val="11"/>
      <color rgb="FF000000"/>
      <name val="宋体"/>
      <charset val="134"/>
    </font>
    <font>
      <vertAlign val="superscript"/>
      <sz val="10"/>
      <color rgb="FF000000"/>
      <name val="宋体"/>
      <charset val="134"/>
    </font>
    <font>
      <vertAlign val="superscript"/>
      <sz val="12"/>
      <name val="宋体"/>
      <charset val="134"/>
    </font>
    <font>
      <vertAlign val="superscript"/>
      <sz val="9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5" fillId="4" borderId="15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5" borderId="18" applyNumberFormat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41" fillId="6" borderId="18" applyNumberFormat="0" applyAlignment="0" applyProtection="0">
      <alignment vertical="center"/>
    </xf>
    <xf numFmtId="0" fontId="42" fillId="7" borderId="20" applyNumberFormat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50" fillId="0" borderId="0"/>
    <xf numFmtId="0" fontId="15" fillId="0" borderId="0">
      <alignment vertical="center"/>
    </xf>
    <xf numFmtId="0" fontId="15" fillId="0" borderId="0">
      <alignment vertical="center"/>
    </xf>
  </cellStyleXfs>
  <cellXfs count="8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/>
    <xf numFmtId="0" fontId="0" fillId="0" borderId="0" xfId="0" applyAlignment="1"/>
    <xf numFmtId="0" fontId="0" fillId="0" borderId="0" xfId="0" applyAlignment="1">
      <alignment shrinkToFit="1"/>
    </xf>
    <xf numFmtId="0" fontId="0" fillId="0" borderId="0" xfId="0" applyAlignment="1">
      <alignment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1" xfId="0" applyBorder="1" applyAlignment="1">
      <alignment horizontal="center" vertical="center" wrapText="1" shrinkToFit="1"/>
    </xf>
    <xf numFmtId="0" fontId="0" fillId="3" borderId="1" xfId="0" applyFill="1" applyBorder="1" applyAlignment="1">
      <alignment horizontal="center" vertical="center" wrapText="1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 wrapText="1"/>
    </xf>
    <xf numFmtId="0" fontId="0" fillId="0" borderId="1" xfId="0" applyBorder="1" applyAlignment="1">
      <alignment wrapText="1"/>
    </xf>
    <xf numFmtId="0" fontId="15" fillId="0" borderId="0" xfId="0" applyFont="1">
      <alignment vertical="center"/>
    </xf>
    <xf numFmtId="0" fontId="16" fillId="0" borderId="3" xfId="49" applyFont="1" applyBorder="1" applyAlignment="1">
      <alignment horizontal="left" vertical="center" wrapText="1" readingOrder="1"/>
    </xf>
    <xf numFmtId="0" fontId="17" fillId="0" borderId="3" xfId="49" applyFont="1" applyBorder="1" applyAlignment="1">
      <alignment horizontal="left" vertical="center" wrapText="1" readingOrder="1"/>
    </xf>
    <xf numFmtId="0" fontId="17" fillId="0" borderId="3" xfId="49" applyFont="1" applyBorder="1" applyAlignment="1">
      <alignment horizontal="right" vertical="center" wrapText="1" readingOrder="1"/>
    </xf>
    <xf numFmtId="0" fontId="18" fillId="0" borderId="4" xfId="49" applyFont="1" applyBorder="1" applyAlignment="1">
      <alignment horizontal="center" vertical="center" wrapText="1" readingOrder="1"/>
    </xf>
    <xf numFmtId="0" fontId="18" fillId="0" borderId="5" xfId="49" applyFont="1" applyBorder="1" applyAlignment="1">
      <alignment horizontal="center" vertical="center" wrapText="1" readingOrder="1"/>
    </xf>
    <xf numFmtId="0" fontId="18" fillId="0" borderId="6" xfId="49" applyFont="1" applyBorder="1" applyAlignment="1">
      <alignment horizontal="center" vertical="center" readingOrder="1"/>
    </xf>
    <xf numFmtId="0" fontId="18" fillId="0" borderId="7" xfId="49" applyFont="1" applyBorder="1" applyAlignment="1">
      <alignment horizontal="center" vertical="center" wrapText="1" readingOrder="1"/>
    </xf>
    <xf numFmtId="0" fontId="18" fillId="0" borderId="8" xfId="49" applyFont="1" applyBorder="1" applyAlignment="1">
      <alignment horizontal="center" vertical="center" readingOrder="1"/>
    </xf>
    <xf numFmtId="0" fontId="19" fillId="0" borderId="9" xfId="49" applyFont="1" applyBorder="1" applyAlignment="1">
      <alignment horizontal="center" vertical="center" wrapText="1" readingOrder="1"/>
    </xf>
    <xf numFmtId="0" fontId="19" fillId="0" borderId="7" xfId="49" applyFont="1" applyBorder="1" applyAlignment="1">
      <alignment horizontal="center" vertical="center" wrapText="1" readingOrder="1"/>
    </xf>
    <xf numFmtId="0" fontId="12" fillId="0" borderId="7" xfId="49" applyFont="1" applyBorder="1" applyAlignment="1">
      <alignment horizontal="center" vertical="center" wrapText="1" readingOrder="1"/>
    </xf>
    <xf numFmtId="0" fontId="19" fillId="0" borderId="7" xfId="49" applyFont="1" applyBorder="1" applyAlignment="1">
      <alignment horizontal="right" vertical="center" wrapText="1" readingOrder="1"/>
    </xf>
    <xf numFmtId="176" fontId="19" fillId="0" borderId="7" xfId="49" applyNumberFormat="1" applyFont="1" applyBorder="1" applyAlignment="1">
      <alignment horizontal="right" vertical="center" wrapText="1" readingOrder="1"/>
    </xf>
    <xf numFmtId="176" fontId="19" fillId="0" borderId="8" xfId="49" applyNumberFormat="1" applyFont="1" applyBorder="1" applyAlignment="1">
      <alignment horizontal="right" vertical="center" wrapText="1" readingOrder="1"/>
    </xf>
    <xf numFmtId="0" fontId="19" fillId="0" borderId="7" xfId="49" applyFont="1" applyBorder="1" applyAlignment="1">
      <alignment horizontal="left" vertical="center" wrapText="1" readingOrder="1"/>
    </xf>
    <xf numFmtId="0" fontId="20" fillId="0" borderId="10" xfId="50" applyFont="1" applyBorder="1" applyAlignment="1">
      <alignment horizontal="center" vertical="center" wrapText="1"/>
    </xf>
    <xf numFmtId="177" fontId="21" fillId="0" borderId="10" xfId="50" applyNumberFormat="1" applyFont="1" applyBorder="1" applyAlignment="1">
      <alignment horizontal="center" vertical="center" wrapText="1"/>
    </xf>
    <xf numFmtId="0" fontId="22" fillId="0" borderId="7" xfId="49" applyFont="1" applyBorder="1" applyAlignment="1">
      <alignment horizontal="center" vertical="center" wrapText="1" readingOrder="1"/>
    </xf>
    <xf numFmtId="0" fontId="23" fillId="0" borderId="7" xfId="49" applyFont="1" applyBorder="1" applyAlignment="1">
      <alignment horizontal="center" vertical="center" wrapText="1" readingOrder="1"/>
    </xf>
    <xf numFmtId="0" fontId="24" fillId="0" borderId="1" xfId="50" applyFont="1" applyBorder="1" applyAlignment="1">
      <alignment horizontal="center" vertical="center" wrapText="1"/>
    </xf>
    <xf numFmtId="0" fontId="25" fillId="0" borderId="7" xfId="49" applyFont="1" applyBorder="1" applyAlignment="1">
      <alignment horizontal="center" vertical="center" wrapText="1" readingOrder="1"/>
    </xf>
    <xf numFmtId="0" fontId="19" fillId="0" borderId="11" xfId="49" applyFont="1" applyBorder="1" applyAlignment="1">
      <alignment horizontal="center" vertical="center" wrapText="1" readingOrder="1"/>
    </xf>
    <xf numFmtId="0" fontId="19" fillId="0" borderId="12" xfId="49" applyFont="1" applyBorder="1" applyAlignment="1">
      <alignment horizontal="center" vertical="center" wrapText="1" readingOrder="1"/>
    </xf>
    <xf numFmtId="0" fontId="15" fillId="0" borderId="0" xfId="0" applyFont="1" applyAlignment="1">
      <alignment horizontal="center" vertical="center"/>
    </xf>
    <xf numFmtId="0" fontId="16" fillId="0" borderId="3" xfId="49" applyFont="1" applyBorder="1" applyAlignment="1">
      <alignment horizontal="center" vertical="center" wrapText="1" readingOrder="1"/>
    </xf>
    <xf numFmtId="0" fontId="17" fillId="0" borderId="3" xfId="49" applyFont="1" applyBorder="1" applyAlignment="1">
      <alignment horizontal="center" vertical="center" wrapText="1" readingOrder="1"/>
    </xf>
    <xf numFmtId="176" fontId="19" fillId="0" borderId="7" xfId="49" applyNumberFormat="1" applyFont="1" applyBorder="1" applyAlignment="1">
      <alignment horizontal="center" vertical="center" wrapText="1" readingOrder="1"/>
    </xf>
    <xf numFmtId="176" fontId="19" fillId="0" borderId="8" xfId="49" applyNumberFormat="1" applyFont="1" applyBorder="1" applyAlignment="1">
      <alignment horizontal="center" vertical="center" wrapText="1" readingOrder="1"/>
    </xf>
    <xf numFmtId="0" fontId="20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27" fillId="0" borderId="3" xfId="49" applyFont="1" applyBorder="1" applyAlignment="1">
      <alignment horizontal="center" vertical="center" wrapText="1" readingOrder="1"/>
    </xf>
    <xf numFmtId="0" fontId="28" fillId="0" borderId="4" xfId="49" applyFont="1" applyBorder="1" applyAlignment="1">
      <alignment horizontal="center" vertical="center" wrapText="1" readingOrder="1"/>
    </xf>
    <xf numFmtId="0" fontId="28" fillId="0" borderId="5" xfId="49" applyFont="1" applyBorder="1" applyAlignment="1">
      <alignment horizontal="center" vertical="center" wrapText="1" readingOrder="1"/>
    </xf>
    <xf numFmtId="0" fontId="28" fillId="0" borderId="6" xfId="49" applyFont="1" applyBorder="1" applyAlignment="1">
      <alignment horizontal="center" vertical="center" readingOrder="1"/>
    </xf>
    <xf numFmtId="0" fontId="28" fillId="0" borderId="7" xfId="49" applyFont="1" applyBorder="1" applyAlignment="1">
      <alignment horizontal="center" vertical="center" wrapText="1" readingOrder="1"/>
    </xf>
    <xf numFmtId="0" fontId="28" fillId="0" borderId="8" xfId="49" applyFont="1" applyBorder="1" applyAlignment="1">
      <alignment horizontal="center" vertical="center" readingOrder="1"/>
    </xf>
    <xf numFmtId="0" fontId="21" fillId="0" borderId="10" xfId="50" applyFont="1" applyBorder="1" applyAlignment="1">
      <alignment horizontal="center" vertical="center" wrapText="1"/>
    </xf>
    <xf numFmtId="0" fontId="21" fillId="0" borderId="1" xfId="5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0" fillId="0" borderId="1" xfId="51" applyFont="1" applyBorder="1" applyAlignment="1">
      <alignment horizontal="center" vertical="center" wrapText="1"/>
    </xf>
    <xf numFmtId="0" fontId="24" fillId="0" borderId="1" xfId="5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0" fillId="0" borderId="0" xfId="0" applyFont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5774;&#26045;&#37327;&#32479;&#3574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管道设施统计表"/>
      <sheetName val="管道设施核查表（实施版）"/>
      <sheetName val="运河东路11标"/>
      <sheetName val="运河东路12标"/>
      <sheetName val="汇总表"/>
    </sheetNames>
    <sheetDataSet>
      <sheetData sheetId="0" refreshError="1"/>
      <sheetData sheetId="1" refreshError="1">
        <row r="27">
          <cell r="E27">
            <v>1656</v>
          </cell>
          <cell r="F27">
            <v>497</v>
          </cell>
        </row>
        <row r="27">
          <cell r="H27">
            <v>80</v>
          </cell>
          <cell r="I27">
            <v>30</v>
          </cell>
          <cell r="J27">
            <v>17</v>
          </cell>
          <cell r="K27">
            <v>155</v>
          </cell>
          <cell r="L27">
            <v>4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2"/>
  </sheetPr>
  <dimension ref="A1:G51"/>
  <sheetViews>
    <sheetView workbookViewId="0">
      <selection activeCell="E4" sqref="E4"/>
    </sheetView>
  </sheetViews>
  <sheetFormatPr defaultColWidth="9" defaultRowHeight="14.25" outlineLevelCol="6"/>
  <cols>
    <col min="1" max="1" width="5.125" style="3" customWidth="1"/>
    <col min="2" max="2" width="15.375" style="1" customWidth="1"/>
    <col min="3" max="3" width="27.6916666666667" style="1" customWidth="1"/>
    <col min="4" max="4" width="6.69166666666667" style="1" customWidth="1"/>
    <col min="5" max="5" width="8.875" style="80" customWidth="1"/>
    <col min="6" max="16384" width="9" style="1"/>
  </cols>
  <sheetData>
    <row r="1" ht="40.05" customHeight="1" spans="1:7">
      <c r="A1" s="4" t="s">
        <v>0</v>
      </c>
      <c r="B1" s="4"/>
      <c r="C1" s="4"/>
      <c r="D1" s="4"/>
      <c r="E1" s="4"/>
      <c r="F1" s="4"/>
    </row>
    <row r="2" s="2" customFormat="1" ht="35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1"/>
    </row>
    <row r="3" s="17" customFormat="1" ht="35" customHeight="1" spans="1:7">
      <c r="A3" s="9">
        <v>1</v>
      </c>
      <c r="B3" s="10" t="s">
        <v>7</v>
      </c>
      <c r="C3" s="10" t="s">
        <v>8</v>
      </c>
      <c r="D3" s="11" t="s">
        <v>9</v>
      </c>
      <c r="E3" s="82">
        <v>30449</v>
      </c>
      <c r="F3" s="9"/>
    </row>
    <row r="4" s="17" customFormat="1" ht="35" customHeight="1" spans="1:7">
      <c r="A4" s="9">
        <v>2</v>
      </c>
      <c r="B4" s="10" t="s">
        <v>10</v>
      </c>
      <c r="C4" s="10" t="s">
        <v>11</v>
      </c>
      <c r="D4" s="11" t="s">
        <v>9</v>
      </c>
      <c r="E4" s="82">
        <v>7429.5</v>
      </c>
      <c r="F4" s="9"/>
    </row>
    <row r="5" s="17" customFormat="1" ht="35" customHeight="1" spans="1:7">
      <c r="A5" s="9">
        <v>3</v>
      </c>
      <c r="B5" s="10" t="s">
        <v>12</v>
      </c>
      <c r="C5" s="10" t="s">
        <v>13</v>
      </c>
      <c r="D5" s="9" t="s">
        <v>14</v>
      </c>
      <c r="E5" s="82">
        <v>2482</v>
      </c>
      <c r="F5" s="9"/>
    </row>
    <row r="6" s="17" customFormat="1" ht="35" customHeight="1" spans="1:7">
      <c r="A6" s="9">
        <v>4</v>
      </c>
      <c r="B6" s="10" t="s">
        <v>15</v>
      </c>
      <c r="C6" s="10" t="s">
        <v>16</v>
      </c>
      <c r="D6" s="9" t="s">
        <v>14</v>
      </c>
      <c r="E6" s="82">
        <f>1188*4</f>
        <v>4752</v>
      </c>
      <c r="F6" s="9"/>
    </row>
    <row r="7" s="17" customFormat="1" ht="35" customHeight="1" spans="1:7">
      <c r="A7" s="9">
        <v>5</v>
      </c>
      <c r="B7" s="9" t="s">
        <v>17</v>
      </c>
      <c r="C7" s="10" t="s">
        <v>18</v>
      </c>
      <c r="D7" s="9" t="s">
        <v>14</v>
      </c>
      <c r="E7" s="82">
        <v>2566</v>
      </c>
      <c r="F7" s="9"/>
    </row>
    <row r="8" s="79" customFormat="1" ht="35" customHeight="1" spans="1:7">
      <c r="A8" s="9">
        <v>6</v>
      </c>
      <c r="B8" s="9" t="s">
        <v>19</v>
      </c>
      <c r="C8" s="9" t="s">
        <v>20</v>
      </c>
      <c r="D8" s="9" t="s">
        <v>14</v>
      </c>
      <c r="E8" s="83">
        <f>'[1]管道设施核查表（实施版）'!$F$27</f>
        <v>497</v>
      </c>
      <c r="F8" s="84"/>
    </row>
    <row r="9" s="79" customFormat="1" ht="35" customHeight="1" spans="1:7">
      <c r="A9" s="9">
        <v>7</v>
      </c>
      <c r="B9" s="9" t="s">
        <v>21</v>
      </c>
      <c r="C9" s="9" t="s">
        <v>20</v>
      </c>
      <c r="D9" s="9" t="s">
        <v>14</v>
      </c>
      <c r="E9" s="83">
        <f>'[1]管道设施核查表（实施版）'!$E$27</f>
        <v>1656</v>
      </c>
      <c r="F9" s="84"/>
    </row>
    <row r="10" s="79" customFormat="1" ht="35" customHeight="1" spans="1:7">
      <c r="A10" s="9">
        <v>8</v>
      </c>
      <c r="B10" s="9" t="s">
        <v>22</v>
      </c>
      <c r="C10" s="9" t="s">
        <v>23</v>
      </c>
      <c r="D10" s="9" t="s">
        <v>14</v>
      </c>
      <c r="E10" s="83">
        <v>1501</v>
      </c>
      <c r="F10" s="84"/>
    </row>
    <row r="11" s="79" customFormat="1" ht="35" customHeight="1" spans="1:7">
      <c r="A11" s="10">
        <v>9</v>
      </c>
      <c r="B11" s="10" t="s">
        <v>24</v>
      </c>
      <c r="C11" s="9" t="s">
        <v>25</v>
      </c>
      <c r="D11" s="9" t="s">
        <v>26</v>
      </c>
      <c r="E11" s="83">
        <v>4</v>
      </c>
      <c r="F11" s="84"/>
    </row>
    <row r="12" s="79" customFormat="1" ht="35" customHeight="1" spans="1:7">
      <c r="A12" s="85"/>
      <c r="B12" s="85"/>
      <c r="C12" s="9" t="s">
        <v>27</v>
      </c>
      <c r="D12" s="9" t="s">
        <v>26</v>
      </c>
      <c r="E12" s="83">
        <f>'[1]管道设施核查表（实施版）'!$H$27</f>
        <v>80</v>
      </c>
      <c r="F12" s="84"/>
    </row>
    <row r="13" s="79" customFormat="1" ht="35" customHeight="1" spans="1:7">
      <c r="A13" s="86"/>
      <c r="B13" s="86"/>
      <c r="C13" s="9" t="s">
        <v>28</v>
      </c>
      <c r="D13" s="9" t="s">
        <v>26</v>
      </c>
      <c r="E13" s="83">
        <f>'[1]管道设施核查表（实施版）'!$I$27</f>
        <v>30</v>
      </c>
      <c r="F13" s="84"/>
    </row>
    <row r="14" s="79" customFormat="1" ht="35" customHeight="1" spans="1:7">
      <c r="A14" s="10">
        <v>10</v>
      </c>
      <c r="B14" s="10" t="s">
        <v>29</v>
      </c>
      <c r="C14" s="9" t="s">
        <v>30</v>
      </c>
      <c r="D14" s="9" t="s">
        <v>26</v>
      </c>
      <c r="E14" s="83">
        <f>'[1]管道设施核查表（实施版）'!$J$27</f>
        <v>17</v>
      </c>
      <c r="F14" s="84"/>
    </row>
    <row r="15" s="79" customFormat="1" ht="35" customHeight="1" spans="1:7">
      <c r="A15" s="86"/>
      <c r="B15" s="86"/>
      <c r="C15" s="9" t="s">
        <v>31</v>
      </c>
      <c r="D15" s="9" t="s">
        <v>26</v>
      </c>
      <c r="E15" s="83">
        <f>'[1]管道设施核查表（实施版）'!$K$27</f>
        <v>155</v>
      </c>
      <c r="F15" s="84"/>
    </row>
    <row r="16" s="79" customFormat="1" ht="35" customHeight="1" spans="1:7">
      <c r="A16" s="9">
        <v>11</v>
      </c>
      <c r="B16" s="9" t="s">
        <v>32</v>
      </c>
      <c r="C16" s="9" t="s">
        <v>33</v>
      </c>
      <c r="D16" s="9" t="s">
        <v>26</v>
      </c>
      <c r="E16" s="83">
        <f>'[1]管道设施核查表（实施版）'!$L$27</f>
        <v>4</v>
      </c>
      <c r="F16" s="84"/>
    </row>
    <row r="17" s="79" customFormat="1" ht="35" customHeight="1" spans="1:6">
      <c r="A17" s="9">
        <v>12</v>
      </c>
      <c r="B17" s="9" t="s">
        <v>34</v>
      </c>
      <c r="C17" s="9" t="s">
        <v>35</v>
      </c>
      <c r="D17" s="9" t="s">
        <v>36</v>
      </c>
      <c r="E17" s="83">
        <v>4</v>
      </c>
      <c r="F17" s="84"/>
    </row>
    <row r="18" s="79" customFormat="1" ht="35" customHeight="1" spans="1:6">
      <c r="A18" s="9">
        <v>13</v>
      </c>
      <c r="B18" s="9" t="s">
        <v>37</v>
      </c>
      <c r="C18" s="9" t="s">
        <v>38</v>
      </c>
      <c r="D18" s="9" t="s">
        <v>14</v>
      </c>
      <c r="E18" s="83">
        <f>E8+E9+E10</f>
        <v>3654</v>
      </c>
      <c r="F18" s="84"/>
    </row>
    <row r="19" s="17" customFormat="1" ht="35" customHeight="1" spans="1:6">
      <c r="A19" s="9">
        <v>14</v>
      </c>
      <c r="B19" s="9" t="s">
        <v>39</v>
      </c>
      <c r="C19" s="9"/>
      <c r="D19" s="9" t="s">
        <v>36</v>
      </c>
      <c r="E19" s="83">
        <v>11</v>
      </c>
      <c r="F19" s="9"/>
    </row>
    <row r="20" s="17" customFormat="1" ht="50" customHeight="1" spans="1:6">
      <c r="A20" s="9">
        <v>15</v>
      </c>
      <c r="B20" s="9" t="s">
        <v>40</v>
      </c>
      <c r="C20" s="9" t="s">
        <v>41</v>
      </c>
      <c r="D20" s="9" t="s">
        <v>36</v>
      </c>
      <c r="E20" s="83">
        <v>2</v>
      </c>
      <c r="F20" s="9"/>
    </row>
    <row r="21" s="17" customFormat="1" ht="35" customHeight="1" spans="1:6">
      <c r="A21" s="9">
        <v>16</v>
      </c>
      <c r="B21" s="9" t="s">
        <v>42</v>
      </c>
      <c r="C21" s="9"/>
      <c r="D21" s="11" t="s">
        <v>9</v>
      </c>
      <c r="E21" s="83">
        <v>817</v>
      </c>
      <c r="F21" s="9"/>
    </row>
    <row r="22" s="2" customFormat="1" ht="35" customHeight="1" spans="1:6">
      <c r="A22" s="9">
        <v>17</v>
      </c>
      <c r="B22" s="9" t="s">
        <v>43</v>
      </c>
      <c r="C22" s="9" t="s">
        <v>44</v>
      </c>
      <c r="D22" s="11" t="s">
        <v>9</v>
      </c>
      <c r="E22" s="83">
        <f>E23</f>
        <v>37878.5</v>
      </c>
      <c r="F22" s="87"/>
    </row>
    <row r="23" s="17" customFormat="1" ht="35" customHeight="1" spans="1:6">
      <c r="A23" s="9">
        <v>18</v>
      </c>
      <c r="B23" s="9" t="s">
        <v>45</v>
      </c>
      <c r="C23" s="9" t="s">
        <v>46</v>
      </c>
      <c r="D23" s="11" t="s">
        <v>9</v>
      </c>
      <c r="E23" s="83">
        <v>37878.5</v>
      </c>
      <c r="F23" s="9"/>
    </row>
    <row r="24" s="17" customFormat="1" ht="35" customHeight="1" spans="1:6">
      <c r="A24" s="9">
        <v>19</v>
      </c>
      <c r="B24" s="9" t="s">
        <v>47</v>
      </c>
      <c r="C24" s="9" t="s">
        <v>48</v>
      </c>
      <c r="D24" s="11" t="s">
        <v>9</v>
      </c>
      <c r="E24" s="83">
        <v>30449</v>
      </c>
      <c r="F24" s="9"/>
    </row>
    <row r="25" s="2" customFormat="1" ht="30" customHeight="1" spans="1:6">
      <c r="A25" s="17"/>
      <c r="E25" s="88"/>
    </row>
    <row r="26" s="2" customFormat="1" ht="30" customHeight="1" spans="1:6">
      <c r="A26" s="17"/>
      <c r="E26" s="88"/>
    </row>
    <row r="27" s="2" customFormat="1" ht="30" customHeight="1" spans="1:6">
      <c r="A27" s="17"/>
      <c r="E27" s="88"/>
    </row>
    <row r="28" s="2" customFormat="1" ht="30" customHeight="1" spans="1:6">
      <c r="A28" s="17"/>
      <c r="E28" s="88"/>
    </row>
    <row r="29" s="2" customFormat="1" ht="30" customHeight="1" spans="1:6">
      <c r="A29" s="17"/>
      <c r="E29" s="88"/>
    </row>
    <row r="30" s="2" customFormat="1" ht="30" customHeight="1" spans="1:6">
      <c r="A30" s="17"/>
      <c r="E30" s="88"/>
    </row>
    <row r="31" s="2" customFormat="1" ht="11.25" spans="1:6">
      <c r="A31" s="17"/>
      <c r="E31" s="88"/>
    </row>
    <row r="32" s="2" customFormat="1" ht="11.25" spans="1:6">
      <c r="A32" s="17"/>
      <c r="E32" s="88"/>
    </row>
    <row r="33" s="2" customFormat="1" ht="11.25" spans="1:5">
      <c r="A33" s="17"/>
      <c r="E33" s="88"/>
    </row>
    <row r="34" s="2" customFormat="1" ht="11.25" spans="1:5">
      <c r="A34" s="17"/>
      <c r="E34" s="88"/>
    </row>
    <row r="35" s="2" customFormat="1" ht="11.25" spans="1:5">
      <c r="A35" s="17"/>
      <c r="E35" s="88"/>
    </row>
    <row r="36" s="2" customFormat="1" ht="11.25" spans="1:5">
      <c r="A36" s="17"/>
      <c r="E36" s="88"/>
    </row>
    <row r="37" s="2" customFormat="1" ht="11.25" spans="1:5">
      <c r="A37" s="17"/>
      <c r="E37" s="88"/>
    </row>
    <row r="38" s="2" customFormat="1" ht="11.25" spans="1:5">
      <c r="A38" s="17"/>
      <c r="E38" s="88"/>
    </row>
    <row r="39" s="2" customFormat="1" ht="11.25" spans="1:5">
      <c r="A39" s="17"/>
      <c r="E39" s="88"/>
    </row>
    <row r="40" s="2" customFormat="1" ht="11.25" spans="1:5">
      <c r="A40" s="17"/>
      <c r="E40" s="88"/>
    </row>
    <row r="41" s="2" customFormat="1" ht="11.25" spans="1:5">
      <c r="A41" s="17"/>
      <c r="E41" s="88"/>
    </row>
    <row r="42" s="2" customFormat="1" ht="11.25" spans="1:5">
      <c r="A42" s="17"/>
      <c r="E42" s="88"/>
    </row>
    <row r="43" s="2" customFormat="1" ht="11.25" spans="1:5">
      <c r="A43" s="17"/>
      <c r="E43" s="88"/>
    </row>
    <row r="44" s="2" customFormat="1" ht="11.25" spans="1:5">
      <c r="A44" s="17"/>
      <c r="E44" s="88"/>
    </row>
    <row r="45" s="2" customFormat="1" ht="11.25" spans="1:5">
      <c r="A45" s="17"/>
      <c r="E45" s="88"/>
    </row>
    <row r="46" s="2" customFormat="1" ht="11.25" spans="1:5">
      <c r="A46" s="17"/>
      <c r="E46" s="88"/>
    </row>
    <row r="47" s="2" customFormat="1" ht="11.25" spans="1:5">
      <c r="A47" s="17"/>
      <c r="E47" s="88"/>
    </row>
    <row r="48" s="2" customFormat="1" ht="11.25" spans="1:5">
      <c r="A48" s="17"/>
      <c r="E48" s="88"/>
    </row>
    <row r="49" s="2" customFormat="1" ht="11.25" spans="1:5">
      <c r="A49" s="17"/>
      <c r="E49" s="88"/>
    </row>
    <row r="50" s="2" customFormat="1" ht="11.25" spans="1:5">
      <c r="A50" s="17"/>
      <c r="E50" s="88"/>
    </row>
    <row r="51" s="2" customFormat="1" ht="11.25" spans="1:5">
      <c r="A51" s="17"/>
      <c r="E51" s="88"/>
    </row>
  </sheetData>
  <mergeCells count="5">
    <mergeCell ref="A1:F1"/>
    <mergeCell ref="A11:A13"/>
    <mergeCell ref="A14:A15"/>
    <mergeCell ref="B11:B13"/>
    <mergeCell ref="B14:B15"/>
  </mergeCells>
  <printOptions horizontalCentered="1"/>
  <pageMargins left="0.66875" right="0.16875" top="0.66875" bottom="0.479861111111111" header="0.267361111111111" footer="0.357638888888889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workbookViewId="0">
      <selection activeCell="A1" sqref="A1:E1"/>
    </sheetView>
  </sheetViews>
  <sheetFormatPr defaultColWidth="9" defaultRowHeight="14.25"/>
  <cols>
    <col min="1" max="3" width="9" style="67"/>
    <col min="4" max="4" width="22.25" style="67" customWidth="1"/>
    <col min="5" max="7" width="9" style="67"/>
    <col min="8" max="8" width="9.375" style="67" customWidth="1"/>
    <col min="9" max="16384" width="9" style="67"/>
  </cols>
  <sheetData>
    <row r="1" ht="23.25" spans="1:9">
      <c r="A1" s="68" t="s">
        <v>49</v>
      </c>
      <c r="B1" s="68"/>
      <c r="C1" s="68"/>
      <c r="D1" s="68"/>
      <c r="E1" s="68"/>
      <c r="F1" s="60"/>
      <c r="G1" s="60"/>
      <c r="H1" s="60"/>
      <c r="I1" s="60"/>
    </row>
    <row r="2" ht="15" spans="1:9">
      <c r="A2" s="69" t="s">
        <v>1</v>
      </c>
      <c r="B2" s="70" t="s">
        <v>50</v>
      </c>
      <c r="C2" s="70" t="s">
        <v>2</v>
      </c>
      <c r="D2" s="70" t="s">
        <v>3</v>
      </c>
      <c r="E2" s="70" t="s">
        <v>51</v>
      </c>
      <c r="F2" s="70" t="s">
        <v>52</v>
      </c>
      <c r="G2" s="71" t="s">
        <v>53</v>
      </c>
      <c r="H2" s="71"/>
      <c r="I2" s="71"/>
    </row>
    <row r="3" ht="15" spans="1:9">
      <c r="A3" s="69"/>
      <c r="B3" s="70"/>
      <c r="C3" s="70"/>
      <c r="D3" s="70"/>
      <c r="E3" s="70"/>
      <c r="F3" s="70"/>
      <c r="G3" s="72" t="s">
        <v>54</v>
      </c>
      <c r="H3" s="72" t="s">
        <v>55</v>
      </c>
      <c r="I3" s="73" t="s">
        <v>56</v>
      </c>
    </row>
    <row r="4" spans="1:9">
      <c r="A4" s="69"/>
      <c r="B4" s="70"/>
      <c r="C4" s="70"/>
      <c r="D4" s="70"/>
      <c r="E4" s="70"/>
      <c r="F4" s="70"/>
      <c r="G4" s="72"/>
      <c r="H4" s="72"/>
      <c r="I4" s="73" t="s">
        <v>57</v>
      </c>
    </row>
    <row r="5" spans="1:9">
      <c r="A5" s="43"/>
      <c r="B5" s="44"/>
      <c r="C5" s="44" t="s">
        <v>58</v>
      </c>
      <c r="D5" s="44"/>
      <c r="E5" s="44"/>
      <c r="F5" s="44" t="s">
        <v>59</v>
      </c>
      <c r="G5" s="61">
        <v>0</v>
      </c>
      <c r="H5" s="61">
        <v>0</v>
      </c>
      <c r="I5" s="62">
        <v>0</v>
      </c>
    </row>
    <row r="6" ht="111" customHeight="1" spans="1:9">
      <c r="A6" s="43" t="s">
        <v>60</v>
      </c>
      <c r="B6" s="44" t="s">
        <v>61</v>
      </c>
      <c r="C6" s="44" t="s">
        <v>62</v>
      </c>
      <c r="D6" s="44" t="s">
        <v>63</v>
      </c>
      <c r="E6" s="74" t="s">
        <v>64</v>
      </c>
      <c r="F6" s="51">
        <v>365</v>
      </c>
      <c r="G6" s="74"/>
      <c r="H6" s="61"/>
      <c r="I6" s="62">
        <v>0</v>
      </c>
    </row>
    <row r="7" spans="1:9">
      <c r="A7" s="43"/>
      <c r="B7" s="44"/>
      <c r="C7" s="44" t="s">
        <v>65</v>
      </c>
      <c r="D7" s="44"/>
      <c r="E7" s="44"/>
      <c r="F7" s="44" t="s">
        <v>59</v>
      </c>
      <c r="G7" s="61"/>
      <c r="H7" s="61"/>
      <c r="I7" s="62">
        <v>0</v>
      </c>
    </row>
    <row r="8" spans="1:9">
      <c r="A8" s="43"/>
      <c r="B8" s="44"/>
      <c r="C8" s="44" t="s">
        <v>66</v>
      </c>
      <c r="D8" s="44"/>
      <c r="E8" s="44"/>
      <c r="F8" s="44" t="s">
        <v>59</v>
      </c>
      <c r="G8" s="61"/>
      <c r="H8" s="61"/>
      <c r="I8" s="62">
        <v>0</v>
      </c>
    </row>
    <row r="9" ht="36" spans="1:9">
      <c r="A9" s="43" t="s">
        <v>67</v>
      </c>
      <c r="B9" s="44" t="s">
        <v>68</v>
      </c>
      <c r="C9" s="44" t="s">
        <v>69</v>
      </c>
      <c r="D9" s="44" t="s">
        <v>70</v>
      </c>
      <c r="E9" s="75" t="s">
        <v>71</v>
      </c>
      <c r="F9" s="74">
        <v>340.185</v>
      </c>
      <c r="G9" s="74"/>
      <c r="H9" s="61"/>
      <c r="I9" s="62">
        <v>0</v>
      </c>
    </row>
    <row r="10" spans="1:9">
      <c r="A10" s="43"/>
      <c r="B10" s="44"/>
      <c r="C10" s="44" t="s">
        <v>65</v>
      </c>
      <c r="D10" s="44"/>
      <c r="E10" s="44"/>
      <c r="F10" s="44" t="s">
        <v>59</v>
      </c>
      <c r="G10" s="61"/>
      <c r="H10" s="61"/>
      <c r="I10" s="62">
        <v>0</v>
      </c>
    </row>
    <row r="11" spans="1:9">
      <c r="A11" s="43"/>
      <c r="B11" s="44"/>
      <c r="C11" s="44" t="s">
        <v>72</v>
      </c>
      <c r="D11" s="44"/>
      <c r="E11" s="44"/>
      <c r="F11" s="44" t="s">
        <v>59</v>
      </c>
      <c r="G11" s="61"/>
      <c r="H11" s="61"/>
      <c r="I11" s="62">
        <v>0</v>
      </c>
    </row>
    <row r="12" ht="108" spans="1:9">
      <c r="A12" s="43" t="s">
        <v>73</v>
      </c>
      <c r="B12" s="44" t="s">
        <v>74</v>
      </c>
      <c r="C12" s="44" t="s">
        <v>75</v>
      </c>
      <c r="D12" s="44" t="s">
        <v>76</v>
      </c>
      <c r="E12" s="44" t="s">
        <v>77</v>
      </c>
      <c r="F12" s="44" t="s">
        <v>60</v>
      </c>
      <c r="G12" s="61"/>
      <c r="H12" s="61"/>
      <c r="I12" s="62">
        <v>0</v>
      </c>
    </row>
    <row r="13" ht="60" spans="1:9">
      <c r="A13" s="43" t="s">
        <v>78</v>
      </c>
      <c r="B13" s="44" t="s">
        <v>79</v>
      </c>
      <c r="C13" s="44" t="s">
        <v>80</v>
      </c>
      <c r="D13" s="44" t="s">
        <v>81</v>
      </c>
      <c r="E13" s="44" t="s">
        <v>77</v>
      </c>
      <c r="F13" s="44" t="s">
        <v>60</v>
      </c>
      <c r="G13" s="61"/>
      <c r="H13" s="61"/>
      <c r="I13" s="62">
        <v>0</v>
      </c>
    </row>
    <row r="14" spans="1:9">
      <c r="A14" s="43"/>
      <c r="B14" s="44"/>
      <c r="C14" s="44" t="s">
        <v>65</v>
      </c>
      <c r="D14" s="44"/>
      <c r="E14" s="44"/>
      <c r="F14" s="44" t="s">
        <v>59</v>
      </c>
      <c r="G14" s="61"/>
      <c r="H14" s="61"/>
      <c r="I14" s="62">
        <v>0</v>
      </c>
    </row>
    <row r="15" spans="1:9">
      <c r="A15" s="43"/>
      <c r="B15" s="44"/>
      <c r="C15" s="44" t="s">
        <v>82</v>
      </c>
      <c r="D15" s="44"/>
      <c r="E15" s="44"/>
      <c r="F15" s="44" t="s">
        <v>59</v>
      </c>
      <c r="G15" s="61"/>
      <c r="H15" s="61"/>
      <c r="I15" s="62">
        <v>0</v>
      </c>
    </row>
    <row r="16" ht="48" spans="1:9">
      <c r="A16" s="43" t="s">
        <v>83</v>
      </c>
      <c r="B16" s="44" t="s">
        <v>84</v>
      </c>
      <c r="C16" s="44" t="s">
        <v>85</v>
      </c>
      <c r="D16" s="44" t="s">
        <v>86</v>
      </c>
      <c r="E16" s="63" t="s">
        <v>87</v>
      </c>
      <c r="F16" s="64">
        <f>270*12</f>
        <v>3240</v>
      </c>
      <c r="G16" s="61"/>
      <c r="H16" s="61"/>
      <c r="I16" s="62">
        <v>0</v>
      </c>
    </row>
    <row r="17" ht="36" spans="1:9">
      <c r="A17" s="43" t="s">
        <v>88</v>
      </c>
      <c r="B17" s="44" t="s">
        <v>89</v>
      </c>
      <c r="C17" s="44" t="s">
        <v>90</v>
      </c>
      <c r="D17" s="44" t="s">
        <v>91</v>
      </c>
      <c r="E17" s="63" t="s">
        <v>92</v>
      </c>
      <c r="F17" s="64">
        <v>18</v>
      </c>
      <c r="G17" s="61"/>
      <c r="H17" s="61"/>
      <c r="I17" s="62">
        <v>0</v>
      </c>
    </row>
    <row r="18" ht="24" spans="1:9">
      <c r="A18" s="43" t="s">
        <v>93</v>
      </c>
      <c r="B18" s="44" t="s">
        <v>94</v>
      </c>
      <c r="C18" s="44" t="s">
        <v>90</v>
      </c>
      <c r="D18" s="44" t="s">
        <v>95</v>
      </c>
      <c r="E18" s="63" t="s">
        <v>92</v>
      </c>
      <c r="F18" s="64">
        <v>264</v>
      </c>
      <c r="G18" s="61"/>
      <c r="H18" s="61"/>
      <c r="I18" s="62">
        <v>0</v>
      </c>
    </row>
    <row r="19" ht="84" spans="1:9">
      <c r="A19" s="43" t="s">
        <v>96</v>
      </c>
      <c r="B19" s="44" t="s">
        <v>97</v>
      </c>
      <c r="C19" s="44" t="s">
        <v>98</v>
      </c>
      <c r="D19" s="44" t="s">
        <v>99</v>
      </c>
      <c r="E19" s="76" t="s">
        <v>100</v>
      </c>
      <c r="F19" s="44">
        <f>1781.8*2/5</f>
        <v>712.72</v>
      </c>
      <c r="G19" s="61"/>
      <c r="H19" s="61"/>
      <c r="I19" s="62">
        <v>0</v>
      </c>
    </row>
    <row r="20" ht="36" spans="1:9">
      <c r="A20" s="43" t="s">
        <v>101</v>
      </c>
      <c r="B20" s="44" t="s">
        <v>102</v>
      </c>
      <c r="C20" s="44" t="s">
        <v>103</v>
      </c>
      <c r="D20" s="44" t="s">
        <v>104</v>
      </c>
      <c r="E20" s="64" t="s">
        <v>92</v>
      </c>
      <c r="F20" s="64">
        <v>16</v>
      </c>
      <c r="G20" s="61"/>
      <c r="H20" s="61"/>
      <c r="I20" s="62">
        <v>0</v>
      </c>
    </row>
    <row r="21" ht="24" spans="1:9">
      <c r="A21" s="43" t="s">
        <v>105</v>
      </c>
      <c r="B21" s="44" t="s">
        <v>106</v>
      </c>
      <c r="C21" s="44" t="s">
        <v>107</v>
      </c>
      <c r="D21" s="44" t="s">
        <v>108</v>
      </c>
      <c r="E21" s="44" t="s">
        <v>87</v>
      </c>
      <c r="F21" s="44">
        <f>1781.8*2</f>
        <v>3563.6</v>
      </c>
      <c r="G21" s="61"/>
      <c r="H21" s="61"/>
      <c r="I21" s="62">
        <v>0</v>
      </c>
    </row>
    <row r="22" ht="36" spans="1:9">
      <c r="A22" s="43" t="s">
        <v>109</v>
      </c>
      <c r="B22" s="44" t="s">
        <v>110</v>
      </c>
      <c r="C22" s="44" t="s">
        <v>111</v>
      </c>
      <c r="D22" s="44" t="s">
        <v>112</v>
      </c>
      <c r="E22" s="65" t="s">
        <v>113</v>
      </c>
      <c r="F22" s="66">
        <v>18</v>
      </c>
      <c r="G22" s="61"/>
      <c r="H22" s="61"/>
      <c r="I22" s="62">
        <v>0</v>
      </c>
    </row>
    <row r="23" ht="24" spans="1:9">
      <c r="A23" s="43" t="s">
        <v>114</v>
      </c>
      <c r="B23" s="44" t="s">
        <v>115</v>
      </c>
      <c r="C23" s="44" t="s">
        <v>116</v>
      </c>
      <c r="D23" s="44" t="s">
        <v>117</v>
      </c>
      <c r="E23" s="65" t="s">
        <v>92</v>
      </c>
      <c r="F23" s="66">
        <v>35</v>
      </c>
      <c r="G23" s="61"/>
      <c r="H23" s="61"/>
      <c r="I23" s="62">
        <v>0</v>
      </c>
    </row>
    <row r="24" ht="48" spans="1:9">
      <c r="A24" s="43" t="s">
        <v>118</v>
      </c>
      <c r="B24" s="44" t="s">
        <v>119</v>
      </c>
      <c r="C24" s="44" t="s">
        <v>120</v>
      </c>
      <c r="D24" s="44" t="s">
        <v>121</v>
      </c>
      <c r="E24" s="44" t="s">
        <v>77</v>
      </c>
      <c r="F24" s="44" t="s">
        <v>60</v>
      </c>
      <c r="G24" s="61"/>
      <c r="H24" s="61"/>
      <c r="I24" s="62">
        <v>0</v>
      </c>
    </row>
    <row r="25" ht="60" spans="1:9">
      <c r="A25" s="43" t="s">
        <v>122</v>
      </c>
      <c r="B25" s="44" t="s">
        <v>123</v>
      </c>
      <c r="C25" s="44" t="s">
        <v>124</v>
      </c>
      <c r="D25" s="44" t="s">
        <v>125</v>
      </c>
      <c r="E25" s="44" t="s">
        <v>77</v>
      </c>
      <c r="F25" s="44" t="s">
        <v>60</v>
      </c>
      <c r="G25" s="61"/>
      <c r="H25" s="61"/>
      <c r="I25" s="62">
        <v>0</v>
      </c>
    </row>
    <row r="26" spans="1:9">
      <c r="A26" s="43"/>
      <c r="B26" s="44"/>
      <c r="C26" s="44" t="s">
        <v>65</v>
      </c>
      <c r="D26" s="44"/>
      <c r="E26" s="44"/>
      <c r="F26" s="44" t="s">
        <v>59</v>
      </c>
      <c r="G26" s="61"/>
      <c r="H26" s="61"/>
      <c r="I26" s="62">
        <v>0</v>
      </c>
    </row>
    <row r="27" spans="1:9">
      <c r="A27" s="43"/>
      <c r="B27" s="44"/>
      <c r="C27" s="44" t="s">
        <v>126</v>
      </c>
      <c r="D27" s="44"/>
      <c r="E27" s="44"/>
      <c r="F27" s="44" t="s">
        <v>59</v>
      </c>
      <c r="G27" s="61"/>
      <c r="H27" s="61"/>
      <c r="I27" s="62">
        <v>0</v>
      </c>
    </row>
    <row r="28" ht="48" spans="1:9">
      <c r="A28" s="43">
        <v>15</v>
      </c>
      <c r="B28" s="44" t="s">
        <v>127</v>
      </c>
      <c r="C28" s="44" t="s">
        <v>128</v>
      </c>
      <c r="D28" s="44" t="s">
        <v>129</v>
      </c>
      <c r="E28" s="44" t="s">
        <v>87</v>
      </c>
      <c r="F28" s="44" t="s">
        <v>130</v>
      </c>
      <c r="G28" s="61"/>
      <c r="H28" s="61"/>
      <c r="I28" s="62">
        <v>0</v>
      </c>
    </row>
    <row r="29" ht="60" spans="1:9">
      <c r="A29" s="43">
        <v>16</v>
      </c>
      <c r="B29" s="44" t="s">
        <v>131</v>
      </c>
      <c r="C29" s="44" t="s">
        <v>132</v>
      </c>
      <c r="D29" s="44" t="s">
        <v>133</v>
      </c>
      <c r="E29" s="44" t="s">
        <v>134</v>
      </c>
      <c r="F29" s="44" t="s">
        <v>135</v>
      </c>
      <c r="G29" s="61"/>
      <c r="H29" s="61"/>
      <c r="I29" s="62">
        <v>0</v>
      </c>
    </row>
    <row r="30" ht="72" spans="1:9">
      <c r="A30" s="43">
        <v>17</v>
      </c>
      <c r="B30" s="44" t="s">
        <v>136</v>
      </c>
      <c r="C30" s="44" t="s">
        <v>137</v>
      </c>
      <c r="D30" s="44" t="s">
        <v>138</v>
      </c>
      <c r="E30" s="44" t="s">
        <v>134</v>
      </c>
      <c r="F30" s="44" t="s">
        <v>73</v>
      </c>
      <c r="G30" s="61"/>
      <c r="H30" s="61"/>
      <c r="I30" s="62">
        <v>0</v>
      </c>
    </row>
    <row r="31" ht="60" spans="1:9">
      <c r="A31" s="43">
        <v>18</v>
      </c>
      <c r="B31" s="44" t="s">
        <v>139</v>
      </c>
      <c r="C31" s="44" t="s">
        <v>140</v>
      </c>
      <c r="D31" s="44" t="s">
        <v>141</v>
      </c>
      <c r="E31" s="44" t="s">
        <v>134</v>
      </c>
      <c r="F31" s="44" t="s">
        <v>142</v>
      </c>
      <c r="G31" s="61"/>
      <c r="H31" s="61"/>
      <c r="I31" s="62">
        <v>0</v>
      </c>
    </row>
    <row r="32" ht="48" spans="1:9">
      <c r="A32" s="43">
        <v>19</v>
      </c>
      <c r="B32" s="44" t="s">
        <v>143</v>
      </c>
      <c r="C32" s="44" t="s">
        <v>144</v>
      </c>
      <c r="D32" s="44" t="s">
        <v>145</v>
      </c>
      <c r="E32" s="44" t="s">
        <v>87</v>
      </c>
      <c r="F32" s="44" t="s">
        <v>83</v>
      </c>
      <c r="G32" s="61"/>
      <c r="H32" s="61"/>
      <c r="I32" s="62">
        <v>0</v>
      </c>
    </row>
    <row r="33" ht="48" spans="1:9">
      <c r="A33" s="43">
        <v>20</v>
      </c>
      <c r="B33" s="44" t="s">
        <v>146</v>
      </c>
      <c r="C33" s="44" t="s">
        <v>147</v>
      </c>
      <c r="D33" s="44" t="s">
        <v>148</v>
      </c>
      <c r="E33" s="44" t="s">
        <v>87</v>
      </c>
      <c r="F33" s="44" t="s">
        <v>142</v>
      </c>
      <c r="G33" s="61"/>
      <c r="H33" s="61"/>
      <c r="I33" s="62">
        <v>0</v>
      </c>
    </row>
    <row r="34" ht="48" spans="1:9">
      <c r="A34" s="43">
        <v>21</v>
      </c>
      <c r="B34" s="44" t="s">
        <v>149</v>
      </c>
      <c r="C34" s="44" t="s">
        <v>150</v>
      </c>
      <c r="D34" s="44" t="s">
        <v>151</v>
      </c>
      <c r="E34" s="44" t="s">
        <v>134</v>
      </c>
      <c r="F34" s="44" t="s">
        <v>142</v>
      </c>
      <c r="G34" s="61"/>
      <c r="H34" s="61"/>
      <c r="I34" s="62">
        <v>0</v>
      </c>
    </row>
    <row r="35" ht="48" spans="1:9">
      <c r="A35" s="43">
        <v>22</v>
      </c>
      <c r="B35" s="44" t="s">
        <v>152</v>
      </c>
      <c r="C35" s="44" t="s">
        <v>98</v>
      </c>
      <c r="D35" s="44" t="s">
        <v>153</v>
      </c>
      <c r="E35" s="44" t="s">
        <v>134</v>
      </c>
      <c r="F35" s="44" t="s">
        <v>154</v>
      </c>
      <c r="G35" s="61"/>
      <c r="H35" s="61"/>
      <c r="I35" s="62">
        <v>0</v>
      </c>
    </row>
    <row r="36" ht="36" spans="1:9">
      <c r="A36" s="43">
        <v>23</v>
      </c>
      <c r="B36" s="44" t="s">
        <v>155</v>
      </c>
      <c r="C36" s="44" t="s">
        <v>156</v>
      </c>
      <c r="D36" s="44" t="s">
        <v>157</v>
      </c>
      <c r="E36" s="44" t="s">
        <v>134</v>
      </c>
      <c r="F36" s="44" t="s">
        <v>158</v>
      </c>
      <c r="G36" s="61"/>
      <c r="H36" s="61"/>
      <c r="I36" s="62">
        <v>0</v>
      </c>
    </row>
    <row r="37" ht="84" spans="1:9">
      <c r="A37" s="43">
        <v>24</v>
      </c>
      <c r="B37" s="44" t="s">
        <v>159</v>
      </c>
      <c r="C37" s="44" t="s">
        <v>160</v>
      </c>
      <c r="D37" s="44" t="s">
        <v>161</v>
      </c>
      <c r="E37" s="44" t="s">
        <v>134</v>
      </c>
      <c r="F37" s="44" t="s">
        <v>162</v>
      </c>
      <c r="G37" s="61"/>
      <c r="H37" s="61"/>
      <c r="I37" s="62">
        <v>0</v>
      </c>
    </row>
    <row r="38" ht="72" spans="1:9">
      <c r="A38" s="43">
        <v>25</v>
      </c>
      <c r="B38" s="44" t="s">
        <v>163</v>
      </c>
      <c r="C38" s="44" t="s">
        <v>164</v>
      </c>
      <c r="D38" s="44" t="s">
        <v>165</v>
      </c>
      <c r="E38" s="44" t="s">
        <v>87</v>
      </c>
      <c r="F38" s="44" t="s">
        <v>166</v>
      </c>
      <c r="G38" s="61"/>
      <c r="H38" s="61"/>
      <c r="I38" s="62">
        <v>0</v>
      </c>
    </row>
    <row r="39" ht="84" spans="1:9">
      <c r="A39" s="43">
        <v>26</v>
      </c>
      <c r="B39" s="44" t="s">
        <v>167</v>
      </c>
      <c r="C39" s="44" t="s">
        <v>168</v>
      </c>
      <c r="D39" s="44" t="s">
        <v>169</v>
      </c>
      <c r="E39" s="44" t="s">
        <v>87</v>
      </c>
      <c r="F39" s="44" t="s">
        <v>170</v>
      </c>
      <c r="G39" s="61"/>
      <c r="H39" s="61"/>
      <c r="I39" s="62">
        <v>0</v>
      </c>
    </row>
    <row r="40" ht="60" spans="1:9">
      <c r="A40" s="43">
        <v>27</v>
      </c>
      <c r="B40" s="44" t="s">
        <v>171</v>
      </c>
      <c r="C40" s="44" t="s">
        <v>172</v>
      </c>
      <c r="D40" s="44" t="s">
        <v>173</v>
      </c>
      <c r="E40" s="44" t="s">
        <v>77</v>
      </c>
      <c r="F40" s="44" t="s">
        <v>60</v>
      </c>
      <c r="G40" s="61"/>
      <c r="H40" s="61"/>
      <c r="I40" s="62">
        <v>0</v>
      </c>
    </row>
    <row r="41" ht="96" spans="1:9">
      <c r="A41" s="43">
        <v>28</v>
      </c>
      <c r="B41" s="44" t="s">
        <v>174</v>
      </c>
      <c r="C41" s="44" t="s">
        <v>175</v>
      </c>
      <c r="D41" s="44" t="s">
        <v>176</v>
      </c>
      <c r="E41" s="44" t="s">
        <v>87</v>
      </c>
      <c r="F41" s="44" t="s">
        <v>93</v>
      </c>
      <c r="G41" s="61"/>
      <c r="H41" s="61"/>
      <c r="I41" s="62">
        <v>0</v>
      </c>
    </row>
    <row r="42" ht="48" spans="1:9">
      <c r="A42" s="43">
        <v>29</v>
      </c>
      <c r="B42" s="44" t="s">
        <v>177</v>
      </c>
      <c r="C42" s="44" t="s">
        <v>178</v>
      </c>
      <c r="D42" s="44" t="s">
        <v>179</v>
      </c>
      <c r="E42" s="44" t="s">
        <v>87</v>
      </c>
      <c r="F42" s="44" t="s">
        <v>180</v>
      </c>
      <c r="G42" s="61"/>
      <c r="H42" s="61"/>
      <c r="I42" s="62">
        <v>0</v>
      </c>
    </row>
    <row r="43" ht="48" spans="1:9">
      <c r="A43" s="43">
        <v>30</v>
      </c>
      <c r="B43" s="44" t="s">
        <v>181</v>
      </c>
      <c r="C43" s="44" t="s">
        <v>182</v>
      </c>
      <c r="D43" s="44" t="s">
        <v>183</v>
      </c>
      <c r="E43" s="77" t="s">
        <v>184</v>
      </c>
      <c r="F43" s="44">
        <v>4</v>
      </c>
      <c r="G43" s="61"/>
      <c r="H43" s="61"/>
      <c r="I43" s="62">
        <v>0</v>
      </c>
    </row>
    <row r="44" spans="1:9">
      <c r="A44" s="43"/>
      <c r="B44" s="44"/>
      <c r="C44" s="44" t="s">
        <v>65</v>
      </c>
      <c r="D44" s="44"/>
      <c r="E44" s="44"/>
      <c r="F44" s="44" t="s">
        <v>59</v>
      </c>
      <c r="G44" s="61"/>
      <c r="H44" s="61"/>
      <c r="I44" s="62">
        <v>0</v>
      </c>
    </row>
    <row r="45" ht="336" spans="1:9">
      <c r="A45" s="43">
        <v>31</v>
      </c>
      <c r="B45" s="44" t="s">
        <v>185</v>
      </c>
      <c r="C45" s="44" t="s">
        <v>186</v>
      </c>
      <c r="D45" s="44" t="s">
        <v>187</v>
      </c>
      <c r="E45" s="44" t="s">
        <v>77</v>
      </c>
      <c r="F45" s="44" t="s">
        <v>60</v>
      </c>
      <c r="G45" s="61"/>
      <c r="H45" s="61"/>
      <c r="I45" s="62">
        <v>0</v>
      </c>
    </row>
    <row r="46" ht="48" spans="1:9">
      <c r="A46" s="43">
        <v>32</v>
      </c>
      <c r="B46" s="44" t="s">
        <v>188</v>
      </c>
      <c r="C46" s="44" t="s">
        <v>189</v>
      </c>
      <c r="D46" s="44" t="s">
        <v>190</v>
      </c>
      <c r="E46" s="44" t="s">
        <v>77</v>
      </c>
      <c r="F46" s="44" t="s">
        <v>60</v>
      </c>
      <c r="G46" s="61"/>
      <c r="H46" s="61"/>
      <c r="I46" s="62"/>
    </row>
    <row r="47" ht="36" spans="1:9">
      <c r="A47" s="43">
        <v>33</v>
      </c>
      <c r="B47" s="44" t="s">
        <v>191</v>
      </c>
      <c r="C47" s="44" t="s">
        <v>192</v>
      </c>
      <c r="D47" s="44" t="s">
        <v>193</v>
      </c>
      <c r="E47" s="77" t="s">
        <v>100</v>
      </c>
      <c r="F47" s="78">
        <v>34018.5</v>
      </c>
      <c r="G47" s="78"/>
      <c r="H47" s="61"/>
      <c r="I47" s="62"/>
    </row>
  </sheetData>
  <mergeCells count="21">
    <mergeCell ref="A1:E1"/>
    <mergeCell ref="G1:I1"/>
    <mergeCell ref="G2:I2"/>
    <mergeCell ref="C5:D5"/>
    <mergeCell ref="C7:D7"/>
    <mergeCell ref="C8:D8"/>
    <mergeCell ref="C10:D10"/>
    <mergeCell ref="C11:D11"/>
    <mergeCell ref="C14:D14"/>
    <mergeCell ref="C15:D15"/>
    <mergeCell ref="C26:D26"/>
    <mergeCell ref="C27:D27"/>
    <mergeCell ref="C44:D44"/>
    <mergeCell ref="A2:A4"/>
    <mergeCell ref="B2:B4"/>
    <mergeCell ref="C2:C4"/>
    <mergeCell ref="D2:D4"/>
    <mergeCell ref="E2:E4"/>
    <mergeCell ref="F2:F4"/>
    <mergeCell ref="G3:G4"/>
    <mergeCell ref="H3:H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workbookViewId="0">
      <selection activeCell="A1" sqref="A1:E1"/>
    </sheetView>
  </sheetViews>
  <sheetFormatPr defaultColWidth="9" defaultRowHeight="13.5"/>
  <cols>
    <col min="1" max="3" width="9" style="58"/>
    <col min="4" max="4" width="23.75" style="58" customWidth="1"/>
    <col min="5" max="16384" width="9" style="58"/>
  </cols>
  <sheetData>
    <row r="1" ht="29.25" customHeight="1" spans="1:9">
      <c r="A1" s="59" t="s">
        <v>194</v>
      </c>
      <c r="B1" s="59"/>
      <c r="C1" s="59"/>
      <c r="D1" s="59"/>
      <c r="E1" s="59"/>
      <c r="F1" s="60"/>
      <c r="G1" s="60"/>
      <c r="H1" s="60"/>
      <c r="I1" s="60"/>
    </row>
    <row r="2" ht="14.25" spans="1:9">
      <c r="A2" s="38" t="s">
        <v>1</v>
      </c>
      <c r="B2" s="39" t="s">
        <v>50</v>
      </c>
      <c r="C2" s="39" t="s">
        <v>2</v>
      </c>
      <c r="D2" s="39" t="s">
        <v>3</v>
      </c>
      <c r="E2" s="39" t="s">
        <v>51</v>
      </c>
      <c r="F2" s="39" t="s">
        <v>52</v>
      </c>
      <c r="G2" s="40" t="s">
        <v>53</v>
      </c>
      <c r="H2" s="40"/>
      <c r="I2" s="40"/>
    </row>
    <row r="3" ht="14.25" spans="1:9">
      <c r="A3" s="38"/>
      <c r="B3" s="39"/>
      <c r="C3" s="39"/>
      <c r="D3" s="39"/>
      <c r="E3" s="39"/>
      <c r="F3" s="39"/>
      <c r="G3" s="41" t="s">
        <v>54</v>
      </c>
      <c r="H3" s="41" t="s">
        <v>55</v>
      </c>
      <c r="I3" s="42" t="s">
        <v>56</v>
      </c>
    </row>
    <row r="4" spans="1:9">
      <c r="A4" s="38"/>
      <c r="B4" s="39"/>
      <c r="C4" s="39"/>
      <c r="D4" s="39"/>
      <c r="E4" s="39"/>
      <c r="F4" s="39"/>
      <c r="G4" s="41"/>
      <c r="H4" s="41"/>
      <c r="I4" s="42" t="s">
        <v>57</v>
      </c>
    </row>
    <row r="5" ht="27" customHeight="1" spans="1:9">
      <c r="A5" s="43"/>
      <c r="B5" s="44"/>
      <c r="C5" s="45" t="s">
        <v>58</v>
      </c>
      <c r="D5" s="45"/>
      <c r="E5" s="44"/>
      <c r="F5" s="44" t="s">
        <v>59</v>
      </c>
      <c r="G5" s="61">
        <v>0</v>
      </c>
      <c r="H5" s="61">
        <v>0</v>
      </c>
      <c r="I5" s="62">
        <v>0</v>
      </c>
    </row>
    <row r="6" ht="95.25" customHeight="1" spans="1:9">
      <c r="A6" s="43" t="s">
        <v>60</v>
      </c>
      <c r="B6" s="44" t="s">
        <v>61</v>
      </c>
      <c r="C6" s="44" t="s">
        <v>62</v>
      </c>
      <c r="D6" s="44" t="s">
        <v>63</v>
      </c>
      <c r="E6" s="50" t="s">
        <v>64</v>
      </c>
      <c r="F6" s="51">
        <v>365</v>
      </c>
      <c r="G6" s="50"/>
      <c r="H6" s="61"/>
      <c r="I6" s="62">
        <v>0</v>
      </c>
    </row>
    <row r="7" spans="1:9">
      <c r="A7" s="43"/>
      <c r="B7" s="44"/>
      <c r="C7" s="44" t="s">
        <v>65</v>
      </c>
      <c r="D7" s="44"/>
      <c r="E7" s="44"/>
      <c r="F7" s="44" t="s">
        <v>59</v>
      </c>
      <c r="G7" s="61"/>
      <c r="H7" s="61"/>
      <c r="I7" s="62">
        <v>0</v>
      </c>
    </row>
    <row r="8" ht="28.5" customHeight="1" spans="1:9">
      <c r="A8" s="43"/>
      <c r="B8" s="44"/>
      <c r="C8" s="53" t="s">
        <v>66</v>
      </c>
      <c r="D8" s="53"/>
      <c r="E8" s="44"/>
      <c r="F8" s="44" t="s">
        <v>59</v>
      </c>
      <c r="G8" s="61"/>
      <c r="H8" s="61"/>
      <c r="I8" s="62">
        <v>0</v>
      </c>
    </row>
    <row r="9" ht="48.75" customHeight="1" spans="1:9">
      <c r="A9" s="43" t="s">
        <v>67</v>
      </c>
      <c r="B9" s="44" t="s">
        <v>68</v>
      </c>
      <c r="C9" s="44" t="s">
        <v>69</v>
      </c>
      <c r="D9" s="44" t="s">
        <v>195</v>
      </c>
      <c r="E9" s="54" t="s">
        <v>71</v>
      </c>
      <c r="F9" s="50">
        <v>3.804</v>
      </c>
      <c r="G9" s="50"/>
      <c r="H9" s="61"/>
      <c r="I9" s="62">
        <v>0</v>
      </c>
    </row>
    <row r="10" spans="1:9">
      <c r="A10" s="43"/>
      <c r="B10" s="44"/>
      <c r="C10" s="44" t="s">
        <v>65</v>
      </c>
      <c r="D10" s="44"/>
      <c r="E10" s="44"/>
      <c r="F10" s="44" t="s">
        <v>59</v>
      </c>
      <c r="G10" s="61"/>
      <c r="H10" s="61"/>
      <c r="I10" s="62">
        <v>0</v>
      </c>
    </row>
    <row r="11" ht="29.25" customHeight="1" spans="1:9">
      <c r="A11" s="43"/>
      <c r="B11" s="44"/>
      <c r="C11" s="53" t="s">
        <v>196</v>
      </c>
      <c r="D11" s="53"/>
      <c r="E11" s="44"/>
      <c r="F11" s="44" t="s">
        <v>59</v>
      </c>
      <c r="G11" s="61"/>
      <c r="H11" s="61"/>
      <c r="I11" s="62">
        <v>0</v>
      </c>
    </row>
    <row r="12" ht="36.75" customHeight="1" spans="1:9">
      <c r="A12" s="43">
        <v>3</v>
      </c>
      <c r="B12" s="44" t="s">
        <v>79</v>
      </c>
      <c r="C12" s="44" t="s">
        <v>90</v>
      </c>
      <c r="D12" s="44" t="s">
        <v>197</v>
      </c>
      <c r="E12" s="63" t="s">
        <v>92</v>
      </c>
      <c r="F12" s="64">
        <v>96</v>
      </c>
      <c r="G12" s="61"/>
      <c r="H12" s="61"/>
      <c r="I12" s="62">
        <v>0</v>
      </c>
    </row>
    <row r="13" ht="76.5" customHeight="1" spans="1:9">
      <c r="A13" s="43">
        <v>4</v>
      </c>
      <c r="B13" s="44" t="s">
        <v>84</v>
      </c>
      <c r="C13" s="44" t="s">
        <v>98</v>
      </c>
      <c r="D13" s="44" t="s">
        <v>198</v>
      </c>
      <c r="E13" s="63" t="s">
        <v>100</v>
      </c>
      <c r="F13" s="44">
        <f>33.4*2/5</f>
        <v>13.36</v>
      </c>
      <c r="G13" s="61"/>
      <c r="H13" s="61"/>
      <c r="I13" s="62">
        <v>0</v>
      </c>
    </row>
    <row r="14" ht="36" spans="1:9">
      <c r="A14" s="43">
        <v>5</v>
      </c>
      <c r="B14" s="44" t="s">
        <v>89</v>
      </c>
      <c r="C14" s="44" t="s">
        <v>103</v>
      </c>
      <c r="D14" s="44" t="s">
        <v>199</v>
      </c>
      <c r="E14" s="64" t="s">
        <v>92</v>
      </c>
      <c r="F14" s="64">
        <v>16</v>
      </c>
      <c r="G14" s="61"/>
      <c r="H14" s="61"/>
      <c r="I14" s="62">
        <v>0</v>
      </c>
    </row>
    <row r="15" ht="36" customHeight="1" spans="1:9">
      <c r="A15" s="43">
        <v>6</v>
      </c>
      <c r="B15" s="44" t="s">
        <v>94</v>
      </c>
      <c r="C15" s="44" t="s">
        <v>107</v>
      </c>
      <c r="D15" s="44" t="s">
        <v>200</v>
      </c>
      <c r="E15" s="44" t="s">
        <v>87</v>
      </c>
      <c r="F15" s="44">
        <f>33.4*2</f>
        <v>66.8</v>
      </c>
      <c r="G15" s="61"/>
      <c r="H15" s="61"/>
      <c r="I15" s="62">
        <v>0</v>
      </c>
    </row>
    <row r="16" ht="31.5" customHeight="1" spans="1:9">
      <c r="A16" s="43">
        <v>8</v>
      </c>
      <c r="B16" s="44" t="s">
        <v>201</v>
      </c>
      <c r="C16" s="44" t="s">
        <v>116</v>
      </c>
      <c r="D16" s="44" t="s">
        <v>202</v>
      </c>
      <c r="E16" s="65" t="s">
        <v>92</v>
      </c>
      <c r="F16" s="66">
        <v>2</v>
      </c>
      <c r="G16" s="61"/>
      <c r="H16" s="61"/>
      <c r="I16" s="62">
        <v>0</v>
      </c>
    </row>
    <row r="17" ht="36" spans="1:9">
      <c r="A17" s="43">
        <v>9</v>
      </c>
      <c r="B17" s="44" t="s">
        <v>102</v>
      </c>
      <c r="C17" s="44" t="s">
        <v>120</v>
      </c>
      <c r="D17" s="44" t="s">
        <v>203</v>
      </c>
      <c r="E17" s="44" t="s">
        <v>77</v>
      </c>
      <c r="F17" s="44" t="s">
        <v>60</v>
      </c>
      <c r="G17" s="61"/>
      <c r="H17" s="61"/>
      <c r="I17" s="62">
        <v>0</v>
      </c>
    </row>
    <row r="18" spans="1:9">
      <c r="A18" s="43"/>
      <c r="B18" s="44"/>
      <c r="C18" s="56" t="s">
        <v>65</v>
      </c>
      <c r="D18" s="57"/>
      <c r="E18" s="44"/>
      <c r="F18" s="44" t="s">
        <v>59</v>
      </c>
      <c r="G18" s="61"/>
      <c r="H18" s="61"/>
      <c r="I18" s="62">
        <v>0</v>
      </c>
    </row>
    <row r="19" ht="27" customHeight="1" spans="1:9">
      <c r="A19" s="43"/>
      <c r="B19" s="44"/>
      <c r="C19" s="53" t="s">
        <v>204</v>
      </c>
      <c r="D19" s="53"/>
      <c r="E19" s="44"/>
      <c r="F19" s="44" t="s">
        <v>59</v>
      </c>
      <c r="G19" s="61"/>
      <c r="H19" s="61"/>
      <c r="I19" s="62">
        <v>0</v>
      </c>
    </row>
    <row r="20" ht="72" spans="1:9">
      <c r="A20" s="43" t="s">
        <v>109</v>
      </c>
      <c r="B20" s="44" t="s">
        <v>106</v>
      </c>
      <c r="C20" s="44" t="s">
        <v>137</v>
      </c>
      <c r="D20" s="44" t="s">
        <v>205</v>
      </c>
      <c r="E20" s="44" t="s">
        <v>134</v>
      </c>
      <c r="F20" s="44">
        <v>4</v>
      </c>
      <c r="G20" s="61"/>
      <c r="H20" s="61"/>
      <c r="I20" s="62">
        <v>0</v>
      </c>
    </row>
    <row r="21" ht="60" spans="1:9">
      <c r="A21" s="43" t="s">
        <v>114</v>
      </c>
      <c r="B21" s="44" t="s">
        <v>110</v>
      </c>
      <c r="C21" s="44" t="s">
        <v>206</v>
      </c>
      <c r="D21" s="44" t="s">
        <v>207</v>
      </c>
      <c r="E21" s="44" t="s">
        <v>134</v>
      </c>
      <c r="F21" s="44" t="s">
        <v>83</v>
      </c>
      <c r="G21" s="61"/>
      <c r="H21" s="61"/>
      <c r="I21" s="62">
        <v>0</v>
      </c>
    </row>
    <row r="22" ht="48" spans="1:9">
      <c r="A22" s="43" t="s">
        <v>118</v>
      </c>
      <c r="B22" s="44" t="s">
        <v>115</v>
      </c>
      <c r="C22" s="44" t="s">
        <v>208</v>
      </c>
      <c r="D22" s="44" t="s">
        <v>209</v>
      </c>
      <c r="E22" s="44" t="s">
        <v>87</v>
      </c>
      <c r="F22" s="44" t="s">
        <v>73</v>
      </c>
      <c r="G22" s="61"/>
      <c r="H22" s="61"/>
      <c r="I22" s="62">
        <v>0</v>
      </c>
    </row>
    <row r="23" ht="84" spans="1:9">
      <c r="A23" s="43" t="s">
        <v>122</v>
      </c>
      <c r="B23" s="44" t="s">
        <v>123</v>
      </c>
      <c r="C23" s="44" t="s">
        <v>160</v>
      </c>
      <c r="D23" s="44" t="s">
        <v>210</v>
      </c>
      <c r="E23" s="44" t="s">
        <v>134</v>
      </c>
      <c r="F23" s="44" t="s">
        <v>73</v>
      </c>
      <c r="G23" s="61"/>
      <c r="H23" s="61"/>
      <c r="I23" s="62">
        <v>0</v>
      </c>
    </row>
    <row r="24" ht="72" spans="1:9">
      <c r="A24" s="43" t="s">
        <v>211</v>
      </c>
      <c r="B24" s="44" t="s">
        <v>127</v>
      </c>
      <c r="C24" s="44" t="s">
        <v>164</v>
      </c>
      <c r="D24" s="44" t="s">
        <v>212</v>
      </c>
      <c r="E24" s="44" t="s">
        <v>87</v>
      </c>
      <c r="F24" s="44">
        <v>20</v>
      </c>
      <c r="G24" s="61"/>
      <c r="H24" s="61"/>
      <c r="I24" s="62">
        <v>0</v>
      </c>
    </row>
    <row r="25" ht="48" spans="1:9">
      <c r="A25" s="43" t="s">
        <v>213</v>
      </c>
      <c r="B25" s="44" t="s">
        <v>143</v>
      </c>
      <c r="C25" s="44" t="s">
        <v>128</v>
      </c>
      <c r="D25" s="44" t="s">
        <v>214</v>
      </c>
      <c r="E25" s="44" t="s">
        <v>87</v>
      </c>
      <c r="F25" s="44">
        <v>8</v>
      </c>
      <c r="G25" s="61"/>
      <c r="H25" s="61"/>
      <c r="I25" s="62"/>
    </row>
    <row r="26" ht="48" spans="1:9">
      <c r="A26" s="43" t="s">
        <v>215</v>
      </c>
      <c r="B26" s="44" t="s">
        <v>146</v>
      </c>
      <c r="C26" s="44" t="s">
        <v>132</v>
      </c>
      <c r="D26" s="44" t="s">
        <v>216</v>
      </c>
      <c r="E26" s="44" t="s">
        <v>100</v>
      </c>
      <c r="F26" s="44">
        <v>10</v>
      </c>
      <c r="G26" s="61"/>
      <c r="H26" s="61"/>
      <c r="I26" s="62"/>
    </row>
    <row r="27" ht="36" spans="1:9">
      <c r="A27" s="43" t="s">
        <v>217</v>
      </c>
      <c r="B27" s="44" t="s">
        <v>131</v>
      </c>
      <c r="C27" s="44" t="s">
        <v>172</v>
      </c>
      <c r="D27" s="44" t="s">
        <v>218</v>
      </c>
      <c r="E27" s="44" t="s">
        <v>77</v>
      </c>
      <c r="F27" s="44" t="s">
        <v>60</v>
      </c>
      <c r="G27" s="61"/>
      <c r="H27" s="61"/>
      <c r="I27" s="62">
        <v>0</v>
      </c>
    </row>
    <row r="28" ht="300" spans="1:9">
      <c r="A28" s="43" t="s">
        <v>219</v>
      </c>
      <c r="B28" s="44" t="s">
        <v>146</v>
      </c>
      <c r="C28" s="44" t="s">
        <v>186</v>
      </c>
      <c r="D28" s="44" t="s">
        <v>187</v>
      </c>
      <c r="E28" s="44" t="s">
        <v>77</v>
      </c>
      <c r="F28" s="44" t="s">
        <v>60</v>
      </c>
      <c r="G28" s="61"/>
      <c r="H28" s="61"/>
      <c r="I28" s="62">
        <v>0</v>
      </c>
    </row>
    <row r="29" ht="48" spans="1:9">
      <c r="A29" s="43">
        <v>20</v>
      </c>
      <c r="B29" s="44" t="s">
        <v>146</v>
      </c>
      <c r="C29" s="44" t="s">
        <v>189</v>
      </c>
      <c r="D29" s="44" t="s">
        <v>190</v>
      </c>
      <c r="E29" s="44" t="s">
        <v>77</v>
      </c>
      <c r="F29" s="44" t="s">
        <v>60</v>
      </c>
      <c r="G29" s="61"/>
      <c r="H29" s="61"/>
      <c r="I29" s="62"/>
    </row>
  </sheetData>
  <mergeCells count="18">
    <mergeCell ref="A1:E1"/>
    <mergeCell ref="G1:I1"/>
    <mergeCell ref="G2:I2"/>
    <mergeCell ref="C5:D5"/>
    <mergeCell ref="C7:D7"/>
    <mergeCell ref="C8:D8"/>
    <mergeCell ref="C10:D10"/>
    <mergeCell ref="C11:D11"/>
    <mergeCell ref="C18:D18"/>
    <mergeCell ref="C19:D19"/>
    <mergeCell ref="A2:A4"/>
    <mergeCell ref="B2:B4"/>
    <mergeCell ref="C2:C4"/>
    <mergeCell ref="D2:D4"/>
    <mergeCell ref="E2:E4"/>
    <mergeCell ref="F2:F4"/>
    <mergeCell ref="G3:G4"/>
    <mergeCell ref="H3:H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selection activeCell="K9" sqref="K9"/>
    </sheetView>
  </sheetViews>
  <sheetFormatPr defaultColWidth="9" defaultRowHeight="13.5"/>
  <cols>
    <col min="1" max="3" width="9" style="34"/>
    <col min="4" max="4" width="23.75" style="34" customWidth="1"/>
    <col min="5" max="16384" width="9" style="34"/>
  </cols>
  <sheetData>
    <row r="1" ht="29.25" customHeight="1" spans="1:9">
      <c r="A1" s="35" t="s">
        <v>220</v>
      </c>
      <c r="B1" s="35"/>
      <c r="C1" s="35"/>
      <c r="D1" s="35"/>
      <c r="E1" s="35"/>
      <c r="F1" s="36"/>
      <c r="G1" s="37"/>
      <c r="H1" s="37"/>
      <c r="I1" s="37"/>
    </row>
    <row r="2" ht="14.25" spans="1:9">
      <c r="A2" s="38" t="s">
        <v>1</v>
      </c>
      <c r="B2" s="39" t="s">
        <v>50</v>
      </c>
      <c r="C2" s="39" t="s">
        <v>2</v>
      </c>
      <c r="D2" s="39" t="s">
        <v>3</v>
      </c>
      <c r="E2" s="39" t="s">
        <v>51</v>
      </c>
      <c r="F2" s="39" t="s">
        <v>52</v>
      </c>
      <c r="G2" s="40" t="s">
        <v>53</v>
      </c>
      <c r="H2" s="40"/>
      <c r="I2" s="40"/>
    </row>
    <row r="3" ht="14.25" spans="1:9">
      <c r="A3" s="38"/>
      <c r="B3" s="39"/>
      <c r="C3" s="39"/>
      <c r="D3" s="39"/>
      <c r="E3" s="39"/>
      <c r="F3" s="39"/>
      <c r="G3" s="41" t="s">
        <v>54</v>
      </c>
      <c r="H3" s="41" t="s">
        <v>55</v>
      </c>
      <c r="I3" s="42" t="s">
        <v>56</v>
      </c>
    </row>
    <row r="4" spans="1:9">
      <c r="A4" s="38"/>
      <c r="B4" s="39"/>
      <c r="C4" s="39"/>
      <c r="D4" s="39"/>
      <c r="E4" s="39"/>
      <c r="F4" s="39"/>
      <c r="G4" s="41"/>
      <c r="H4" s="41"/>
      <c r="I4" s="42" t="s">
        <v>57</v>
      </c>
    </row>
    <row r="5" ht="27" customHeight="1" spans="1:9">
      <c r="A5" s="43"/>
      <c r="B5" s="44"/>
      <c r="C5" s="45" t="s">
        <v>58</v>
      </c>
      <c r="D5" s="45"/>
      <c r="E5" s="44"/>
      <c r="F5" s="46" t="s">
        <v>59</v>
      </c>
      <c r="G5" s="47">
        <v>0</v>
      </c>
      <c r="H5" s="47">
        <v>0</v>
      </c>
      <c r="I5" s="48">
        <v>0</v>
      </c>
    </row>
    <row r="6" ht="95.25" customHeight="1" spans="1:9">
      <c r="A6" s="43" t="s">
        <v>60</v>
      </c>
      <c r="B6" s="44" t="s">
        <v>61</v>
      </c>
      <c r="C6" s="49" t="s">
        <v>62</v>
      </c>
      <c r="D6" s="49" t="s">
        <v>63</v>
      </c>
      <c r="E6" s="50" t="s">
        <v>64</v>
      </c>
      <c r="F6" s="51">
        <v>365</v>
      </c>
      <c r="G6" s="50"/>
      <c r="H6" s="47"/>
      <c r="I6" s="48">
        <v>0</v>
      </c>
    </row>
    <row r="7" spans="1:9">
      <c r="A7" s="43"/>
      <c r="B7" s="44"/>
      <c r="C7" s="44" t="s">
        <v>65</v>
      </c>
      <c r="D7" s="44"/>
      <c r="E7" s="52"/>
      <c r="F7" s="52" t="s">
        <v>59</v>
      </c>
      <c r="G7" s="47"/>
      <c r="H7" s="47"/>
      <c r="I7" s="48">
        <v>0</v>
      </c>
    </row>
    <row r="8" ht="28.5" customHeight="1" spans="1:9">
      <c r="A8" s="43"/>
      <c r="B8" s="44"/>
      <c r="C8" s="53" t="s">
        <v>66</v>
      </c>
      <c r="D8" s="53"/>
      <c r="E8" s="52"/>
      <c r="F8" s="52" t="s">
        <v>59</v>
      </c>
      <c r="G8" s="47"/>
      <c r="H8" s="47"/>
      <c r="I8" s="48">
        <v>0</v>
      </c>
    </row>
    <row r="9" ht="48.75" customHeight="1" spans="1:9">
      <c r="A9" s="43" t="s">
        <v>67</v>
      </c>
      <c r="B9" s="44" t="s">
        <v>68</v>
      </c>
      <c r="C9" s="49" t="s">
        <v>69</v>
      </c>
      <c r="D9" s="49" t="s">
        <v>195</v>
      </c>
      <c r="E9" s="54" t="s">
        <v>71</v>
      </c>
      <c r="F9" s="50">
        <v>6.69</v>
      </c>
      <c r="G9" s="50"/>
      <c r="H9" s="47"/>
      <c r="I9" s="48">
        <v>0</v>
      </c>
    </row>
    <row r="10" spans="1:9">
      <c r="A10" s="43"/>
      <c r="B10" s="44"/>
      <c r="C10" s="44" t="s">
        <v>65</v>
      </c>
      <c r="D10" s="44"/>
      <c r="E10" s="52"/>
      <c r="F10" s="52" t="s">
        <v>59</v>
      </c>
      <c r="G10" s="47"/>
      <c r="H10" s="47"/>
      <c r="I10" s="48">
        <v>0</v>
      </c>
    </row>
    <row r="11" ht="29.25" customHeight="1" spans="1:9">
      <c r="A11" s="43"/>
      <c r="B11" s="44"/>
      <c r="C11" s="53" t="s">
        <v>196</v>
      </c>
      <c r="D11" s="53"/>
      <c r="E11" s="52"/>
      <c r="F11" s="52" t="s">
        <v>59</v>
      </c>
      <c r="G11" s="47"/>
      <c r="H11" s="47"/>
      <c r="I11" s="48">
        <v>0</v>
      </c>
    </row>
    <row r="12" ht="84.75" spans="1:9">
      <c r="A12" s="43">
        <v>3</v>
      </c>
      <c r="B12" s="44" t="s">
        <v>74</v>
      </c>
      <c r="C12" s="49" t="s">
        <v>98</v>
      </c>
      <c r="D12" s="55" t="s">
        <v>221</v>
      </c>
      <c r="E12" s="52" t="s">
        <v>100</v>
      </c>
      <c r="F12" s="52">
        <f>25.4*2/5</f>
        <v>10.16</v>
      </c>
      <c r="G12" s="47"/>
      <c r="H12" s="47"/>
      <c r="I12" s="48">
        <v>0</v>
      </c>
    </row>
    <row r="13" ht="36" spans="1:9">
      <c r="A13" s="43">
        <v>4</v>
      </c>
      <c r="B13" s="44" t="s">
        <v>79</v>
      </c>
      <c r="C13" s="49" t="s">
        <v>103</v>
      </c>
      <c r="D13" s="49" t="s">
        <v>199</v>
      </c>
      <c r="E13" s="52" t="s">
        <v>92</v>
      </c>
      <c r="F13" s="52">
        <v>16</v>
      </c>
      <c r="G13" s="47"/>
      <c r="H13" s="47"/>
      <c r="I13" s="48">
        <v>0</v>
      </c>
    </row>
    <row r="14" ht="36" customHeight="1" spans="1:9">
      <c r="A14" s="43">
        <v>5</v>
      </c>
      <c r="B14" s="44" t="s">
        <v>84</v>
      </c>
      <c r="C14" s="49" t="s">
        <v>107</v>
      </c>
      <c r="D14" s="49" t="s">
        <v>222</v>
      </c>
      <c r="E14" s="52" t="s">
        <v>87</v>
      </c>
      <c r="F14" s="52">
        <f>25.4*2</f>
        <v>50.8</v>
      </c>
      <c r="G14" s="47"/>
      <c r="H14" s="47"/>
      <c r="I14" s="48">
        <v>0</v>
      </c>
    </row>
    <row r="15" ht="31.5" customHeight="1" spans="1:9">
      <c r="A15" s="43">
        <v>6</v>
      </c>
      <c r="B15" s="44" t="s">
        <v>89</v>
      </c>
      <c r="C15" s="49" t="s">
        <v>116</v>
      </c>
      <c r="D15" s="49" t="s">
        <v>202</v>
      </c>
      <c r="E15" s="52" t="s">
        <v>92</v>
      </c>
      <c r="F15" s="52">
        <v>2</v>
      </c>
      <c r="G15" s="47"/>
      <c r="H15" s="47"/>
      <c r="I15" s="48">
        <v>0</v>
      </c>
    </row>
    <row r="16" ht="36" spans="1:9">
      <c r="A16" s="43">
        <v>7</v>
      </c>
      <c r="B16" s="44" t="s">
        <v>94</v>
      </c>
      <c r="C16" s="49" t="s">
        <v>120</v>
      </c>
      <c r="D16" s="49" t="s">
        <v>203</v>
      </c>
      <c r="E16" s="52" t="s">
        <v>77</v>
      </c>
      <c r="F16" s="52">
        <v>1</v>
      </c>
      <c r="G16" s="47"/>
      <c r="H16" s="47"/>
      <c r="I16" s="48">
        <v>0</v>
      </c>
    </row>
    <row r="17" spans="1:9">
      <c r="A17" s="43"/>
      <c r="B17" s="44"/>
      <c r="C17" s="56" t="s">
        <v>65</v>
      </c>
      <c r="D17" s="57"/>
      <c r="E17" s="52"/>
      <c r="F17" s="52" t="s">
        <v>59</v>
      </c>
      <c r="G17" s="47"/>
      <c r="H17" s="47"/>
      <c r="I17" s="48">
        <v>0</v>
      </c>
    </row>
    <row r="18" ht="27" customHeight="1" spans="1:9">
      <c r="A18" s="43"/>
      <c r="B18" s="44"/>
      <c r="C18" s="53" t="s">
        <v>204</v>
      </c>
      <c r="D18" s="53"/>
      <c r="E18" s="52"/>
      <c r="F18" s="52" t="s">
        <v>59</v>
      </c>
      <c r="G18" s="47"/>
      <c r="H18" s="47"/>
      <c r="I18" s="48">
        <v>0</v>
      </c>
    </row>
    <row r="19" ht="72" spans="1:9">
      <c r="A19" s="43">
        <v>8</v>
      </c>
      <c r="B19" s="44" t="s">
        <v>97</v>
      </c>
      <c r="C19" s="49" t="s">
        <v>137</v>
      </c>
      <c r="D19" s="49" t="s">
        <v>205</v>
      </c>
      <c r="E19" s="52" t="s">
        <v>134</v>
      </c>
      <c r="F19" s="52" t="s">
        <v>78</v>
      </c>
      <c r="G19" s="47"/>
      <c r="H19" s="47"/>
      <c r="I19" s="48">
        <v>0</v>
      </c>
    </row>
    <row r="20" ht="60" spans="1:9">
      <c r="A20" s="43">
        <v>9</v>
      </c>
      <c r="B20" s="44" t="s">
        <v>201</v>
      </c>
      <c r="C20" s="49" t="s">
        <v>206</v>
      </c>
      <c r="D20" s="49" t="s">
        <v>207</v>
      </c>
      <c r="E20" s="52" t="s">
        <v>134</v>
      </c>
      <c r="F20" s="52" t="s">
        <v>83</v>
      </c>
      <c r="G20" s="47"/>
      <c r="H20" s="47"/>
      <c r="I20" s="48">
        <v>0</v>
      </c>
    </row>
    <row r="21" ht="48" spans="1:9">
      <c r="A21" s="43">
        <v>10</v>
      </c>
      <c r="B21" s="44" t="s">
        <v>102</v>
      </c>
      <c r="C21" s="49" t="s">
        <v>208</v>
      </c>
      <c r="D21" s="49" t="s">
        <v>209</v>
      </c>
      <c r="E21" s="52" t="s">
        <v>87</v>
      </c>
      <c r="F21" s="52" t="s">
        <v>73</v>
      </c>
      <c r="G21" s="47"/>
      <c r="H21" s="47"/>
      <c r="I21" s="48">
        <v>0</v>
      </c>
    </row>
    <row r="22" ht="84" spans="1:9">
      <c r="A22" s="43">
        <v>11</v>
      </c>
      <c r="B22" s="44" t="s">
        <v>106</v>
      </c>
      <c r="C22" s="49" t="s">
        <v>160</v>
      </c>
      <c r="D22" s="49" t="s">
        <v>210</v>
      </c>
      <c r="E22" s="52" t="s">
        <v>134</v>
      </c>
      <c r="F22" s="52" t="s">
        <v>73</v>
      </c>
      <c r="G22" s="47"/>
      <c r="H22" s="47"/>
      <c r="I22" s="48">
        <v>0</v>
      </c>
    </row>
    <row r="23" ht="72" spans="1:9">
      <c r="A23" s="43">
        <v>12</v>
      </c>
      <c r="B23" s="44" t="s">
        <v>110</v>
      </c>
      <c r="C23" s="49" t="s">
        <v>164</v>
      </c>
      <c r="D23" s="49" t="s">
        <v>223</v>
      </c>
      <c r="E23" s="52" t="s">
        <v>87</v>
      </c>
      <c r="F23" s="52">
        <v>10</v>
      </c>
      <c r="G23" s="47"/>
      <c r="H23" s="47"/>
      <c r="I23" s="48">
        <v>0</v>
      </c>
    </row>
    <row r="24" ht="36" spans="1:9">
      <c r="A24" s="43">
        <v>13</v>
      </c>
      <c r="B24" s="44" t="s">
        <v>115</v>
      </c>
      <c r="C24" s="49" t="s">
        <v>172</v>
      </c>
      <c r="D24" s="49" t="s">
        <v>218</v>
      </c>
      <c r="E24" s="52" t="s">
        <v>77</v>
      </c>
      <c r="F24" s="52" t="s">
        <v>60</v>
      </c>
      <c r="G24" s="47"/>
      <c r="H24" s="47"/>
      <c r="I24" s="48">
        <v>0</v>
      </c>
    </row>
    <row r="25" ht="48" spans="1:9">
      <c r="A25" s="43">
        <v>14</v>
      </c>
      <c r="B25" s="44" t="s">
        <v>119</v>
      </c>
      <c r="C25" s="49" t="s">
        <v>128</v>
      </c>
      <c r="D25" s="49" t="s">
        <v>224</v>
      </c>
      <c r="E25" s="52" t="s">
        <v>87</v>
      </c>
      <c r="F25" s="52">
        <v>6.5</v>
      </c>
      <c r="G25" s="47"/>
      <c r="H25" s="47"/>
      <c r="I25" s="48"/>
    </row>
    <row r="26" ht="48" spans="1:9">
      <c r="A26" s="43">
        <v>15</v>
      </c>
      <c r="B26" s="44" t="s">
        <v>123</v>
      </c>
      <c r="C26" s="49" t="s">
        <v>132</v>
      </c>
      <c r="D26" s="49" t="s">
        <v>225</v>
      </c>
      <c r="E26" s="52" t="s">
        <v>100</v>
      </c>
      <c r="F26" s="52">
        <v>50</v>
      </c>
      <c r="G26" s="47"/>
      <c r="H26" s="47"/>
      <c r="I26" s="48"/>
    </row>
    <row r="27" ht="300" spans="1:9">
      <c r="A27" s="43">
        <v>16</v>
      </c>
      <c r="B27" s="44" t="s">
        <v>127</v>
      </c>
      <c r="C27" s="49" t="s">
        <v>186</v>
      </c>
      <c r="D27" s="49" t="s">
        <v>187</v>
      </c>
      <c r="E27" s="52" t="s">
        <v>77</v>
      </c>
      <c r="F27" s="52" t="s">
        <v>60</v>
      </c>
      <c r="G27" s="47"/>
      <c r="H27" s="47"/>
      <c r="I27" s="48">
        <v>0</v>
      </c>
    </row>
    <row r="28" ht="48" spans="1:9">
      <c r="A28" s="43">
        <v>17</v>
      </c>
      <c r="B28" s="44" t="s">
        <v>131</v>
      </c>
      <c r="C28" s="49" t="s">
        <v>189</v>
      </c>
      <c r="D28" s="49" t="s">
        <v>190</v>
      </c>
      <c r="E28" s="52" t="s">
        <v>77</v>
      </c>
      <c r="F28" s="52" t="s">
        <v>60</v>
      </c>
      <c r="G28" s="47"/>
      <c r="H28" s="47"/>
      <c r="I28" s="48"/>
    </row>
  </sheetData>
  <mergeCells count="18">
    <mergeCell ref="A1:E1"/>
    <mergeCell ref="G1:I1"/>
    <mergeCell ref="G2:I2"/>
    <mergeCell ref="C5:D5"/>
    <mergeCell ref="C7:D7"/>
    <mergeCell ref="C8:D8"/>
    <mergeCell ref="C10:D10"/>
    <mergeCell ref="C11:D11"/>
    <mergeCell ref="C17:D17"/>
    <mergeCell ref="C18:D18"/>
    <mergeCell ref="A2:A4"/>
    <mergeCell ref="B2:B4"/>
    <mergeCell ref="C2:C4"/>
    <mergeCell ref="D2:D4"/>
    <mergeCell ref="E2:E4"/>
    <mergeCell ref="F2:F4"/>
    <mergeCell ref="G3:G4"/>
    <mergeCell ref="H3:H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opLeftCell="A10" workbookViewId="0">
      <selection activeCell="A2" sqref="A2:E2"/>
    </sheetView>
  </sheetViews>
  <sheetFormatPr defaultColWidth="9" defaultRowHeight="14.25" outlineLevelCol="7"/>
  <cols>
    <col min="1" max="1" width="16.75" style="19" customWidth="1"/>
    <col min="2" max="2" width="5.75" style="19" customWidth="1"/>
    <col min="3" max="3" width="10.625" style="19" customWidth="1"/>
    <col min="4" max="4" width="24.375" style="20" customWidth="1"/>
    <col min="5" max="5" width="30.375" style="21" customWidth="1"/>
    <col min="6" max="6" width="23.125" style="19" customWidth="1"/>
    <col min="7" max="16384" width="9" style="19"/>
  </cols>
  <sheetData>
    <row r="1" s="18" customFormat="1" ht="35.25" customHeight="1" spans="1:8">
      <c r="A1" s="4" t="s">
        <v>226</v>
      </c>
      <c r="B1" s="4"/>
      <c r="C1" s="4"/>
      <c r="D1" s="4"/>
      <c r="E1" s="4"/>
    </row>
    <row r="2" s="18" customFormat="1" ht="35.25" customHeight="1" spans="1:8">
      <c r="A2" s="22"/>
      <c r="B2" s="23"/>
      <c r="C2" s="23"/>
      <c r="D2" s="23"/>
      <c r="E2" s="23"/>
    </row>
    <row r="3" ht="30.75" customHeight="1" spans="1:8">
      <c r="A3" s="24" t="s">
        <v>227</v>
      </c>
      <c r="B3" s="24" t="s">
        <v>4</v>
      </c>
      <c r="C3" s="24" t="s">
        <v>5</v>
      </c>
      <c r="D3" s="25" t="s">
        <v>228</v>
      </c>
      <c r="E3" s="26" t="s">
        <v>6</v>
      </c>
      <c r="F3" s="27"/>
    </row>
    <row r="4" ht="37.5" customHeight="1" spans="1:8">
      <c r="A4" s="24" t="s">
        <v>229</v>
      </c>
      <c r="B4" s="24" t="s">
        <v>230</v>
      </c>
      <c r="C4" s="24">
        <v>16537.4</v>
      </c>
      <c r="D4" s="25" t="s">
        <v>231</v>
      </c>
      <c r="E4" s="26" t="s">
        <v>232</v>
      </c>
      <c r="F4" s="28"/>
    </row>
    <row r="5" ht="37.5" customHeight="1" spans="1:8">
      <c r="A5" s="24" t="s">
        <v>233</v>
      </c>
      <c r="B5" s="24" t="s">
        <v>230</v>
      </c>
      <c r="C5" s="24">
        <v>4911.6</v>
      </c>
      <c r="D5" s="25" t="s">
        <v>231</v>
      </c>
      <c r="E5" s="26" t="s">
        <v>234</v>
      </c>
      <c r="F5" s="28"/>
    </row>
    <row r="6" ht="45" customHeight="1" spans="1:8">
      <c r="A6" s="24" t="s">
        <v>235</v>
      </c>
      <c r="B6" s="24" t="s">
        <v>230</v>
      </c>
      <c r="C6" s="24">
        <v>2749.6</v>
      </c>
      <c r="D6" s="29" t="s">
        <v>236</v>
      </c>
      <c r="E6" s="26" t="s">
        <v>237</v>
      </c>
      <c r="F6" s="28">
        <f>SUM(C4:C7)</f>
        <v>24979.1</v>
      </c>
    </row>
    <row r="7" ht="31.5" customHeight="1" spans="1:8">
      <c r="A7" s="24" t="s">
        <v>235</v>
      </c>
      <c r="B7" s="24" t="s">
        <v>230</v>
      </c>
      <c r="C7" s="24">
        <v>780.5</v>
      </c>
      <c r="D7" s="29" t="s">
        <v>236</v>
      </c>
      <c r="E7" s="26" t="s">
        <v>238</v>
      </c>
    </row>
    <row r="8" ht="34.5" customHeight="1" spans="1:8">
      <c r="A8" s="24" t="s">
        <v>39</v>
      </c>
      <c r="B8" s="24" t="s">
        <v>36</v>
      </c>
      <c r="C8" s="24">
        <v>4</v>
      </c>
      <c r="D8" s="29" t="s">
        <v>239</v>
      </c>
      <c r="E8" s="26"/>
    </row>
    <row r="9" ht="78.75" customHeight="1" spans="1:8">
      <c r="A9" s="24" t="s">
        <v>240</v>
      </c>
      <c r="B9" s="24" t="s">
        <v>230</v>
      </c>
      <c r="C9" s="24">
        <v>3227.52</v>
      </c>
      <c r="D9" s="25" t="s">
        <v>241</v>
      </c>
      <c r="E9" s="30" t="s">
        <v>242</v>
      </c>
    </row>
    <row r="10" ht="54" customHeight="1" spans="1:8">
      <c r="A10" s="24" t="s">
        <v>42</v>
      </c>
      <c r="B10" s="24" t="s">
        <v>87</v>
      </c>
      <c r="C10" s="24">
        <v>97</v>
      </c>
      <c r="D10" s="25" t="s">
        <v>243</v>
      </c>
      <c r="E10" s="26"/>
    </row>
    <row r="11" ht="36.75" customHeight="1" spans="1:8">
      <c r="A11" s="26" t="s">
        <v>244</v>
      </c>
      <c r="B11" s="24" t="s">
        <v>36</v>
      </c>
      <c r="C11" s="24">
        <v>4</v>
      </c>
      <c r="D11" s="25" t="s">
        <v>245</v>
      </c>
      <c r="E11" s="26"/>
    </row>
    <row r="12" ht="42" customHeight="1" spans="1:8">
      <c r="A12" s="31"/>
      <c r="B12" s="31"/>
      <c r="C12" s="31"/>
      <c r="D12" s="31"/>
      <c r="E12" s="31"/>
      <c r="F12" s="32"/>
      <c r="G12" s="32"/>
      <c r="H12" s="32"/>
    </row>
    <row r="13" ht="30" customHeight="1" spans="1:8">
      <c r="A13" s="4" t="s">
        <v>246</v>
      </c>
      <c r="B13" s="4"/>
      <c r="C13" s="4"/>
      <c r="D13" s="4"/>
      <c r="E13" s="4"/>
    </row>
    <row r="14" ht="30" customHeight="1" spans="1:8">
      <c r="A14" s="22"/>
      <c r="B14" s="23"/>
      <c r="C14" s="23"/>
      <c r="D14" s="23"/>
      <c r="E14" s="23"/>
    </row>
    <row r="15" ht="30" customHeight="1" spans="1:8">
      <c r="A15" s="24" t="s">
        <v>227</v>
      </c>
      <c r="B15" s="24" t="s">
        <v>4</v>
      </c>
      <c r="C15" s="24" t="s">
        <v>5</v>
      </c>
      <c r="D15" s="25" t="s">
        <v>228</v>
      </c>
      <c r="E15" s="26" t="s">
        <v>6</v>
      </c>
      <c r="F15" s="27"/>
    </row>
    <row r="16" ht="30" customHeight="1" spans="1:8">
      <c r="A16" s="24" t="s">
        <v>247</v>
      </c>
      <c r="B16" s="24" t="s">
        <v>134</v>
      </c>
      <c r="C16" s="24">
        <v>17827</v>
      </c>
      <c r="D16" s="25" t="s">
        <v>248</v>
      </c>
      <c r="E16" s="26" t="s">
        <v>249</v>
      </c>
    </row>
    <row r="17" ht="30" customHeight="1" spans="1:6">
      <c r="A17" s="24" t="s">
        <v>250</v>
      </c>
      <c r="B17" s="24" t="s">
        <v>134</v>
      </c>
      <c r="C17" s="24">
        <v>3735</v>
      </c>
      <c r="D17" s="25" t="s">
        <v>248</v>
      </c>
      <c r="E17" s="26" t="s">
        <v>251</v>
      </c>
      <c r="F17" s="19">
        <f>SUM(C16:C18)</f>
        <v>24422</v>
      </c>
    </row>
    <row r="18" ht="30" customHeight="1" spans="1:6">
      <c r="A18" s="24" t="s">
        <v>252</v>
      </c>
      <c r="B18" s="24" t="s">
        <v>134</v>
      </c>
      <c r="C18" s="24">
        <v>2860</v>
      </c>
      <c r="D18" s="29" t="s">
        <v>236</v>
      </c>
      <c r="E18" s="26" t="s">
        <v>253</v>
      </c>
    </row>
    <row r="19" ht="33" customHeight="1" spans="1:6">
      <c r="A19" s="24" t="s">
        <v>39</v>
      </c>
      <c r="B19" s="24" t="s">
        <v>36</v>
      </c>
      <c r="C19" s="24">
        <v>8</v>
      </c>
      <c r="D19" s="29" t="s">
        <v>239</v>
      </c>
      <c r="E19" s="26"/>
    </row>
    <row r="20" ht="30" customHeight="1" spans="1:6">
      <c r="A20" s="26" t="s">
        <v>244</v>
      </c>
      <c r="B20" s="24" t="s">
        <v>36</v>
      </c>
      <c r="C20" s="24">
        <v>8</v>
      </c>
      <c r="D20" s="25" t="s">
        <v>245</v>
      </c>
      <c r="E20" s="33"/>
    </row>
    <row r="21" ht="30" customHeight="1"/>
  </sheetData>
  <mergeCells count="5">
    <mergeCell ref="A1:E1"/>
    <mergeCell ref="A2:E2"/>
    <mergeCell ref="A12:E12"/>
    <mergeCell ref="A13:E13"/>
    <mergeCell ref="A14:E14"/>
  </mergeCells>
  <printOptions horizontalCentered="1"/>
  <pageMargins left="0.551181102362205" right="0.34" top="0.49" bottom="0.74" header="0.34" footer="0.51"/>
  <pageSetup paperSize="9" orientation="portrait" horizontalDpi="300" verticalDpi="300"/>
  <headerFooter alignWithMargins="0" scaleWithDoc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tabSelected="1" topLeftCell="A13" workbookViewId="0">
      <selection activeCell="H11" sqref="H11"/>
    </sheetView>
  </sheetViews>
  <sheetFormatPr defaultColWidth="9" defaultRowHeight="14.25" outlineLevelCol="6"/>
  <cols>
    <col min="1" max="1" width="5.125" style="3" customWidth="1"/>
    <col min="2" max="2" width="15.375" style="1" customWidth="1"/>
    <col min="3" max="3" width="5.625" style="1" customWidth="1"/>
    <col min="4" max="4" width="10" style="1" customWidth="1"/>
    <col min="5" max="5" width="21.875" style="1" customWidth="1"/>
    <col min="6" max="6" width="22.5" style="1" customWidth="1"/>
    <col min="7" max="7" width="18.375" style="1" customWidth="1"/>
    <col min="8" max="16383" width="9" style="1"/>
  </cols>
  <sheetData>
    <row r="1" s="1" customFormat="1" ht="40.05" customHeight="1" spans="1:7">
      <c r="A1" s="4" t="s">
        <v>254</v>
      </c>
      <c r="B1" s="4"/>
      <c r="C1" s="4"/>
      <c r="D1" s="4"/>
      <c r="E1" s="4"/>
      <c r="F1" s="4"/>
    </row>
    <row r="2" s="1" customFormat="1" ht="40.05" customHeight="1" spans="1:7">
      <c r="A2" s="5"/>
      <c r="B2" s="6"/>
      <c r="C2" s="6"/>
      <c r="D2" s="6"/>
      <c r="E2" s="6"/>
      <c r="F2" s="6"/>
    </row>
    <row r="3" s="2" customFormat="1" ht="35" customHeight="1" spans="1:7">
      <c r="A3" s="7" t="s">
        <v>1</v>
      </c>
      <c r="B3" s="7" t="s">
        <v>2</v>
      </c>
      <c r="C3" s="7" t="s">
        <v>4</v>
      </c>
      <c r="D3" s="7" t="s">
        <v>5</v>
      </c>
      <c r="E3" s="7" t="s">
        <v>228</v>
      </c>
      <c r="F3" s="7" t="s">
        <v>6</v>
      </c>
      <c r="G3" s="8"/>
    </row>
    <row r="4" s="2" customFormat="1" ht="35" customHeight="1" spans="1:7">
      <c r="A4" s="9">
        <v>1</v>
      </c>
      <c r="B4" s="10" t="s">
        <v>255</v>
      </c>
      <c r="C4" s="11" t="s">
        <v>9</v>
      </c>
      <c r="D4" s="12">
        <v>30913</v>
      </c>
      <c r="E4" s="10" t="s">
        <v>231</v>
      </c>
      <c r="F4" s="9" t="s">
        <v>256</v>
      </c>
    </row>
    <row r="5" s="2" customFormat="1" ht="35" customHeight="1" spans="1:7">
      <c r="A5" s="9">
        <v>2</v>
      </c>
      <c r="B5" s="10" t="s">
        <v>235</v>
      </c>
      <c r="C5" s="11" t="s">
        <v>9</v>
      </c>
      <c r="D5" s="13">
        <v>6496</v>
      </c>
      <c r="E5" s="10" t="s">
        <v>257</v>
      </c>
      <c r="F5" s="10" t="s">
        <v>258</v>
      </c>
      <c r="G5" s="2">
        <f>SUM(D4:D5)</f>
        <v>37409</v>
      </c>
    </row>
    <row r="6" s="2" customFormat="1" ht="35" customHeight="1" spans="1:7">
      <c r="A6" s="9">
        <v>3</v>
      </c>
      <c r="B6" s="10" t="s">
        <v>39</v>
      </c>
      <c r="C6" s="9" t="s">
        <v>36</v>
      </c>
      <c r="D6" s="14">
        <v>11</v>
      </c>
      <c r="E6" s="10" t="s">
        <v>239</v>
      </c>
      <c r="F6" s="9"/>
    </row>
    <row r="7" s="2" customFormat="1" ht="64.05" customHeight="1" spans="1:7">
      <c r="A7" s="9">
        <v>4</v>
      </c>
      <c r="B7" s="9" t="s">
        <v>240</v>
      </c>
      <c r="C7" s="11" t="s">
        <v>9</v>
      </c>
      <c r="D7" s="14">
        <v>956</v>
      </c>
      <c r="E7" s="9" t="s">
        <v>241</v>
      </c>
      <c r="F7" s="15" t="s">
        <v>259</v>
      </c>
    </row>
    <row r="8" s="2" customFormat="1" ht="64.05" customHeight="1" spans="1:7">
      <c r="A8" s="9">
        <v>5</v>
      </c>
      <c r="B8" s="9" t="s">
        <v>42</v>
      </c>
      <c r="C8" s="11" t="s">
        <v>87</v>
      </c>
      <c r="D8" s="9">
        <v>817</v>
      </c>
      <c r="E8" s="9" t="s">
        <v>241</v>
      </c>
      <c r="F8" s="9" t="s">
        <v>260</v>
      </c>
    </row>
    <row r="9" s="2" customFormat="1" ht="40.05" customHeight="1" spans="1:7">
      <c r="A9" s="9">
        <v>6</v>
      </c>
      <c r="B9" s="9" t="s">
        <v>261</v>
      </c>
      <c r="C9" s="9" t="s">
        <v>36</v>
      </c>
      <c r="D9" s="9">
        <v>11</v>
      </c>
      <c r="E9" s="9" t="s">
        <v>262</v>
      </c>
      <c r="F9" s="9"/>
      <c r="G9" s="16"/>
    </row>
    <row r="10" s="2" customFormat="1" ht="35" customHeight="1" spans="1:7">
      <c r="A10"/>
      <c r="B10"/>
      <c r="C10"/>
      <c r="D10"/>
      <c r="E10"/>
      <c r="F10"/>
    </row>
    <row r="11" s="2" customFormat="1" ht="35" customHeight="1" spans="1:7">
      <c r="A11"/>
      <c r="B11"/>
      <c r="C11"/>
      <c r="D11"/>
      <c r="E11"/>
      <c r="F11"/>
    </row>
    <row r="12" s="2" customFormat="1" ht="35" customHeight="1" spans="1:7">
      <c r="A12"/>
      <c r="B12"/>
      <c r="C12"/>
      <c r="D12"/>
      <c r="E12"/>
      <c r="F12"/>
    </row>
    <row r="13" s="2" customFormat="1" ht="35" customHeight="1" spans="1:7">
      <c r="A13"/>
      <c r="B13"/>
      <c r="C13"/>
      <c r="D13"/>
      <c r="E13"/>
      <c r="F13"/>
    </row>
    <row r="14" s="2" customFormat="1" ht="35" customHeight="1" spans="1:7">
      <c r="A14"/>
      <c r="B14"/>
      <c r="C14"/>
      <c r="D14"/>
      <c r="E14"/>
      <c r="F14"/>
    </row>
    <row r="15" s="2" customFormat="1" ht="35" customHeight="1" spans="1:7">
      <c r="A15"/>
      <c r="B15"/>
      <c r="C15"/>
      <c r="D15"/>
      <c r="E15"/>
      <c r="F15"/>
    </row>
    <row r="16" s="2" customFormat="1" ht="11.25" spans="1:7">
      <c r="A16" s="17"/>
    </row>
    <row r="17" s="2" customFormat="1" ht="11.25" spans="1:1">
      <c r="A17" s="17"/>
    </row>
    <row r="18" s="2" customFormat="1" ht="11.25" spans="1:1">
      <c r="A18" s="17"/>
    </row>
    <row r="19" s="2" customFormat="1" ht="11.25" spans="1:1">
      <c r="A19" s="17"/>
    </row>
    <row r="20" s="2" customFormat="1" ht="11.25" spans="1:1">
      <c r="A20" s="17"/>
    </row>
    <row r="21" s="2" customFormat="1" ht="11.25" spans="1:1">
      <c r="A21" s="17"/>
    </row>
    <row r="22" s="2" customFormat="1" ht="11.25" spans="1:1">
      <c r="A22" s="17"/>
    </row>
    <row r="23" s="2" customFormat="1" ht="11.25" spans="1:1">
      <c r="A23" s="17"/>
    </row>
    <row r="24" s="2" customFormat="1" ht="11.25" spans="1:1">
      <c r="A24" s="17"/>
    </row>
    <row r="25" s="2" customFormat="1" ht="11.25" spans="1:1">
      <c r="A25" s="17"/>
    </row>
    <row r="26" s="2" customFormat="1" ht="11.25" spans="1:1">
      <c r="A26" s="17"/>
    </row>
    <row r="27" s="2" customFormat="1" ht="11.25" spans="1:1">
      <c r="A27" s="17"/>
    </row>
    <row r="28" s="2" customFormat="1" ht="11.25" spans="1:1">
      <c r="A28" s="17"/>
    </row>
    <row r="29" s="2" customFormat="1" ht="11.25" spans="1:1">
      <c r="A29" s="17"/>
    </row>
    <row r="30" s="2" customFormat="1" ht="11.25" spans="1:1">
      <c r="A30" s="17"/>
    </row>
    <row r="31" s="1" customFormat="1" spans="1:1">
      <c r="A31" s="3"/>
    </row>
    <row r="32" s="1" customFormat="1" spans="1:1">
      <c r="A32" s="3"/>
    </row>
    <row r="33" s="1" customFormat="1" spans="1:1">
      <c r="A33" s="3"/>
    </row>
    <row r="34" s="1" customFormat="1" spans="1:1">
      <c r="A34" s="3"/>
    </row>
    <row r="35" s="1" customFormat="1" spans="1:1">
      <c r="A35" s="3"/>
    </row>
    <row r="36" s="1" customFormat="1" spans="1:1">
      <c r="A36" s="3"/>
    </row>
    <row r="37" s="1" customFormat="1" spans="1:1">
      <c r="A37" s="3"/>
    </row>
    <row r="38" s="1" customFormat="1" spans="1:1">
      <c r="A38" s="3"/>
    </row>
    <row r="39" s="1" customFormat="1" spans="1:1">
      <c r="A39" s="3"/>
    </row>
    <row r="40" s="1" customFormat="1" spans="1:1">
      <c r="A40" s="3"/>
    </row>
  </sheetData>
  <mergeCells count="2">
    <mergeCell ref="A1:F1"/>
    <mergeCell ref="A2:F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设施量</vt:lpstr>
      <vt:lpstr>吴桥</vt:lpstr>
      <vt:lpstr>惠商桥</vt:lpstr>
      <vt:lpstr>惠通桥</vt:lpstr>
      <vt:lpstr>古华山路  </vt:lpstr>
      <vt:lpstr>通惠西路（青石路-惠山横街）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ＲＩＣＹ</cp:lastModifiedBy>
  <dcterms:created xsi:type="dcterms:W3CDTF">2010-11-18T03:26:00Z</dcterms:created>
  <cp:lastPrinted>2016-05-11T02:18:00Z</cp:lastPrinted>
  <dcterms:modified xsi:type="dcterms:W3CDTF">2026-02-04T02:47:08Z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276EBF01649642D897818F858FF67D49</vt:lpwstr>
  </property>
  <property fmtid="{D5CDD505-2E9C-101B-9397-08002B2CF9AE}" pid="4" name="CalculationRule">
    <vt:i4>0</vt:i4>
  </property>
</Properties>
</file>