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封面" sheetId="7" r:id="rId1"/>
    <sheet name="说明" sheetId="6" r:id="rId2"/>
    <sheet name="汇总表" sheetId="4" r:id="rId3"/>
    <sheet name="基价类" sheetId="2" r:id="rId4"/>
    <sheet name="单价类" sheetId="3" r:id="rId5"/>
  </sheets>
  <definedNames>
    <definedName name="_xlnm.Print_Area" localSheetId="3">基价类!$A$1:$G$31</definedName>
    <definedName name="_xlnm.Print_Area" localSheetId="4">单价类!$A$1:$G$48</definedName>
    <definedName name="_xlnm.Print_Area" localSheetId="2">汇总表!$A$1:$D$6</definedName>
    <definedName name="Print_Area_1">#N/A</definedName>
    <definedName name="_xlnm.Print_Titles" localSheetId="3">基价类!$1:$3</definedName>
    <definedName name="_xlnm.Print_Titles" localSheetId="4">单价类!$1:$3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<sst xmlns="http://schemas.openxmlformats.org/spreadsheetml/2006/main" count="181" uniqueCount="127">
  <si>
    <t>2026-2027年G205宁连公路段日常综合养护服务项目</t>
  </si>
  <si>
    <t>养</t>
  </si>
  <si>
    <t>护</t>
  </si>
  <si>
    <t>清</t>
  </si>
  <si>
    <t>单</t>
  </si>
  <si>
    <t>采 购 人：南京市公路事业发展中心</t>
  </si>
  <si>
    <t>采购代理：捷宏润安工程顾问（江苏）有限公司</t>
  </si>
  <si>
    <t>二○二六年二月</t>
  </si>
  <si>
    <t>养护清单说明</t>
  </si>
  <si>
    <t>1、养护清单应与招标文件等文件结合起来查阅与理解。</t>
  </si>
  <si>
    <t>2、养护清单中所列须求数量是估算的预计数量，仅作为招标的共同基础，不能作为最终结算与支付的依据。</t>
  </si>
  <si>
    <t>3、除非合同另有规定，养护清单中有标价的单价和总额价均已包含了为实施和完成合同所需的劳务、材料、机械、质检（自检）、安装、缺陷修复、管理、保险、税费、利润等费用，以及合同明示或暗示的所有责任、义务和一般风险。</t>
  </si>
  <si>
    <t>4、养护清单中的每一个细目都需填入单价。对于没有填入单价或合价的细目，其费用应视为已包括在养护清单的其他单价或合价中，报价人必须按采购人指令完成养护清单中未填入单价或合价的项目细目，但不能得到结算与支付。</t>
  </si>
  <si>
    <t>5、符合合同条款规定的全部费用应认为已被计入有标价的养护清单所列各细目之中，未列细目不予计量的工作，其费用应视为已分摊在本合同的有关细目的单价或合价之中。</t>
  </si>
  <si>
    <r>
      <rPr>
        <sz val="12"/>
        <rFont val="Times New Roman"/>
        <charset val="0"/>
      </rPr>
      <t>6</t>
    </r>
    <r>
      <rPr>
        <sz val="12"/>
        <rFont val="宋体"/>
        <charset val="0"/>
      </rPr>
      <t>、最高限价作为养护报价的最高限价，报价人报价不得超出最高限价，如超出，作废标处理。</t>
    </r>
  </si>
  <si>
    <t>7、养护清单中所列清单量的变动，丝毫不会降低或影响合同条款的效力，也不免除报价人按规定的标准完成任务和修复缺陷的责任。</t>
  </si>
  <si>
    <t>8、养护清单中各项金额均以人民币（元）结算。</t>
  </si>
  <si>
    <r>
      <rPr>
        <b/>
        <sz val="20"/>
        <color rgb="FF000000"/>
        <rFont val="宋体"/>
        <charset val="134"/>
      </rPr>
      <t>养护清单汇总表</t>
    </r>
  </si>
  <si>
    <r>
      <rPr>
        <sz val="11"/>
        <color rgb="FF000000"/>
        <rFont val="宋体"/>
        <charset val="134"/>
      </rPr>
      <t>项目名称：</t>
    </r>
    <r>
      <rPr>
        <sz val="11"/>
        <color rgb="FF000000"/>
        <rFont val="Times New Roman"/>
        <charset val="134"/>
      </rPr>
      <t>2026-2027</t>
    </r>
    <r>
      <rPr>
        <sz val="11"/>
        <color rgb="FF000000"/>
        <rFont val="宋体"/>
        <charset val="134"/>
      </rPr>
      <t>年</t>
    </r>
    <r>
      <rPr>
        <sz val="11"/>
        <color rgb="FF000000"/>
        <rFont val="Times New Roman"/>
        <charset val="134"/>
      </rPr>
      <t>G205</t>
    </r>
    <r>
      <rPr>
        <sz val="11"/>
        <color rgb="FF000000"/>
        <rFont val="宋体"/>
        <charset val="134"/>
      </rPr>
      <t>宁连公路段日常综合养护服务项目</t>
    </r>
  </si>
  <si>
    <r>
      <rPr>
        <sz val="11"/>
        <rFont val="宋体"/>
        <charset val="134"/>
      </rPr>
      <t>货币单位：人民币元</t>
    </r>
  </si>
  <si>
    <r>
      <rPr>
        <b/>
        <sz val="12"/>
        <color indexed="8"/>
        <rFont val="宋体"/>
        <charset val="134"/>
      </rPr>
      <t>序号</t>
    </r>
  </si>
  <si>
    <r>
      <rPr>
        <b/>
        <sz val="12"/>
        <color indexed="8"/>
        <rFont val="宋体"/>
        <charset val="134"/>
      </rPr>
      <t>类别</t>
    </r>
  </si>
  <si>
    <r>
      <rPr>
        <b/>
        <sz val="12"/>
        <color indexed="8"/>
        <rFont val="宋体"/>
        <charset val="134"/>
      </rPr>
      <t>金额</t>
    </r>
    <r>
      <rPr>
        <b/>
        <sz val="12"/>
        <color indexed="8"/>
        <rFont val="Times New Roman"/>
        <charset val="134"/>
      </rPr>
      <t>(</t>
    </r>
    <r>
      <rPr>
        <b/>
        <sz val="12"/>
        <color indexed="8"/>
        <rFont val="宋体"/>
        <charset val="134"/>
      </rPr>
      <t>元</t>
    </r>
    <r>
      <rPr>
        <b/>
        <sz val="12"/>
        <color indexed="8"/>
        <rFont val="Times New Roman"/>
        <charset val="134"/>
      </rPr>
      <t>)</t>
    </r>
  </si>
  <si>
    <r>
      <rPr>
        <b/>
        <sz val="12"/>
        <color indexed="8"/>
        <rFont val="宋体"/>
        <charset val="134"/>
      </rPr>
      <t>备注</t>
    </r>
  </si>
  <si>
    <r>
      <rPr>
        <b/>
        <sz val="12"/>
        <color rgb="FF000000"/>
        <rFont val="宋体"/>
        <charset val="134"/>
      </rPr>
      <t>一</t>
    </r>
  </si>
  <si>
    <r>
      <rPr>
        <b/>
        <sz val="12"/>
        <color indexed="8"/>
        <rFont val="宋体"/>
        <charset val="134"/>
      </rPr>
      <t>养护基价类（年度）</t>
    </r>
  </si>
  <si>
    <r>
      <rPr>
        <b/>
        <sz val="12"/>
        <color rgb="FF000000"/>
        <rFont val="宋体"/>
        <charset val="134"/>
      </rPr>
      <t>二</t>
    </r>
  </si>
  <si>
    <r>
      <rPr>
        <b/>
        <sz val="12"/>
        <color indexed="8"/>
        <rFont val="宋体"/>
        <charset val="134"/>
      </rPr>
      <t>养护单价类（年度）</t>
    </r>
  </si>
  <si>
    <r>
      <rPr>
        <b/>
        <sz val="12"/>
        <color rgb="FF000000"/>
        <rFont val="宋体"/>
        <charset val="134"/>
      </rPr>
      <t>三</t>
    </r>
  </si>
  <si>
    <r>
      <rPr>
        <b/>
        <sz val="12"/>
        <color indexed="8"/>
        <rFont val="宋体"/>
        <charset val="134"/>
      </rPr>
      <t>合计</t>
    </r>
    <r>
      <rPr>
        <b/>
        <sz val="12"/>
        <color indexed="8"/>
        <rFont val="Times New Roman"/>
        <charset val="134"/>
      </rPr>
      <t>=</t>
    </r>
    <r>
      <rPr>
        <b/>
        <sz val="12"/>
        <color indexed="8"/>
        <rFont val="宋体"/>
        <charset val="134"/>
      </rPr>
      <t>（一</t>
    </r>
    <r>
      <rPr>
        <b/>
        <sz val="12"/>
        <color indexed="8"/>
        <rFont val="Times New Roman"/>
        <charset val="134"/>
      </rPr>
      <t>+</t>
    </r>
    <r>
      <rPr>
        <b/>
        <sz val="12"/>
        <color indexed="8"/>
        <rFont val="宋体"/>
        <charset val="134"/>
      </rPr>
      <t>二）</t>
    </r>
    <r>
      <rPr>
        <b/>
        <sz val="12"/>
        <color indexed="8"/>
        <rFont val="Times New Roman"/>
        <charset val="134"/>
      </rPr>
      <t>×2</t>
    </r>
  </si>
  <si>
    <r>
      <rPr>
        <b/>
        <sz val="12"/>
        <color indexed="8"/>
        <rFont val="Times New Roman"/>
        <charset val="134"/>
      </rPr>
      <t>[</t>
    </r>
    <r>
      <rPr>
        <b/>
        <sz val="12"/>
        <color indexed="8"/>
        <rFont val="宋体"/>
        <charset val="134"/>
      </rPr>
      <t>基价类（年度）和单价类（年度）</t>
    </r>
    <r>
      <rPr>
        <b/>
        <sz val="12"/>
        <color indexed="8"/>
        <rFont val="Times New Roman"/>
        <charset val="134"/>
      </rPr>
      <t>]×</t>
    </r>
    <r>
      <rPr>
        <b/>
        <sz val="12"/>
        <color indexed="8"/>
        <rFont val="宋体"/>
        <charset val="134"/>
      </rPr>
      <t>二年</t>
    </r>
  </si>
  <si>
    <t>基价类养护清单（年度）</t>
  </si>
  <si>
    <r>
      <rPr>
        <sz val="10"/>
        <color theme="1"/>
        <rFont val="宋体"/>
        <charset val="134"/>
      </rPr>
      <t>货币单位：人民币元</t>
    </r>
  </si>
  <si>
    <r>
      <rPr>
        <b/>
        <sz val="10"/>
        <color theme="1"/>
        <rFont val="宋体"/>
        <charset val="134"/>
      </rPr>
      <t>子目号</t>
    </r>
  </si>
  <si>
    <r>
      <rPr>
        <b/>
        <sz val="10"/>
        <color theme="1"/>
        <rFont val="宋体"/>
        <charset val="134"/>
      </rPr>
      <t>子目名称</t>
    </r>
  </si>
  <si>
    <r>
      <rPr>
        <b/>
        <sz val="10"/>
        <color theme="1"/>
        <rFont val="宋体"/>
        <charset val="134"/>
      </rPr>
      <t>单位</t>
    </r>
  </si>
  <si>
    <r>
      <rPr>
        <b/>
        <sz val="10"/>
        <color theme="1"/>
        <rFont val="宋体"/>
        <charset val="134"/>
      </rPr>
      <t>数量</t>
    </r>
  </si>
  <si>
    <r>
      <rPr>
        <b/>
        <sz val="10"/>
        <color theme="1"/>
        <rFont val="宋体"/>
        <charset val="134"/>
      </rPr>
      <t>单价（元）</t>
    </r>
  </si>
  <si>
    <r>
      <rPr>
        <b/>
        <sz val="10"/>
        <color theme="1"/>
        <rFont val="宋体"/>
        <charset val="134"/>
      </rPr>
      <t>合价（元）</t>
    </r>
  </si>
  <si>
    <r>
      <rPr>
        <b/>
        <sz val="10"/>
        <color theme="1"/>
        <rFont val="宋体"/>
        <charset val="134"/>
      </rPr>
      <t>备注</t>
    </r>
  </si>
  <si>
    <r>
      <rPr>
        <sz val="10"/>
        <color theme="1"/>
        <rFont val="Times New Roman"/>
        <charset val="134"/>
      </rPr>
      <t>100</t>
    </r>
    <r>
      <rPr>
        <sz val="10"/>
        <color theme="1"/>
        <rFont val="宋体"/>
        <charset val="134"/>
      </rPr>
      <t>章</t>
    </r>
  </si>
  <si>
    <r>
      <rPr>
        <sz val="10"/>
        <color theme="1"/>
        <rFont val="宋体"/>
        <charset val="134"/>
      </rPr>
      <t>养护基础台帐图表资料费</t>
    </r>
  </si>
  <si>
    <r>
      <rPr>
        <sz val="10"/>
        <color theme="1"/>
        <rFont val="宋体"/>
        <charset val="134"/>
      </rPr>
      <t>总额</t>
    </r>
  </si>
  <si>
    <r>
      <rPr>
        <sz val="10"/>
        <color theme="1"/>
        <rFont val="宋体"/>
        <charset val="134"/>
      </rPr>
      <t>日常巡视检查</t>
    </r>
  </si>
  <si>
    <r>
      <rPr>
        <sz val="10"/>
        <color theme="1"/>
        <rFont val="宋体"/>
        <charset val="134"/>
      </rPr>
      <t>公里</t>
    </r>
  </si>
  <si>
    <r>
      <rPr>
        <sz val="10"/>
        <color theme="1"/>
        <rFont val="宋体"/>
        <charset val="134"/>
      </rPr>
      <t>公路标志服</t>
    </r>
  </si>
  <si>
    <r>
      <rPr>
        <sz val="10"/>
        <color theme="1"/>
        <rFont val="宋体"/>
        <charset val="134"/>
      </rPr>
      <t>套</t>
    </r>
  </si>
  <si>
    <r>
      <rPr>
        <sz val="10"/>
        <color theme="1"/>
        <rFont val="宋体"/>
        <charset val="134"/>
      </rPr>
      <t>公众责任险</t>
    </r>
  </si>
  <si>
    <r>
      <rPr>
        <sz val="10"/>
        <color theme="1"/>
        <rFont val="宋体"/>
        <charset val="134"/>
      </rPr>
      <t>项</t>
    </r>
  </si>
  <si>
    <r>
      <rPr>
        <sz val="10"/>
        <color theme="1"/>
        <rFont val="Times New Roman"/>
        <charset val="134"/>
      </rPr>
      <t>200</t>
    </r>
    <r>
      <rPr>
        <sz val="10"/>
        <color theme="1"/>
        <rFont val="宋体"/>
        <charset val="134"/>
      </rPr>
      <t>章</t>
    </r>
  </si>
  <si>
    <r>
      <rPr>
        <sz val="10"/>
        <color theme="1"/>
        <rFont val="宋体"/>
        <charset val="134"/>
      </rPr>
      <t>清理边沟、排水沟、截水沟</t>
    </r>
  </si>
  <si>
    <t>m</t>
  </si>
  <si>
    <r>
      <rPr>
        <sz val="10"/>
        <color theme="1"/>
        <rFont val="宋体"/>
        <charset val="134"/>
      </rPr>
      <t>清除路肩、中分带杂物</t>
    </r>
  </si>
  <si>
    <r>
      <rPr>
        <sz val="10"/>
        <color theme="1"/>
        <rFont val="Times New Roman"/>
        <charset val="134"/>
      </rPr>
      <t>300</t>
    </r>
    <r>
      <rPr>
        <sz val="10"/>
        <color theme="1"/>
        <rFont val="宋体"/>
        <charset val="134"/>
      </rPr>
      <t>章</t>
    </r>
  </si>
  <si>
    <r>
      <rPr>
        <sz val="10"/>
        <color theme="1"/>
        <rFont val="宋体"/>
        <charset val="134"/>
      </rPr>
      <t>人工清扫</t>
    </r>
  </si>
  <si>
    <r>
      <rPr>
        <sz val="10"/>
        <color theme="1"/>
        <rFont val="宋体"/>
        <charset val="134"/>
      </rPr>
      <t>年度</t>
    </r>
  </si>
  <si>
    <r>
      <rPr>
        <sz val="10"/>
        <color theme="1"/>
        <rFont val="宋体"/>
        <charset val="134"/>
      </rPr>
      <t>机械清扫</t>
    </r>
  </si>
  <si>
    <r>
      <rPr>
        <sz val="10"/>
        <color theme="1"/>
        <rFont val="宋体"/>
        <charset val="134"/>
      </rPr>
      <t>垃圾清运</t>
    </r>
  </si>
  <si>
    <r>
      <rPr>
        <sz val="10"/>
        <color theme="1"/>
        <rFont val="Times New Roman"/>
        <charset val="134"/>
      </rPr>
      <t>400</t>
    </r>
    <r>
      <rPr>
        <sz val="10"/>
        <color theme="1"/>
        <rFont val="宋体"/>
        <charset val="134"/>
      </rPr>
      <t>章</t>
    </r>
  </si>
  <si>
    <r>
      <rPr>
        <sz val="10"/>
        <color theme="1"/>
        <rFont val="宋体"/>
        <charset val="134"/>
      </rPr>
      <t>伸缩缝清理</t>
    </r>
  </si>
  <si>
    <r>
      <rPr>
        <sz val="10"/>
        <color theme="1"/>
        <rFont val="宋体"/>
        <charset val="134"/>
      </rPr>
      <t>泄水孔疏通</t>
    </r>
  </si>
  <si>
    <r>
      <rPr>
        <sz val="10"/>
        <color theme="1"/>
        <rFont val="宋体"/>
        <charset val="134"/>
      </rPr>
      <t>道</t>
    </r>
  </si>
  <si>
    <r>
      <rPr>
        <sz val="10"/>
        <color theme="1"/>
        <rFont val="Times New Roman"/>
        <charset val="134"/>
      </rPr>
      <t>500</t>
    </r>
    <r>
      <rPr>
        <sz val="10"/>
        <color theme="1"/>
        <rFont val="宋体"/>
        <charset val="134"/>
      </rPr>
      <t>章</t>
    </r>
  </si>
  <si>
    <r>
      <rPr>
        <sz val="10"/>
        <color theme="1"/>
        <rFont val="宋体"/>
        <charset val="134"/>
      </rPr>
      <t>防眩板保洁</t>
    </r>
  </si>
  <si>
    <r>
      <rPr>
        <sz val="10"/>
        <color theme="1"/>
        <rFont val="宋体"/>
        <charset val="134"/>
      </rPr>
      <t>块</t>
    </r>
  </si>
  <si>
    <r>
      <rPr>
        <sz val="10"/>
        <color theme="1"/>
        <rFont val="宋体"/>
        <charset val="134"/>
      </rPr>
      <t>轮廓标清洗</t>
    </r>
  </si>
  <si>
    <r>
      <rPr>
        <sz val="10"/>
        <color theme="1"/>
        <rFont val="宋体"/>
        <charset val="134"/>
      </rPr>
      <t>次</t>
    </r>
  </si>
  <si>
    <r>
      <rPr>
        <sz val="10"/>
        <color theme="1"/>
        <rFont val="宋体"/>
        <charset val="134"/>
      </rPr>
      <t>隔音屏清洗</t>
    </r>
  </si>
  <si>
    <r>
      <rPr>
        <sz val="10"/>
        <color theme="1"/>
        <rFont val="宋体"/>
        <charset val="134"/>
      </rPr>
      <t>里程牌、百米桩（牌）、警示桩保洁扶正</t>
    </r>
  </si>
  <si>
    <r>
      <rPr>
        <sz val="10"/>
        <color theme="1"/>
        <rFont val="宋体"/>
        <charset val="134"/>
      </rPr>
      <t>个</t>
    </r>
  </si>
  <si>
    <r>
      <rPr>
        <sz val="10"/>
        <color theme="1"/>
        <rFont val="Times New Roman"/>
        <charset val="134"/>
      </rPr>
      <t>600</t>
    </r>
    <r>
      <rPr>
        <sz val="10"/>
        <color theme="1"/>
        <rFont val="宋体"/>
        <charset val="134"/>
      </rPr>
      <t>章</t>
    </r>
  </si>
  <si>
    <r>
      <rPr>
        <sz val="10"/>
        <color theme="1"/>
        <rFont val="宋体"/>
        <charset val="134"/>
      </rPr>
      <t>机械修剪绿篱（中分带）</t>
    </r>
  </si>
  <si>
    <r>
      <rPr>
        <sz val="10"/>
        <color theme="1"/>
        <rFont val="Times New Roman"/>
        <charset val="134"/>
      </rPr>
      <t>m</t>
    </r>
    <r>
      <rPr>
        <vertAlign val="superscript"/>
        <sz val="10"/>
        <color theme="1"/>
        <rFont val="Times New Roman"/>
        <charset val="134"/>
      </rPr>
      <t>2</t>
    </r>
  </si>
  <si>
    <r>
      <rPr>
        <sz val="10"/>
        <color theme="1"/>
        <rFont val="宋体"/>
        <charset val="134"/>
      </rPr>
      <t>中分带拔草</t>
    </r>
  </si>
  <si>
    <r>
      <rPr>
        <sz val="10"/>
        <color theme="1"/>
        <rFont val="宋体"/>
        <charset val="134"/>
      </rPr>
      <t>路肩、边坡除草</t>
    </r>
  </si>
  <si>
    <r>
      <rPr>
        <b/>
        <sz val="10"/>
        <color theme="1"/>
        <rFont val="宋体"/>
        <charset val="134"/>
      </rPr>
      <t>清单小计</t>
    </r>
  </si>
  <si>
    <r>
      <rPr>
        <b/>
        <sz val="10"/>
        <color theme="1"/>
        <rFont val="宋体"/>
        <charset val="134"/>
      </rPr>
      <t>暂列金额（清单小计</t>
    </r>
    <r>
      <rPr>
        <b/>
        <sz val="10"/>
        <color theme="1"/>
        <rFont val="Times New Roman"/>
        <charset val="134"/>
      </rPr>
      <t>×5%</t>
    </r>
    <r>
      <rPr>
        <b/>
        <sz val="10"/>
        <color theme="1"/>
        <rFont val="宋体"/>
        <charset val="134"/>
      </rPr>
      <t>）</t>
    </r>
  </si>
  <si>
    <r>
      <rPr>
        <b/>
        <sz val="10"/>
        <color theme="1"/>
        <rFont val="宋体"/>
        <charset val="134"/>
      </rPr>
      <t>安全生产费（清单小计</t>
    </r>
    <r>
      <rPr>
        <b/>
        <sz val="10"/>
        <color theme="1"/>
        <rFont val="Times New Roman"/>
        <charset val="134"/>
      </rPr>
      <t>×2%</t>
    </r>
    <r>
      <rPr>
        <b/>
        <sz val="10"/>
        <color theme="1"/>
        <rFont val="宋体"/>
        <charset val="134"/>
      </rPr>
      <t>）</t>
    </r>
  </si>
  <si>
    <r>
      <rPr>
        <b/>
        <sz val="10"/>
        <color theme="1"/>
        <rFont val="宋体"/>
        <charset val="134"/>
      </rPr>
      <t>合计（清单小计</t>
    </r>
    <r>
      <rPr>
        <b/>
        <sz val="10"/>
        <color theme="1"/>
        <rFont val="Times New Roman"/>
        <charset val="134"/>
      </rPr>
      <t>+</t>
    </r>
    <r>
      <rPr>
        <b/>
        <sz val="10"/>
        <color theme="1"/>
        <rFont val="宋体"/>
        <charset val="134"/>
      </rPr>
      <t>暂列金额</t>
    </r>
    <r>
      <rPr>
        <b/>
        <sz val="10"/>
        <color theme="1"/>
        <rFont val="Times New Roman"/>
        <charset val="134"/>
      </rPr>
      <t>+</t>
    </r>
    <r>
      <rPr>
        <b/>
        <sz val="10"/>
        <color theme="1"/>
        <rFont val="宋体"/>
        <charset val="134"/>
      </rPr>
      <t>安全生产费）</t>
    </r>
  </si>
  <si>
    <r>
      <rPr>
        <b/>
        <sz val="18"/>
        <color theme="1"/>
        <rFont val="宋体"/>
        <charset val="134"/>
      </rPr>
      <t>单价类养护清单（年度）</t>
    </r>
  </si>
  <si>
    <r>
      <rPr>
        <sz val="10"/>
        <color theme="1"/>
        <rFont val="宋体"/>
        <charset val="134"/>
      </rPr>
      <t>路基边坡清理整修</t>
    </r>
  </si>
  <si>
    <r>
      <rPr>
        <sz val="10"/>
        <color theme="1"/>
        <rFont val="宋体"/>
        <charset val="134"/>
      </rPr>
      <t>挡墙、护坡修理砌筑（浆砌片石）</t>
    </r>
  </si>
  <si>
    <t>m³</t>
  </si>
  <si>
    <r>
      <rPr>
        <sz val="10"/>
        <color theme="1"/>
        <rFont val="宋体"/>
        <charset val="134"/>
      </rPr>
      <t>挡墙、护坡修理砌筑（新建浆砌片石）</t>
    </r>
  </si>
  <si>
    <r>
      <rPr>
        <sz val="10"/>
        <color theme="1"/>
        <rFont val="宋体"/>
        <charset val="134"/>
      </rPr>
      <t>挡墙、护坡破面勾缝</t>
    </r>
  </si>
  <si>
    <r>
      <rPr>
        <sz val="10"/>
        <color theme="1"/>
        <rFont val="宋体"/>
        <charset val="134"/>
      </rPr>
      <t>路缘石更换（规格：</t>
    </r>
    <r>
      <rPr>
        <sz val="10"/>
        <color theme="1"/>
        <rFont val="Times New Roman"/>
        <charset val="134"/>
      </rPr>
      <t>0.75*0.45*0.15</t>
    </r>
    <r>
      <rPr>
        <sz val="10"/>
        <color theme="1"/>
        <rFont val="宋体"/>
        <charset val="134"/>
      </rPr>
      <t>）</t>
    </r>
  </si>
  <si>
    <r>
      <rPr>
        <sz val="10"/>
        <rFont val="Times New Roman"/>
        <charset val="134"/>
      </rPr>
      <t>300</t>
    </r>
    <r>
      <rPr>
        <sz val="10"/>
        <rFont val="宋体"/>
        <charset val="134"/>
      </rPr>
      <t>章</t>
    </r>
  </si>
  <si>
    <r>
      <rPr>
        <sz val="10"/>
        <color theme="1"/>
        <rFont val="宋体"/>
        <charset val="134"/>
      </rPr>
      <t>沥青路面坑槽（切割修补）</t>
    </r>
    <r>
      <rPr>
        <sz val="10"/>
        <color theme="1"/>
        <rFont val="Times New Roman"/>
        <charset val="134"/>
      </rPr>
      <t>5cm</t>
    </r>
    <r>
      <rPr>
        <sz val="10"/>
        <color theme="1"/>
        <rFont val="宋体"/>
        <charset val="134"/>
      </rPr>
      <t>深</t>
    </r>
  </si>
  <si>
    <r>
      <rPr>
        <sz val="10"/>
        <color theme="1"/>
        <rFont val="宋体"/>
        <charset val="134"/>
      </rPr>
      <t>沥青路面坑槽（切割修补）</t>
    </r>
    <r>
      <rPr>
        <sz val="10"/>
        <color theme="1"/>
        <rFont val="Times New Roman"/>
        <charset val="134"/>
      </rPr>
      <t>5-12cm</t>
    </r>
    <r>
      <rPr>
        <sz val="10"/>
        <color theme="1"/>
        <rFont val="宋体"/>
        <charset val="134"/>
      </rPr>
      <t>深</t>
    </r>
  </si>
  <si>
    <r>
      <rPr>
        <sz val="10"/>
        <color theme="1"/>
        <rFont val="宋体"/>
        <charset val="134"/>
      </rPr>
      <t>沥青路面坑槽（切割修补）</t>
    </r>
    <r>
      <rPr>
        <sz val="10"/>
        <color theme="1"/>
        <rFont val="Times New Roman"/>
        <charset val="134"/>
      </rPr>
      <t>12cm</t>
    </r>
    <r>
      <rPr>
        <sz val="10"/>
        <color theme="1"/>
        <rFont val="宋体"/>
        <charset val="134"/>
      </rPr>
      <t>深以上</t>
    </r>
  </si>
  <si>
    <r>
      <rPr>
        <sz val="10"/>
        <color theme="1"/>
        <rFont val="宋体"/>
        <charset val="134"/>
      </rPr>
      <t>冷补料</t>
    </r>
  </si>
  <si>
    <r>
      <rPr>
        <sz val="10"/>
        <color theme="1"/>
        <rFont val="宋体"/>
        <charset val="134"/>
      </rPr>
      <t>吨</t>
    </r>
  </si>
  <si>
    <r>
      <rPr>
        <sz val="10"/>
        <color theme="1"/>
        <rFont val="宋体"/>
        <charset val="134"/>
      </rPr>
      <t>沥青路面裂缝机械扩缝填缝料修补</t>
    </r>
  </si>
  <si>
    <r>
      <rPr>
        <sz val="10"/>
        <color theme="1"/>
        <rFont val="宋体"/>
        <charset val="134"/>
      </rPr>
      <t>沥青路面精铣刨</t>
    </r>
  </si>
  <si>
    <r>
      <rPr>
        <sz val="10"/>
        <color theme="1"/>
        <rFont val="宋体"/>
        <charset val="134"/>
      </rPr>
      <t>应急类路面清理（养护运输车）</t>
    </r>
  </si>
  <si>
    <r>
      <rPr>
        <sz val="10"/>
        <color theme="1"/>
        <rFont val="宋体"/>
        <charset val="134"/>
      </rPr>
      <t>台班</t>
    </r>
  </si>
  <si>
    <r>
      <rPr>
        <sz val="10"/>
        <color theme="1"/>
        <rFont val="宋体"/>
        <charset val="134"/>
      </rPr>
      <t>路面洒水</t>
    </r>
  </si>
  <si>
    <r>
      <rPr>
        <sz val="10"/>
        <color theme="1"/>
        <rFont val="宋体"/>
        <charset val="134"/>
      </rPr>
      <t>车</t>
    </r>
  </si>
  <si>
    <r>
      <rPr>
        <sz val="10"/>
        <color theme="1"/>
        <rFont val="Times New Roman"/>
        <charset val="134"/>
      </rPr>
      <t xml:space="preserve"> </t>
    </r>
    <r>
      <rPr>
        <sz val="10"/>
        <color theme="1"/>
        <rFont val="宋体"/>
        <charset val="134"/>
      </rPr>
      <t>涵洞清理疏通</t>
    </r>
  </si>
  <si>
    <r>
      <rPr>
        <sz val="10"/>
        <color theme="1"/>
        <rFont val="宋体"/>
        <charset val="134"/>
      </rPr>
      <t>桥梁伸缩缝维修</t>
    </r>
  </si>
  <si>
    <r>
      <rPr>
        <sz val="10"/>
        <color theme="1"/>
        <rFont val="宋体"/>
        <charset val="134"/>
      </rPr>
      <t>桥栏杆刷漆</t>
    </r>
  </si>
  <si>
    <r>
      <rPr>
        <sz val="10"/>
        <color theme="1"/>
        <rFont val="宋体"/>
        <charset val="134"/>
      </rPr>
      <t>桥梁防撞墙刷漆</t>
    </r>
  </si>
  <si>
    <r>
      <rPr>
        <sz val="10"/>
        <color theme="1"/>
        <rFont val="宋体"/>
        <charset val="134"/>
      </rPr>
      <t>波形钢板护栏保洁（机械）</t>
    </r>
  </si>
  <si>
    <r>
      <rPr>
        <sz val="10"/>
        <color theme="1"/>
        <rFont val="宋体"/>
        <charset val="134"/>
      </rPr>
      <t>里程牌更换</t>
    </r>
  </si>
  <si>
    <r>
      <rPr>
        <sz val="10"/>
        <color theme="1"/>
        <rFont val="宋体"/>
        <charset val="134"/>
      </rPr>
      <t>百米牌更换</t>
    </r>
  </si>
  <si>
    <r>
      <rPr>
        <sz val="10"/>
        <color theme="1"/>
        <rFont val="宋体"/>
        <charset val="134"/>
      </rPr>
      <t>防眩板更换（含支架）</t>
    </r>
  </si>
  <si>
    <r>
      <rPr>
        <sz val="10"/>
        <color theme="1"/>
        <rFont val="宋体"/>
        <charset val="134"/>
      </rPr>
      <t>清除杂树</t>
    </r>
  </si>
  <si>
    <r>
      <rPr>
        <sz val="10"/>
        <color theme="1"/>
        <rFont val="宋体"/>
        <charset val="134"/>
      </rPr>
      <t>株</t>
    </r>
  </si>
  <si>
    <r>
      <rPr>
        <sz val="10"/>
        <color theme="1"/>
        <rFont val="宋体"/>
        <charset val="134"/>
      </rPr>
      <t>小乔补种</t>
    </r>
  </si>
  <si>
    <r>
      <rPr>
        <sz val="10"/>
        <color theme="1"/>
        <rFont val="宋体"/>
        <charset val="134"/>
      </rPr>
      <t>乔木浇水</t>
    </r>
  </si>
  <si>
    <r>
      <rPr>
        <sz val="10"/>
        <color theme="1"/>
        <rFont val="宋体"/>
        <charset val="134"/>
      </rPr>
      <t>机械乔木喷药</t>
    </r>
  </si>
  <si>
    <r>
      <rPr>
        <sz val="10"/>
        <color theme="1"/>
        <rFont val="宋体"/>
        <charset val="134"/>
      </rPr>
      <t>清理一枝黄花</t>
    </r>
  </si>
  <si>
    <r>
      <rPr>
        <sz val="10"/>
        <color theme="1"/>
        <rFont val="宋体"/>
        <charset val="134"/>
      </rPr>
      <t>清理护网上杂物</t>
    </r>
  </si>
  <si>
    <r>
      <rPr>
        <sz val="10"/>
        <color theme="1"/>
        <rFont val="Times New Roman"/>
        <charset val="134"/>
      </rPr>
      <t>700</t>
    </r>
    <r>
      <rPr>
        <sz val="10"/>
        <color theme="1"/>
        <rFont val="宋体"/>
        <charset val="134"/>
      </rPr>
      <t>章</t>
    </r>
  </si>
  <si>
    <r>
      <rPr>
        <sz val="10"/>
        <color theme="1"/>
        <rFont val="宋体"/>
        <charset val="134"/>
      </rPr>
      <t>应急处置</t>
    </r>
  </si>
  <si>
    <r>
      <rPr>
        <sz val="10"/>
        <color theme="1"/>
        <rFont val="Times New Roman"/>
        <charset val="134"/>
      </rPr>
      <t>800</t>
    </r>
    <r>
      <rPr>
        <sz val="10"/>
        <color theme="1"/>
        <rFont val="宋体"/>
        <charset val="134"/>
      </rPr>
      <t>章</t>
    </r>
  </si>
  <si>
    <r>
      <rPr>
        <sz val="10"/>
        <color theme="1"/>
        <rFont val="宋体"/>
        <charset val="134"/>
      </rPr>
      <t>冬防</t>
    </r>
    <r>
      <rPr>
        <sz val="10"/>
        <color theme="1"/>
        <rFont val="Times New Roman"/>
        <charset val="134"/>
      </rPr>
      <t>801-1</t>
    </r>
  </si>
  <si>
    <r>
      <rPr>
        <sz val="10"/>
        <color theme="1"/>
        <rFont val="宋体"/>
        <charset val="134"/>
      </rPr>
      <t>装载机</t>
    </r>
    <r>
      <rPr>
        <sz val="10"/>
        <color theme="1"/>
        <rFont val="Times New Roman"/>
        <charset val="134"/>
      </rPr>
      <t>50</t>
    </r>
    <r>
      <rPr>
        <sz val="10"/>
        <color theme="1"/>
        <rFont val="宋体"/>
        <charset val="134"/>
      </rPr>
      <t>型</t>
    </r>
  </si>
  <si>
    <r>
      <rPr>
        <sz val="10"/>
        <color theme="1"/>
        <rFont val="宋体"/>
        <charset val="134"/>
      </rPr>
      <t>冬防</t>
    </r>
    <r>
      <rPr>
        <sz val="10"/>
        <color theme="1"/>
        <rFont val="Times New Roman"/>
        <charset val="134"/>
      </rPr>
      <t>801-2</t>
    </r>
  </si>
  <si>
    <r>
      <rPr>
        <sz val="10"/>
        <color theme="1"/>
        <rFont val="宋体"/>
        <charset val="134"/>
      </rPr>
      <t>货车</t>
    </r>
    <r>
      <rPr>
        <sz val="10"/>
        <color theme="1"/>
        <rFont val="Times New Roman"/>
        <charset val="134"/>
      </rPr>
      <t>25</t>
    </r>
    <r>
      <rPr>
        <sz val="10"/>
        <color theme="1"/>
        <rFont val="宋体"/>
        <charset val="134"/>
      </rPr>
      <t>吨</t>
    </r>
  </si>
  <si>
    <r>
      <rPr>
        <sz val="10"/>
        <color theme="1"/>
        <rFont val="宋体"/>
        <charset val="134"/>
      </rPr>
      <t>冬防</t>
    </r>
    <r>
      <rPr>
        <sz val="10"/>
        <color theme="1"/>
        <rFont val="Times New Roman"/>
        <charset val="134"/>
      </rPr>
      <t>801-3</t>
    </r>
  </si>
  <si>
    <r>
      <rPr>
        <sz val="10"/>
        <color theme="1"/>
        <rFont val="宋体"/>
        <charset val="134"/>
      </rPr>
      <t>雪铲</t>
    </r>
  </si>
  <si>
    <r>
      <rPr>
        <sz val="10"/>
        <color theme="1"/>
        <rFont val="宋体"/>
        <charset val="134"/>
      </rPr>
      <t>冬防</t>
    </r>
    <r>
      <rPr>
        <sz val="10"/>
        <color theme="1"/>
        <rFont val="Times New Roman"/>
        <charset val="134"/>
      </rPr>
      <t>801-4</t>
    </r>
  </si>
  <si>
    <r>
      <rPr>
        <sz val="10"/>
        <color theme="1"/>
        <rFont val="宋体"/>
        <charset val="134"/>
      </rPr>
      <t>滚刷</t>
    </r>
  </si>
  <si>
    <r>
      <rPr>
        <sz val="10"/>
        <color theme="1"/>
        <rFont val="宋体"/>
        <charset val="134"/>
      </rPr>
      <t>冬防</t>
    </r>
    <r>
      <rPr>
        <sz val="10"/>
        <color theme="1"/>
        <rFont val="Times New Roman"/>
        <charset val="134"/>
      </rPr>
      <t>801-5</t>
    </r>
  </si>
  <si>
    <r>
      <rPr>
        <sz val="10"/>
        <color theme="1"/>
        <rFont val="宋体"/>
        <charset val="134"/>
      </rPr>
      <t>环保融雪剂</t>
    </r>
  </si>
  <si>
    <r>
      <rPr>
        <sz val="10"/>
        <color theme="1"/>
        <rFont val="宋体"/>
        <charset val="134"/>
      </rPr>
      <t>防汛防台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</si>
</sst>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60">
    <font>
      <sz val="11"/>
      <color theme="1"/>
      <name val="宋体"/>
      <charset val="134"/>
      <scheme val="minor"/>
    </font>
    <font>
      <b/>
      <sz val="11"/>
      <color theme="1"/>
      <name val="Times New Roman"/>
      <charset val="134"/>
    </font>
    <font>
      <sz val="10"/>
      <color theme="1"/>
      <name val="Times New Roman"/>
      <charset val="134"/>
    </font>
    <font>
      <b/>
      <sz val="10"/>
      <color theme="1"/>
      <name val="Times New Roman"/>
      <charset val="134"/>
    </font>
    <font>
      <b/>
      <sz val="10"/>
      <color rgb="FFFF0000"/>
      <name val="Times New Roman"/>
      <charset val="134"/>
    </font>
    <font>
      <sz val="11"/>
      <color theme="1"/>
      <name val="Times New Roman"/>
      <charset val="134"/>
    </font>
    <font>
      <b/>
      <sz val="18"/>
      <color theme="1"/>
      <name val="Times New Roman"/>
      <charset val="134"/>
    </font>
    <font>
      <sz val="10"/>
      <name val="Times New Roman"/>
      <charset val="134"/>
    </font>
    <font>
      <b/>
      <sz val="11"/>
      <color theme="1"/>
      <name val="宋体"/>
      <charset val="134"/>
      <scheme val="minor"/>
    </font>
    <font>
      <b/>
      <sz val="18"/>
      <color theme="1"/>
      <name val="宋体"/>
      <charset val="134"/>
    </font>
    <font>
      <b/>
      <sz val="20"/>
      <color rgb="FF000000"/>
      <name val="Times New Roman"/>
      <charset val="134"/>
    </font>
    <font>
      <b/>
      <sz val="20"/>
      <color indexed="8"/>
      <name val="Times New Roman"/>
      <charset val="134"/>
    </font>
    <font>
      <sz val="11"/>
      <color rgb="FF000000"/>
      <name val="宋体"/>
      <charset val="134"/>
    </font>
    <font>
      <sz val="11"/>
      <color rgb="FF000000"/>
      <name val="Times New Roman"/>
      <charset val="134"/>
    </font>
    <font>
      <sz val="11"/>
      <name val="Times New Roman"/>
      <charset val="134"/>
    </font>
    <font>
      <b/>
      <sz val="12"/>
      <color indexed="8"/>
      <name val="Times New Roman"/>
      <charset val="134"/>
    </font>
    <font>
      <b/>
      <sz val="12"/>
      <color rgb="FF000000"/>
      <name val="Times New Roman"/>
      <charset val="134"/>
    </font>
    <font>
      <sz val="12"/>
      <name val="宋体"/>
      <charset val="134"/>
    </font>
    <font>
      <b/>
      <sz val="16"/>
      <name val="宋体"/>
      <charset val="134"/>
    </font>
    <font>
      <sz val="12"/>
      <name val="Times New Roman"/>
      <charset val="0"/>
    </font>
    <font>
      <sz val="12"/>
      <name val="Times New Roman"/>
      <charset val="134"/>
    </font>
    <font>
      <sz val="22"/>
      <name val="Times New Roman"/>
      <charset val="134"/>
    </font>
    <font>
      <b/>
      <sz val="24"/>
      <name val="宋体"/>
      <charset val="134"/>
    </font>
    <font>
      <b/>
      <sz val="18"/>
      <color rgb="FFFF0000"/>
      <name val="宋体"/>
      <charset val="134"/>
    </font>
    <font>
      <sz val="18"/>
      <name val="宋体"/>
      <charset val="134"/>
    </font>
    <font>
      <sz val="15"/>
      <name val="Times New Roman"/>
      <charset val="134"/>
    </font>
    <font>
      <b/>
      <sz val="32"/>
      <name val="黑体"/>
      <charset val="134"/>
    </font>
    <font>
      <b/>
      <sz val="56"/>
      <name val="Times New Roman"/>
      <charset val="134"/>
    </font>
    <font>
      <b/>
      <sz val="20"/>
      <name val="宋体"/>
      <charset val="134"/>
    </font>
    <font>
      <b/>
      <sz val="18"/>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宋体"/>
      <charset val="134"/>
    </font>
    <font>
      <sz val="10"/>
      <color theme="1"/>
      <name val="宋体"/>
      <charset val="134"/>
    </font>
    <font>
      <sz val="11"/>
      <name val="宋体"/>
      <charset val="134"/>
    </font>
    <font>
      <b/>
      <sz val="10"/>
      <color theme="1"/>
      <name val="宋体"/>
      <charset val="134"/>
    </font>
    <font>
      <b/>
      <sz val="12"/>
      <color indexed="8"/>
      <name val="宋体"/>
      <charset val="134"/>
    </font>
    <font>
      <sz val="12"/>
      <name val="宋体"/>
      <charset val="0"/>
    </font>
    <font>
      <b/>
      <sz val="20"/>
      <color rgb="FF000000"/>
      <name val="宋体"/>
      <charset val="134"/>
    </font>
    <font>
      <b/>
      <sz val="12"/>
      <color rgb="FF000000"/>
      <name val="宋体"/>
      <charset val="134"/>
    </font>
    <font>
      <vertAlign val="superscrip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5" applyNumberFormat="0" applyFill="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8" fillId="0" borderId="0" applyNumberFormat="0" applyFill="0" applyBorder="0" applyAlignment="0" applyProtection="0">
      <alignment vertical="center"/>
    </xf>
    <xf numFmtId="0" fontId="39" fillId="3" borderId="7" applyNumberFormat="0" applyAlignment="0" applyProtection="0">
      <alignment vertical="center"/>
    </xf>
    <xf numFmtId="0" fontId="40" fillId="4" borderId="8" applyNumberFormat="0" applyAlignment="0" applyProtection="0">
      <alignment vertical="center"/>
    </xf>
    <xf numFmtId="0" fontId="41" fillId="4" borderId="7" applyNumberFormat="0" applyAlignment="0" applyProtection="0">
      <alignment vertical="center"/>
    </xf>
    <xf numFmtId="0" fontId="42" fillId="5" borderId="9" applyNumberFormat="0" applyAlignment="0" applyProtection="0">
      <alignment vertical="center"/>
    </xf>
    <xf numFmtId="0" fontId="43" fillId="0" borderId="10" applyNumberFormat="0" applyFill="0" applyAlignment="0" applyProtection="0">
      <alignment vertical="center"/>
    </xf>
    <xf numFmtId="0" fontId="44" fillId="0" borderId="1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7" fillId="0" borderId="0"/>
    <xf numFmtId="0" fontId="17" fillId="0" borderId="0">
      <alignment vertical="center"/>
    </xf>
    <xf numFmtId="0" fontId="50" fillId="0" borderId="0"/>
    <xf numFmtId="0" fontId="17" fillId="0" borderId="0"/>
    <xf numFmtId="0" fontId="17" fillId="0" borderId="0"/>
    <xf numFmtId="0" fontId="51" fillId="0" borderId="0"/>
    <xf numFmtId="0" fontId="51" fillId="0" borderId="0"/>
    <xf numFmtId="0" fontId="17" fillId="0" borderId="0"/>
  </cellStyleXfs>
  <cellXfs count="92">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176" fontId="5" fillId="0" borderId="0" xfId="0" applyNumberFormat="1" applyFont="1" applyProtection="1">
      <alignment vertical="center"/>
    </xf>
    <xf numFmtId="0" fontId="6" fillId="0" borderId="0" xfId="0" applyFont="1" applyFill="1" applyAlignment="1" applyProtection="1">
      <alignment horizontal="center" vertical="center" wrapText="1"/>
    </xf>
    <xf numFmtId="176" fontId="6" fillId="0" borderId="0" xfId="0" applyNumberFormat="1" applyFont="1" applyFill="1" applyAlignment="1" applyProtection="1">
      <alignment horizontal="center" vertical="center" wrapText="1"/>
    </xf>
    <xf numFmtId="177" fontId="6" fillId="0" borderId="0" xfId="0" applyNumberFormat="1"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176" fontId="2" fillId="0" borderId="0" xfId="0" applyNumberFormat="1" applyFont="1" applyFill="1" applyAlignment="1" applyProtection="1">
      <alignment horizontal="left" vertical="center" wrapText="1"/>
    </xf>
    <xf numFmtId="176" fontId="2" fillId="0" borderId="1" xfId="5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2" fillId="0" borderId="2" xfId="0" applyFont="1" applyFill="1" applyBorder="1" applyAlignment="1" applyProtection="1">
      <alignment horizontal="left" vertical="center" wrapText="1"/>
    </xf>
    <xf numFmtId="176" fontId="2" fillId="0" borderId="2" xfId="0" applyNumberFormat="1"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vertical="center"/>
    </xf>
    <xf numFmtId="176" fontId="2" fillId="0" borderId="2" xfId="51"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xf>
    <xf numFmtId="178"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xf numFmtId="0" fontId="2" fillId="0" borderId="2" xfId="0"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shrinkToFit="1"/>
    </xf>
    <xf numFmtId="0" fontId="3" fillId="0" borderId="3" xfId="0" applyFont="1" applyFill="1" applyBorder="1" applyAlignment="1" applyProtection="1">
      <alignment horizontal="left" vertical="center" wrapText="1"/>
    </xf>
    <xf numFmtId="177" fontId="3" fillId="0" borderId="2" xfId="0" applyNumberFormat="1"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176" fontId="2" fillId="0" borderId="0" xfId="0" applyNumberFormat="1" applyFont="1" applyProtection="1">
      <alignment vertical="center"/>
    </xf>
    <xf numFmtId="0" fontId="8"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43" fontId="0" fillId="0" borderId="0" xfId="0" applyNumberFormat="1" applyFont="1" applyAlignment="1">
      <alignment horizontal="center" vertical="center"/>
    </xf>
    <xf numFmtId="0" fontId="9" fillId="0" borderId="0" xfId="0" applyFont="1" applyFill="1" applyAlignment="1" applyProtection="1">
      <alignment horizontal="center" vertical="center" wrapText="1"/>
    </xf>
    <xf numFmtId="176" fontId="9" fillId="0" borderId="0" xfId="0" applyNumberFormat="1" applyFont="1" applyFill="1" applyAlignment="1" applyProtection="1">
      <alignment horizontal="center" vertical="center" wrapText="1"/>
    </xf>
    <xf numFmtId="43" fontId="9" fillId="0" borderId="0" xfId="0" applyNumberFormat="1" applyFont="1" applyFill="1" applyAlignment="1" applyProtection="1">
      <alignment horizontal="center" vertical="center" wrapText="1"/>
    </xf>
    <xf numFmtId="0" fontId="2" fillId="0" borderId="0" xfId="0" applyFont="1" applyFill="1" applyAlignment="1" applyProtection="1">
      <alignment horizontal="center" vertical="center" wrapText="1"/>
    </xf>
    <xf numFmtId="176" fontId="2" fillId="0" borderId="0" xfId="0" applyNumberFormat="1" applyFont="1" applyFill="1" applyAlignment="1" applyProtection="1">
      <alignment horizontal="center" vertical="center" wrapText="1"/>
    </xf>
    <xf numFmtId="43" fontId="2" fillId="0" borderId="0" xfId="50" applyNumberFormat="1" applyFont="1" applyFill="1" applyAlignment="1" applyProtection="1">
      <alignment horizontal="center" vertical="center" wrapText="1"/>
    </xf>
    <xf numFmtId="176" fontId="2" fillId="0" borderId="0" xfId="50" applyNumberFormat="1" applyFont="1" applyFill="1" applyAlignment="1" applyProtection="1">
      <alignment horizontal="center" vertical="center" wrapText="1"/>
    </xf>
    <xf numFmtId="43" fontId="3"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177" fontId="3" fillId="0" borderId="2" xfId="49" applyNumberFormat="1" applyFont="1" applyFill="1" applyBorder="1" applyAlignment="1" applyProtection="1">
      <alignment horizontal="center" vertical="center" wrapText="1"/>
    </xf>
    <xf numFmtId="0" fontId="5" fillId="0" borderId="0" xfId="0" applyFont="1">
      <alignment vertical="center"/>
    </xf>
    <xf numFmtId="0" fontId="5" fillId="0" borderId="0" xfId="0" applyFont="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4" fillId="0" borderId="0" xfId="53" applyFont="1" applyAlignment="1">
      <alignment horizontal="right"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177" fontId="15" fillId="0" borderId="2" xfId="0" applyNumberFormat="1" applyFont="1" applyFill="1" applyBorder="1" applyAlignment="1">
      <alignment horizontal="center" vertical="center" wrapText="1"/>
    </xf>
    <xf numFmtId="0" fontId="17" fillId="0" borderId="0" xfId="0" applyFont="1" applyFill="1" applyBorder="1" applyAlignment="1"/>
    <xf numFmtId="0" fontId="7" fillId="0" borderId="0" xfId="54" applyFont="1" applyFill="1" applyBorder="1" applyAlignment="1">
      <alignment vertical="center" wrapText="1"/>
    </xf>
    <xf numFmtId="0" fontId="17" fillId="0" borderId="0" xfId="55" applyFont="1" applyFill="1" applyBorder="1" applyAlignment="1"/>
    <xf numFmtId="0" fontId="18" fillId="0" borderId="0" xfId="55" applyFont="1" applyFill="1" applyBorder="1" applyAlignment="1">
      <alignment horizontal="center" vertical="center"/>
    </xf>
    <xf numFmtId="0" fontId="17" fillId="0" borderId="0" xfId="55" applyFont="1" applyFill="1" applyBorder="1" applyAlignment="1">
      <alignment horizontal="justify" vertical="center"/>
    </xf>
    <xf numFmtId="0" fontId="19" fillId="0" borderId="0" xfId="55" applyFont="1" applyFill="1" applyBorder="1" applyAlignment="1">
      <alignment horizontal="justify" vertical="center"/>
    </xf>
    <xf numFmtId="0" fontId="17" fillId="0" borderId="0" xfId="55" applyFont="1" applyFill="1" applyBorder="1" applyAlignment="1">
      <alignment vertical="center"/>
    </xf>
    <xf numFmtId="0" fontId="20" fillId="0" borderId="0" xfId="0" applyFont="1" applyFill="1" applyAlignment="1"/>
    <xf numFmtId="0" fontId="20" fillId="0" borderId="0" xfId="0" applyFont="1" applyFill="1" applyAlignment="1">
      <alignment vertical="center"/>
    </xf>
    <xf numFmtId="0" fontId="21" fillId="0" borderId="0" xfId="0" applyFont="1" applyFill="1" applyAlignment="1"/>
    <xf numFmtId="0" fontId="20" fillId="0" borderId="0" xfId="0" applyFont="1" applyFill="1" applyBorder="1" applyAlignment="1"/>
    <xf numFmtId="0" fontId="22" fillId="0" borderId="0" xfId="0" applyFont="1" applyFill="1" applyAlignment="1">
      <alignment horizontal="center" vertical="center" wrapText="1"/>
    </xf>
    <xf numFmtId="0" fontId="23" fillId="0" borderId="0" xfId="56" applyFont="1" applyFill="1" applyAlignment="1">
      <alignment horizontal="center"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28" fillId="0" borderId="0" xfId="0" applyFont="1" applyFill="1" applyAlignment="1">
      <alignment horizontal="center" vertical="center" wrapText="1"/>
    </xf>
    <xf numFmtId="0" fontId="29" fillId="0" borderId="0" xfId="0" applyFont="1" applyFill="1" applyAlignment="1">
      <alignment horizontal="center" vertical="center" wrapText="1"/>
    </xf>
    <xf numFmtId="57" fontId="30" fillId="0" borderId="0" xfId="0" applyNumberFormat="1" applyFont="1" applyFill="1" applyAlignment="1">
      <alignment horizontal="center"/>
    </xf>
    <xf numFmtId="0" fontId="20" fillId="0" borderId="0" xfId="0" applyFont="1" applyFill="1" applyAlignment="1" applyProtection="1">
      <protection locked="0"/>
    </xf>
    <xf numFmtId="0" fontId="20" fillId="0" borderId="0" xfId="0" applyFont="1" applyFill="1" applyAlignment="1">
      <alignment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江宁-宁句线" xfId="49"/>
    <cellStyle name="常规 8" xfId="50"/>
    <cellStyle name="常规 2" xfId="51"/>
    <cellStyle name="常规_江宁-宁高线" xfId="52"/>
    <cellStyle name="常规 4" xfId="53"/>
    <cellStyle name="常规_苏州市轨道交通1号线II-TS-13标星海街站 2" xfId="54"/>
    <cellStyle name="常规 10" xfId="55"/>
    <cellStyle name="常规 12 2" xfId="56"/>
  </cellStyles>
  <dxfs count="18">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4"/>
  <sheetViews>
    <sheetView view="pageBreakPreview" zoomScale="70" zoomScaleNormal="70" workbookViewId="0">
      <selection activeCell="A8" sqref="A8"/>
    </sheetView>
  </sheetViews>
  <sheetFormatPr defaultColWidth="9" defaultRowHeight="15.75" outlineLevelCol="7"/>
  <cols>
    <col min="1" max="1" width="87.75" style="77" customWidth="1"/>
    <col min="2" max="16384" width="9" style="77"/>
  </cols>
  <sheetData>
    <row r="1" ht="20.1" customHeight="1"/>
    <row r="2" s="77" customFormat="1" ht="81" customHeight="1" spans="1:1">
      <c r="A2" s="81" t="s">
        <v>0</v>
      </c>
    </row>
    <row r="3" s="77" customFormat="1" ht="38.25" customHeight="1" spans="1:1">
      <c r="A3" s="82"/>
    </row>
    <row r="4" s="77" customFormat="1" ht="45" customHeight="1" spans="1:1">
      <c r="A4" s="83"/>
    </row>
    <row r="5" s="77" customFormat="1" ht="43.5" customHeight="1" spans="1:1">
      <c r="A5" s="84"/>
    </row>
    <row r="6" s="77" customFormat="1" ht="67" customHeight="1" spans="1:1">
      <c r="A6" s="85" t="s">
        <v>1</v>
      </c>
    </row>
    <row r="7" s="77" customFormat="1" ht="67" customHeight="1" spans="1:1">
      <c r="A7" s="85" t="s">
        <v>2</v>
      </c>
    </row>
    <row r="8" s="77" customFormat="1" ht="67" customHeight="1" spans="1:1">
      <c r="A8" s="85" t="s">
        <v>3</v>
      </c>
    </row>
    <row r="9" s="77" customFormat="1" ht="67" customHeight="1" spans="1:1">
      <c r="A9" s="85" t="s">
        <v>4</v>
      </c>
    </row>
    <row r="10" s="77" customFormat="1" ht="74.25" customHeight="1" spans="1:1">
      <c r="A10" s="86"/>
    </row>
    <row r="11" s="77" customFormat="1" ht="39" customHeight="1" spans="1:1">
      <c r="A11" s="87"/>
    </row>
    <row r="12" s="77" customFormat="1" ht="30" customHeight="1" spans="1:1">
      <c r="A12" s="88" t="s">
        <v>5</v>
      </c>
    </row>
    <row r="13" s="77" customFormat="1" ht="30" customHeight="1" spans="1:1">
      <c r="A13" s="88" t="s">
        <v>6</v>
      </c>
    </row>
    <row r="14" s="77" customFormat="1" ht="30" customHeight="1" spans="1:1">
      <c r="A14" s="88" t="s">
        <v>7</v>
      </c>
    </row>
    <row r="15" s="77" customFormat="1" ht="30" customHeight="1" spans="1:1">
      <c r="A15" s="89"/>
    </row>
    <row r="16" ht="30" customHeight="1"/>
    <row r="17" s="77" customFormat="1" spans="8:8">
      <c r="H17" s="90"/>
    </row>
    <row r="18" ht="102.75" customHeight="1"/>
    <row r="19" s="78" customFormat="1" ht="49.5" customHeight="1"/>
    <row r="20" ht="49.5" customHeight="1"/>
    <row r="21" ht="49.5" customHeight="1"/>
    <row r="22" ht="49.5" customHeight="1"/>
    <row r="23" ht="49.5" customHeight="1"/>
    <row r="24" ht="49.5" customHeight="1"/>
    <row r="25" ht="49.5" customHeight="1"/>
    <row r="26" ht="49.5" customHeight="1"/>
    <row r="27" ht="49.5" customHeight="1"/>
    <row r="28" s="78" customFormat="1" ht="49.5" customHeight="1"/>
    <row r="29" s="78" customFormat="1" ht="49.5" customHeight="1"/>
    <row r="30" s="78" customFormat="1" ht="49.5"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s="79" customFormat="1" ht="39" customHeight="1"/>
    <row r="78" s="79" customFormat="1" ht="39" customHeight="1"/>
    <row r="79" s="79" customFormat="1" ht="39" customHeight="1"/>
    <row r="80" s="79" customFormat="1" ht="39" customHeight="1"/>
    <row r="81" s="79" customFormat="1" ht="39" customHeight="1"/>
    <row r="82" s="79" customFormat="1" ht="39" customHeight="1"/>
    <row r="83" s="79" customFormat="1" ht="39" customHeight="1"/>
    <row r="84" s="79" customFormat="1" ht="39" customHeight="1"/>
    <row r="85" s="79" customFormat="1" ht="39" customHeight="1"/>
    <row r="86" s="79" customFormat="1" ht="39" customHeight="1"/>
    <row r="87" s="79" customFormat="1" ht="39" customHeight="1"/>
    <row r="88" s="79" customFormat="1" ht="39" customHeight="1"/>
    <row r="89" s="79" customFormat="1" ht="39" customHeight="1"/>
    <row r="90" s="79" customFormat="1" ht="39" customHeight="1"/>
    <row r="91" s="79" customFormat="1" ht="39" customHeight="1"/>
    <row r="92" s="79" customFormat="1" ht="39" customHeight="1"/>
    <row r="93" s="79" customFormat="1" ht="57" customHeight="1"/>
    <row r="94" s="79" customFormat="1" ht="39" customHeight="1"/>
    <row r="95" s="79" customFormat="1" ht="39" customHeight="1"/>
    <row r="96" s="79" customFormat="1" ht="39" customHeight="1"/>
    <row r="97" s="79" customFormat="1" ht="39" customHeight="1"/>
    <row r="98" s="79" customFormat="1" ht="39" customHeight="1"/>
    <row r="99" s="79" customFormat="1" ht="39" customHeight="1"/>
    <row r="100" s="79" customFormat="1" ht="39" customHeight="1"/>
    <row r="101" s="79" customFormat="1" ht="39" customHeight="1"/>
    <row r="102" s="79" customFormat="1" ht="39" customHeight="1"/>
    <row r="103" s="79" customFormat="1" ht="39" customHeight="1"/>
    <row r="104" s="79" customFormat="1" ht="39" customHeight="1"/>
    <row r="105" s="79" customFormat="1" ht="39" customHeight="1"/>
    <row r="106" s="79" customFormat="1" ht="39" customHeight="1"/>
    <row r="107" s="79" customFormat="1" ht="39" customHeight="1"/>
    <row r="108" s="79" customFormat="1" ht="39" customHeight="1"/>
    <row r="109" s="79" customFormat="1"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s="77" customFormat="1" ht="39" customHeight="1" spans="8:8">
      <c r="H121" s="90"/>
    </row>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58.5"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58.5" customHeight="1"/>
    <row r="203" ht="63" customHeight="1"/>
    <row r="204" ht="39" customHeight="1"/>
    <row r="205" ht="39" customHeight="1"/>
    <row r="206" ht="39" customHeight="1"/>
    <row r="207" ht="39" customHeight="1"/>
    <row r="208" ht="39" customHeight="1"/>
    <row r="209" ht="39" customHeight="1"/>
    <row r="210" ht="39" customHeight="1"/>
    <row r="211" ht="39" customHeight="1"/>
    <row r="212" ht="39" customHeight="1"/>
    <row r="213" ht="66" customHeight="1"/>
    <row r="214" ht="60" customHeight="1"/>
    <row r="215" ht="58.5" customHeight="1"/>
    <row r="216" ht="58.5" customHeight="1"/>
    <row r="217" ht="70.5" customHeight="1"/>
    <row r="218" ht="39"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54"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60"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s="80" customFormat="1" ht="39" customHeight="1"/>
    <row r="320" s="80" customFormat="1" ht="39" customHeight="1"/>
    <row r="321" s="80" customFormat="1" ht="39" customHeight="1"/>
    <row r="322" s="80" customFormat="1" ht="39" customHeight="1"/>
    <row r="323" s="80" customFormat="1" ht="39" customHeight="1"/>
    <row r="324" s="80" customFormat="1" ht="39" customHeight="1"/>
    <row r="325" s="80" customFormat="1" ht="39" customHeight="1"/>
    <row r="326" s="80" customFormat="1" ht="39" customHeight="1"/>
    <row r="327" s="80" customFormat="1" ht="39" customHeight="1"/>
    <row r="328" s="80" customFormat="1" ht="39" customHeight="1"/>
    <row r="329" s="80" customFormat="1" ht="39" customHeight="1"/>
    <row r="330" s="80" customFormat="1" ht="39" customHeight="1"/>
    <row r="331" s="80" customFormat="1" ht="39" customHeight="1"/>
    <row r="332" s="80" customFormat="1" ht="39" customHeight="1"/>
    <row r="333" s="80" customFormat="1" ht="39" customHeight="1"/>
    <row r="334" s="80" customFormat="1" ht="39" customHeight="1"/>
    <row r="335" s="80" customFormat="1" ht="39" customHeight="1"/>
    <row r="336" s="80" customFormat="1" ht="39" customHeight="1"/>
    <row r="337" s="80" customFormat="1" ht="39" customHeight="1"/>
    <row r="338" s="80" customFormat="1" ht="39" customHeight="1"/>
    <row r="339" s="80" customFormat="1" ht="39" customHeight="1"/>
    <row r="340" s="80" customFormat="1" ht="39" customHeight="1"/>
    <row r="341" s="80" customFormat="1" ht="39" customHeight="1"/>
    <row r="342" s="80" customFormat="1" ht="39" customHeight="1"/>
    <row r="343" s="80" customFormat="1" ht="39" customHeight="1"/>
    <row r="344" s="80" customFormat="1" ht="39" customHeight="1"/>
    <row r="345" s="80" customFormat="1" ht="39" customHeight="1"/>
    <row r="346" s="80" customFormat="1" ht="39" customHeight="1"/>
    <row r="347" s="80" customFormat="1" ht="39" customHeight="1"/>
    <row r="348" s="80" customFormat="1" ht="39" customHeight="1"/>
    <row r="349" s="80" customFormat="1" ht="39" customHeight="1"/>
    <row r="350" s="80" customFormat="1" ht="39" customHeight="1"/>
    <row r="351" s="80" customFormat="1" ht="39" customHeight="1"/>
    <row r="352" s="80" customFormat="1" ht="39" customHeight="1"/>
    <row r="353" s="80" customFormat="1" ht="39" customHeight="1"/>
    <row r="354" s="80" customFormat="1" ht="39" customHeight="1"/>
    <row r="355" s="80" customFormat="1" ht="39" customHeight="1"/>
    <row r="356" s="80" customFormat="1" ht="39" customHeight="1"/>
    <row r="357" s="80" customFormat="1" ht="39" customHeight="1"/>
    <row r="358" s="80" customFormat="1" ht="39" customHeight="1"/>
    <row r="359" s="80" customFormat="1" ht="39" customHeight="1"/>
    <row r="360" s="80" customFormat="1" ht="39" customHeight="1"/>
    <row r="361" s="80" customFormat="1" ht="39" customHeight="1"/>
    <row r="362" s="80" customFormat="1" ht="39" customHeight="1"/>
    <row r="363" s="80" customFormat="1" ht="39" customHeight="1"/>
    <row r="364" s="80" customFormat="1" ht="39" customHeight="1"/>
    <row r="365" s="80" customFormat="1" ht="39" customHeight="1"/>
    <row r="366" s="80" customFormat="1" ht="39" customHeight="1"/>
    <row r="367" s="80" customFormat="1" ht="39" customHeight="1"/>
    <row r="368" s="80" customFormat="1" ht="39" customHeight="1"/>
    <row r="369" s="80" customFormat="1" ht="39" customHeight="1"/>
    <row r="370" s="80" customFormat="1" ht="39" customHeight="1"/>
    <row r="371" s="80" customFormat="1" ht="39" customHeight="1"/>
    <row r="372" s="80" customFormat="1" ht="39" customHeight="1"/>
    <row r="373" s="80" customFormat="1" ht="39" customHeight="1"/>
    <row r="374" s="80" customFormat="1" ht="39" customHeight="1"/>
    <row r="375" s="80" customFormat="1" ht="39" customHeight="1"/>
    <row r="376" s="80" customFormat="1" ht="39" customHeight="1"/>
    <row r="377" s="80" customFormat="1" ht="39" customHeight="1"/>
    <row r="378" s="80" customFormat="1" ht="39" customHeight="1"/>
    <row r="379" s="80" customFormat="1" ht="39" customHeight="1"/>
    <row r="380" s="80" customFormat="1" ht="39" customHeight="1"/>
    <row r="381" s="80" customFormat="1" ht="39" customHeight="1"/>
    <row r="382" s="80" customFormat="1" ht="39" customHeight="1"/>
    <row r="383" s="80" customFormat="1" ht="39" customHeight="1"/>
    <row r="384" s="80" customFormat="1" ht="39" customHeight="1"/>
    <row r="385" s="80" customFormat="1" ht="39" customHeight="1"/>
    <row r="386" s="80" customFormat="1" ht="39" customHeight="1"/>
    <row r="387" s="80" customFormat="1" ht="39" customHeight="1"/>
    <row r="388" s="80" customFormat="1" ht="39" customHeight="1"/>
    <row r="389" s="80" customFormat="1" ht="39" customHeight="1"/>
    <row r="390" s="80" customFormat="1" ht="39" customHeight="1"/>
    <row r="391" s="80" customFormat="1" ht="39" customHeight="1"/>
    <row r="392" s="80" customFormat="1" ht="39" customHeight="1"/>
    <row r="393" s="80" customFormat="1" ht="39" customHeight="1"/>
    <row r="394" s="80" customFormat="1" ht="39" customHeight="1"/>
    <row r="395" s="80" customFormat="1" ht="39" customHeight="1"/>
    <row r="396" s="80" customFormat="1" ht="39" customHeight="1"/>
    <row r="397" s="80" customFormat="1" ht="39" customHeight="1"/>
    <row r="398" s="80" customFormat="1" ht="39" customHeight="1"/>
    <row r="399" s="80" customFormat="1" ht="39" customHeight="1"/>
    <row r="400" s="80" customFormat="1" ht="39" customHeight="1"/>
    <row r="401" s="80" customFormat="1" ht="39" customHeight="1"/>
    <row r="402" s="80" customFormat="1" ht="39" customHeight="1"/>
    <row r="403" s="80" customFormat="1" ht="39" customHeight="1"/>
    <row r="404" s="80" customFormat="1" ht="39" customHeight="1"/>
    <row r="405" s="80" customFormat="1" ht="39" customHeight="1"/>
    <row r="406" s="80" customFormat="1" ht="34.5" customHeight="1"/>
    <row r="407" s="80" customFormat="1" ht="34.5" customHeight="1"/>
    <row r="408" s="80" customFormat="1" ht="34.5" customHeight="1"/>
    <row r="409" s="80" customFormat="1" ht="34.5" customHeight="1"/>
    <row r="410" s="80" customFormat="1" ht="34.5" customHeight="1"/>
    <row r="411" s="80" customFormat="1" ht="34.5" customHeight="1"/>
    <row r="412" s="80" customFormat="1" ht="34.5" customHeight="1"/>
    <row r="413" s="80" customFormat="1" ht="34.5" customHeight="1"/>
    <row r="414" s="80" customFormat="1" ht="34.5" customHeight="1"/>
    <row r="415" s="80" customFormat="1" ht="34.5" customHeight="1"/>
    <row r="416" s="80" customFormat="1" ht="34.5" customHeight="1"/>
    <row r="417" s="80" customFormat="1" ht="34.5" customHeight="1"/>
    <row r="418" s="80" customFormat="1" ht="34.5" customHeight="1"/>
    <row r="419" s="80" customFormat="1" ht="34.5" customHeight="1"/>
    <row r="420" s="80" customFormat="1" ht="34.5" customHeight="1"/>
    <row r="421" s="80" customFormat="1" ht="34.5" customHeight="1"/>
    <row r="422" s="80" customFormat="1" ht="34.5" customHeight="1"/>
    <row r="423" s="80" customFormat="1" ht="34.5" customHeight="1"/>
    <row r="424" s="80" customFormat="1" ht="34.5" customHeight="1"/>
    <row r="425" s="80" customFormat="1" ht="34.5" customHeight="1"/>
    <row r="426" s="80" customFormat="1" ht="34.5" customHeight="1"/>
    <row r="427" s="80" customFormat="1" ht="34.5" customHeight="1"/>
    <row r="428" s="80" customFormat="1" ht="34.5" customHeight="1"/>
    <row r="429" s="80" customFormat="1" ht="34.5" customHeight="1"/>
    <row r="430" s="80" customFormat="1" ht="34.5" customHeight="1"/>
    <row r="431" s="80" customFormat="1" ht="34.5" customHeight="1"/>
    <row r="432" s="80" customFormat="1" ht="34.5" customHeight="1"/>
    <row r="433" s="80" customFormat="1" ht="34.5" customHeight="1"/>
    <row r="434" s="80" customFormat="1" ht="34.5" customHeight="1"/>
    <row r="435" s="80" customFormat="1" ht="34.5" customHeight="1"/>
    <row r="436" s="80" customFormat="1" ht="34.5" customHeight="1"/>
    <row r="437" s="80" customFormat="1" ht="34.5" customHeight="1"/>
    <row r="438" s="80" customFormat="1" ht="34.5" customHeight="1"/>
    <row r="439" s="80" customFormat="1" ht="34.5" customHeight="1"/>
    <row r="440" s="80" customFormat="1" ht="34.5" customHeight="1"/>
    <row r="441" s="80" customFormat="1" ht="34.5" customHeight="1"/>
    <row r="442" s="80" customFormat="1" ht="34.5" customHeight="1"/>
    <row r="443" s="80" customFormat="1" ht="34.5" customHeight="1"/>
    <row r="444" s="77" customFormat="1" spans="1:3">
      <c r="A444" s="91"/>
      <c r="B444" s="91"/>
      <c r="C444" s="91"/>
    </row>
  </sheetData>
  <sheetProtection algorithmName="SHA-512" hashValue="RESl8UPtn1hL+d+nyTXVO3/gyYcM7tldQ50SQibrsbJ8kWpR9t7Z2kI3mt7goIVFts3lNqWA5li6poN0u7wRqw==" saltValue="F+6ATh7eurRp4OIkLzpWzQ==" spinCount="100000" sheet="1" formatColumns="0" formatRows="0"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view="pageBreakPreview" zoomScaleNormal="100" workbookViewId="0">
      <selection activeCell="A6" sqref="A6"/>
    </sheetView>
  </sheetViews>
  <sheetFormatPr defaultColWidth="9" defaultRowHeight="14.25"/>
  <cols>
    <col min="1" max="1" width="84.7583333333333" style="70" customWidth="1"/>
    <col min="2" max="16384" width="9" style="70"/>
  </cols>
  <sheetData>
    <row r="1" s="70" customFormat="1" spans="1:9">
      <c r="A1" s="72"/>
    </row>
    <row r="2" s="70" customFormat="1" ht="20.25" spans="1:9">
      <c r="A2" s="73" t="s">
        <v>8</v>
      </c>
    </row>
    <row r="3" s="70" customFormat="1" ht="35.25" customHeight="1" spans="1:9">
      <c r="A3" s="74" t="s">
        <v>9</v>
      </c>
    </row>
    <row r="4" s="70" customFormat="1" ht="38.25" customHeight="1" spans="1:9">
      <c r="A4" s="74" t="s">
        <v>10</v>
      </c>
    </row>
    <row r="5" s="70" customFormat="1" ht="68.1" customHeight="1" spans="1:9">
      <c r="A5" s="74" t="s">
        <v>11</v>
      </c>
    </row>
    <row r="6" s="70" customFormat="1" ht="53.25" customHeight="1" spans="1:9">
      <c r="A6" s="74" t="s">
        <v>12</v>
      </c>
    </row>
    <row r="7" s="70" customFormat="1" ht="41.25" customHeight="1" spans="1:9">
      <c r="A7" s="74" t="s">
        <v>13</v>
      </c>
    </row>
    <row r="8" s="71" customFormat="1" ht="38" customHeight="1" spans="1:9">
      <c r="A8" s="75" t="s">
        <v>14</v>
      </c>
      <c r="B8" s="74"/>
      <c r="C8" s="74"/>
      <c r="D8" s="74"/>
      <c r="E8" s="74"/>
      <c r="F8" s="74"/>
      <c r="G8" s="74"/>
      <c r="H8" s="74"/>
      <c r="I8" s="74"/>
    </row>
    <row r="9" s="70" customFormat="1" ht="42.75" customHeight="1" spans="1:9">
      <c r="A9" s="74" t="s">
        <v>15</v>
      </c>
    </row>
    <row r="10" s="70" customFormat="1" ht="21" customHeight="1" spans="1:9">
      <c r="A10" s="76" t="s">
        <v>16</v>
      </c>
    </row>
  </sheetData>
  <sheetProtection algorithmName="SHA-512" hashValue="RlA0V+niKGfFHjPhIgq+7ZOKaTSkYjObI2kuPgD31JNzJ8cMQkGP582P0TXZaGtjB9jUHflrnEmyk62IdtdixA==" saltValue="s3ugK8hOug8ii6eLzIct+g==" spinCount="100000" sheet="1" formatColumns="0" formatRows="0"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showZeros="0" view="pageBreakPreview" zoomScaleNormal="100" workbookViewId="0">
      <selection activeCell="C4" sqref="C4"/>
    </sheetView>
  </sheetViews>
  <sheetFormatPr defaultColWidth="9" defaultRowHeight="15" outlineLevelRow="5" outlineLevelCol="3"/>
  <cols>
    <col min="1" max="1" width="14.875" style="58" customWidth="1"/>
    <col min="2" max="2" width="24" style="58" customWidth="1"/>
    <col min="3" max="3" width="24" style="59" customWidth="1"/>
    <col min="4" max="4" width="24" style="58" customWidth="1"/>
    <col min="5" max="16384" width="9" style="58"/>
  </cols>
  <sheetData>
    <row r="1" ht="35" customHeight="1" spans="1:4">
      <c r="A1" s="60" t="s">
        <v>17</v>
      </c>
      <c r="B1" s="61"/>
      <c r="C1" s="61"/>
      <c r="D1" s="61"/>
    </row>
    <row r="2" ht="48" customHeight="1" spans="1:4">
      <c r="A2" s="62" t="s">
        <v>18</v>
      </c>
      <c r="B2" s="63"/>
      <c r="C2" s="64"/>
      <c r="D2" s="65" t="s">
        <v>19</v>
      </c>
    </row>
    <row r="3" ht="48" customHeight="1" spans="1:4">
      <c r="A3" s="66" t="s">
        <v>20</v>
      </c>
      <c r="B3" s="66" t="s">
        <v>21</v>
      </c>
      <c r="C3" s="66" t="s">
        <v>22</v>
      </c>
      <c r="D3" s="66" t="s">
        <v>23</v>
      </c>
    </row>
    <row r="4" ht="48" customHeight="1" spans="1:4">
      <c r="A4" s="67" t="s">
        <v>24</v>
      </c>
      <c r="B4" s="68" t="s">
        <v>25</v>
      </c>
      <c r="C4" s="69">
        <f>基价类!D31</f>
        <v>0</v>
      </c>
      <c r="D4" s="66"/>
    </row>
    <row r="5" ht="48" customHeight="1" spans="1:4">
      <c r="A5" s="67" t="s">
        <v>26</v>
      </c>
      <c r="B5" s="68" t="s">
        <v>27</v>
      </c>
      <c r="C5" s="69">
        <f>单价类!D48</f>
        <v>0</v>
      </c>
      <c r="D5" s="66"/>
    </row>
    <row r="6" ht="48" customHeight="1" spans="1:4">
      <c r="A6" s="67" t="s">
        <v>28</v>
      </c>
      <c r="B6" s="68" t="s">
        <v>29</v>
      </c>
      <c r="C6" s="69">
        <f>(C4+C5)*2</f>
        <v>0</v>
      </c>
      <c r="D6" s="66" t="s">
        <v>30</v>
      </c>
    </row>
  </sheetData>
  <sheetProtection algorithmName="SHA-512" hashValue="1DhwUeuX564R0ZcAg8Z+H5IEdXgQBTkMUd4wcWfrdtrBETcpSAOk9atzHu/f/TVBekFB7tCNZR2GNf+PhbCtbw==" saltValue="6XU8HC1tn8oWi6wd9V041g==" spinCount="100000" sheet="1" formatColumns="0" formatRows="0" objects="1"/>
  <mergeCells count="2">
    <mergeCell ref="A1:D1"/>
    <mergeCell ref="A2:C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Zeros="0" view="pageBreakPreview" zoomScaleNormal="100" topLeftCell="A20" workbookViewId="0">
      <selection activeCell="D29" sqref="D29:F29"/>
    </sheetView>
  </sheetViews>
  <sheetFormatPr defaultColWidth="9" defaultRowHeight="13.5" outlineLevelCol="6"/>
  <cols>
    <col min="1" max="1" width="9.25833333333333" style="40" customWidth="1"/>
    <col min="2" max="2" width="24.5" style="44" customWidth="1"/>
    <col min="3" max="3" width="8.56666666666667" style="45" customWidth="1"/>
    <col min="4" max="5" width="14.5333333333333" style="46" customWidth="1"/>
    <col min="6" max="6" width="14.5333333333333" style="47" customWidth="1"/>
    <col min="7" max="7" width="12.625" style="44" customWidth="1"/>
  </cols>
  <sheetData>
    <row r="1" s="40" customFormat="1" ht="28" customHeight="1" spans="1:7">
      <c r="A1" s="48" t="s">
        <v>31</v>
      </c>
      <c r="B1" s="48"/>
      <c r="C1" s="48"/>
      <c r="D1" s="49"/>
      <c r="E1" s="49"/>
      <c r="F1" s="50"/>
      <c r="G1" s="48"/>
    </row>
    <row r="2" s="41" customFormat="1" ht="30" customHeight="1" spans="1:7">
      <c r="A2" s="10" t="str">
        <f>汇总表!A2</f>
        <v>项目名称：2026-2027年G205宁连公路段日常综合养护服务项目</v>
      </c>
      <c r="B2" s="11"/>
      <c r="C2" s="51"/>
      <c r="D2" s="52"/>
      <c r="E2" s="52"/>
      <c r="F2" s="53" t="s">
        <v>32</v>
      </c>
      <c r="G2" s="54"/>
    </row>
    <row r="3" s="42" customFormat="1" ht="30" customHeight="1" spans="1:7">
      <c r="A3" s="14" t="s">
        <v>33</v>
      </c>
      <c r="B3" s="14" t="s">
        <v>34</v>
      </c>
      <c r="C3" s="14" t="s">
        <v>35</v>
      </c>
      <c r="D3" s="15" t="s">
        <v>36</v>
      </c>
      <c r="E3" s="15" t="s">
        <v>37</v>
      </c>
      <c r="F3" s="55" t="s">
        <v>38</v>
      </c>
      <c r="G3" s="14" t="s">
        <v>39</v>
      </c>
    </row>
    <row r="4" s="42" customFormat="1" ht="30" customHeight="1" spans="1:7">
      <c r="A4" s="30" t="s">
        <v>40</v>
      </c>
      <c r="B4" s="30"/>
      <c r="C4" s="14"/>
      <c r="D4" s="15"/>
      <c r="E4" s="15"/>
      <c r="F4" s="55"/>
      <c r="G4" s="14"/>
    </row>
    <row r="5" s="41" customFormat="1" ht="30" customHeight="1" spans="1:7">
      <c r="A5" s="30">
        <v>101</v>
      </c>
      <c r="B5" s="19" t="s">
        <v>41</v>
      </c>
      <c r="C5" s="30" t="s">
        <v>42</v>
      </c>
      <c r="D5" s="31">
        <v>1</v>
      </c>
      <c r="E5" s="32"/>
      <c r="F5" s="56">
        <f>IF(D5="","",ROUND(D5*E5,0))</f>
        <v>0</v>
      </c>
      <c r="G5" s="19"/>
    </row>
    <row r="6" s="43" customFormat="1" ht="30" customHeight="1" spans="1:7">
      <c r="A6" s="30">
        <v>102</v>
      </c>
      <c r="B6" s="19" t="s">
        <v>43</v>
      </c>
      <c r="C6" s="30" t="s">
        <v>44</v>
      </c>
      <c r="D6" s="31">
        <v>30.25</v>
      </c>
      <c r="E6" s="32"/>
      <c r="F6" s="56">
        <f t="shared" ref="F6:F27" si="0">IF(D6="","",ROUND(D6*E6,0))</f>
        <v>0</v>
      </c>
      <c r="G6" s="19"/>
    </row>
    <row r="7" s="41" customFormat="1" ht="30" customHeight="1" spans="1:7">
      <c r="A7" s="30">
        <v>103</v>
      </c>
      <c r="B7" s="19" t="s">
        <v>45</v>
      </c>
      <c r="C7" s="30" t="s">
        <v>46</v>
      </c>
      <c r="D7" s="31">
        <v>50</v>
      </c>
      <c r="E7" s="32"/>
      <c r="F7" s="56">
        <f t="shared" si="0"/>
        <v>0</v>
      </c>
      <c r="G7" s="19"/>
    </row>
    <row r="8" s="41" customFormat="1" ht="30" customHeight="1" spans="1:7">
      <c r="A8" s="30">
        <v>104</v>
      </c>
      <c r="B8" s="19" t="s">
        <v>47</v>
      </c>
      <c r="C8" s="30" t="s">
        <v>48</v>
      </c>
      <c r="D8" s="31">
        <v>1</v>
      </c>
      <c r="E8" s="32"/>
      <c r="F8" s="56">
        <f t="shared" si="0"/>
        <v>0</v>
      </c>
      <c r="G8" s="19"/>
    </row>
    <row r="9" s="41" customFormat="1" ht="30" customHeight="1" spans="1:7">
      <c r="A9" s="30" t="s">
        <v>49</v>
      </c>
      <c r="B9" s="19"/>
      <c r="C9" s="30"/>
      <c r="D9" s="31"/>
      <c r="E9" s="32"/>
      <c r="F9" s="56" t="str">
        <f t="shared" si="0"/>
        <v/>
      </c>
      <c r="G9" s="19"/>
    </row>
    <row r="10" s="43" customFormat="1" ht="30" customHeight="1" spans="1:7">
      <c r="A10" s="30">
        <v>201</v>
      </c>
      <c r="B10" s="19" t="s">
        <v>50</v>
      </c>
      <c r="C10" s="30" t="s">
        <v>51</v>
      </c>
      <c r="D10" s="31">
        <v>195000</v>
      </c>
      <c r="E10" s="32"/>
      <c r="F10" s="56">
        <f t="shared" si="0"/>
        <v>0</v>
      </c>
      <c r="G10" s="19"/>
    </row>
    <row r="11" s="43" customFormat="1" ht="30" customHeight="1" spans="1:7">
      <c r="A11" s="30">
        <v>202</v>
      </c>
      <c r="B11" s="19" t="s">
        <v>52</v>
      </c>
      <c r="C11" s="30" t="s">
        <v>48</v>
      </c>
      <c r="D11" s="31">
        <v>1</v>
      </c>
      <c r="E11" s="32"/>
      <c r="F11" s="56">
        <f t="shared" si="0"/>
        <v>0</v>
      </c>
      <c r="G11" s="19"/>
    </row>
    <row r="12" s="43" customFormat="1" ht="30" customHeight="1" spans="1:7">
      <c r="A12" s="30" t="s">
        <v>53</v>
      </c>
      <c r="B12" s="19"/>
      <c r="C12" s="30"/>
      <c r="D12" s="31"/>
      <c r="E12" s="32"/>
      <c r="F12" s="56" t="str">
        <f t="shared" si="0"/>
        <v/>
      </c>
      <c r="G12" s="19"/>
    </row>
    <row r="13" s="41" customFormat="1" ht="30" customHeight="1" spans="1:7">
      <c r="A13" s="30">
        <v>301</v>
      </c>
      <c r="B13" s="19" t="s">
        <v>54</v>
      </c>
      <c r="C13" s="30" t="s">
        <v>44</v>
      </c>
      <c r="D13" s="31">
        <v>30.25</v>
      </c>
      <c r="E13" s="32"/>
      <c r="F13" s="56">
        <f t="shared" si="0"/>
        <v>0</v>
      </c>
      <c r="G13" s="30" t="s">
        <v>55</v>
      </c>
    </row>
    <row r="14" s="41" customFormat="1" ht="30" customHeight="1" spans="1:7">
      <c r="A14" s="30">
        <v>302</v>
      </c>
      <c r="B14" s="19" t="s">
        <v>56</v>
      </c>
      <c r="C14" s="30" t="s">
        <v>44</v>
      </c>
      <c r="D14" s="31">
        <v>30.25</v>
      </c>
      <c r="E14" s="32"/>
      <c r="F14" s="56">
        <f t="shared" si="0"/>
        <v>0</v>
      </c>
      <c r="G14" s="30" t="s">
        <v>55</v>
      </c>
    </row>
    <row r="15" s="41" customFormat="1" ht="30" customHeight="1" spans="1:7">
      <c r="A15" s="30">
        <v>303</v>
      </c>
      <c r="B15" s="19" t="s">
        <v>57</v>
      </c>
      <c r="C15" s="30" t="s">
        <v>48</v>
      </c>
      <c r="D15" s="31">
        <v>1</v>
      </c>
      <c r="E15" s="32"/>
      <c r="F15" s="56">
        <f t="shared" si="0"/>
        <v>0</v>
      </c>
      <c r="G15" s="19"/>
    </row>
    <row r="16" s="41" customFormat="1" ht="30" customHeight="1" spans="1:7">
      <c r="A16" s="30" t="s">
        <v>58</v>
      </c>
      <c r="B16" s="19"/>
      <c r="C16" s="30"/>
      <c r="D16" s="31"/>
      <c r="E16" s="32"/>
      <c r="F16" s="56" t="str">
        <f t="shared" si="0"/>
        <v/>
      </c>
      <c r="G16" s="19"/>
    </row>
    <row r="17" s="43" customFormat="1" ht="30" customHeight="1" spans="1:7">
      <c r="A17" s="30">
        <v>401</v>
      </c>
      <c r="B17" s="19" t="s">
        <v>59</v>
      </c>
      <c r="C17" s="30" t="s">
        <v>51</v>
      </c>
      <c r="D17" s="31">
        <v>1850</v>
      </c>
      <c r="E17" s="32"/>
      <c r="F17" s="56">
        <f t="shared" si="0"/>
        <v>0</v>
      </c>
      <c r="G17" s="19"/>
    </row>
    <row r="18" s="43" customFormat="1" ht="30" customHeight="1" spans="1:7">
      <c r="A18" s="30">
        <v>402</v>
      </c>
      <c r="B18" s="19" t="s">
        <v>60</v>
      </c>
      <c r="C18" s="30" t="s">
        <v>61</v>
      </c>
      <c r="D18" s="31">
        <v>265</v>
      </c>
      <c r="E18" s="32"/>
      <c r="F18" s="56">
        <f t="shared" si="0"/>
        <v>0</v>
      </c>
      <c r="G18" s="19"/>
    </row>
    <row r="19" s="43" customFormat="1" ht="30" customHeight="1" spans="1:7">
      <c r="A19" s="30" t="s">
        <v>62</v>
      </c>
      <c r="B19" s="19"/>
      <c r="C19" s="30"/>
      <c r="D19" s="31"/>
      <c r="E19" s="32"/>
      <c r="F19" s="56" t="str">
        <f t="shared" si="0"/>
        <v/>
      </c>
      <c r="G19" s="19"/>
    </row>
    <row r="20" s="43" customFormat="1" ht="30" customHeight="1" spans="1:7">
      <c r="A20" s="30">
        <v>501</v>
      </c>
      <c r="B20" s="19" t="s">
        <v>63</v>
      </c>
      <c r="C20" s="30" t="s">
        <v>64</v>
      </c>
      <c r="D20" s="31">
        <v>700</v>
      </c>
      <c r="E20" s="32"/>
      <c r="F20" s="56">
        <f t="shared" si="0"/>
        <v>0</v>
      </c>
      <c r="G20" s="19"/>
    </row>
    <row r="21" s="41" customFormat="1" ht="30" customHeight="1" spans="1:7">
      <c r="A21" s="30">
        <v>502</v>
      </c>
      <c r="B21" s="19" t="s">
        <v>65</v>
      </c>
      <c r="C21" s="30" t="s">
        <v>66</v>
      </c>
      <c r="D21" s="31">
        <v>30</v>
      </c>
      <c r="E21" s="32"/>
      <c r="F21" s="56">
        <f t="shared" si="0"/>
        <v>0</v>
      </c>
      <c r="G21" s="19"/>
    </row>
    <row r="22" s="43" customFormat="1" ht="30" customHeight="1" spans="1:7">
      <c r="A22" s="30">
        <v>503</v>
      </c>
      <c r="B22" s="19" t="s">
        <v>67</v>
      </c>
      <c r="C22" s="30" t="s">
        <v>66</v>
      </c>
      <c r="D22" s="31">
        <v>6</v>
      </c>
      <c r="E22" s="32"/>
      <c r="F22" s="56">
        <f t="shared" si="0"/>
        <v>0</v>
      </c>
      <c r="G22" s="19"/>
    </row>
    <row r="23" s="43" customFormat="1" ht="30" customHeight="1" spans="1:7">
      <c r="A23" s="30">
        <v>504</v>
      </c>
      <c r="B23" s="19" t="s">
        <v>68</v>
      </c>
      <c r="C23" s="30" t="s">
        <v>69</v>
      </c>
      <c r="D23" s="31">
        <v>600</v>
      </c>
      <c r="E23" s="32"/>
      <c r="F23" s="56">
        <f t="shared" si="0"/>
        <v>0</v>
      </c>
      <c r="G23" s="19"/>
    </row>
    <row r="24" s="43" customFormat="1" ht="30" customHeight="1" spans="1:7">
      <c r="A24" s="30" t="s">
        <v>70</v>
      </c>
      <c r="B24" s="19"/>
      <c r="C24" s="30"/>
      <c r="D24" s="31"/>
      <c r="E24" s="32"/>
      <c r="F24" s="56" t="str">
        <f t="shared" si="0"/>
        <v/>
      </c>
      <c r="G24" s="19"/>
    </row>
    <row r="25" s="43" customFormat="1" ht="30" customHeight="1" spans="1:7">
      <c r="A25" s="30">
        <v>601</v>
      </c>
      <c r="B25" s="19" t="s">
        <v>71</v>
      </c>
      <c r="C25" s="30" t="s">
        <v>72</v>
      </c>
      <c r="D25" s="31">
        <v>23400</v>
      </c>
      <c r="E25" s="32"/>
      <c r="F25" s="56">
        <f t="shared" si="0"/>
        <v>0</v>
      </c>
      <c r="G25" s="19"/>
    </row>
    <row r="26" s="43" customFormat="1" ht="30" customHeight="1" spans="1:7">
      <c r="A26" s="30">
        <v>602</v>
      </c>
      <c r="B26" s="19" t="s">
        <v>73</v>
      </c>
      <c r="C26" s="30" t="s">
        <v>72</v>
      </c>
      <c r="D26" s="31">
        <f>D25*0.8</f>
        <v>18720</v>
      </c>
      <c r="E26" s="32"/>
      <c r="F26" s="56">
        <f t="shared" si="0"/>
        <v>0</v>
      </c>
      <c r="G26" s="19"/>
    </row>
    <row r="27" s="43" customFormat="1" ht="30" customHeight="1" spans="1:7">
      <c r="A27" s="30">
        <v>603</v>
      </c>
      <c r="B27" s="19" t="s">
        <v>74</v>
      </c>
      <c r="C27" s="30" t="s">
        <v>72</v>
      </c>
      <c r="D27" s="31">
        <f>5500*30.25</f>
        <v>166375</v>
      </c>
      <c r="E27" s="32"/>
      <c r="F27" s="56">
        <f t="shared" si="0"/>
        <v>0</v>
      </c>
      <c r="G27" s="19"/>
    </row>
    <row r="28" s="42" customFormat="1" ht="30" customHeight="1" spans="1:7">
      <c r="A28" s="34" t="s">
        <v>75</v>
      </c>
      <c r="B28" s="34"/>
      <c r="C28" s="34"/>
      <c r="D28" s="57">
        <f>SUM(F5:F27)</f>
        <v>0</v>
      </c>
      <c r="E28" s="57"/>
      <c r="F28" s="57"/>
      <c r="G28" s="36"/>
    </row>
    <row r="29" s="42" customFormat="1" ht="30" customHeight="1" spans="1:7">
      <c r="A29" s="34" t="s">
        <v>76</v>
      </c>
      <c r="B29" s="34"/>
      <c r="C29" s="34"/>
      <c r="D29" s="57">
        <f>D28*0.05</f>
        <v>0</v>
      </c>
      <c r="E29" s="57"/>
      <c r="F29" s="57"/>
      <c r="G29" s="36"/>
    </row>
    <row r="30" s="42" customFormat="1" ht="30" customHeight="1" spans="1:7">
      <c r="A30" s="34" t="s">
        <v>77</v>
      </c>
      <c r="B30" s="34"/>
      <c r="C30" s="34"/>
      <c r="D30" s="57">
        <f>D28*0.02</f>
        <v>0</v>
      </c>
      <c r="E30" s="57"/>
      <c r="F30" s="57"/>
      <c r="G30" s="36"/>
    </row>
    <row r="31" s="42" customFormat="1" ht="30" customHeight="1" spans="1:7">
      <c r="A31" s="34" t="s">
        <v>78</v>
      </c>
      <c r="B31" s="34"/>
      <c r="C31" s="34"/>
      <c r="D31" s="57">
        <f>D28+D29+D30</f>
        <v>0</v>
      </c>
      <c r="E31" s="57"/>
      <c r="F31" s="57"/>
      <c r="G31" s="36"/>
    </row>
  </sheetData>
  <sheetProtection algorithmName="SHA-512" hashValue="AE3Ar/1ZR4sBIzurYdA6Beh01QtD3/sOD8nzzsDp6Jc3MZcPjZB3eQLfxGSo2Na0555iHhCBIJ8zQaYgCx4Rrg==" saltValue="vG30FhvAGT/ro+SQt0dydA==" spinCount="100000" sheet="1" formatColumns="0" formatRows="0" objects="1"/>
  <protectedRanges>
    <protectedRange sqref="E8" name="区域1"/>
    <protectedRange sqref="E8" name="区域1_2"/>
  </protectedRanges>
  <mergeCells count="11">
    <mergeCell ref="A1:G1"/>
    <mergeCell ref="A2:E2"/>
    <mergeCell ref="F2:G2"/>
    <mergeCell ref="A28:C28"/>
    <mergeCell ref="D28:F28"/>
    <mergeCell ref="A29:C29"/>
    <mergeCell ref="D29:F29"/>
    <mergeCell ref="A30:C30"/>
    <mergeCell ref="D30:F30"/>
    <mergeCell ref="A31:C31"/>
    <mergeCell ref="D31:F31"/>
  </mergeCells>
  <pageMargins left="0.751388888888889" right="0.751388888888889" top="1" bottom="1" header="0.5" footer="0.5"/>
  <pageSetup paperSize="9" scale="8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showZeros="0" tabSelected="1" view="pageBreakPreview" zoomScaleNormal="100" topLeftCell="A31" workbookViewId="0">
      <selection activeCell="F42" sqref="F42"/>
    </sheetView>
  </sheetViews>
  <sheetFormatPr defaultColWidth="9" defaultRowHeight="15" outlineLevelCol="6"/>
  <cols>
    <col min="1" max="1" width="9.125" style="1" customWidth="1"/>
    <col min="2" max="2" width="24.5" style="5" customWidth="1"/>
    <col min="3" max="3" width="8.56666666666667" style="5" customWidth="1"/>
    <col min="4" max="5" width="14.5333333333333" style="6" customWidth="1"/>
    <col min="6" max="6" width="14.5333333333333" style="5" customWidth="1"/>
    <col min="7" max="7" width="12.8166666666667" style="5" customWidth="1"/>
    <col min="8" max="16384" width="9" style="5"/>
  </cols>
  <sheetData>
    <row r="1" s="1" customFormat="1" ht="30" customHeight="1" spans="1:7">
      <c r="A1" s="7" t="s">
        <v>79</v>
      </c>
      <c r="B1" s="7"/>
      <c r="C1" s="7"/>
      <c r="D1" s="8"/>
      <c r="E1" s="8"/>
      <c r="F1" s="9"/>
      <c r="G1" s="7"/>
    </row>
    <row r="2" s="2" customFormat="1" ht="30" customHeight="1" spans="1:7">
      <c r="A2" s="10" t="str">
        <f>汇总表!A2</f>
        <v>项目名称：2026-2027年G205宁连公路段日常综合养护服务项目</v>
      </c>
      <c r="B2" s="11"/>
      <c r="C2" s="11"/>
      <c r="D2" s="12"/>
      <c r="E2" s="12"/>
      <c r="F2" s="13" t="s">
        <v>32</v>
      </c>
      <c r="G2" s="13"/>
    </row>
    <row r="3" s="3" customFormat="1" ht="30" customHeight="1" spans="1:7">
      <c r="A3" s="14" t="s">
        <v>33</v>
      </c>
      <c r="B3" s="14" t="s">
        <v>34</v>
      </c>
      <c r="C3" s="14" t="s">
        <v>35</v>
      </c>
      <c r="D3" s="15" t="s">
        <v>36</v>
      </c>
      <c r="E3" s="15" t="s">
        <v>37</v>
      </c>
      <c r="F3" s="16" t="s">
        <v>38</v>
      </c>
      <c r="G3" s="14" t="s">
        <v>39</v>
      </c>
    </row>
    <row r="4" s="3" customFormat="1" ht="30" customHeight="1" spans="1:7">
      <c r="A4" s="17" t="s">
        <v>49</v>
      </c>
      <c r="B4" s="14"/>
      <c r="C4" s="14"/>
      <c r="D4" s="15"/>
      <c r="E4" s="15"/>
      <c r="F4" s="16"/>
      <c r="G4" s="14"/>
    </row>
    <row r="5" s="4" customFormat="1" ht="30" customHeight="1" spans="1:7">
      <c r="A5" s="18">
        <v>201</v>
      </c>
      <c r="B5" s="19" t="s">
        <v>80</v>
      </c>
      <c r="C5" s="17" t="s">
        <v>72</v>
      </c>
      <c r="D5" s="20">
        <v>4000</v>
      </c>
      <c r="E5" s="21"/>
      <c r="F5" s="22">
        <f t="shared" ref="F5:F44" si="0">IF(D5="","",ROUND(D5*E5,0))</f>
        <v>0</v>
      </c>
      <c r="G5" s="23"/>
    </row>
    <row r="6" s="2" customFormat="1" ht="30" customHeight="1" spans="1:7">
      <c r="A6" s="18">
        <v>202</v>
      </c>
      <c r="B6" s="19" t="s">
        <v>81</v>
      </c>
      <c r="C6" s="17" t="s">
        <v>82</v>
      </c>
      <c r="D6" s="20">
        <v>50</v>
      </c>
      <c r="E6" s="21"/>
      <c r="F6" s="22">
        <f t="shared" si="0"/>
        <v>0</v>
      </c>
      <c r="G6" s="24"/>
    </row>
    <row r="7" s="2" customFormat="1" ht="30" customHeight="1" spans="1:7">
      <c r="A7" s="18">
        <v>203</v>
      </c>
      <c r="B7" s="19" t="s">
        <v>83</v>
      </c>
      <c r="C7" s="17" t="s">
        <v>82</v>
      </c>
      <c r="D7" s="20">
        <v>20</v>
      </c>
      <c r="E7" s="21"/>
      <c r="F7" s="22">
        <f t="shared" si="0"/>
        <v>0</v>
      </c>
      <c r="G7" s="23"/>
    </row>
    <row r="8" s="2" customFormat="1" ht="30" customHeight="1" spans="1:7">
      <c r="A8" s="18">
        <v>204</v>
      </c>
      <c r="B8" s="19" t="s">
        <v>84</v>
      </c>
      <c r="C8" s="17" t="s">
        <v>51</v>
      </c>
      <c r="D8" s="20">
        <v>1300</v>
      </c>
      <c r="E8" s="21"/>
      <c r="F8" s="22">
        <f t="shared" si="0"/>
        <v>0</v>
      </c>
      <c r="G8" s="25"/>
    </row>
    <row r="9" s="2" customFormat="1" ht="30" customHeight="1" spans="1:7">
      <c r="A9" s="18">
        <v>205</v>
      </c>
      <c r="B9" s="19" t="s">
        <v>85</v>
      </c>
      <c r="C9" s="17" t="s">
        <v>51</v>
      </c>
      <c r="D9" s="20">
        <v>300</v>
      </c>
      <c r="E9" s="21"/>
      <c r="F9" s="22">
        <f t="shared" si="0"/>
        <v>0</v>
      </c>
      <c r="G9" s="25"/>
    </row>
    <row r="10" s="2" customFormat="1" ht="30" customHeight="1" spans="1:7">
      <c r="A10" s="18" t="s">
        <v>86</v>
      </c>
      <c r="B10" s="19"/>
      <c r="C10" s="17"/>
      <c r="D10" s="20"/>
      <c r="E10" s="21"/>
      <c r="F10" s="22" t="str">
        <f t="shared" si="0"/>
        <v/>
      </c>
      <c r="G10" s="25"/>
    </row>
    <row r="11" s="2" customFormat="1" ht="30" customHeight="1" spans="1:7">
      <c r="A11" s="17">
        <v>301</v>
      </c>
      <c r="B11" s="19" t="s">
        <v>87</v>
      </c>
      <c r="C11" s="17" t="s">
        <v>72</v>
      </c>
      <c r="D11" s="20">
        <v>200</v>
      </c>
      <c r="E11" s="21"/>
      <c r="F11" s="22">
        <f t="shared" si="0"/>
        <v>0</v>
      </c>
      <c r="G11" s="17"/>
    </row>
    <row r="12" s="2" customFormat="1" ht="30" customHeight="1" spans="1:7">
      <c r="A12" s="17">
        <v>302</v>
      </c>
      <c r="B12" s="19" t="s">
        <v>88</v>
      </c>
      <c r="C12" s="17" t="s">
        <v>72</v>
      </c>
      <c r="D12" s="20">
        <v>1000</v>
      </c>
      <c r="E12" s="21"/>
      <c r="F12" s="22">
        <f t="shared" si="0"/>
        <v>0</v>
      </c>
      <c r="G12" s="17"/>
    </row>
    <row r="13" s="2" customFormat="1" ht="30" customHeight="1" spans="1:7">
      <c r="A13" s="17">
        <v>303</v>
      </c>
      <c r="B13" s="19" t="s">
        <v>89</v>
      </c>
      <c r="C13" s="17" t="s">
        <v>72</v>
      </c>
      <c r="D13" s="20">
        <v>200</v>
      </c>
      <c r="E13" s="21"/>
      <c r="F13" s="22">
        <f t="shared" si="0"/>
        <v>0</v>
      </c>
      <c r="G13" s="17"/>
    </row>
    <row r="14" s="2" customFormat="1" ht="30" customHeight="1" spans="1:7">
      <c r="A14" s="17">
        <v>304</v>
      </c>
      <c r="B14" s="19" t="s">
        <v>90</v>
      </c>
      <c r="C14" s="17" t="s">
        <v>91</v>
      </c>
      <c r="D14" s="20">
        <v>4</v>
      </c>
      <c r="E14" s="21"/>
      <c r="F14" s="22">
        <f t="shared" si="0"/>
        <v>0</v>
      </c>
      <c r="G14" s="17"/>
    </row>
    <row r="15" s="2" customFormat="1" ht="30" customHeight="1" spans="1:7">
      <c r="A15" s="17">
        <v>305</v>
      </c>
      <c r="B15" s="19" t="s">
        <v>92</v>
      </c>
      <c r="C15" s="17" t="s">
        <v>51</v>
      </c>
      <c r="D15" s="20">
        <v>19200</v>
      </c>
      <c r="E15" s="21"/>
      <c r="F15" s="22">
        <f t="shared" si="0"/>
        <v>0</v>
      </c>
      <c r="G15" s="17"/>
    </row>
    <row r="16" s="2" customFormat="1" ht="30" customHeight="1" spans="1:7">
      <c r="A16" s="17">
        <v>306</v>
      </c>
      <c r="B16" s="19" t="s">
        <v>93</v>
      </c>
      <c r="C16" s="17" t="s">
        <v>82</v>
      </c>
      <c r="D16" s="20">
        <v>200</v>
      </c>
      <c r="E16" s="21"/>
      <c r="F16" s="22">
        <f t="shared" si="0"/>
        <v>0</v>
      </c>
      <c r="G16" s="17"/>
    </row>
    <row r="17" s="2" customFormat="1" ht="30" customHeight="1" spans="1:7">
      <c r="A17" s="17">
        <v>307</v>
      </c>
      <c r="B17" s="19" t="s">
        <v>94</v>
      </c>
      <c r="C17" s="17" t="s">
        <v>95</v>
      </c>
      <c r="D17" s="20">
        <v>40</v>
      </c>
      <c r="E17" s="21"/>
      <c r="F17" s="22">
        <f t="shared" si="0"/>
        <v>0</v>
      </c>
      <c r="G17" s="26"/>
    </row>
    <row r="18" s="2" customFormat="1" ht="30" customHeight="1" spans="1:7">
      <c r="A18" s="17">
        <v>308</v>
      </c>
      <c r="B18" s="27" t="s">
        <v>96</v>
      </c>
      <c r="C18" s="17" t="s">
        <v>97</v>
      </c>
      <c r="D18" s="20">
        <v>180</v>
      </c>
      <c r="E18" s="21"/>
      <c r="F18" s="22">
        <f t="shared" si="0"/>
        <v>0</v>
      </c>
      <c r="G18" s="17"/>
    </row>
    <row r="19" s="2" customFormat="1" ht="30" customHeight="1" spans="1:7">
      <c r="A19" s="17" t="s">
        <v>58</v>
      </c>
      <c r="B19" s="27"/>
      <c r="C19" s="17"/>
      <c r="D19" s="20"/>
      <c r="E19" s="21"/>
      <c r="F19" s="22" t="str">
        <f t="shared" si="0"/>
        <v/>
      </c>
      <c r="G19" s="17"/>
    </row>
    <row r="20" s="2" customFormat="1" ht="30" customHeight="1" spans="1:7">
      <c r="A20" s="17">
        <v>401</v>
      </c>
      <c r="B20" s="19" t="s">
        <v>98</v>
      </c>
      <c r="C20" s="17" t="s">
        <v>66</v>
      </c>
      <c r="D20" s="20">
        <v>70</v>
      </c>
      <c r="E20" s="21"/>
      <c r="F20" s="22">
        <f t="shared" si="0"/>
        <v>0</v>
      </c>
      <c r="G20" s="23"/>
    </row>
    <row r="21" s="2" customFormat="1" ht="30" customHeight="1" spans="1:7">
      <c r="A21" s="17">
        <v>402</v>
      </c>
      <c r="B21" s="19" t="s">
        <v>99</v>
      </c>
      <c r="C21" s="17" t="s">
        <v>51</v>
      </c>
      <c r="D21" s="20">
        <v>200</v>
      </c>
      <c r="E21" s="21"/>
      <c r="F21" s="22">
        <f t="shared" si="0"/>
        <v>0</v>
      </c>
      <c r="G21" s="28"/>
    </row>
    <row r="22" s="2" customFormat="1" ht="30" customHeight="1" spans="1:7">
      <c r="A22" s="17">
        <v>403</v>
      </c>
      <c r="B22" s="19" t="s">
        <v>100</v>
      </c>
      <c r="C22" s="17" t="s">
        <v>72</v>
      </c>
      <c r="D22" s="20">
        <v>1000</v>
      </c>
      <c r="E22" s="21"/>
      <c r="F22" s="22">
        <f t="shared" si="0"/>
        <v>0</v>
      </c>
      <c r="G22" s="29"/>
    </row>
    <row r="23" s="2" customFormat="1" ht="30" customHeight="1" spans="1:7">
      <c r="A23" s="17">
        <v>404</v>
      </c>
      <c r="B23" s="19" t="s">
        <v>101</v>
      </c>
      <c r="C23" s="17" t="s">
        <v>72</v>
      </c>
      <c r="D23" s="20">
        <v>1850</v>
      </c>
      <c r="E23" s="21"/>
      <c r="F23" s="22">
        <f t="shared" si="0"/>
        <v>0</v>
      </c>
      <c r="G23" s="29"/>
    </row>
    <row r="24" s="2" customFormat="1" ht="30" customHeight="1" spans="1:7">
      <c r="A24" s="17" t="s">
        <v>62</v>
      </c>
      <c r="B24" s="19"/>
      <c r="C24" s="17"/>
      <c r="D24" s="20"/>
      <c r="E24" s="21"/>
      <c r="F24" s="22" t="str">
        <f t="shared" si="0"/>
        <v/>
      </c>
      <c r="G24" s="29"/>
    </row>
    <row r="25" s="2" customFormat="1" ht="30" customHeight="1" spans="1:7">
      <c r="A25" s="17">
        <v>501</v>
      </c>
      <c r="B25" s="19" t="s">
        <v>102</v>
      </c>
      <c r="C25" s="17" t="s">
        <v>51</v>
      </c>
      <c r="D25" s="20">
        <v>40000</v>
      </c>
      <c r="E25" s="21"/>
      <c r="F25" s="22">
        <f t="shared" si="0"/>
        <v>0</v>
      </c>
      <c r="G25" s="30"/>
    </row>
    <row r="26" s="2" customFormat="1" ht="30" customHeight="1" spans="1:7">
      <c r="A26" s="17">
        <v>502</v>
      </c>
      <c r="B26" s="19" t="s">
        <v>103</v>
      </c>
      <c r="C26" s="17" t="s">
        <v>64</v>
      </c>
      <c r="D26" s="20">
        <v>20</v>
      </c>
      <c r="E26" s="21"/>
      <c r="F26" s="22">
        <f t="shared" si="0"/>
        <v>0</v>
      </c>
      <c r="G26" s="30"/>
    </row>
    <row r="27" s="2" customFormat="1" ht="30" customHeight="1" spans="1:7">
      <c r="A27" s="17">
        <v>503</v>
      </c>
      <c r="B27" s="19" t="s">
        <v>104</v>
      </c>
      <c r="C27" s="17" t="s">
        <v>64</v>
      </c>
      <c r="D27" s="20">
        <v>150</v>
      </c>
      <c r="E27" s="21"/>
      <c r="F27" s="22">
        <f t="shared" si="0"/>
        <v>0</v>
      </c>
      <c r="G27" s="30"/>
    </row>
    <row r="28" s="2" customFormat="1" ht="30" customHeight="1" spans="1:7">
      <c r="A28" s="17">
        <v>504</v>
      </c>
      <c r="B28" s="19" t="s">
        <v>105</v>
      </c>
      <c r="C28" s="17" t="s">
        <v>64</v>
      </c>
      <c r="D28" s="20">
        <v>60</v>
      </c>
      <c r="E28" s="21"/>
      <c r="F28" s="22">
        <f t="shared" si="0"/>
        <v>0</v>
      </c>
      <c r="G28" s="30"/>
    </row>
    <row r="29" s="2" customFormat="1" ht="30" customHeight="1" spans="1:7">
      <c r="A29" s="17" t="s">
        <v>70</v>
      </c>
      <c r="B29" s="19"/>
      <c r="C29" s="17"/>
      <c r="D29" s="20"/>
      <c r="E29" s="21"/>
      <c r="F29" s="22" t="str">
        <f t="shared" si="0"/>
        <v/>
      </c>
      <c r="G29" s="30"/>
    </row>
    <row r="30" s="2" customFormat="1" ht="30" customHeight="1" spans="1:7">
      <c r="A30" s="17">
        <v>601</v>
      </c>
      <c r="B30" s="19" t="s">
        <v>106</v>
      </c>
      <c r="C30" s="17" t="s">
        <v>107</v>
      </c>
      <c r="D30" s="20">
        <v>200</v>
      </c>
      <c r="E30" s="21"/>
      <c r="F30" s="22">
        <f t="shared" si="0"/>
        <v>0</v>
      </c>
      <c r="G30" s="30"/>
    </row>
    <row r="31" s="2" customFormat="1" ht="30" customHeight="1" spans="1:7">
      <c r="A31" s="17">
        <v>602</v>
      </c>
      <c r="B31" s="19" t="s">
        <v>108</v>
      </c>
      <c r="C31" s="17" t="s">
        <v>107</v>
      </c>
      <c r="D31" s="20">
        <v>50</v>
      </c>
      <c r="E31" s="21"/>
      <c r="F31" s="22">
        <f t="shared" si="0"/>
        <v>0</v>
      </c>
      <c r="G31" s="30"/>
    </row>
    <row r="32" s="2" customFormat="1" ht="30" customHeight="1" spans="1:7">
      <c r="A32" s="17">
        <v>603</v>
      </c>
      <c r="B32" s="19" t="s">
        <v>109</v>
      </c>
      <c r="C32" s="17" t="s">
        <v>107</v>
      </c>
      <c r="D32" s="20">
        <v>5200</v>
      </c>
      <c r="E32" s="21"/>
      <c r="F32" s="22">
        <f t="shared" si="0"/>
        <v>0</v>
      </c>
      <c r="G32" s="30"/>
    </row>
    <row r="33" s="2" customFormat="1" ht="30" customHeight="1" spans="1:7">
      <c r="A33" s="17">
        <v>604</v>
      </c>
      <c r="B33" s="19" t="s">
        <v>110</v>
      </c>
      <c r="C33" s="17" t="s">
        <v>107</v>
      </c>
      <c r="D33" s="20">
        <v>5200</v>
      </c>
      <c r="E33" s="21"/>
      <c r="F33" s="22">
        <f t="shared" si="0"/>
        <v>0</v>
      </c>
      <c r="G33" s="30"/>
    </row>
    <row r="34" s="2" customFormat="1" ht="30" customHeight="1" spans="1:7">
      <c r="A34" s="17">
        <v>605</v>
      </c>
      <c r="B34" s="19" t="s">
        <v>111</v>
      </c>
      <c r="C34" s="17" t="s">
        <v>48</v>
      </c>
      <c r="D34" s="20">
        <v>1</v>
      </c>
      <c r="E34" s="21"/>
      <c r="F34" s="22">
        <f t="shared" si="0"/>
        <v>0</v>
      </c>
      <c r="G34" s="30"/>
    </row>
    <row r="35" s="2" customFormat="1" ht="30" customHeight="1" spans="1:7">
      <c r="A35" s="17">
        <v>606</v>
      </c>
      <c r="B35" s="19" t="s">
        <v>112</v>
      </c>
      <c r="C35" s="17" t="s">
        <v>44</v>
      </c>
      <c r="D35" s="31">
        <v>20</v>
      </c>
      <c r="E35" s="32"/>
      <c r="F35" s="22">
        <f t="shared" si="0"/>
        <v>0</v>
      </c>
      <c r="G35" s="33"/>
    </row>
    <row r="36" s="2" customFormat="1" ht="30" customHeight="1" spans="1:7">
      <c r="A36" s="30" t="s">
        <v>113</v>
      </c>
      <c r="B36" s="19"/>
      <c r="C36" s="17"/>
      <c r="D36" s="31"/>
      <c r="E36" s="32"/>
      <c r="F36" s="22" t="str">
        <f t="shared" si="0"/>
        <v/>
      </c>
      <c r="G36" s="33"/>
    </row>
    <row r="37" s="2" customFormat="1" ht="30" customHeight="1" spans="1:7">
      <c r="A37" s="30">
        <v>701</v>
      </c>
      <c r="B37" s="19" t="s">
        <v>114</v>
      </c>
      <c r="C37" s="30" t="s">
        <v>66</v>
      </c>
      <c r="D37" s="20">
        <v>120</v>
      </c>
      <c r="E37" s="21"/>
      <c r="F37" s="22">
        <f t="shared" si="0"/>
        <v>0</v>
      </c>
      <c r="G37" s="33"/>
    </row>
    <row r="38" s="2" customFormat="1" ht="30" customHeight="1" spans="1:7">
      <c r="A38" s="30" t="s">
        <v>115</v>
      </c>
      <c r="B38" s="19"/>
      <c r="C38" s="30"/>
      <c r="D38" s="20"/>
      <c r="E38" s="21"/>
      <c r="F38" s="22" t="str">
        <f t="shared" si="0"/>
        <v/>
      </c>
      <c r="G38" s="33"/>
    </row>
    <row r="39" s="4" customFormat="1" ht="30" customHeight="1" spans="1:7">
      <c r="A39" s="30" t="s">
        <v>116</v>
      </c>
      <c r="B39" s="19" t="s">
        <v>117</v>
      </c>
      <c r="C39" s="30" t="s">
        <v>95</v>
      </c>
      <c r="D39" s="20">
        <v>17</v>
      </c>
      <c r="E39" s="21"/>
      <c r="F39" s="22">
        <f t="shared" si="0"/>
        <v>0</v>
      </c>
      <c r="G39" s="33"/>
    </row>
    <row r="40" s="4" customFormat="1" ht="30" customHeight="1" spans="1:7">
      <c r="A40" s="30" t="s">
        <v>118</v>
      </c>
      <c r="B40" s="19" t="s">
        <v>119</v>
      </c>
      <c r="C40" s="30" t="s">
        <v>95</v>
      </c>
      <c r="D40" s="20">
        <v>48</v>
      </c>
      <c r="E40" s="21"/>
      <c r="F40" s="22">
        <f t="shared" si="0"/>
        <v>0</v>
      </c>
      <c r="G40" s="33"/>
    </row>
    <row r="41" s="4" customFormat="1" ht="30" customHeight="1" spans="1:7">
      <c r="A41" s="30" t="s">
        <v>120</v>
      </c>
      <c r="B41" s="19" t="s">
        <v>121</v>
      </c>
      <c r="C41" s="30" t="s">
        <v>95</v>
      </c>
      <c r="D41" s="20">
        <v>20</v>
      </c>
      <c r="E41" s="21"/>
      <c r="F41" s="22">
        <f t="shared" si="0"/>
        <v>0</v>
      </c>
      <c r="G41" s="33"/>
    </row>
    <row r="42" s="4" customFormat="1" ht="30" customHeight="1" spans="1:7">
      <c r="A42" s="30" t="s">
        <v>122</v>
      </c>
      <c r="B42" s="19" t="s">
        <v>123</v>
      </c>
      <c r="C42" s="30" t="s">
        <v>95</v>
      </c>
      <c r="D42" s="20">
        <v>20</v>
      </c>
      <c r="E42" s="21"/>
      <c r="F42" s="22">
        <f t="shared" si="0"/>
        <v>0</v>
      </c>
      <c r="G42" s="33"/>
    </row>
    <row r="43" s="4" customFormat="1" ht="30" customHeight="1" spans="1:7">
      <c r="A43" s="30" t="s">
        <v>124</v>
      </c>
      <c r="B43" s="19" t="s">
        <v>125</v>
      </c>
      <c r="C43" s="30" t="s">
        <v>91</v>
      </c>
      <c r="D43" s="20">
        <v>100</v>
      </c>
      <c r="E43" s="21"/>
      <c r="F43" s="22">
        <f t="shared" si="0"/>
        <v>0</v>
      </c>
      <c r="G43" s="33"/>
    </row>
    <row r="44" s="4" customFormat="1" ht="30" customHeight="1" spans="1:7">
      <c r="A44" s="30">
        <v>802</v>
      </c>
      <c r="B44" s="19" t="s">
        <v>126</v>
      </c>
      <c r="C44" s="30" t="s">
        <v>48</v>
      </c>
      <c r="D44" s="31">
        <v>1</v>
      </c>
      <c r="E44" s="21"/>
      <c r="F44" s="22">
        <f t="shared" si="0"/>
        <v>0</v>
      </c>
      <c r="G44" s="33"/>
    </row>
    <row r="45" s="3" customFormat="1" ht="30" customHeight="1" spans="1:7">
      <c r="A45" s="34" t="s">
        <v>75</v>
      </c>
      <c r="B45" s="34"/>
      <c r="C45" s="34"/>
      <c r="D45" s="35">
        <f>SUM(F5:F44)</f>
        <v>0</v>
      </c>
      <c r="E45" s="35"/>
      <c r="F45" s="35"/>
      <c r="G45" s="36"/>
    </row>
    <row r="46" s="3" customFormat="1" ht="30" customHeight="1" spans="1:7">
      <c r="A46" s="34" t="s">
        <v>76</v>
      </c>
      <c r="B46" s="34"/>
      <c r="C46" s="34"/>
      <c r="D46" s="37">
        <f>D45*0.05</f>
        <v>0</v>
      </c>
      <c r="E46" s="37"/>
      <c r="F46" s="37"/>
      <c r="G46" s="36"/>
    </row>
    <row r="47" s="3" customFormat="1" ht="30" customHeight="1" spans="1:7">
      <c r="A47" s="34" t="s">
        <v>77</v>
      </c>
      <c r="B47" s="34"/>
      <c r="C47" s="34"/>
      <c r="D47" s="35">
        <f>D45*0.02</f>
        <v>0</v>
      </c>
      <c r="E47" s="35"/>
      <c r="F47" s="35"/>
      <c r="G47" s="36"/>
    </row>
    <row r="48" s="3" customFormat="1" ht="30" customHeight="1" spans="1:7">
      <c r="A48" s="38" t="s">
        <v>78</v>
      </c>
      <c r="B48" s="38"/>
      <c r="C48" s="38"/>
      <c r="D48" s="35">
        <f>D45+D46+D47</f>
        <v>0</v>
      </c>
      <c r="E48" s="35"/>
      <c r="F48" s="35"/>
      <c r="G48" s="36"/>
    </row>
    <row r="49" s="2" customFormat="1" ht="12.75" spans="1:5">
      <c r="A49" s="3"/>
      <c r="B49" s="2"/>
      <c r="C49" s="2"/>
      <c r="D49" s="39"/>
      <c r="E49" s="39"/>
    </row>
  </sheetData>
  <sheetProtection algorithmName="SHA-512" hashValue="+sM0tBuptFkK5j/5N1DtklUQV0yt+K3QxpbUe34BByX8T38Tgpc1xjGtxYtzIZJFDEOFOROFcSeEtQdO/jknNQ==" saltValue="5WdJdeXJkVb2NENBQv8/fA==" spinCount="100000" sheet="1" formatColumns="0" formatRows="0" objects="1"/>
  <mergeCells count="11">
    <mergeCell ref="A1:G1"/>
    <mergeCell ref="A2:E2"/>
    <mergeCell ref="F2:G2"/>
    <mergeCell ref="A45:C45"/>
    <mergeCell ref="D45:F45"/>
    <mergeCell ref="A46:C46"/>
    <mergeCell ref="D46:F46"/>
    <mergeCell ref="A47:C47"/>
    <mergeCell ref="D47:F47"/>
    <mergeCell ref="A48:C48"/>
    <mergeCell ref="D48:F48"/>
  </mergeCells>
  <conditionalFormatting sqref="A36">
    <cfRule type="cellIs" dxfId="0" priority="2" stopIfTrue="1" operator="equal">
      <formula>0</formula>
    </cfRule>
  </conditionalFormatting>
  <conditionalFormatting sqref="A37">
    <cfRule type="cellIs" dxfId="0" priority="8" stopIfTrue="1" operator="equal">
      <formula>0</formula>
    </cfRule>
  </conditionalFormatting>
  <conditionalFormatting sqref="A38">
    <cfRule type="cellIs" dxfId="0" priority="1" stopIfTrue="1" operator="equal">
      <formula>0</formula>
    </cfRule>
  </conditionalFormatting>
  <conditionalFormatting sqref="A45">
    <cfRule type="cellIs" dxfId="0" priority="5" stopIfTrue="1" operator="equal">
      <formula>0</formula>
    </cfRule>
  </conditionalFormatting>
  <conditionalFormatting sqref="A39:A44">
    <cfRule type="cellIs" dxfId="0" priority="4" stopIfTrue="1" operator="equal">
      <formula>0</formula>
    </cfRule>
  </conditionalFormatting>
  <pageMargins left="0.751388888888889" right="0.751388888888889" top="0.802777777777778" bottom="0.802777777777778" header="0.5" footer="0.5"/>
  <pageSetup paperSize="9" scale="84"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rangeList sheetStid="6" master="" otherUserPermission="visible"/>
  <rangeList sheetStid="4" master="" otherUserPermission="visible"/>
  <rangeList sheetStid="2" master="" otherUserPermission="visible">
    <arrUserId title="区域1" rangeCreator="" othersAccessPermission="edit"/>
    <arrUserId title="区域1_2" rangeCreator="" othersAccessPermission="edit"/>
  </rangeList>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封面</vt:lpstr>
      <vt:lpstr>说明</vt:lpstr>
      <vt:lpstr>汇总表</vt:lpstr>
      <vt:lpstr>基价类</vt:lpstr>
      <vt:lpstr>单价类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交安维护</dc:creator>
  <cp:lastModifiedBy>dagu</cp:lastModifiedBy>
  <dcterms:created xsi:type="dcterms:W3CDTF">2025-11-03T06:29:00Z</dcterms:created>
  <dcterms:modified xsi:type="dcterms:W3CDTF">2026-02-04T03:09:14Z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D66B0FB5C3A948FB90CCBB4BC380CA88_13</vt:lpwstr>
  </property>
  <property fmtid="{D5CDD505-2E9C-101B-9397-08002B2CF9AE}" pid="3" name="KSOProductBuildVer">
    <vt:lpwstr>2052-12.1.0.24657</vt:lpwstr>
  </property>
  <property fmtid="{D5CDD505-2E9C-101B-9397-08002B2CF9AE}" pid="4" name="CalculationRule">
    <vt:i4>0</vt:i4>
  </property>
</Properties>
</file>