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tabRatio="760" firstSheet="1"/>
  </bookViews>
  <sheets>
    <sheet name="【汇总】投标报价汇总表" sheetId="1" r:id="rId1"/>
    <sheet name="【第100章 总 则】工程量清单表" sheetId="2" r:id="rId2"/>
    <sheet name="【第200章 路 基】工程量清单表" sheetId="3" r:id="rId3"/>
    <sheet name="【第300章 路 面】工程量清单表" sheetId="4" r:id="rId4"/>
    <sheet name="【第600章 安全设施及预埋管线】工程量清单表" sheetId="5" r:id="rId5"/>
  </sheets>
  <definedNames>
    <definedName name="_xlnm.Print_Titles" localSheetId="3">'【第300章 路 面】工程量清单表'!$1:$3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<sst xmlns="http://schemas.openxmlformats.org/spreadsheetml/2006/main" count="297" uniqueCount="181">
  <si>
    <t>投标报价汇总表</t>
  </si>
  <si>
    <t>吕城镇东部园区凤舞路道路改造工程</t>
  </si>
  <si>
    <t>序号</t>
  </si>
  <si>
    <t>章次</t>
  </si>
  <si>
    <t>科目名称</t>
  </si>
  <si>
    <t>金额（元）</t>
  </si>
  <si>
    <t>1</t>
  </si>
  <si>
    <t>100</t>
  </si>
  <si>
    <t>总 则</t>
  </si>
  <si>
    <t>2</t>
  </si>
  <si>
    <t>200</t>
  </si>
  <si>
    <t>路 基</t>
  </si>
  <si>
    <t>3</t>
  </si>
  <si>
    <t>300</t>
  </si>
  <si>
    <t>路 面</t>
  </si>
  <si>
    <t>4</t>
  </si>
  <si>
    <t>安全设施及预埋管线</t>
  </si>
  <si>
    <t>5</t>
  </si>
  <si>
    <t>第100章至第700章合计</t>
  </si>
  <si>
    <t>6</t>
  </si>
  <si>
    <t>计日工合计</t>
  </si>
  <si>
    <t>－</t>
  </si>
  <si>
    <t>7</t>
  </si>
  <si>
    <t>暂列金额（不含计日工总额）5%</t>
  </si>
  <si>
    <t>8</t>
  </si>
  <si>
    <t>投标报价</t>
  </si>
  <si>
    <r>
      <rPr>
        <sz val="18"/>
        <rFont val="宋体"/>
        <charset val="134"/>
      </rPr>
      <t>投 标 人（盖章）：</t>
    </r>
    <r>
      <rPr>
        <u/>
        <sz val="18"/>
        <rFont val="宋体"/>
        <charset val="134"/>
      </rPr>
      <t xml:space="preserve">                        </t>
    </r>
    <r>
      <rPr>
        <sz val="18"/>
        <rFont val="宋体"/>
        <charset val="134"/>
      </rPr>
      <t xml:space="preserve">
法定代表人或
其授权代理人（签名或印章）：</t>
    </r>
    <r>
      <rPr>
        <u/>
        <sz val="18"/>
        <rFont val="宋体"/>
        <charset val="134"/>
      </rPr>
      <t xml:space="preserve">                   </t>
    </r>
    <r>
      <rPr>
        <sz val="18"/>
        <rFont val="宋体"/>
        <charset val="134"/>
      </rPr>
      <t xml:space="preserve">
      日　    期：</t>
    </r>
    <r>
      <rPr>
        <u/>
        <sz val="18"/>
        <rFont val="宋体"/>
        <charset val="134"/>
      </rPr>
      <t xml:space="preserve">                        </t>
    </r>
  </si>
  <si>
    <t>工程量清单表</t>
  </si>
  <si>
    <t>项目名称：吕城镇东部园区凤舞路道路改造工程</t>
  </si>
  <si>
    <t>单位：元</t>
  </si>
  <si>
    <t>清单  第100章  总 则</t>
  </si>
  <si>
    <t>子目号</t>
  </si>
  <si>
    <t>子目名称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</si>
  <si>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</si>
  <si>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</si>
  <si>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</si>
  <si>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</si>
  <si>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</si>
  <si>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</si>
  <si>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</si>
  <si>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</si>
  <si>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-c</t>
  </si>
  <si>
    <t>建筑工程一切险及第三方责任险</t>
  </si>
  <si>
    <t>总额</t>
  </si>
  <si>
    <t>102</t>
  </si>
  <si>
    <t>工程管理</t>
  </si>
  <si>
    <t>102-1</t>
  </si>
  <si>
    <t>竣工文件</t>
  </si>
  <si>
    <t>102-3</t>
  </si>
  <si>
    <t>安全生产费</t>
  </si>
  <si>
    <t>104</t>
  </si>
  <si>
    <t>承包人驻地建设</t>
  </si>
  <si>
    <t>104-1</t>
  </si>
  <si>
    <t>清单  第100章  合计   人民币</t>
  </si>
  <si>
    <t>元</t>
  </si>
  <si>
    <t>清单  第200章  路 基</t>
  </si>
  <si>
    <t>场地清理</t>
  </si>
  <si>
    <t>202-2</t>
  </si>
  <si>
    <t>拆除水泥混凝土路面（含破除、装车、外运）</t>
  </si>
  <si>
    <t>m3</t>
  </si>
  <si>
    <t>203-1</t>
  </si>
  <si>
    <t>路基挖方</t>
  </si>
  <si>
    <t>-a</t>
  </si>
  <si>
    <t>挖土方</t>
  </si>
  <si>
    <t>清单  第200章  合计   人民币</t>
  </si>
  <si>
    <t>清单  第300章  路 面</t>
  </si>
  <si>
    <t>302</t>
  </si>
  <si>
    <t>垫层</t>
  </si>
  <si>
    <t/>
  </si>
  <si>
    <t>302-1</t>
  </si>
  <si>
    <t>碎石垫层（10cm厚）</t>
  </si>
  <si>
    <t>m2</t>
  </si>
  <si>
    <t>1182.5</t>
  </si>
  <si>
    <t>308-2</t>
  </si>
  <si>
    <t>黏层</t>
  </si>
  <si>
    <t>16164.38</t>
  </si>
  <si>
    <t>309-2</t>
  </si>
  <si>
    <t>中粒式沥青混凝土</t>
  </si>
  <si>
    <t>机动车道厚6cmSUP-20中粒式沥青混凝土</t>
  </si>
  <si>
    <t>7490.94</t>
  </si>
  <si>
    <t>311-1</t>
  </si>
  <si>
    <t>细粒式改性沥青混凝土路面</t>
  </si>
  <si>
    <t>机动车道厚4cmSUP-13SBS细粒式改性沥青路面</t>
  </si>
  <si>
    <t>-b</t>
  </si>
  <si>
    <t>机动车道厚6cmSUP-13SBS细粒式改性沥青路面</t>
  </si>
  <si>
    <t>312</t>
  </si>
  <si>
    <t>水泥混凝土面板</t>
  </si>
  <si>
    <t>312-1</t>
  </si>
  <si>
    <t>C20水泥混凝土（15cm厚）</t>
  </si>
  <si>
    <t>3244</t>
  </si>
  <si>
    <t>312-2</t>
  </si>
  <si>
    <t>C20水泥混凝土（18cm厚）</t>
  </si>
  <si>
    <t>312-3</t>
  </si>
  <si>
    <t>C30水泥混凝土（20cm厚）</t>
  </si>
  <si>
    <t>312-4</t>
  </si>
  <si>
    <t>钢筋</t>
  </si>
  <si>
    <t>-b-1</t>
  </si>
  <si>
    <t>传力杆Φ28含钻孔植筋费用)(长度50cm)</t>
  </si>
  <si>
    <t>根</t>
  </si>
  <si>
    <t>-b-2</t>
  </si>
  <si>
    <t>拉杆Φ14含钻孔植筋费用)(长度70cm)</t>
  </si>
  <si>
    <t>313-5</t>
  </si>
  <si>
    <t>路牙、路沿</t>
  </si>
  <si>
    <t>五莲红花岗岩路侧石（甲）74*12.5*24cm，C15细石混凝土靠背、做法见图纸。备注：圆弧路段路牙一次成型与直线段综合报价，结算不做调整</t>
  </si>
  <si>
    <t>m</t>
  </si>
  <si>
    <t>C30水泥混凝土预制平石（74*30*9cm）</t>
  </si>
  <si>
    <t>1222.99</t>
  </si>
  <si>
    <t>314-1</t>
  </si>
  <si>
    <t>雨污水管道</t>
  </si>
  <si>
    <t>沟槽土方开挖、回填</t>
  </si>
  <si>
    <t>a-1</t>
  </si>
  <si>
    <t>挖沟槽土方（弃置运距投标单位结合现场自行考虑，结算时综合单价不调整）</t>
  </si>
  <si>
    <t>160.97</t>
  </si>
  <si>
    <t>-a-2</t>
  </si>
  <si>
    <t>沟槽5%灰土(借方)</t>
  </si>
  <si>
    <t>135.6792</t>
  </si>
  <si>
    <t>a-3</t>
  </si>
  <si>
    <t>素土回填（原土利用）</t>
  </si>
  <si>
    <t>25.2851</t>
  </si>
  <si>
    <t>软基换填（30cm碎石）</t>
  </si>
  <si>
    <t>10</t>
  </si>
  <si>
    <t>局部C20混凝土加固</t>
  </si>
  <si>
    <t>20</t>
  </si>
  <si>
    <t>-d</t>
  </si>
  <si>
    <t>雨水管Φ300mmⅡ级钢筋砼承插管：1、管座材质：C25商品砼120°，参照苏S01-2021-110、规格：Φ300 3、接口方式：承插胶圈接口参苏S01-2021-115、118 4、铺设深度：见图纸 5、混凝土强度等级：Ⅱ级 6、模板：制作、安装、拆除</t>
  </si>
  <si>
    <t>207</t>
  </si>
  <si>
    <t>-e</t>
  </si>
  <si>
    <t>污水管Φ300mm球墨铸铁管：1、管座材质：10cm中粗砂垫层 2、规格：Φ300 3、接口方式：承插胶圈接口 4、铺设深度：见图纸</t>
  </si>
  <si>
    <t>59</t>
  </si>
  <si>
    <t>314-2</t>
  </si>
  <si>
    <t>交叉口通信预埋管（4*Φ110UPVC管）</t>
  </si>
  <si>
    <t>60</t>
  </si>
  <si>
    <t>314-3</t>
  </si>
  <si>
    <t>抬升检查井Φ1000（含更换球墨铸铁井盖）</t>
  </si>
  <si>
    <t>座</t>
  </si>
  <si>
    <t>11</t>
  </si>
  <si>
    <t>314-4</t>
  </si>
  <si>
    <t>雨污水井</t>
  </si>
  <si>
    <t>-1</t>
  </si>
  <si>
    <t>φ1000混凝土雨水检查井1、垫层、基础材质及厚度详见图纸20S515-30 2、井筒、井盖、井圈材质及规格：φ700C250级球墨铸铁三防井盖并安装防坠落装置；C30混凝土井圈 4、井深：详见设计图纸</t>
  </si>
  <si>
    <t>-2</t>
  </si>
  <si>
    <t>雨污交叉井（1100*1400矩形）1、垫层、基础材质及厚度：10cmC15砼 2、井底、井壁混凝土强度等级：C30、S4 3、盖板材质、规格：C25钢筋砼 4、井盖、井圈材质及规格：φ700D400级球墨铸铁三防井盖并安装防坠落装置；C30混凝土井圈 5、踏步材质、规格：塑钢爬梯，做法详见图集06MS201-6 6、井深：详见设计图纸 7、做法：图集20S515-3 页39并结合图纸</t>
  </si>
  <si>
    <t>-3</t>
  </si>
  <si>
    <t>甲型单篦雨水口1、雨水箅子及圈口材质、型号、规格：铸铁井圈及铸铁篦子 2、垫层、基础材质及厚度：10cmC15砼 3、砌筑材料品种、规格：MU10砖 4、砂浆强度等级及配合比：M10水泥砂浆 5、井深：1.3m 6、做法：图集苏S01-2021-287</t>
  </si>
  <si>
    <t>30</t>
  </si>
  <si>
    <t>-4</t>
  </si>
  <si>
    <t>井周加固：1、混凝土强度等级：C30商品砼基层 3、钢筋：制作、安装</t>
  </si>
  <si>
    <t>9</t>
  </si>
  <si>
    <t>315</t>
  </si>
  <si>
    <t>沥青灌缝(热沥青加砂灌缝处理）</t>
  </si>
  <si>
    <t>3668.97</t>
  </si>
  <si>
    <t>316</t>
  </si>
  <si>
    <t>抗裂贴</t>
  </si>
  <si>
    <t>1440.42</t>
  </si>
  <si>
    <t>清单  第300章  合计   人民币</t>
  </si>
  <si>
    <t>清单  第600章  安全设施及预埋管线</t>
  </si>
  <si>
    <t>604-1</t>
  </si>
  <si>
    <t>单柱式交通标志（铝合金板，钢管立柱）</t>
  </si>
  <si>
    <t>单柱式交通标志D=60CM*2圆形（铝合金板，钢管立柱，技术要求详见设计说明。）</t>
  </si>
  <si>
    <t>个</t>
  </si>
  <si>
    <t>单柱式交通标志60*60CM（铝合金板，钢管立柱，技术要求详见设计说明。）</t>
  </si>
  <si>
    <t>单柱式交通标志D=70CM（铝合金板，钢管立柱，技术要求详见设计说明。）</t>
  </si>
  <si>
    <t>605-1</t>
  </si>
  <si>
    <t>热熔型涂料路面标线</t>
  </si>
  <si>
    <t>320</t>
  </si>
  <si>
    <t>609-3</t>
  </si>
  <si>
    <t>路灯照明</t>
  </si>
  <si>
    <t>挖沟槽土方（土方开挖、弃置一侧，弃置运距投标单位结合现场自行考虑，结算时综合单价不调整）</t>
  </si>
  <si>
    <t>329.025</t>
  </si>
  <si>
    <t>C30混凝土包封</t>
  </si>
  <si>
    <t>15</t>
  </si>
  <si>
    <t>手孔井（400*500*600mm）</t>
  </si>
  <si>
    <t>-5</t>
  </si>
  <si>
    <t>电力电缆线：规格：控制电缆
型号：YJV4*25 1kv</t>
  </si>
  <si>
    <t>1500</t>
  </si>
  <si>
    <t>-6</t>
  </si>
  <si>
    <t>Φ65波纹管</t>
  </si>
  <si>
    <t>1300</t>
  </si>
  <si>
    <t>-7</t>
  </si>
  <si>
    <t>Φ65PE管</t>
  </si>
  <si>
    <t>清单  第600章  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</si>
</sst>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</numFmts>
  <fonts count="33">
    <font>
      <sz val="10"/>
      <name val="Arial"/>
      <charset val="0"/>
    </font>
    <font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8"/>
      <color indexed="8"/>
      <name val="宋体"/>
      <charset val="134"/>
    </font>
    <font>
      <b/>
      <sz val="36"/>
      <color indexed="8"/>
      <name val="宋体"/>
      <charset val="134"/>
    </font>
    <font>
      <b/>
      <sz val="26"/>
      <color indexed="8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/>
      <right style="medium">
        <color rgb="FF000000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8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/>
    <xf numFmtId="181" fontId="1" fillId="0" borderId="0" xfId="0" applyNumberFormat="1" applyFont="1" applyAlignment="1">
      <alignment horizontal="center"/>
    </xf>
    <xf numFmtId="181" fontId="2" fillId="2" borderId="0" xfId="0" applyNumberFormat="1" applyFont="1" applyFill="1" applyBorder="1" applyAlignment="1" applyProtection="1">
      <alignment horizontal="center" vertical="center" wrapText="1"/>
    </xf>
    <xf numFmtId="181" fontId="3" fillId="2" borderId="0" xfId="0" applyNumberFormat="1" applyFont="1" applyFill="1" applyAlignment="1" applyProtection="1">
      <alignment horizontal="center" vertical="center" wrapText="1"/>
    </xf>
    <xf numFmtId="181" fontId="3" fillId="2" borderId="0" xfId="0" applyNumberFormat="1" applyFont="1" applyFill="1" applyAlignment="1" applyProtection="1">
      <alignment horizontal="right" vertical="center" wrapText="1"/>
    </xf>
    <xf numFmtId="181" fontId="4" fillId="2" borderId="1" xfId="0" applyNumberFormat="1" applyFont="1" applyFill="1" applyBorder="1" applyAlignment="1" applyProtection="1">
      <alignment horizontal="center" vertical="center" wrapText="1"/>
    </xf>
    <xf numFmtId="181" fontId="5" fillId="2" borderId="3" xfId="0" applyNumberFormat="1" applyFont="1" applyFill="1" applyBorder="1" applyAlignment="1" applyProtection="1">
      <alignment horizontal="center" vertical="center" wrapText="1"/>
    </xf>
    <xf numFmtId="181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180" fontId="3" fillId="2" borderId="6" xfId="0" applyNumberFormat="1" applyFont="1" applyFill="1" applyBorder="1" applyAlignment="1" applyProtection="1">
      <alignment horizontal="center" vertical="center" wrapText="1"/>
    </xf>
    <xf numFmtId="181" fontId="3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180" fontId="3" fillId="2" borderId="4" xfId="0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181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80" fontId="1" fillId="0" borderId="0" xfId="0" applyNumberFormat="1" applyFont="1" applyAlignment="1">
      <alignment horizontal="center"/>
    </xf>
    <xf numFmtId="180" fontId="2" fillId="2" borderId="0" xfId="0" applyNumberFormat="1" applyFont="1" applyFill="1" applyBorder="1" applyAlignment="1" applyProtection="1">
      <alignment horizontal="center" vertical="center" wrapText="1"/>
    </xf>
    <xf numFmtId="180" fontId="3" fillId="2" borderId="0" xfId="0" applyNumberFormat="1" applyFont="1" applyFill="1" applyAlignment="1" applyProtection="1">
      <alignment horizontal="center" vertical="center" wrapText="1"/>
    </xf>
    <xf numFmtId="180" fontId="4" fillId="2" borderId="1" xfId="0" applyNumberFormat="1" applyFont="1" applyFill="1" applyBorder="1" applyAlignment="1" applyProtection="1">
      <alignment horizontal="center" vertical="center" wrapText="1"/>
    </xf>
    <xf numFmtId="180" fontId="5" fillId="2" borderId="3" xfId="0" applyNumberFormat="1" applyFont="1" applyFill="1" applyBorder="1" applyAlignment="1" applyProtection="1">
      <alignment horizontal="center" vertical="center" wrapText="1"/>
    </xf>
    <xf numFmtId="181" fontId="3" fillId="2" borderId="3" xfId="0" applyNumberFormat="1" applyFont="1" applyFill="1" applyBorder="1" applyAlignment="1" applyProtection="1">
      <alignment horizontal="center" vertical="center" wrapText="1"/>
    </xf>
    <xf numFmtId="18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center" vertical="top" wrapText="1"/>
      <protection locked="0"/>
    </xf>
    <xf numFmtId="0" fontId="11" fillId="0" borderId="0" xfId="0" applyFont="1" applyFill="1" applyAlignment="1" applyProtection="1">
      <alignment horizontal="center" vertical="top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zoomScaleSheetLayoutView="60" workbookViewId="0">
      <selection activeCell="E11" sqref="E11"/>
    </sheetView>
  </sheetViews>
  <sheetFormatPr defaultColWidth="9.13333333333333" defaultRowHeight="12.75" outlineLevelCol="4"/>
  <cols>
    <col min="1" max="1" width="12.5714285714286" customWidth="1"/>
    <col min="2" max="2" width="18.5714285714286" customWidth="1"/>
    <col min="3" max="3" width="29.047619047619" customWidth="1"/>
    <col min="4" max="4" width="22.2666666666667" customWidth="1"/>
    <col min="5" max="5" width="33.7142857142857" customWidth="1"/>
  </cols>
  <sheetData>
    <row r="1" ht="61" customHeight="1" spans="1:5">
      <c r="A1" s="60" t="s">
        <v>0</v>
      </c>
      <c r="B1" s="60"/>
      <c r="C1" s="60"/>
      <c r="D1" s="60"/>
      <c r="E1" s="60"/>
    </row>
    <row r="2" ht="66" customHeight="1" spans="1:5">
      <c r="A2" s="61" t="s">
        <v>1</v>
      </c>
      <c r="B2" s="61"/>
      <c r="C2" s="61"/>
      <c r="D2" s="61"/>
      <c r="E2" s="61"/>
    </row>
    <row r="3" ht="55" customHeight="1" spans="1:5">
      <c r="A3" s="62" t="s">
        <v>2</v>
      </c>
      <c r="B3" s="63" t="s">
        <v>3</v>
      </c>
      <c r="C3" s="63" t="s">
        <v>4</v>
      </c>
      <c r="D3" s="63"/>
      <c r="E3" s="64" t="s">
        <v>5</v>
      </c>
    </row>
    <row r="4" ht="55" customHeight="1" spans="1:5">
      <c r="A4" s="65" t="s">
        <v>6</v>
      </c>
      <c r="B4" s="66" t="s">
        <v>7</v>
      </c>
      <c r="C4" s="66" t="s">
        <v>8</v>
      </c>
      <c r="D4" s="66"/>
      <c r="E4" s="67">
        <f>'【第100章 总 则】工程量清单表'!D14</f>
        <v>39674</v>
      </c>
    </row>
    <row r="5" ht="55" customHeight="1" spans="1:5">
      <c r="A5" s="65" t="s">
        <v>9</v>
      </c>
      <c r="B5" s="66" t="s">
        <v>10</v>
      </c>
      <c r="C5" s="66" t="s">
        <v>11</v>
      </c>
      <c r="D5" s="66"/>
      <c r="E5" s="67">
        <f>'【第200章 路 基】工程量清单表'!D10</f>
        <v>0</v>
      </c>
    </row>
    <row r="6" ht="55" customHeight="1" spans="1:5">
      <c r="A6" s="65" t="s">
        <v>12</v>
      </c>
      <c r="B6" s="66" t="s">
        <v>13</v>
      </c>
      <c r="C6" s="66" t="s">
        <v>14</v>
      </c>
      <c r="D6" s="66"/>
      <c r="E6" s="67">
        <f>'【第300章 路 面】工程量清单表'!D41</f>
        <v>0</v>
      </c>
    </row>
    <row r="7" ht="55" customHeight="1" spans="1:5">
      <c r="A7" s="65" t="s">
        <v>15</v>
      </c>
      <c r="B7" s="68">
        <v>600</v>
      </c>
      <c r="C7" s="66" t="s">
        <v>16</v>
      </c>
      <c r="D7" s="66"/>
      <c r="E7" s="67">
        <f>'【第600章 安全设施及预埋管线】工程量清单表'!D19</f>
        <v>0</v>
      </c>
    </row>
    <row r="8" ht="55" customHeight="1" spans="1:5">
      <c r="A8" s="65" t="s">
        <v>17</v>
      </c>
      <c r="B8" s="66" t="s">
        <v>18</v>
      </c>
      <c r="C8" s="66"/>
      <c r="D8" s="66"/>
      <c r="E8" s="67">
        <f>SUM(E4:E7)</f>
        <v>39674</v>
      </c>
    </row>
    <row r="9" ht="55" customHeight="1" spans="1:5">
      <c r="A9" s="65" t="s">
        <v>19</v>
      </c>
      <c r="B9" s="66" t="s">
        <v>20</v>
      </c>
      <c r="C9" s="66"/>
      <c r="D9" s="66"/>
      <c r="E9" s="67" t="s">
        <v>21</v>
      </c>
    </row>
    <row r="10" ht="55" customHeight="1" spans="1:5">
      <c r="A10" s="65" t="s">
        <v>22</v>
      </c>
      <c r="B10" s="66" t="s">
        <v>23</v>
      </c>
      <c r="C10" s="66"/>
      <c r="D10" s="66"/>
      <c r="E10" s="67">
        <f>ROUND(E8*0.05,0)</f>
        <v>1984</v>
      </c>
    </row>
    <row r="11" ht="55" customHeight="1" spans="1:5">
      <c r="A11" s="65" t="s">
        <v>24</v>
      </c>
      <c r="B11" s="66" t="s">
        <v>25</v>
      </c>
      <c r="C11" s="66"/>
      <c r="D11" s="66"/>
      <c r="E11" s="67">
        <f>SUM(E8:E10)</f>
        <v>41658</v>
      </c>
    </row>
    <row r="12" s="41" customFormat="1" ht="36" customHeight="1" spans="1:5">
      <c r="A12" s="69"/>
      <c r="B12" s="69"/>
      <c r="C12" s="69"/>
      <c r="D12" s="69"/>
      <c r="E12" s="69"/>
    </row>
    <row r="13" s="41" customFormat="1" ht="15" customHeight="1" spans="1:5">
      <c r="A13" s="70" t="s">
        <v>26</v>
      </c>
      <c r="B13" s="71"/>
      <c r="C13" s="71"/>
      <c r="D13" s="71"/>
      <c r="E13" s="71"/>
    </row>
    <row r="14" s="41" customFormat="1" ht="32" customHeight="1" spans="1:5">
      <c r="A14" s="71"/>
      <c r="B14" s="71"/>
      <c r="C14" s="71"/>
      <c r="D14" s="71"/>
      <c r="E14" s="71"/>
    </row>
    <row r="15" s="41" customFormat="1" spans="1:5">
      <c r="A15" s="71"/>
      <c r="B15" s="71"/>
      <c r="C15" s="71"/>
      <c r="D15" s="71"/>
      <c r="E15" s="71"/>
    </row>
    <row r="16" s="41" customFormat="1" spans="1:5">
      <c r="A16" s="71"/>
      <c r="B16" s="71"/>
      <c r="C16" s="71"/>
      <c r="D16" s="71"/>
      <c r="E16" s="71"/>
    </row>
    <row r="17" ht="70" customHeight="1" spans="1:5">
      <c r="A17" s="71"/>
      <c r="B17" s="71"/>
      <c r="C17" s="71"/>
      <c r="D17" s="71"/>
      <c r="E17" s="71"/>
    </row>
  </sheetData>
  <sheetProtection algorithmName="SHA-512" hashValue="zu0LiXUHXOXEOksEJYMnFwfXcQBntIph5NJYTr/QnmaV8ew/yPtRsX/FzgfYbhD9pxVuS1jYcyulxXv6dPnn+g==" saltValue="9sVCDxIc2u7+oH+R/6DrqA==" spinCount="100000" sheet="1" objects="1"/>
  <mergeCells count="12">
    <mergeCell ref="A1:E1"/>
    <mergeCell ref="A2:E2"/>
    <mergeCell ref="C3:D3"/>
    <mergeCell ref="C4:D4"/>
    <mergeCell ref="C5:D5"/>
    <mergeCell ref="C6:D6"/>
    <mergeCell ref="C7:D7"/>
    <mergeCell ref="B8:D8"/>
    <mergeCell ref="B9:D9"/>
    <mergeCell ref="B10:D10"/>
    <mergeCell ref="B11:D11"/>
    <mergeCell ref="A13:E17"/>
  </mergeCells>
  <printOptions horizontalCentered="1"/>
  <pageMargins left="0.786805555555556" right="0.786805555555556" top="0.786805555555556" bottom="0.786805555555556" header="0" footer="0"/>
  <pageSetup paperSize="9" scale="75" orientation="portrait" horizontalDpi="300" verticalDpi="300"/>
  <headerFooter alignWithMargins="0" scaleWithDoc="0"/>
  <ignoredErrors>
    <ignoredError sqref="A4:B6 D4:D6 A7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zoomScale="115" zoomScaleNormal="115" zoomScaleSheetLayoutView="60" workbookViewId="0">
      <selection activeCell="E12" sqref="E12"/>
    </sheetView>
  </sheetViews>
  <sheetFormatPr defaultColWidth="9.13333333333333" defaultRowHeight="14.25" outlineLevelCol="5"/>
  <cols>
    <col min="1" max="1" width="11.5714285714286" style="1" customWidth="1"/>
    <col min="2" max="2" width="26.4571428571429" style="1" customWidth="1"/>
    <col min="3" max="3" width="8.94285714285714" style="1" customWidth="1"/>
    <col min="4" max="4" width="9.80952380952381" style="2" customWidth="1"/>
    <col min="5" max="5" width="13.4095238095238" style="51" customWidth="1"/>
    <col min="6" max="6" width="16.1333333333333" style="2" customWidth="1"/>
  </cols>
  <sheetData>
    <row r="1" ht="49" customHeight="1" spans="1:6">
      <c r="A1" s="4" t="s">
        <v>27</v>
      </c>
      <c r="B1" s="4"/>
      <c r="C1" s="4"/>
      <c r="D1" s="4"/>
      <c r="E1" s="52"/>
      <c r="F1" s="4"/>
    </row>
    <row r="2" ht="24" customHeight="1" spans="1:6">
      <c r="A2" s="5" t="s">
        <v>28</v>
      </c>
      <c r="B2" s="5"/>
      <c r="C2" s="5"/>
      <c r="D2" s="6"/>
      <c r="E2" s="53"/>
      <c r="F2" s="6" t="s">
        <v>29</v>
      </c>
    </row>
    <row r="3" ht="30" customHeight="1" spans="1:6">
      <c r="A3" s="8" t="s">
        <v>30</v>
      </c>
      <c r="B3" s="8"/>
      <c r="C3" s="8"/>
      <c r="D3" s="8"/>
      <c r="E3" s="54"/>
      <c r="F3" s="8"/>
    </row>
    <row r="4" ht="30" customHeight="1" spans="1:6">
      <c r="A4" s="9" t="s">
        <v>31</v>
      </c>
      <c r="B4" s="10" t="s">
        <v>32</v>
      </c>
      <c r="C4" s="10" t="s">
        <v>33</v>
      </c>
      <c r="D4" s="10" t="s">
        <v>34</v>
      </c>
      <c r="E4" s="55" t="s">
        <v>35</v>
      </c>
      <c r="F4" s="11" t="s">
        <v>36</v>
      </c>
    </row>
    <row r="5" ht="30" customHeight="1" spans="1:6">
      <c r="A5" s="37" t="s">
        <v>37</v>
      </c>
      <c r="B5" s="38" t="s">
        <v>38</v>
      </c>
      <c r="C5" s="14"/>
      <c r="D5" s="14"/>
      <c r="E5" s="56"/>
      <c r="F5" s="22"/>
    </row>
    <row r="6" ht="30" customHeight="1" spans="1:6">
      <c r="A6" s="37" t="s">
        <v>39</v>
      </c>
      <c r="B6" s="38" t="s">
        <v>40</v>
      </c>
      <c r="C6" s="14"/>
      <c r="D6" s="14"/>
      <c r="E6" s="56"/>
      <c r="F6" s="22"/>
    </row>
    <row r="7" ht="30" customHeight="1" spans="1:6">
      <c r="A7" s="37" t="s">
        <v>41</v>
      </c>
      <c r="B7" s="38" t="s">
        <v>42</v>
      </c>
      <c r="C7" s="14" t="s">
        <v>43</v>
      </c>
      <c r="D7" s="14">
        <v>1</v>
      </c>
      <c r="E7" s="57"/>
      <c r="F7" s="22">
        <f>ROUND(D7*E7,0)</f>
        <v>0</v>
      </c>
    </row>
    <row r="8" ht="30" customHeight="1" spans="1:6">
      <c r="A8" s="37" t="s">
        <v>44</v>
      </c>
      <c r="B8" s="38" t="s">
        <v>45</v>
      </c>
      <c r="C8" s="14"/>
      <c r="D8" s="14"/>
      <c r="E8" s="58"/>
      <c r="F8" s="22"/>
    </row>
    <row r="9" ht="30" customHeight="1" spans="1:6">
      <c r="A9" s="37" t="s">
        <v>46</v>
      </c>
      <c r="B9" s="38" t="s">
        <v>47</v>
      </c>
      <c r="C9" s="14" t="s">
        <v>43</v>
      </c>
      <c r="D9" s="14" t="s">
        <v>6</v>
      </c>
      <c r="E9" s="57"/>
      <c r="F9" s="22">
        <f>ROUND(D9*E9,0)</f>
        <v>0</v>
      </c>
    </row>
    <row r="10" ht="30" customHeight="1" spans="1:6">
      <c r="A10" s="37" t="s">
        <v>48</v>
      </c>
      <c r="B10" s="38" t="s">
        <v>49</v>
      </c>
      <c r="C10" s="14" t="s">
        <v>43</v>
      </c>
      <c r="D10" s="14" t="s">
        <v>6</v>
      </c>
      <c r="E10" s="58">
        <f>2644915.04*0.015</f>
        <v>39673.7256</v>
      </c>
      <c r="F10" s="22">
        <f>ROUND(D10*E10,0)</f>
        <v>39674</v>
      </c>
    </row>
    <row r="11" ht="30" customHeight="1" spans="1:6">
      <c r="A11" s="37" t="s">
        <v>50</v>
      </c>
      <c r="B11" s="38" t="s">
        <v>51</v>
      </c>
      <c r="C11" s="14"/>
      <c r="D11" s="14"/>
      <c r="E11" s="58"/>
      <c r="F11" s="22"/>
    </row>
    <row r="12" ht="30" customHeight="1" spans="1:6">
      <c r="A12" s="37" t="s">
        <v>52</v>
      </c>
      <c r="B12" s="38" t="s">
        <v>51</v>
      </c>
      <c r="C12" s="14" t="s">
        <v>43</v>
      </c>
      <c r="D12" s="14" t="s">
        <v>6</v>
      </c>
      <c r="E12" s="57"/>
      <c r="F12" s="22">
        <f>ROUND(D12*E12,0)</f>
        <v>0</v>
      </c>
    </row>
    <row r="13" ht="218" customHeight="1" spans="1:6">
      <c r="A13" s="59"/>
      <c r="B13" s="48"/>
      <c r="C13" s="15"/>
      <c r="D13" s="15"/>
      <c r="E13" s="56"/>
      <c r="F13" s="22"/>
    </row>
    <row r="14" ht="30" customHeight="1" spans="1:6">
      <c r="A14" s="23" t="s">
        <v>53</v>
      </c>
      <c r="B14" s="24"/>
      <c r="C14" s="24"/>
      <c r="D14" s="24">
        <f>SUM(F5:F12)</f>
        <v>39674</v>
      </c>
      <c r="E14" s="39"/>
      <c r="F14" s="25" t="s">
        <v>54</v>
      </c>
    </row>
  </sheetData>
  <sheetProtection algorithmName="SHA-512" hashValue="wDibRV17D/Vf8tFd5EkQUbkrXwMM+S7Kah71+buN48caaqnNnjGrLiGOe6IWjnC5nbSX9IRqa6fbTuDrEDeHdw==" saltValue="9VVklQoHZrUjgev7zXV+Jg==" spinCount="100000" sheet="1" objects="1"/>
  <mergeCells count="5">
    <mergeCell ref="A1:F1"/>
    <mergeCell ref="A2:E2"/>
    <mergeCell ref="A3:F3"/>
    <mergeCell ref="A14:C14"/>
    <mergeCell ref="D14:E14"/>
  </mergeCells>
  <printOptions horizontalCentered="1"/>
  <pageMargins left="0.590277777777778" right="0.590277777777778" top="0.393055555555556" bottom="0.393055555555556" header="0" footer="0"/>
  <pageSetup paperSize="9" fitToHeight="0" orientation="portrait" horizontalDpi="300" verticalDpi="300"/>
  <headerFooter alignWithMargins="0" scaleWithDoc="0"/>
  <ignoredErrors>
    <ignoredError sqref="D8:D12" numberStoredAsText="1"/>
    <ignoredError sqref="E8:E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zoomScale="115" zoomScaleNormal="115" zoomScaleSheetLayoutView="60" workbookViewId="0">
      <selection activeCell="E9" sqref="E9"/>
    </sheetView>
  </sheetViews>
  <sheetFormatPr defaultColWidth="9.13333333333333" defaultRowHeight="14.25" outlineLevelCol="5"/>
  <cols>
    <col min="1" max="1" width="9.92380952380952" style="1" customWidth="1"/>
    <col min="2" max="2" width="26.5809523809524" style="1" customWidth="1"/>
    <col min="3" max="3" width="9.19047619047619" style="2" customWidth="1"/>
    <col min="4" max="4" width="11.2952380952381" style="30" customWidth="1"/>
    <col min="5" max="5" width="12.6666666666667" style="2" customWidth="1"/>
    <col min="6" max="6" width="15.4" style="2" customWidth="1"/>
    <col min="9" max="9" width="9.57142857142857"/>
  </cols>
  <sheetData>
    <row r="1" ht="52" customHeight="1" spans="1:6">
      <c r="A1" s="4" t="s">
        <v>27</v>
      </c>
      <c r="B1" s="4"/>
      <c r="C1" s="4"/>
      <c r="D1" s="31"/>
      <c r="E1" s="4"/>
      <c r="F1" s="4"/>
    </row>
    <row r="2" ht="18" customHeight="1" spans="1:6">
      <c r="A2" s="5" t="s">
        <v>28</v>
      </c>
      <c r="B2" s="5"/>
      <c r="C2" s="6"/>
      <c r="D2" s="32"/>
      <c r="E2" s="6"/>
      <c r="F2" s="6" t="s">
        <v>29</v>
      </c>
    </row>
    <row r="3" ht="30" customHeight="1" spans="1:6">
      <c r="A3" s="8" t="s">
        <v>55</v>
      </c>
      <c r="B3" s="8"/>
      <c r="C3" s="8"/>
      <c r="D3" s="34"/>
      <c r="E3" s="8"/>
      <c r="F3" s="8"/>
    </row>
    <row r="4" ht="30" customHeight="1" spans="1:6">
      <c r="A4" s="9" t="s">
        <v>31</v>
      </c>
      <c r="B4" s="10" t="s">
        <v>32</v>
      </c>
      <c r="C4" s="10" t="s">
        <v>33</v>
      </c>
      <c r="D4" s="35" t="s">
        <v>34</v>
      </c>
      <c r="E4" s="10" t="s">
        <v>35</v>
      </c>
      <c r="F4" s="11" t="s">
        <v>36</v>
      </c>
    </row>
    <row r="5" ht="30" customHeight="1" spans="1:6">
      <c r="A5" s="37">
        <v>202</v>
      </c>
      <c r="B5" s="38" t="s">
        <v>56</v>
      </c>
      <c r="C5" s="14"/>
      <c r="D5" s="14"/>
      <c r="E5" s="14"/>
      <c r="F5" s="16"/>
    </row>
    <row r="6" ht="30" customHeight="1" spans="1:6">
      <c r="A6" s="37" t="s">
        <v>57</v>
      </c>
      <c r="B6" s="38" t="s">
        <v>58</v>
      </c>
      <c r="C6" s="14" t="s">
        <v>59</v>
      </c>
      <c r="D6" s="14">
        <v>1135.4</v>
      </c>
      <c r="E6" s="42"/>
      <c r="F6" s="16">
        <f>ROUND(D6*E6,0)</f>
        <v>0</v>
      </c>
    </row>
    <row r="7" s="41" customFormat="1" ht="30" customHeight="1" spans="1:6">
      <c r="A7" s="43" t="s">
        <v>60</v>
      </c>
      <c r="B7" s="44" t="s">
        <v>61</v>
      </c>
      <c r="C7" s="45"/>
      <c r="D7" s="45"/>
      <c r="E7" s="45"/>
      <c r="F7" s="46"/>
    </row>
    <row r="8" ht="30" customHeight="1" spans="1:6">
      <c r="A8" s="37" t="s">
        <v>62</v>
      </c>
      <c r="B8" s="38" t="s">
        <v>63</v>
      </c>
      <c r="C8" s="14" t="s">
        <v>59</v>
      </c>
      <c r="D8" s="14">
        <v>825.625</v>
      </c>
      <c r="E8" s="42"/>
      <c r="F8" s="16">
        <f>ROUND(D8*E8,0)</f>
        <v>0</v>
      </c>
    </row>
    <row r="9" ht="96" customHeight="1" spans="1:6">
      <c r="A9" s="47"/>
      <c r="B9" s="48"/>
      <c r="C9" s="48"/>
      <c r="D9" s="49"/>
      <c r="E9" s="15"/>
      <c r="F9" s="50"/>
    </row>
    <row r="10" ht="30" customHeight="1" spans="1:6">
      <c r="A10" s="23" t="s">
        <v>64</v>
      </c>
      <c r="B10" s="24"/>
      <c r="C10" s="24"/>
      <c r="D10" s="39">
        <f>SUM(F5:F8)</f>
        <v>0</v>
      </c>
      <c r="E10" s="39"/>
      <c r="F10" s="25" t="s">
        <v>54</v>
      </c>
    </row>
  </sheetData>
  <sheetProtection algorithmName="SHA-512" hashValue="Rpp1LWpnK6uOYrzSdyKpAXP9ypPmY3k9iC2bDgM54c4a8YUL4KvDsZUxv7poD9gGoa+NnIguMheqOlWHNsiLNw==" saltValue="+s3nsaFDjJWG5gNmNYoKSw==" spinCount="100000" sheet="1" objects="1"/>
  <mergeCells count="5">
    <mergeCell ref="A1:F1"/>
    <mergeCell ref="A2:E2"/>
    <mergeCell ref="A3:F3"/>
    <mergeCell ref="A10:C10"/>
    <mergeCell ref="D10:E10"/>
  </mergeCells>
  <printOptions horizontalCentered="1"/>
  <pageMargins left="0.590277777777778" right="0.590277777777778" top="0.865972222222222" bottom="0.826388888888889" header="0.826388888888889" footer="0"/>
  <pageSetup paperSize="9" fitToHeight="0" orientation="portrait" horizontalDpi="300" verticalDpi="300"/>
  <headerFooter alignWithMargins="0" scaleWithDoc="0"/>
  <ignoredErrors>
    <ignoredError sqref="E5 A9:D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zoomScale="130" zoomScaleNormal="130" zoomScaleSheetLayoutView="60" workbookViewId="0">
      <pane ySplit="1" topLeftCell="A36" activePane="bottomLeft" state="frozen"/>
      <selection/>
      <selection pane="bottomLeft" activeCell="D41" sqref="D41:E41"/>
    </sheetView>
  </sheetViews>
  <sheetFormatPr defaultColWidth="9.13333333333333" defaultRowHeight="14.25" outlineLevelCol="5"/>
  <cols>
    <col min="1" max="1" width="8.96190476190476" style="1" customWidth="1"/>
    <col min="2" max="2" width="40.8571428571429" style="1" customWidth="1"/>
    <col min="3" max="3" width="9" style="1" customWidth="1"/>
    <col min="4" max="4" width="13.8571428571429" style="30" customWidth="1"/>
    <col min="5" max="5" width="15.4285714285714" style="30" customWidth="1"/>
    <col min="6" max="6" width="16.1333333333333" style="30" customWidth="1"/>
    <col min="8" max="8" width="10.5714285714286"/>
  </cols>
  <sheetData>
    <row r="1" s="29" customFormat="1" ht="41" customHeight="1" spans="1:6">
      <c r="A1" s="4" t="s">
        <v>27</v>
      </c>
      <c r="B1" s="4"/>
      <c r="C1" s="4"/>
      <c r="D1" s="31"/>
      <c r="E1" s="31"/>
      <c r="F1" s="31"/>
    </row>
    <row r="2" s="29" customFormat="1" ht="21" customHeight="1" spans="1:6">
      <c r="A2" s="5" t="s">
        <v>28</v>
      </c>
      <c r="B2" s="5"/>
      <c r="C2" s="5"/>
      <c r="D2" s="32"/>
      <c r="E2" s="32"/>
      <c r="F2" s="33" t="s">
        <v>29</v>
      </c>
    </row>
    <row r="3" s="29" customFormat="1" ht="30" customHeight="1" spans="1:6">
      <c r="A3" s="8" t="s">
        <v>65</v>
      </c>
      <c r="B3" s="8"/>
      <c r="C3" s="8"/>
      <c r="D3" s="34"/>
      <c r="E3" s="34"/>
      <c r="F3" s="34"/>
    </row>
    <row r="4" ht="30" customHeight="1" spans="1:6">
      <c r="A4" s="9" t="s">
        <v>31</v>
      </c>
      <c r="B4" s="10" t="s">
        <v>32</v>
      </c>
      <c r="C4" s="10" t="s">
        <v>33</v>
      </c>
      <c r="D4" s="35" t="s">
        <v>34</v>
      </c>
      <c r="E4" s="35" t="s">
        <v>35</v>
      </c>
      <c r="F4" s="36" t="s">
        <v>36</v>
      </c>
    </row>
    <row r="5" ht="25" customHeight="1" spans="1:6">
      <c r="A5" s="12" t="s">
        <v>66</v>
      </c>
      <c r="B5" s="13" t="s">
        <v>67</v>
      </c>
      <c r="C5" s="14" t="s">
        <v>68</v>
      </c>
      <c r="D5" s="14" t="s">
        <v>68</v>
      </c>
      <c r="E5" s="15"/>
      <c r="F5" s="16"/>
    </row>
    <row r="6" ht="25" customHeight="1" spans="1:6">
      <c r="A6" s="12" t="s">
        <v>69</v>
      </c>
      <c r="B6" s="13" t="s">
        <v>70</v>
      </c>
      <c r="C6" s="17" t="s">
        <v>71</v>
      </c>
      <c r="D6" s="17" t="s">
        <v>72</v>
      </c>
      <c r="E6" s="18"/>
      <c r="F6" s="16">
        <f>ROUND(D6*E6,0)</f>
        <v>0</v>
      </c>
    </row>
    <row r="7" ht="25" customHeight="1" spans="1:6">
      <c r="A7" s="12" t="s">
        <v>73</v>
      </c>
      <c r="B7" s="13" t="s">
        <v>74</v>
      </c>
      <c r="C7" s="17" t="s">
        <v>71</v>
      </c>
      <c r="D7" s="17" t="s">
        <v>75</v>
      </c>
      <c r="E7" s="18"/>
      <c r="F7" s="16">
        <f>ROUND(D7*E7,0)</f>
        <v>0</v>
      </c>
    </row>
    <row r="8" ht="25" customHeight="1" spans="1:6">
      <c r="A8" s="12" t="s">
        <v>76</v>
      </c>
      <c r="B8" s="13" t="s">
        <v>77</v>
      </c>
      <c r="C8" s="14" t="s">
        <v>68</v>
      </c>
      <c r="D8" s="14" t="s">
        <v>68</v>
      </c>
      <c r="E8" s="15"/>
      <c r="F8" s="16"/>
    </row>
    <row r="9" ht="30" customHeight="1" spans="1:6">
      <c r="A9" s="12" t="s">
        <v>62</v>
      </c>
      <c r="B9" s="13" t="s">
        <v>78</v>
      </c>
      <c r="C9" s="17" t="s">
        <v>71</v>
      </c>
      <c r="D9" s="17" t="s">
        <v>79</v>
      </c>
      <c r="E9" s="18"/>
      <c r="F9" s="16">
        <f>ROUND(D9*E9,0)</f>
        <v>0</v>
      </c>
    </row>
    <row r="10" ht="25" customHeight="1" spans="1:6">
      <c r="A10" s="12" t="s">
        <v>80</v>
      </c>
      <c r="B10" s="13" t="s">
        <v>81</v>
      </c>
      <c r="C10" s="14" t="s">
        <v>68</v>
      </c>
      <c r="D10" s="14" t="s">
        <v>68</v>
      </c>
      <c r="E10" s="15"/>
      <c r="F10" s="16"/>
    </row>
    <row r="11" ht="30" customHeight="1" spans="1:6">
      <c r="A11" s="12" t="s">
        <v>62</v>
      </c>
      <c r="B11" s="13" t="s">
        <v>82</v>
      </c>
      <c r="C11" s="17" t="s">
        <v>71</v>
      </c>
      <c r="D11" s="17">
        <v>7490.94</v>
      </c>
      <c r="E11" s="18"/>
      <c r="F11" s="16">
        <f>ROUND(D11*E11,0)</f>
        <v>0</v>
      </c>
    </row>
    <row r="12" ht="30" customHeight="1" spans="1:6">
      <c r="A12" s="12" t="s">
        <v>83</v>
      </c>
      <c r="B12" s="13" t="s">
        <v>84</v>
      </c>
      <c r="C12" s="17" t="s">
        <v>71</v>
      </c>
      <c r="D12" s="17" t="s">
        <v>72</v>
      </c>
      <c r="E12" s="18"/>
      <c r="F12" s="16">
        <f>ROUND(D12*E12,0)</f>
        <v>0</v>
      </c>
    </row>
    <row r="13" ht="25" customHeight="1" spans="1:6">
      <c r="A13" s="12" t="s">
        <v>85</v>
      </c>
      <c r="B13" s="13" t="s">
        <v>86</v>
      </c>
      <c r="C13" s="14" t="s">
        <v>68</v>
      </c>
      <c r="D13" s="14" t="s">
        <v>68</v>
      </c>
      <c r="E13" s="15"/>
      <c r="F13" s="16"/>
    </row>
    <row r="14" ht="25" customHeight="1" spans="1:6">
      <c r="A14" s="12" t="s">
        <v>87</v>
      </c>
      <c r="B14" s="13" t="s">
        <v>88</v>
      </c>
      <c r="C14" s="17" t="s">
        <v>71</v>
      </c>
      <c r="D14" s="17" t="s">
        <v>89</v>
      </c>
      <c r="E14" s="18"/>
      <c r="F14" s="16">
        <f>ROUND(D14*E14,0)</f>
        <v>0</v>
      </c>
    </row>
    <row r="15" ht="25" customHeight="1" spans="1:6">
      <c r="A15" s="12" t="s">
        <v>90</v>
      </c>
      <c r="B15" s="13" t="s">
        <v>91</v>
      </c>
      <c r="C15" s="17" t="s">
        <v>71</v>
      </c>
      <c r="D15" s="17">
        <v>1182.5</v>
      </c>
      <c r="E15" s="18"/>
      <c r="F15" s="16">
        <f>ROUND(D15*E15,0)</f>
        <v>0</v>
      </c>
    </row>
    <row r="16" ht="30" customHeight="1" spans="1:6">
      <c r="A16" s="12" t="s">
        <v>92</v>
      </c>
      <c r="B16" s="13" t="s">
        <v>93</v>
      </c>
      <c r="C16" s="17" t="s">
        <v>71</v>
      </c>
      <c r="D16" s="17">
        <v>3244</v>
      </c>
      <c r="E16" s="18"/>
      <c r="F16" s="16">
        <f>ROUND(D16*E16,0)</f>
        <v>0</v>
      </c>
    </row>
    <row r="17" ht="30" customHeight="1" spans="1:6">
      <c r="A17" s="12" t="s">
        <v>94</v>
      </c>
      <c r="B17" s="13" t="s">
        <v>95</v>
      </c>
      <c r="C17" s="14" t="s">
        <v>68</v>
      </c>
      <c r="D17" s="14" t="s">
        <v>68</v>
      </c>
      <c r="E17" s="15"/>
      <c r="F17" s="16"/>
    </row>
    <row r="18" ht="30" customHeight="1" spans="1:6">
      <c r="A18" s="37" t="s">
        <v>96</v>
      </c>
      <c r="B18" s="38" t="s">
        <v>97</v>
      </c>
      <c r="C18" s="14" t="s">
        <v>98</v>
      </c>
      <c r="D18" s="14">
        <v>1383</v>
      </c>
      <c r="E18" s="18"/>
      <c r="F18" s="16">
        <f t="shared" ref="F17:F40" si="0">ROUND(D18*E18,0)</f>
        <v>0</v>
      </c>
    </row>
    <row r="19" ht="30" customHeight="1" spans="1:6">
      <c r="A19" s="37" t="s">
        <v>99</v>
      </c>
      <c r="B19" s="38" t="s">
        <v>100</v>
      </c>
      <c r="C19" s="14" t="s">
        <v>98</v>
      </c>
      <c r="D19" s="14">
        <v>2653</v>
      </c>
      <c r="E19" s="18"/>
      <c r="F19" s="16">
        <f t="shared" si="0"/>
        <v>0</v>
      </c>
    </row>
    <row r="20" ht="30" customHeight="1" spans="1:6">
      <c r="A20" s="12" t="s">
        <v>101</v>
      </c>
      <c r="B20" s="13" t="s">
        <v>102</v>
      </c>
      <c r="C20" s="14" t="s">
        <v>68</v>
      </c>
      <c r="D20" s="14" t="s">
        <v>68</v>
      </c>
      <c r="E20" s="15"/>
      <c r="F20" s="16"/>
    </row>
    <row r="21" ht="63" customHeight="1" spans="1:6">
      <c r="A21" s="12" t="s">
        <v>62</v>
      </c>
      <c r="B21" s="13" t="s">
        <v>103</v>
      </c>
      <c r="C21" s="17" t="s">
        <v>104</v>
      </c>
      <c r="D21" s="17">
        <v>1222.99</v>
      </c>
      <c r="E21" s="18"/>
      <c r="F21" s="16">
        <f t="shared" si="0"/>
        <v>0</v>
      </c>
    </row>
    <row r="22" ht="30" customHeight="1" spans="1:6">
      <c r="A22" s="12" t="s">
        <v>83</v>
      </c>
      <c r="B22" s="13" t="s">
        <v>105</v>
      </c>
      <c r="C22" s="17" t="s">
        <v>104</v>
      </c>
      <c r="D22" s="17" t="s">
        <v>106</v>
      </c>
      <c r="E22" s="18"/>
      <c r="F22" s="16">
        <f t="shared" si="0"/>
        <v>0</v>
      </c>
    </row>
    <row r="23" ht="30" customHeight="1" spans="1:6">
      <c r="A23" s="12" t="s">
        <v>107</v>
      </c>
      <c r="B23" s="13" t="s">
        <v>108</v>
      </c>
      <c r="C23" s="14" t="s">
        <v>68</v>
      </c>
      <c r="D23" s="14" t="s">
        <v>68</v>
      </c>
      <c r="E23" s="15"/>
      <c r="F23" s="16"/>
    </row>
    <row r="24" ht="23" customHeight="1" spans="1:6">
      <c r="A24" s="12" t="s">
        <v>62</v>
      </c>
      <c r="B24" s="13" t="s">
        <v>109</v>
      </c>
      <c r="C24" s="14" t="s">
        <v>68</v>
      </c>
      <c r="D24" s="14" t="s">
        <v>68</v>
      </c>
      <c r="E24" s="15"/>
      <c r="F24" s="16"/>
    </row>
    <row r="25" ht="30" customHeight="1" spans="1:6">
      <c r="A25" s="12" t="s">
        <v>110</v>
      </c>
      <c r="B25" s="13" t="s">
        <v>111</v>
      </c>
      <c r="C25" s="17" t="s">
        <v>59</v>
      </c>
      <c r="D25" s="17" t="s">
        <v>112</v>
      </c>
      <c r="E25" s="18"/>
      <c r="F25" s="16">
        <f t="shared" si="0"/>
        <v>0</v>
      </c>
    </row>
    <row r="26" ht="30" customHeight="1" spans="1:6">
      <c r="A26" s="12" t="s">
        <v>113</v>
      </c>
      <c r="B26" s="13" t="s">
        <v>114</v>
      </c>
      <c r="C26" s="17" t="s">
        <v>59</v>
      </c>
      <c r="D26" s="17" t="s">
        <v>115</v>
      </c>
      <c r="E26" s="18"/>
      <c r="F26" s="16">
        <f t="shared" si="0"/>
        <v>0</v>
      </c>
    </row>
    <row r="27" ht="30" customHeight="1" spans="1:6">
      <c r="A27" s="12" t="s">
        <v>116</v>
      </c>
      <c r="B27" s="13" t="s">
        <v>117</v>
      </c>
      <c r="C27" s="17" t="s">
        <v>59</v>
      </c>
      <c r="D27" s="17" t="s">
        <v>118</v>
      </c>
      <c r="E27" s="18"/>
      <c r="F27" s="16">
        <f t="shared" si="0"/>
        <v>0</v>
      </c>
    </row>
    <row r="28" ht="30" customHeight="1" spans="1:6">
      <c r="A28" s="12" t="s">
        <v>83</v>
      </c>
      <c r="B28" s="13" t="s">
        <v>119</v>
      </c>
      <c r="C28" s="17" t="s">
        <v>59</v>
      </c>
      <c r="D28" s="17" t="s">
        <v>120</v>
      </c>
      <c r="E28" s="18"/>
      <c r="F28" s="16">
        <f t="shared" si="0"/>
        <v>0</v>
      </c>
    </row>
    <row r="29" ht="30" customHeight="1" spans="1:6">
      <c r="A29" s="12" t="s">
        <v>41</v>
      </c>
      <c r="B29" s="13" t="s">
        <v>121</v>
      </c>
      <c r="C29" s="17" t="s">
        <v>59</v>
      </c>
      <c r="D29" s="17" t="s">
        <v>122</v>
      </c>
      <c r="E29" s="18"/>
      <c r="F29" s="16">
        <f t="shared" si="0"/>
        <v>0</v>
      </c>
    </row>
    <row r="30" ht="104" customHeight="1" spans="1:6">
      <c r="A30" s="12" t="s">
        <v>123</v>
      </c>
      <c r="B30" s="13" t="s">
        <v>124</v>
      </c>
      <c r="C30" s="17" t="s">
        <v>104</v>
      </c>
      <c r="D30" s="17" t="s">
        <v>125</v>
      </c>
      <c r="E30" s="18"/>
      <c r="F30" s="16">
        <f t="shared" si="0"/>
        <v>0</v>
      </c>
    </row>
    <row r="31" ht="60" customHeight="1" spans="1:6">
      <c r="A31" s="12" t="s">
        <v>126</v>
      </c>
      <c r="B31" s="13" t="s">
        <v>127</v>
      </c>
      <c r="C31" s="17" t="s">
        <v>104</v>
      </c>
      <c r="D31" s="17" t="s">
        <v>128</v>
      </c>
      <c r="E31" s="18"/>
      <c r="F31" s="16">
        <f t="shared" si="0"/>
        <v>0</v>
      </c>
    </row>
    <row r="32" ht="35" customHeight="1" spans="1:6">
      <c r="A32" s="12" t="s">
        <v>129</v>
      </c>
      <c r="B32" s="13" t="s">
        <v>130</v>
      </c>
      <c r="C32" s="17" t="s">
        <v>104</v>
      </c>
      <c r="D32" s="17" t="s">
        <v>131</v>
      </c>
      <c r="E32" s="18"/>
      <c r="F32" s="16">
        <f t="shared" si="0"/>
        <v>0</v>
      </c>
    </row>
    <row r="33" ht="30" customHeight="1" spans="1:6">
      <c r="A33" s="12" t="s">
        <v>132</v>
      </c>
      <c r="B33" s="13" t="s">
        <v>133</v>
      </c>
      <c r="C33" s="17" t="s">
        <v>134</v>
      </c>
      <c r="D33" s="17" t="s">
        <v>135</v>
      </c>
      <c r="E33" s="18"/>
      <c r="F33" s="16">
        <f t="shared" si="0"/>
        <v>0</v>
      </c>
    </row>
    <row r="34" ht="30" customHeight="1" spans="1:6">
      <c r="A34" s="12" t="s">
        <v>136</v>
      </c>
      <c r="B34" s="13" t="s">
        <v>137</v>
      </c>
      <c r="C34" s="14" t="s">
        <v>68</v>
      </c>
      <c r="D34" s="14" t="s">
        <v>68</v>
      </c>
      <c r="E34" s="15"/>
      <c r="F34" s="16"/>
    </row>
    <row r="35" ht="80" customHeight="1" spans="1:6">
      <c r="A35" s="12" t="s">
        <v>138</v>
      </c>
      <c r="B35" s="13" t="s">
        <v>139</v>
      </c>
      <c r="C35" s="17" t="s">
        <v>134</v>
      </c>
      <c r="D35" s="17" t="s">
        <v>19</v>
      </c>
      <c r="E35" s="18"/>
      <c r="F35" s="16">
        <f t="shared" si="0"/>
        <v>0</v>
      </c>
    </row>
    <row r="36" ht="147" customHeight="1" spans="1:6">
      <c r="A36" s="12" t="s">
        <v>140</v>
      </c>
      <c r="B36" s="13" t="s">
        <v>141</v>
      </c>
      <c r="C36" s="17" t="s">
        <v>134</v>
      </c>
      <c r="D36" s="17" t="s">
        <v>12</v>
      </c>
      <c r="E36" s="18"/>
      <c r="F36" s="16">
        <f t="shared" si="0"/>
        <v>0</v>
      </c>
    </row>
    <row r="37" ht="99.75" spans="1:6">
      <c r="A37" s="12" t="s">
        <v>142</v>
      </c>
      <c r="B37" s="13" t="s">
        <v>143</v>
      </c>
      <c r="C37" s="17" t="s">
        <v>134</v>
      </c>
      <c r="D37" s="17" t="s">
        <v>144</v>
      </c>
      <c r="E37" s="18"/>
      <c r="F37" s="16">
        <f t="shared" si="0"/>
        <v>0</v>
      </c>
    </row>
    <row r="38" ht="31" customHeight="1" spans="1:6">
      <c r="A38" s="12" t="s">
        <v>145</v>
      </c>
      <c r="B38" s="13" t="s">
        <v>146</v>
      </c>
      <c r="C38" s="17" t="s">
        <v>134</v>
      </c>
      <c r="D38" s="17" t="s">
        <v>147</v>
      </c>
      <c r="E38" s="18"/>
      <c r="F38" s="16">
        <f t="shared" si="0"/>
        <v>0</v>
      </c>
    </row>
    <row r="39" ht="30" customHeight="1" spans="1:6">
      <c r="A39" s="12" t="s">
        <v>148</v>
      </c>
      <c r="B39" s="13" t="s">
        <v>149</v>
      </c>
      <c r="C39" s="17" t="s">
        <v>104</v>
      </c>
      <c r="D39" s="17" t="s">
        <v>150</v>
      </c>
      <c r="E39" s="18"/>
      <c r="F39" s="16">
        <f t="shared" si="0"/>
        <v>0</v>
      </c>
    </row>
    <row r="40" ht="30" customHeight="1" spans="1:6">
      <c r="A40" s="12" t="s">
        <v>151</v>
      </c>
      <c r="B40" s="13" t="s">
        <v>152</v>
      </c>
      <c r="C40" s="17" t="s">
        <v>71</v>
      </c>
      <c r="D40" s="17" t="s">
        <v>153</v>
      </c>
      <c r="E40" s="18"/>
      <c r="F40" s="16">
        <f t="shared" si="0"/>
        <v>0</v>
      </c>
    </row>
    <row r="41" ht="30" customHeight="1" spans="1:6">
      <c r="A41" s="23" t="s">
        <v>154</v>
      </c>
      <c r="B41" s="24"/>
      <c r="C41" s="24"/>
      <c r="D41" s="39">
        <f>SUM(F5:F40)</f>
        <v>0</v>
      </c>
      <c r="E41" s="39"/>
      <c r="F41" s="40" t="s">
        <v>54</v>
      </c>
    </row>
  </sheetData>
  <sheetProtection algorithmName="SHA-512" hashValue="m3phdTd+EsVCjILN5L8mJBKij7JJOnlx5WCN+yS61k8NaDFUAdLbahZXuu9KI6z8xLw/VdckgCg+PeJXMxnNVw==" saltValue="EIR/ik0jUdBGz5f00sdQQA==" spinCount="100000" sheet="1" objects="1"/>
  <mergeCells count="5">
    <mergeCell ref="A1:F1"/>
    <mergeCell ref="A2:E2"/>
    <mergeCell ref="A3:F3"/>
    <mergeCell ref="A41:C41"/>
    <mergeCell ref="D41:E41"/>
  </mergeCells>
  <printOptions horizontalCentered="1"/>
  <pageMargins left="0.590277777777778" right="0.590277777777778" top="0.393055555555556" bottom="0.393055555555556" header="0" footer="0"/>
  <pageSetup paperSize="9" scale="88" fitToHeight="0" orientation="portrait" horizontalDpi="300" verticalDpi="300"/>
  <headerFooter alignWithMargins="0" scaleWithDoc="0"/>
  <ignoredErrors>
    <ignoredError sqref="A5:A40 D6:D10 D12:D14 D17 D20 D22:D40 E5:E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zoomScaleSheetLayoutView="60" workbookViewId="0">
      <selection activeCell="K18" sqref="K18"/>
    </sheetView>
  </sheetViews>
  <sheetFormatPr defaultColWidth="9.13333333333333" defaultRowHeight="14.25" outlineLevelCol="5"/>
  <cols>
    <col min="1" max="1" width="11.5714285714286" style="1" customWidth="1"/>
    <col min="2" max="2" width="38.7142857142857" style="1" customWidth="1"/>
    <col min="3" max="3" width="9.42857142857143" style="1" customWidth="1"/>
    <col min="4" max="4" width="11.847619047619" style="2" customWidth="1"/>
    <col min="5" max="5" width="15.4285714285714" style="3" customWidth="1"/>
    <col min="6" max="6" width="16.1333333333333" style="2" customWidth="1"/>
  </cols>
  <sheetData>
    <row r="1" ht="43" customHeight="1" spans="1:6">
      <c r="A1" s="4" t="s">
        <v>27</v>
      </c>
      <c r="B1" s="4"/>
      <c r="C1" s="4"/>
      <c r="D1" s="4"/>
      <c r="E1" s="4"/>
      <c r="F1" s="4"/>
    </row>
    <row r="2" ht="21" customHeight="1" spans="1:6">
      <c r="A2" s="5" t="s">
        <v>28</v>
      </c>
      <c r="B2" s="5"/>
      <c r="C2" s="5"/>
      <c r="D2" s="6"/>
      <c r="E2" s="6"/>
      <c r="F2" s="7" t="s">
        <v>29</v>
      </c>
    </row>
    <row r="3" ht="30" customHeight="1" spans="1:6">
      <c r="A3" s="8" t="s">
        <v>155</v>
      </c>
      <c r="B3" s="8"/>
      <c r="C3" s="8"/>
      <c r="D3" s="8"/>
      <c r="E3" s="8"/>
      <c r="F3" s="8"/>
    </row>
    <row r="4" ht="30" customHeight="1" spans="1:6">
      <c r="A4" s="9" t="s">
        <v>31</v>
      </c>
      <c r="B4" s="10" t="s">
        <v>32</v>
      </c>
      <c r="C4" s="10" t="s">
        <v>33</v>
      </c>
      <c r="D4" s="10" t="s">
        <v>34</v>
      </c>
      <c r="E4" s="10" t="s">
        <v>35</v>
      </c>
      <c r="F4" s="11" t="s">
        <v>36</v>
      </c>
    </row>
    <row r="5" ht="40" customHeight="1" spans="1:6">
      <c r="A5" s="12" t="s">
        <v>156</v>
      </c>
      <c r="B5" s="13" t="s">
        <v>157</v>
      </c>
      <c r="C5" s="14" t="s">
        <v>68</v>
      </c>
      <c r="D5" s="14" t="s">
        <v>68</v>
      </c>
      <c r="E5" s="15"/>
      <c r="F5" s="16"/>
    </row>
    <row r="6" ht="50" customHeight="1" spans="1:6">
      <c r="A6" s="12" t="s">
        <v>62</v>
      </c>
      <c r="B6" s="13" t="s">
        <v>158</v>
      </c>
      <c r="C6" s="17" t="s">
        <v>159</v>
      </c>
      <c r="D6" s="17" t="s">
        <v>9</v>
      </c>
      <c r="E6" s="18"/>
      <c r="F6" s="16">
        <f>ROUND(D6*E6,0)</f>
        <v>0</v>
      </c>
    </row>
    <row r="7" ht="40" customHeight="1" spans="1:6">
      <c r="A7" s="12" t="s">
        <v>83</v>
      </c>
      <c r="B7" s="13" t="s">
        <v>160</v>
      </c>
      <c r="C7" s="17" t="s">
        <v>159</v>
      </c>
      <c r="D7" s="17" t="s">
        <v>15</v>
      </c>
      <c r="E7" s="18"/>
      <c r="F7" s="16">
        <f t="shared" ref="F7:F17" si="0">ROUND(D7*E7,0)</f>
        <v>0</v>
      </c>
    </row>
    <row r="8" ht="40" customHeight="1" spans="1:6">
      <c r="A8" s="12" t="s">
        <v>41</v>
      </c>
      <c r="B8" s="13" t="s">
        <v>161</v>
      </c>
      <c r="C8" s="17" t="s">
        <v>159</v>
      </c>
      <c r="D8" s="17" t="s">
        <v>15</v>
      </c>
      <c r="E8" s="18"/>
      <c r="F8" s="16">
        <f t="shared" si="0"/>
        <v>0</v>
      </c>
    </row>
    <row r="9" ht="30" customHeight="1" spans="1:6">
      <c r="A9" s="12" t="s">
        <v>162</v>
      </c>
      <c r="B9" s="13" t="s">
        <v>163</v>
      </c>
      <c r="C9" s="17" t="s">
        <v>71</v>
      </c>
      <c r="D9" s="17" t="s">
        <v>164</v>
      </c>
      <c r="E9" s="18"/>
      <c r="F9" s="16">
        <f t="shared" si="0"/>
        <v>0</v>
      </c>
    </row>
    <row r="10" ht="30" customHeight="1" spans="1:6">
      <c r="A10" s="12" t="s">
        <v>165</v>
      </c>
      <c r="B10" s="13" t="s">
        <v>166</v>
      </c>
      <c r="C10" s="14" t="s">
        <v>68</v>
      </c>
      <c r="D10" s="14" t="s">
        <v>68</v>
      </c>
      <c r="E10" s="15"/>
      <c r="F10" s="16"/>
    </row>
    <row r="11" ht="48" customHeight="1" spans="1:6">
      <c r="A11" s="12" t="s">
        <v>138</v>
      </c>
      <c r="B11" s="13" t="s">
        <v>167</v>
      </c>
      <c r="C11" s="17" t="s">
        <v>59</v>
      </c>
      <c r="D11" s="17" t="s">
        <v>168</v>
      </c>
      <c r="E11" s="18"/>
      <c r="F11" s="16">
        <f t="shared" si="0"/>
        <v>0</v>
      </c>
    </row>
    <row r="12" ht="30" customHeight="1" spans="1:6">
      <c r="A12" s="12" t="s">
        <v>140</v>
      </c>
      <c r="B12" s="13" t="s">
        <v>117</v>
      </c>
      <c r="C12" s="17" t="s">
        <v>59</v>
      </c>
      <c r="D12" s="17" t="s">
        <v>168</v>
      </c>
      <c r="E12" s="18"/>
      <c r="F12" s="16">
        <f t="shared" si="0"/>
        <v>0</v>
      </c>
    </row>
    <row r="13" ht="30" customHeight="1" spans="1:6">
      <c r="A13" s="12" t="s">
        <v>142</v>
      </c>
      <c r="B13" s="13" t="s">
        <v>169</v>
      </c>
      <c r="C13" s="17" t="s">
        <v>59</v>
      </c>
      <c r="D13" s="17" t="s">
        <v>170</v>
      </c>
      <c r="E13" s="18"/>
      <c r="F13" s="16">
        <f t="shared" si="0"/>
        <v>0</v>
      </c>
    </row>
    <row r="14" ht="30" customHeight="1" spans="1:6">
      <c r="A14" s="12" t="s">
        <v>145</v>
      </c>
      <c r="B14" s="13" t="s">
        <v>171</v>
      </c>
      <c r="C14" s="17" t="s">
        <v>134</v>
      </c>
      <c r="D14" s="17" t="s">
        <v>9</v>
      </c>
      <c r="E14" s="18"/>
      <c r="F14" s="16">
        <f t="shared" si="0"/>
        <v>0</v>
      </c>
    </row>
    <row r="15" ht="30" customHeight="1" spans="1:6">
      <c r="A15" s="12" t="s">
        <v>172</v>
      </c>
      <c r="B15" s="13" t="s">
        <v>173</v>
      </c>
      <c r="C15" s="17" t="s">
        <v>104</v>
      </c>
      <c r="D15" s="17" t="s">
        <v>174</v>
      </c>
      <c r="E15" s="18"/>
      <c r="F15" s="16">
        <f t="shared" si="0"/>
        <v>0</v>
      </c>
    </row>
    <row r="16" ht="30" customHeight="1" spans="1:6">
      <c r="A16" s="12" t="s">
        <v>175</v>
      </c>
      <c r="B16" s="13" t="s">
        <v>176</v>
      </c>
      <c r="C16" s="17" t="s">
        <v>104</v>
      </c>
      <c r="D16" s="17" t="s">
        <v>177</v>
      </c>
      <c r="E16" s="18"/>
      <c r="F16" s="16">
        <f t="shared" si="0"/>
        <v>0</v>
      </c>
    </row>
    <row r="17" ht="30" customHeight="1" spans="1:6">
      <c r="A17" s="12" t="s">
        <v>178</v>
      </c>
      <c r="B17" s="13" t="s">
        <v>179</v>
      </c>
      <c r="C17" s="17" t="s">
        <v>104</v>
      </c>
      <c r="D17" s="17" t="s">
        <v>10</v>
      </c>
      <c r="E17" s="18"/>
      <c r="F17" s="16">
        <f t="shared" si="0"/>
        <v>0</v>
      </c>
    </row>
    <row r="18" ht="125" customHeight="1" spans="1:6">
      <c r="A18" s="19"/>
      <c r="B18" s="20"/>
      <c r="C18" s="20"/>
      <c r="D18" s="20"/>
      <c r="E18" s="21"/>
      <c r="F18" s="22"/>
    </row>
    <row r="19" ht="30" customHeight="1" spans="1:6">
      <c r="A19" s="23" t="s">
        <v>180</v>
      </c>
      <c r="B19" s="24"/>
      <c r="C19" s="24"/>
      <c r="D19" s="24">
        <f>SUM(F5:F17)</f>
        <v>0</v>
      </c>
      <c r="E19" s="24"/>
      <c r="F19" s="25" t="s">
        <v>54</v>
      </c>
    </row>
    <row r="20" ht="32" customHeight="1" spans="1:6">
      <c r="A20" s="26"/>
      <c r="B20" s="26"/>
      <c r="C20" s="26"/>
      <c r="D20" s="27"/>
      <c r="E20" s="28"/>
      <c r="F20" s="27"/>
    </row>
  </sheetData>
  <sheetProtection algorithmName="SHA-512" hashValue="MYWalJ/YerfADy3XjSyJMrsrBhNDXJVFI3WkoEdPu9xJE+eD/1d7BIuyqj6fNU3ilRK0SU1bGSgvRJ4nBFp4og==" saltValue="pgr4cfaQaKfcZ8udgMgtLw==" spinCount="100000" sheet="1" objects="1"/>
  <mergeCells count="5">
    <mergeCell ref="A1:F1"/>
    <mergeCell ref="A2:E2"/>
    <mergeCell ref="A3:F3"/>
    <mergeCell ref="A19:C19"/>
    <mergeCell ref="D19:E19"/>
  </mergeCells>
  <printOptions horizontalCentered="1"/>
  <pageMargins left="0.590277777777778" right="0.590277777777778" top="0.393055555555556" bottom="0.393055555555556" header="0" footer="0"/>
  <pageSetup paperSize="9" scale="89" fitToHeight="0" orientation="portrait" horizontalDpi="300" verticalDpi="300"/>
  <headerFooter alignWithMargins="0" scaleWithDoc="0"/>
  <ignoredErrors>
    <ignoredError sqref="D6:D17 E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【汇总】投标报价汇总表</vt:lpstr>
      <vt:lpstr>【第100章 总 则】工程量清单表</vt:lpstr>
      <vt:lpstr>【第200章 路 基】工程量清单表</vt:lpstr>
      <vt:lpstr>【第300章 路 面】工程量清单表</vt:lpstr>
      <vt:lpstr>【第600章 安全设施及预埋管线】工程量清单表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远在咫尺1388500570</cp:lastModifiedBy>
  <dcterms:created xsi:type="dcterms:W3CDTF">2021-06-16T08:37:00Z</dcterms:created>
  <dcterms:modified xsi:type="dcterms:W3CDTF">2026-04-21T07:39:00Z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D1A92346EBA94B7FA532BC7305D11960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