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55" windowHeight="17775" tabRatio="760"/>
  </bookViews>
  <sheets>
    <sheet name="【汇总】投标报价汇总表" sheetId="1" r:id="rId1"/>
    <sheet name="【第100章 总 则】工程量清单表" sheetId="2" r:id="rId2"/>
    <sheet name="【第200章 路 基】工程量清单表" sheetId="3" r:id="rId3"/>
    <sheet name="【第300章 路 面】工程量清单表" sheetId="4" r:id="rId4"/>
    <sheet name="【热熔型涂料路面标线】工程量清单表" sheetId="5" r:id="rId5"/>
    <sheet name="【道路交通标志】工程量清单表" sheetId="6" r:id="rId6"/>
  </sheets>
  <definedNames>
    <definedName name="_xlnm.Print_Titles" localSheetId="3">'【第300章 路 面】工程量清单表'!$1:$3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<sst xmlns="http://schemas.openxmlformats.org/spreadsheetml/2006/main" count="216" uniqueCount="122">
  <si>
    <t>投标报价汇总表</t>
  </si>
  <si>
    <t>高新区科兴路（科创路-西马场村）新建工程</t>
  </si>
  <si>
    <t>序号</t>
  </si>
  <si>
    <t>章次</t>
  </si>
  <si>
    <t>科目名称</t>
  </si>
  <si>
    <t>金额（元）</t>
  </si>
  <si>
    <t>1</t>
  </si>
  <si>
    <t>100</t>
  </si>
  <si>
    <t>总 则</t>
  </si>
  <si>
    <t>2</t>
  </si>
  <si>
    <t>200</t>
  </si>
  <si>
    <t>路基 路面</t>
  </si>
  <si>
    <t>300</t>
  </si>
  <si>
    <t>管线工程</t>
  </si>
  <si>
    <t>热熔型涂料路面标线</t>
  </si>
  <si>
    <t>道路交通标志</t>
  </si>
  <si>
    <t>第100章至第700章合计</t>
  </si>
  <si>
    <t>计日工合计</t>
  </si>
  <si>
    <t>－</t>
  </si>
  <si>
    <t>暂列金额（不含计日工总额）3%</t>
  </si>
  <si>
    <t>投标报价</t>
  </si>
  <si>
    <r>
      <rPr>
        <sz val="18"/>
        <rFont val="宋体"/>
        <charset val="134"/>
      </rPr>
      <t>投 标 人（盖章）：</t>
    </r>
    <r>
      <rPr>
        <u/>
        <sz val="18"/>
        <rFont val="宋体"/>
        <charset val="134"/>
      </rPr>
      <t xml:space="preserve">                        </t>
    </r>
    <r>
      <rPr>
        <sz val="18"/>
        <rFont val="宋体"/>
        <charset val="134"/>
      </rPr>
      <t xml:space="preserve">
法定代表人或
其授权代理人（签名或印章）：</t>
    </r>
    <r>
      <rPr>
        <u/>
        <sz val="18"/>
        <rFont val="宋体"/>
        <charset val="134"/>
      </rPr>
      <t xml:space="preserve">                   </t>
    </r>
    <r>
      <rPr>
        <sz val="18"/>
        <rFont val="宋体"/>
        <charset val="134"/>
      </rPr>
      <t xml:space="preserve">
      日　    期：</t>
    </r>
    <r>
      <rPr>
        <u/>
        <sz val="18"/>
        <rFont val="宋体"/>
        <charset val="134"/>
      </rPr>
      <t xml:space="preserve">                        </t>
    </r>
  </si>
  <si>
    <t>工程量清单表</t>
  </si>
  <si>
    <t>项目名称：高新区科兴路（科创路-西马场村）新建工程</t>
  </si>
  <si>
    <t>单位：元</t>
  </si>
  <si>
    <t>清单  第100章  总 则</t>
  </si>
  <si>
    <t>子目号</t>
  </si>
  <si>
    <t>子目名称</t>
  </si>
  <si>
    <t>单位</t>
  </si>
  <si>
    <t>数量</t>
  </si>
  <si>
    <t>单价</t>
  </si>
  <si>
    <t>合价</t>
  </si>
  <si>
    <t>通则</t>
  </si>
  <si>
    <t>101-1</t>
  </si>
  <si>
    <t>保险费</t>
  </si>
  <si>
    <t>-a</t>
  </si>
  <si>
    <t>按合同条款规定，提供建筑工程一切险</t>
  </si>
  <si>
    <t>总额</t>
  </si>
  <si>
    <t>工程管理</t>
  </si>
  <si>
    <t>102-3</t>
  </si>
  <si>
    <t>安全生产费</t>
  </si>
  <si>
    <t>承包人驻地建设</t>
  </si>
  <si>
    <t>104-1</t>
  </si>
  <si>
    <t>清单  第100章  合计   人民币</t>
  </si>
  <si>
    <t>元</t>
  </si>
  <si>
    <t>清单  第200章  路基 路面</t>
  </si>
  <si>
    <t>202-1</t>
  </si>
  <si>
    <t>路基路面</t>
  </si>
  <si>
    <t>4cmSUP-13（改性）</t>
  </si>
  <si>
    <t>m2</t>
  </si>
  <si>
    <t>6cmSUP-20</t>
  </si>
  <si>
    <t>粘层油</t>
  </si>
  <si>
    <t>封层（稀浆封层）</t>
  </si>
  <si>
    <t>32cm水泥稳定碎石（分2层）</t>
  </si>
  <si>
    <t>借土填方（20cm10%灰土）</t>
  </si>
  <si>
    <t>借土填方（6%灰土）</t>
  </si>
  <si>
    <t>m3</t>
  </si>
  <si>
    <t>利用土方（20cm原地掺6%灰）</t>
  </si>
  <si>
    <t>清表20cm（含外运）</t>
  </si>
  <si>
    <t>-11-1</t>
  </si>
  <si>
    <t>土方开挖（利用）</t>
  </si>
  <si>
    <t>土方开挖（外弃）</t>
  </si>
  <si>
    <t>沥青面层铣刨</t>
  </si>
  <si>
    <t>水稳碎石基层铣刨</t>
  </si>
  <si>
    <t>玻纤格栅</t>
  </si>
  <si>
    <t>土工格栅</t>
  </si>
  <si>
    <t>河塘处清淤（含外运）</t>
  </si>
  <si>
    <t>碎石土</t>
  </si>
  <si>
    <t>借土填方（6%灰土）（河塘处理处）</t>
  </si>
  <si>
    <t>钢塑土工格栅</t>
  </si>
  <si>
    <t>碎石垫层</t>
  </si>
  <si>
    <t>土质边沟（单侧土质边沟，，含挖沟及土方外运，详细见施工图纸）</t>
  </si>
  <si>
    <t>m</t>
  </si>
  <si>
    <t>202-3</t>
  </si>
  <si>
    <t>人行道及其他</t>
  </si>
  <si>
    <t>6cm苏布洛克砖（3cm M10水泥砂浆，含盲道）</t>
  </si>
  <si>
    <t>16cmC20砼（人行道基层）</t>
  </si>
  <si>
    <t>10cm碎石垫层（人行道垫层）</t>
  </si>
  <si>
    <t>花岗岩侧石一（12.5*23cm，含M10水泥砂浆座浆）</t>
  </si>
  <si>
    <t>花岗岩侧石二（12.5*9cm，含现浇C20砼基础）</t>
  </si>
  <si>
    <t>花岗岩平石（20*8cm含水泥砂浆座浆）</t>
  </si>
  <si>
    <t>人行道胀缝（二毡三油，油浸红松或杉木，冷底子油后填聚氯乙烯胶泥，具体详见设计图纸）</t>
  </si>
  <si>
    <t>原土利用 素土回填（含内部导运）</t>
  </si>
  <si>
    <t>清单  第200章  合计   人民币</t>
  </si>
  <si>
    <t>清单  第300章  管线工程</t>
  </si>
  <si>
    <t>314-1</t>
  </si>
  <si>
    <t>雨水管</t>
  </si>
  <si>
    <t>雨水管（II钢筋混凝土承插管d800）（含开挖、回填、基础等所有费用）</t>
  </si>
  <si>
    <t>雨水管（II钢筋混凝土承插管d1000）（含开挖、回填、基础等所有费用）</t>
  </si>
  <si>
    <t>雨水管（高密度聚乙烯双壁波纹管HDPE,DN300)(含开挖、回填、基础等所有费用）</t>
  </si>
  <si>
    <t>过路管道混凝土包封加固处理</t>
  </si>
  <si>
    <t>314-2</t>
  </si>
  <si>
    <t>检查井</t>
  </si>
  <si>
    <t>座</t>
  </si>
  <si>
    <t>φ1250混凝土雨水检查井（详见20S515页29）</t>
  </si>
  <si>
    <t>混凝土雨水检查井（1400*1100）（图集20s515页39并结合图纸）</t>
  </si>
  <si>
    <t>混凝土雨水检查井（2400*2100）（详见图集20s515页80并结合图纸）</t>
  </si>
  <si>
    <t>单箅偏沟雨水口700*400（图集16S518页42并结合图纸）</t>
  </si>
  <si>
    <t>个</t>
  </si>
  <si>
    <t>双箅偏沟雨水口700*400（图集16S518页42并结合图纸）</t>
  </si>
  <si>
    <t>314-3</t>
  </si>
  <si>
    <t>污水管</t>
  </si>
  <si>
    <t>球墨铸铁管DN400（10cm砂垫层+180度砂基础，含开挖、回填、基础等所有费用）</t>
  </si>
  <si>
    <t>314-4</t>
  </si>
  <si>
    <t>检查井φ1000 （图集20s515页30并结合图纸）</t>
  </si>
  <si>
    <t>检查井φ1250 ，（图集20s515页30并结合图纸）</t>
  </si>
  <si>
    <t>排水、降水</t>
  </si>
  <si>
    <t>项</t>
  </si>
  <si>
    <t>井周加固</t>
  </si>
  <si>
    <t>清单  第300章  合计   人民币</t>
  </si>
  <si>
    <t>标线</t>
  </si>
  <si>
    <t>-b</t>
  </si>
  <si>
    <t>道口标注</t>
  </si>
  <si>
    <t>根</t>
  </si>
  <si>
    <t>清单  热熔型涂料路面标线  合计   人民币</t>
  </si>
  <si>
    <t>单悬臂式交通标志D=80*2限速+禁停标志(含立杆底座）</t>
  </si>
  <si>
    <t>套</t>
  </si>
  <si>
    <t>悬臂式交通标志（D=450*280）(含立杆底座）</t>
  </si>
  <si>
    <t>单柱式交通标志D=80禁止通行标志(含立杆底座）</t>
  </si>
  <si>
    <t>单柱式交通标志D=80停车让行标志(含立杆底座）</t>
  </si>
  <si>
    <t>单柱式交通标志800*800人行横道标志(含立杆底座）</t>
  </si>
  <si>
    <t>清单  道路交通标志  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</si>
</sst>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3">
    <font>
      <sz val="10"/>
      <name val="Arial"/>
      <charset val="0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8"/>
      <color indexed="8"/>
      <name val="宋体"/>
      <charset val="134"/>
    </font>
    <font>
      <b/>
      <sz val="36"/>
      <color indexed="8"/>
      <name val="宋体"/>
      <charset val="134"/>
    </font>
    <font>
      <b/>
      <sz val="26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/>
      <right style="medium">
        <color rgb="FF000000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0" borderId="0" xfId="0" applyProtection="1"/>
    <xf numFmtId="181" fontId="1" fillId="0" borderId="0" xfId="0" applyNumberFormat="1" applyFont="1" applyAlignment="1">
      <alignment horizontal="center"/>
    </xf>
    <xf numFmtId="181" fontId="2" fillId="2" borderId="0" xfId="0" applyNumberFormat="1" applyFont="1" applyFill="1" applyBorder="1" applyAlignment="1" applyProtection="1">
      <alignment horizontal="center" vertical="center" wrapText="1"/>
    </xf>
    <xf numFmtId="181" fontId="3" fillId="2" borderId="0" xfId="0" applyNumberFormat="1" applyFont="1" applyFill="1" applyAlignment="1" applyProtection="1">
      <alignment horizontal="center" vertical="center" wrapText="1"/>
    </xf>
    <xf numFmtId="181" fontId="3" fillId="2" borderId="0" xfId="0" applyNumberFormat="1" applyFont="1" applyFill="1" applyAlignment="1" applyProtection="1">
      <alignment horizontal="right" vertical="center" wrapText="1"/>
    </xf>
    <xf numFmtId="181" fontId="4" fillId="2" borderId="1" xfId="0" applyNumberFormat="1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 applyProtection="1">
      <alignment horizontal="center" vertical="center" wrapText="1"/>
    </xf>
    <xf numFmtId="181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180" fontId="3" fillId="2" borderId="6" xfId="0" applyNumberFormat="1" applyFont="1" applyFill="1" applyBorder="1" applyAlignment="1" applyProtection="1">
      <alignment horizontal="center" vertical="center" wrapText="1"/>
    </xf>
    <xf numFmtId="181" fontId="3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181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80" fontId="1" fillId="0" borderId="0" xfId="0" applyNumberFormat="1" applyFont="1" applyAlignment="1">
      <alignment horizontal="center"/>
    </xf>
    <xf numFmtId="180" fontId="2" fillId="2" borderId="0" xfId="0" applyNumberFormat="1" applyFont="1" applyFill="1" applyBorder="1" applyAlignment="1" applyProtection="1">
      <alignment horizontal="center" vertical="center" wrapText="1"/>
    </xf>
    <xf numFmtId="180" fontId="3" fillId="2" borderId="0" xfId="0" applyNumberFormat="1" applyFont="1" applyFill="1" applyAlignment="1" applyProtection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 wrapText="1"/>
    </xf>
    <xf numFmtId="181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8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horizontal="center" vertical="top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zoomScale="115" zoomScaleNormal="115" zoomScaleSheetLayoutView="60" workbookViewId="0">
      <selection activeCell="E11" sqref="E11"/>
    </sheetView>
  </sheetViews>
  <sheetFormatPr defaultColWidth="9.13333333333333" defaultRowHeight="12.75" outlineLevelCol="4"/>
  <cols>
    <col min="1" max="1" width="10.7142857142857" customWidth="1"/>
    <col min="2" max="2" width="14" customWidth="1"/>
    <col min="3" max="3" width="29.047619047619" customWidth="1"/>
    <col min="4" max="4" width="19.7142857142857" customWidth="1"/>
    <col min="5" max="5" width="33.7142857142857" customWidth="1"/>
  </cols>
  <sheetData>
    <row r="1" ht="61" customHeight="1" spans="1:5">
      <c r="A1" s="61" t="s">
        <v>0</v>
      </c>
      <c r="B1" s="61"/>
      <c r="C1" s="61"/>
      <c r="D1" s="61"/>
      <c r="E1" s="61"/>
    </row>
    <row r="2" ht="66" customHeight="1" spans="1:5">
      <c r="A2" s="62" t="s">
        <v>1</v>
      </c>
      <c r="B2" s="62"/>
      <c r="C2" s="62"/>
      <c r="D2" s="62"/>
      <c r="E2" s="62"/>
    </row>
    <row r="3" ht="55" customHeight="1" spans="1:5">
      <c r="A3" s="63" t="s">
        <v>2</v>
      </c>
      <c r="B3" s="64" t="s">
        <v>3</v>
      </c>
      <c r="C3" s="64" t="s">
        <v>4</v>
      </c>
      <c r="D3" s="64"/>
      <c r="E3" s="65" t="s">
        <v>5</v>
      </c>
    </row>
    <row r="4" ht="55" customHeight="1" spans="1:5">
      <c r="A4" s="66" t="s">
        <v>6</v>
      </c>
      <c r="B4" s="67" t="s">
        <v>7</v>
      </c>
      <c r="C4" s="67" t="s">
        <v>8</v>
      </c>
      <c r="D4" s="67"/>
      <c r="E4" s="68">
        <f>'【第100章 总 则】工程量清单表'!D13</f>
        <v>40127</v>
      </c>
    </row>
    <row r="5" ht="55" customHeight="1" spans="1:5">
      <c r="A5" s="66" t="s">
        <v>9</v>
      </c>
      <c r="B5" s="67" t="s">
        <v>10</v>
      </c>
      <c r="C5" s="67" t="s">
        <v>11</v>
      </c>
      <c r="D5" s="67"/>
      <c r="E5" s="68">
        <f>'【第200章 路 基】工程量清单表'!D37</f>
        <v>0</v>
      </c>
    </row>
    <row r="6" ht="55" customHeight="1" spans="1:5">
      <c r="A6" s="69">
        <v>3</v>
      </c>
      <c r="B6" s="67" t="s">
        <v>12</v>
      </c>
      <c r="C6" s="67" t="s">
        <v>13</v>
      </c>
      <c r="D6" s="67"/>
      <c r="E6" s="68">
        <f>'【第300章 路 面】工程量清单表'!D25</f>
        <v>0</v>
      </c>
    </row>
    <row r="7" ht="55" customHeight="1" spans="1:5">
      <c r="A7" s="69">
        <v>4</v>
      </c>
      <c r="B7" s="70" t="s">
        <v>14</v>
      </c>
      <c r="C7" s="70"/>
      <c r="D7" s="67"/>
      <c r="E7" s="68">
        <f>【热熔型涂料路面标线】工程量清单表!D8</f>
        <v>0</v>
      </c>
    </row>
    <row r="8" ht="55" customHeight="1" spans="1:5">
      <c r="A8" s="69">
        <v>5</v>
      </c>
      <c r="B8" s="71" t="s">
        <v>15</v>
      </c>
      <c r="C8" s="71"/>
      <c r="D8" s="72"/>
      <c r="E8" s="68">
        <f>【道路交通标志】工程量清单表!D11</f>
        <v>0</v>
      </c>
    </row>
    <row r="9" ht="55" customHeight="1" spans="1:5">
      <c r="A9" s="69">
        <v>6</v>
      </c>
      <c r="B9" s="67" t="s">
        <v>16</v>
      </c>
      <c r="C9" s="67"/>
      <c r="D9" s="67"/>
      <c r="E9" s="68">
        <f>SUM(E4:E8)</f>
        <v>40127</v>
      </c>
    </row>
    <row r="10" ht="55" customHeight="1" spans="1:5">
      <c r="A10" s="69">
        <v>7</v>
      </c>
      <c r="B10" s="67" t="s">
        <v>17</v>
      </c>
      <c r="C10" s="67"/>
      <c r="D10" s="67"/>
      <c r="E10" s="68" t="s">
        <v>18</v>
      </c>
    </row>
    <row r="11" ht="55" customHeight="1" spans="1:5">
      <c r="A11" s="69">
        <v>8</v>
      </c>
      <c r="B11" s="67" t="s">
        <v>19</v>
      </c>
      <c r="C11" s="67"/>
      <c r="D11" s="67"/>
      <c r="E11" s="68">
        <f>ROUND(E9*0.03,0)</f>
        <v>1204</v>
      </c>
    </row>
    <row r="12" ht="55" customHeight="1" spans="1:5">
      <c r="A12" s="69">
        <v>9</v>
      </c>
      <c r="B12" s="67" t="s">
        <v>20</v>
      </c>
      <c r="C12" s="67"/>
      <c r="D12" s="67"/>
      <c r="E12" s="68">
        <f>SUM(E9:E11)</f>
        <v>41331</v>
      </c>
    </row>
    <row r="13" s="42" customFormat="1" ht="36" customHeight="1" spans="1:5">
      <c r="A13" s="73"/>
      <c r="B13" s="73"/>
      <c r="C13" s="73"/>
      <c r="D13" s="73"/>
      <c r="E13" s="73"/>
    </row>
    <row r="14" s="42" customFormat="1" ht="15" customHeight="1" spans="1:5">
      <c r="A14" s="74" t="s">
        <v>21</v>
      </c>
      <c r="B14" s="75"/>
      <c r="C14" s="75"/>
      <c r="D14" s="75"/>
      <c r="E14" s="75"/>
    </row>
    <row r="15" s="42" customFormat="1" ht="32" customHeight="1" spans="1:5">
      <c r="A15" s="75"/>
      <c r="B15" s="75"/>
      <c r="C15" s="75"/>
      <c r="D15" s="75"/>
      <c r="E15" s="75"/>
    </row>
    <row r="16" s="42" customFormat="1" spans="1:5">
      <c r="A16" s="75"/>
      <c r="B16" s="75"/>
      <c r="C16" s="75"/>
      <c r="D16" s="75"/>
      <c r="E16" s="75"/>
    </row>
    <row r="17" s="42" customFormat="1" spans="1:5">
      <c r="A17" s="75"/>
      <c r="B17" s="75"/>
      <c r="C17" s="75"/>
      <c r="D17" s="75"/>
      <c r="E17" s="75"/>
    </row>
    <row r="18" ht="70" customHeight="1" spans="1:5">
      <c r="A18" s="75"/>
      <c r="B18" s="75"/>
      <c r="C18" s="75"/>
      <c r="D18" s="75"/>
      <c r="E18" s="75"/>
    </row>
  </sheetData>
  <sheetProtection algorithmName="SHA-512" hashValue="2ELK9X3VEKr/fx9BiIqxUQmEZcj+YwLHy7lIKymgu+gYDirv+Pna2BYzjJir8bDW6+mrQBVxdeyHJ8NTIAdQSw==" saltValue="cY+5Do+P41e00cawp19cJw==" spinCount="100000" sheet="1" objects="1"/>
  <mergeCells count="13">
    <mergeCell ref="A1:E1"/>
    <mergeCell ref="A2:E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  <mergeCell ref="A14:E18"/>
  </mergeCells>
  <printOptions horizontalCentered="1"/>
  <pageMargins left="0.786805555555556" right="0.786805555555556" top="0.786805555555556" bottom="0.786805555555556" header="0" footer="0"/>
  <pageSetup paperSize="9" scale="81" orientation="portrait" horizontalDpi="300" verticalDpi="300"/>
  <headerFooter alignWithMargins="0" scaleWithDoc="0"/>
  <ignoredErrors>
    <ignoredError sqref="D4:D6 B6 A4: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zoomScale="115" zoomScaleNormal="115" zoomScaleSheetLayoutView="60" workbookViewId="0">
      <selection activeCell="E11" sqref="E11"/>
    </sheetView>
  </sheetViews>
  <sheetFormatPr defaultColWidth="9.13333333333333" defaultRowHeight="14.25" outlineLevelCol="5"/>
  <cols>
    <col min="1" max="1" width="11.5714285714286" style="1" customWidth="1"/>
    <col min="2" max="2" width="26.4571428571429" style="1" customWidth="1"/>
    <col min="3" max="3" width="8.94285714285714" style="1" customWidth="1"/>
    <col min="4" max="4" width="9.80952380952381" style="2" customWidth="1"/>
    <col min="5" max="5" width="13.4095238095238" style="51" customWidth="1"/>
    <col min="6" max="6" width="16.1333333333333" style="2" customWidth="1"/>
  </cols>
  <sheetData>
    <row r="1" ht="49" customHeight="1" spans="1:6">
      <c r="A1" s="4" t="s">
        <v>22</v>
      </c>
      <c r="B1" s="4"/>
      <c r="C1" s="4"/>
      <c r="D1" s="4"/>
      <c r="E1" s="52"/>
      <c r="F1" s="4"/>
    </row>
    <row r="2" ht="24" customHeight="1" spans="1:6">
      <c r="A2" s="5" t="s">
        <v>23</v>
      </c>
      <c r="B2" s="5"/>
      <c r="C2" s="5"/>
      <c r="D2" s="6"/>
      <c r="E2" s="53"/>
      <c r="F2" s="6" t="s">
        <v>24</v>
      </c>
    </row>
    <row r="3" ht="30" customHeight="1" spans="1:6">
      <c r="A3" s="8" t="s">
        <v>25</v>
      </c>
      <c r="B3" s="8"/>
      <c r="C3" s="8"/>
      <c r="D3" s="8"/>
      <c r="E3" s="54"/>
      <c r="F3" s="8"/>
    </row>
    <row r="4" ht="30" customHeight="1" spans="1:6">
      <c r="A4" s="9" t="s">
        <v>26</v>
      </c>
      <c r="B4" s="10" t="s">
        <v>27</v>
      </c>
      <c r="C4" s="10" t="s">
        <v>28</v>
      </c>
      <c r="D4" s="10" t="s">
        <v>29</v>
      </c>
      <c r="E4" s="55" t="s">
        <v>30</v>
      </c>
      <c r="F4" s="11" t="s">
        <v>31</v>
      </c>
    </row>
    <row r="5" ht="30" customHeight="1" spans="1:6">
      <c r="A5" s="38">
        <v>101</v>
      </c>
      <c r="B5" s="39" t="s">
        <v>32</v>
      </c>
      <c r="C5" s="14"/>
      <c r="D5" s="14"/>
      <c r="E5" s="56"/>
      <c r="F5" s="21"/>
    </row>
    <row r="6" ht="30" customHeight="1" spans="1:6">
      <c r="A6" s="38" t="s">
        <v>33</v>
      </c>
      <c r="B6" s="39" t="s">
        <v>34</v>
      </c>
      <c r="C6" s="14"/>
      <c r="D6" s="14"/>
      <c r="E6" s="56"/>
      <c r="F6" s="21"/>
    </row>
    <row r="7" ht="30" customHeight="1" spans="1:6">
      <c r="A7" s="57" t="s">
        <v>35</v>
      </c>
      <c r="B7" s="39" t="s">
        <v>36</v>
      </c>
      <c r="C7" s="14" t="s">
        <v>37</v>
      </c>
      <c r="D7" s="14">
        <v>1</v>
      </c>
      <c r="E7" s="58"/>
      <c r="F7" s="21">
        <f>ROUND(D7*E7,0)</f>
        <v>0</v>
      </c>
    </row>
    <row r="8" ht="30" customHeight="1" spans="1:6">
      <c r="A8" s="38">
        <v>102</v>
      </c>
      <c r="B8" s="39" t="s">
        <v>38</v>
      </c>
      <c r="C8" s="14"/>
      <c r="D8" s="14"/>
      <c r="E8" s="59"/>
      <c r="F8" s="21"/>
    </row>
    <row r="9" ht="30" customHeight="1" spans="1:6">
      <c r="A9" s="38" t="s">
        <v>39</v>
      </c>
      <c r="B9" s="39" t="s">
        <v>40</v>
      </c>
      <c r="C9" s="14" t="s">
        <v>37</v>
      </c>
      <c r="D9" s="14" t="s">
        <v>6</v>
      </c>
      <c r="E9" s="59">
        <f>2675121*0.015</f>
        <v>40126.815</v>
      </c>
      <c r="F9" s="21">
        <f>ROUND(D9*E9,0)</f>
        <v>40127</v>
      </c>
    </row>
    <row r="10" ht="30" customHeight="1" spans="1:6">
      <c r="A10" s="38">
        <v>104</v>
      </c>
      <c r="B10" s="39" t="s">
        <v>41</v>
      </c>
      <c r="C10" s="14"/>
      <c r="D10" s="14"/>
      <c r="E10" s="59"/>
      <c r="F10" s="21"/>
    </row>
    <row r="11" ht="30" customHeight="1" spans="1:6">
      <c r="A11" s="38" t="s">
        <v>42</v>
      </c>
      <c r="B11" s="39" t="s">
        <v>41</v>
      </c>
      <c r="C11" s="14" t="s">
        <v>37</v>
      </c>
      <c r="D11" s="14" t="s">
        <v>6</v>
      </c>
      <c r="E11" s="58"/>
      <c r="F11" s="21">
        <f>ROUND(D11*E11,0)</f>
        <v>0</v>
      </c>
    </row>
    <row r="12" ht="218" customHeight="1" spans="1:6">
      <c r="A12" s="60"/>
      <c r="B12" s="49"/>
      <c r="C12" s="37"/>
      <c r="D12" s="37"/>
      <c r="E12" s="56"/>
      <c r="F12" s="21"/>
    </row>
    <row r="13" ht="30" customHeight="1" spans="1:6">
      <c r="A13" s="22" t="s">
        <v>43</v>
      </c>
      <c r="B13" s="23"/>
      <c r="C13" s="23"/>
      <c r="D13" s="23">
        <f>SUM(F5:F11)</f>
        <v>40127</v>
      </c>
      <c r="E13" s="40"/>
      <c r="F13" s="24" t="s">
        <v>44</v>
      </c>
    </row>
  </sheetData>
  <sheetProtection algorithmName="SHA-512" hashValue="tWW4nhDtOq8CQPyHqceoy42rLtmkfQ6d8zQFc8vMrU1zKttxACUHwCDDS+E9R7eJHZ0YuKHIjU5s/owUKTrY+Q==" saltValue="zTef6+4pMoi9hMQondwK/A==" spinCount="100000" sheet="1" objects="1"/>
  <mergeCells count="5">
    <mergeCell ref="A1:F1"/>
    <mergeCell ref="A2:E2"/>
    <mergeCell ref="A3:F3"/>
    <mergeCell ref="A13:C13"/>
    <mergeCell ref="D13:E13"/>
  </mergeCells>
  <printOptions horizontalCentered="1"/>
  <pageMargins left="0.590277777777778" right="0.590277777777778" top="0.393055555555556" bottom="0.393055555555556" header="0" footer="0"/>
  <pageSetup paperSize="9" fitToHeight="0" orientation="portrait" horizontalDpi="300" verticalDpi="300"/>
  <headerFooter alignWithMargins="0" scaleWithDoc="0"/>
  <ignoredErrors>
    <ignoredError sqref="D9:D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zoomScale="115" zoomScaleNormal="115" zoomScaleSheetLayoutView="60" topLeftCell="A20" workbookViewId="0">
      <selection activeCell="F32" sqref="F32"/>
    </sheetView>
  </sheetViews>
  <sheetFormatPr defaultColWidth="9.13333333333333" defaultRowHeight="14.25" outlineLevelCol="5"/>
  <cols>
    <col min="1" max="1" width="9.92380952380952" style="1" customWidth="1"/>
    <col min="2" max="2" width="26.5809523809524" style="1" customWidth="1"/>
    <col min="3" max="3" width="9.19047619047619" style="2" customWidth="1"/>
    <col min="4" max="4" width="11.2952380952381" style="30" customWidth="1"/>
    <col min="5" max="5" width="12.6666666666667" style="2" customWidth="1"/>
    <col min="6" max="6" width="15.4" style="2" customWidth="1"/>
    <col min="9" max="9" width="9.57142857142857"/>
  </cols>
  <sheetData>
    <row r="1" ht="52" customHeight="1" spans="1:6">
      <c r="A1" s="4" t="s">
        <v>22</v>
      </c>
      <c r="B1" s="4"/>
      <c r="C1" s="4"/>
      <c r="D1" s="31"/>
      <c r="E1" s="4"/>
      <c r="F1" s="4"/>
    </row>
    <row r="2" ht="18" customHeight="1" spans="1:6">
      <c r="A2" s="5" t="s">
        <v>23</v>
      </c>
      <c r="B2" s="5"/>
      <c r="C2" s="6"/>
      <c r="D2" s="32"/>
      <c r="E2" s="6"/>
      <c r="F2" s="6" t="s">
        <v>24</v>
      </c>
    </row>
    <row r="3" ht="30" customHeight="1" spans="1:6">
      <c r="A3" s="8" t="s">
        <v>45</v>
      </c>
      <c r="B3" s="8"/>
      <c r="C3" s="8"/>
      <c r="D3" s="34"/>
      <c r="E3" s="8"/>
      <c r="F3" s="8"/>
    </row>
    <row r="4" ht="30" customHeight="1" spans="1:6">
      <c r="A4" s="9" t="s">
        <v>26</v>
      </c>
      <c r="B4" s="10" t="s">
        <v>27</v>
      </c>
      <c r="C4" s="10" t="s">
        <v>28</v>
      </c>
      <c r="D4" s="35" t="s">
        <v>29</v>
      </c>
      <c r="E4" s="10" t="s">
        <v>30</v>
      </c>
      <c r="F4" s="11" t="s">
        <v>31</v>
      </c>
    </row>
    <row r="5" ht="30" customHeight="1" spans="1:6">
      <c r="A5" s="38" t="s">
        <v>46</v>
      </c>
      <c r="B5" s="43" t="s">
        <v>47</v>
      </c>
      <c r="C5" s="14"/>
      <c r="D5" s="14"/>
      <c r="E5" s="14"/>
      <c r="F5" s="16"/>
    </row>
    <row r="6" ht="30" customHeight="1" spans="1:6">
      <c r="A6" s="38">
        <v>-1</v>
      </c>
      <c r="B6" s="43" t="s">
        <v>48</v>
      </c>
      <c r="C6" s="14" t="s">
        <v>49</v>
      </c>
      <c r="D6" s="14">
        <v>3006.1</v>
      </c>
      <c r="E6" s="44"/>
      <c r="F6" s="16">
        <f>ROUND(D6*E6,0)</f>
        <v>0</v>
      </c>
    </row>
    <row r="7" ht="30" customHeight="1" spans="1:6">
      <c r="A7" s="38">
        <v>-2</v>
      </c>
      <c r="B7" s="43" t="s">
        <v>50</v>
      </c>
      <c r="C7" s="14" t="s">
        <v>49</v>
      </c>
      <c r="D7" s="14">
        <v>3006.1</v>
      </c>
      <c r="E7" s="44"/>
      <c r="F7" s="16">
        <f>ROUND(D7*E7,0)</f>
        <v>0</v>
      </c>
    </row>
    <row r="8" s="42" customFormat="1" ht="30" customHeight="1" spans="1:6">
      <c r="A8" s="45">
        <v>-3</v>
      </c>
      <c r="B8" s="43" t="s">
        <v>51</v>
      </c>
      <c r="C8" s="46" t="s">
        <v>49</v>
      </c>
      <c r="D8" s="46">
        <v>3006.1</v>
      </c>
      <c r="E8" s="47"/>
      <c r="F8" s="16">
        <f t="shared" ref="F8:F35" si="0">ROUND(D8*E8,0)</f>
        <v>0</v>
      </c>
    </row>
    <row r="9" s="42" customFormat="1" ht="30" customHeight="1" spans="1:6">
      <c r="A9" s="45">
        <v>-4</v>
      </c>
      <c r="B9" s="43" t="s">
        <v>52</v>
      </c>
      <c r="C9" s="46" t="s">
        <v>49</v>
      </c>
      <c r="D9" s="46">
        <v>3006.1</v>
      </c>
      <c r="E9" s="47"/>
      <c r="F9" s="16">
        <f t="shared" si="0"/>
        <v>0</v>
      </c>
    </row>
    <row r="10" s="42" customFormat="1" ht="30" customHeight="1" spans="1:6">
      <c r="A10" s="45">
        <v>-5</v>
      </c>
      <c r="B10" s="43" t="s">
        <v>53</v>
      </c>
      <c r="C10" s="46" t="s">
        <v>49</v>
      </c>
      <c r="D10" s="46">
        <v>3593.32</v>
      </c>
      <c r="E10" s="47"/>
      <c r="F10" s="16">
        <f t="shared" si="0"/>
        <v>0</v>
      </c>
    </row>
    <row r="11" s="42" customFormat="1" ht="30" customHeight="1" spans="1:6">
      <c r="A11" s="45">
        <v>-6</v>
      </c>
      <c r="B11" s="43" t="s">
        <v>54</v>
      </c>
      <c r="C11" s="46" t="s">
        <v>49</v>
      </c>
      <c r="D11" s="46">
        <v>3748.57</v>
      </c>
      <c r="E11" s="47"/>
      <c r="F11" s="16">
        <f t="shared" si="0"/>
        <v>0</v>
      </c>
    </row>
    <row r="12" s="42" customFormat="1" ht="30" customHeight="1" spans="1:6">
      <c r="A12" s="45">
        <v>-7</v>
      </c>
      <c r="B12" s="43" t="s">
        <v>55</v>
      </c>
      <c r="C12" s="46" t="s">
        <v>56</v>
      </c>
      <c r="D12" s="46">
        <v>3351.06</v>
      </c>
      <c r="E12" s="47"/>
      <c r="F12" s="16">
        <f t="shared" si="0"/>
        <v>0</v>
      </c>
    </row>
    <row r="13" s="42" customFormat="1" ht="30" customHeight="1" spans="1:6">
      <c r="A13" s="45">
        <v>-9</v>
      </c>
      <c r="B13" s="43" t="s">
        <v>57</v>
      </c>
      <c r="C13" s="46" t="s">
        <v>56</v>
      </c>
      <c r="D13" s="46">
        <v>853.21</v>
      </c>
      <c r="E13" s="47"/>
      <c r="F13" s="16">
        <f t="shared" si="0"/>
        <v>0</v>
      </c>
    </row>
    <row r="14" s="42" customFormat="1" ht="30" customHeight="1" spans="1:6">
      <c r="A14" s="45">
        <v>-10</v>
      </c>
      <c r="B14" s="43" t="s">
        <v>58</v>
      </c>
      <c r="C14" s="46" t="s">
        <v>56</v>
      </c>
      <c r="D14" s="46">
        <v>975.69</v>
      </c>
      <c r="E14" s="47"/>
      <c r="F14" s="16">
        <f t="shared" si="0"/>
        <v>0</v>
      </c>
    </row>
    <row r="15" s="42" customFormat="1" ht="30" customHeight="1" spans="1:6">
      <c r="A15" s="45" t="s">
        <v>59</v>
      </c>
      <c r="B15" s="43" t="s">
        <v>60</v>
      </c>
      <c r="C15" s="46" t="s">
        <v>56</v>
      </c>
      <c r="D15" s="46">
        <v>733.5</v>
      </c>
      <c r="E15" s="47"/>
      <c r="F15" s="16">
        <f t="shared" si="0"/>
        <v>0</v>
      </c>
    </row>
    <row r="16" s="42" customFormat="1" ht="30" customHeight="1" spans="1:6">
      <c r="A16" s="45">
        <v>-11</v>
      </c>
      <c r="B16" s="43" t="s">
        <v>61</v>
      </c>
      <c r="C16" s="46" t="s">
        <v>56</v>
      </c>
      <c r="D16" s="46">
        <v>2167.43</v>
      </c>
      <c r="E16" s="47"/>
      <c r="F16" s="16">
        <f t="shared" si="0"/>
        <v>0</v>
      </c>
    </row>
    <row r="17" s="42" customFormat="1" ht="30" customHeight="1" spans="1:6">
      <c r="A17" s="45">
        <v>-12</v>
      </c>
      <c r="B17" s="43" t="s">
        <v>62</v>
      </c>
      <c r="C17" s="46" t="s">
        <v>56</v>
      </c>
      <c r="D17" s="46">
        <v>14.76</v>
      </c>
      <c r="E17" s="47"/>
      <c r="F17" s="16">
        <f t="shared" si="0"/>
        <v>0</v>
      </c>
    </row>
    <row r="18" s="42" customFormat="1" ht="30" customHeight="1" spans="1:6">
      <c r="A18" s="45">
        <v>-13</v>
      </c>
      <c r="B18" s="43" t="s">
        <v>63</v>
      </c>
      <c r="C18" s="46" t="s">
        <v>56</v>
      </c>
      <c r="D18" s="46">
        <v>23.96</v>
      </c>
      <c r="E18" s="47"/>
      <c r="F18" s="16">
        <f t="shared" si="0"/>
        <v>0</v>
      </c>
    </row>
    <row r="19" s="42" customFormat="1" ht="30" customHeight="1" spans="1:6">
      <c r="A19" s="45">
        <v>-14</v>
      </c>
      <c r="B19" s="43" t="s">
        <v>64</v>
      </c>
      <c r="C19" s="46" t="s">
        <v>49</v>
      </c>
      <c r="D19" s="46">
        <v>191</v>
      </c>
      <c r="E19" s="47"/>
      <c r="F19" s="16">
        <f t="shared" si="0"/>
        <v>0</v>
      </c>
    </row>
    <row r="20" s="42" customFormat="1" ht="30" customHeight="1" spans="1:6">
      <c r="A20" s="45">
        <v>-15</v>
      </c>
      <c r="B20" s="43" t="s">
        <v>65</v>
      </c>
      <c r="C20" s="46" t="s">
        <v>49</v>
      </c>
      <c r="D20" s="46">
        <v>381.9</v>
      </c>
      <c r="E20" s="47"/>
      <c r="F20" s="16">
        <f t="shared" si="0"/>
        <v>0</v>
      </c>
    </row>
    <row r="21" s="42" customFormat="1" ht="30" customHeight="1" spans="1:6">
      <c r="A21" s="45">
        <v>-16</v>
      </c>
      <c r="B21" s="43" t="s">
        <v>66</v>
      </c>
      <c r="C21" s="46" t="s">
        <v>56</v>
      </c>
      <c r="D21" s="46">
        <v>751.99</v>
      </c>
      <c r="E21" s="47"/>
      <c r="F21" s="16">
        <f t="shared" si="0"/>
        <v>0</v>
      </c>
    </row>
    <row r="22" s="42" customFormat="1" ht="30" customHeight="1" spans="1:6">
      <c r="A22" s="45">
        <v>-17</v>
      </c>
      <c r="B22" s="43" t="s">
        <v>67</v>
      </c>
      <c r="C22" s="46" t="s">
        <v>56</v>
      </c>
      <c r="D22" s="46">
        <v>331.05</v>
      </c>
      <c r="E22" s="47"/>
      <c r="F22" s="16">
        <f t="shared" si="0"/>
        <v>0</v>
      </c>
    </row>
    <row r="23" s="42" customFormat="1" ht="30" customHeight="1" spans="1:6">
      <c r="A23" s="45">
        <v>-18</v>
      </c>
      <c r="B23" s="43" t="s">
        <v>68</v>
      </c>
      <c r="C23" s="46" t="s">
        <v>56</v>
      </c>
      <c r="D23" s="46">
        <v>780.06</v>
      </c>
      <c r="E23" s="47"/>
      <c r="F23" s="16">
        <f t="shared" si="0"/>
        <v>0</v>
      </c>
    </row>
    <row r="24" s="42" customFormat="1" ht="30" customHeight="1" spans="1:6">
      <c r="A24" s="45">
        <v>-19</v>
      </c>
      <c r="B24" s="43" t="s">
        <v>69</v>
      </c>
      <c r="C24" s="46" t="s">
        <v>49</v>
      </c>
      <c r="D24" s="46">
        <v>1134</v>
      </c>
      <c r="E24" s="47"/>
      <c r="F24" s="16">
        <f t="shared" si="0"/>
        <v>0</v>
      </c>
    </row>
    <row r="25" s="42" customFormat="1" ht="30" customHeight="1" spans="1:6">
      <c r="A25" s="45">
        <v>-20</v>
      </c>
      <c r="B25" s="43" t="s">
        <v>70</v>
      </c>
      <c r="C25" s="46" t="s">
        <v>56</v>
      </c>
      <c r="D25" s="46">
        <v>428</v>
      </c>
      <c r="E25" s="47"/>
      <c r="F25" s="16">
        <f t="shared" si="0"/>
        <v>0</v>
      </c>
    </row>
    <row r="26" s="42" customFormat="1" ht="46" customHeight="1" spans="1:6">
      <c r="A26" s="45">
        <v>-21</v>
      </c>
      <c r="B26" s="43" t="s">
        <v>71</v>
      </c>
      <c r="C26" s="46" t="s">
        <v>72</v>
      </c>
      <c r="D26" s="46">
        <v>217</v>
      </c>
      <c r="E26" s="47"/>
      <c r="F26" s="16">
        <f t="shared" si="0"/>
        <v>0</v>
      </c>
    </row>
    <row r="27" s="42" customFormat="1" ht="30" customHeight="1" spans="1:6">
      <c r="A27" s="45" t="s">
        <v>73</v>
      </c>
      <c r="B27" s="43" t="s">
        <v>74</v>
      </c>
      <c r="C27" s="46"/>
      <c r="D27" s="46"/>
      <c r="E27" s="46"/>
      <c r="F27" s="16"/>
    </row>
    <row r="28" s="42" customFormat="1" ht="30" customHeight="1" spans="1:6">
      <c r="A28" s="45">
        <v>-1</v>
      </c>
      <c r="B28" s="43" t="s">
        <v>75</v>
      </c>
      <c r="C28" s="46" t="s">
        <v>49</v>
      </c>
      <c r="D28" s="46">
        <v>788.9</v>
      </c>
      <c r="E28" s="47"/>
      <c r="F28" s="16">
        <f t="shared" si="0"/>
        <v>0</v>
      </c>
    </row>
    <row r="29" s="42" customFormat="1" ht="30" customHeight="1" spans="1:6">
      <c r="A29" s="45">
        <v>-2</v>
      </c>
      <c r="B29" s="43" t="s">
        <v>76</v>
      </c>
      <c r="C29" s="46" t="s">
        <v>49</v>
      </c>
      <c r="D29" s="46">
        <v>788.9</v>
      </c>
      <c r="E29" s="47"/>
      <c r="F29" s="16">
        <f t="shared" si="0"/>
        <v>0</v>
      </c>
    </row>
    <row r="30" s="42" customFormat="1" ht="30" customHeight="1" spans="1:6">
      <c r="A30" s="45">
        <v>-3</v>
      </c>
      <c r="B30" s="43" t="s">
        <v>77</v>
      </c>
      <c r="C30" s="46" t="s">
        <v>49</v>
      </c>
      <c r="D30" s="46">
        <v>788.9</v>
      </c>
      <c r="E30" s="47"/>
      <c r="F30" s="16">
        <f t="shared" si="0"/>
        <v>0</v>
      </c>
    </row>
    <row r="31" s="42" customFormat="1" ht="50" customHeight="1" spans="1:6">
      <c r="A31" s="45">
        <v>-4</v>
      </c>
      <c r="B31" s="43" t="s">
        <v>78</v>
      </c>
      <c r="C31" s="46" t="s">
        <v>72</v>
      </c>
      <c r="D31" s="46">
        <v>606.3</v>
      </c>
      <c r="E31" s="47"/>
      <c r="F31" s="16">
        <f t="shared" si="0"/>
        <v>0</v>
      </c>
    </row>
    <row r="32" s="42" customFormat="1" ht="50" customHeight="1" spans="1:6">
      <c r="A32" s="45">
        <v>-5</v>
      </c>
      <c r="B32" s="43" t="s">
        <v>79</v>
      </c>
      <c r="C32" s="46" t="s">
        <v>72</v>
      </c>
      <c r="D32" s="46">
        <v>563.1</v>
      </c>
      <c r="E32" s="47"/>
      <c r="F32" s="16">
        <f t="shared" si="0"/>
        <v>0</v>
      </c>
    </row>
    <row r="33" s="42" customFormat="1" ht="30" customHeight="1" spans="1:6">
      <c r="A33" s="45">
        <v>-6</v>
      </c>
      <c r="B33" s="43" t="s">
        <v>80</v>
      </c>
      <c r="C33" s="46" t="s">
        <v>72</v>
      </c>
      <c r="D33" s="46">
        <v>606.26</v>
      </c>
      <c r="E33" s="47"/>
      <c r="F33" s="16">
        <f t="shared" si="0"/>
        <v>0</v>
      </c>
    </row>
    <row r="34" s="42" customFormat="1" ht="30" customHeight="1" spans="1:6">
      <c r="A34" s="45">
        <v>-7</v>
      </c>
      <c r="B34" s="43" t="s">
        <v>81</v>
      </c>
      <c r="C34" s="46" t="s">
        <v>72</v>
      </c>
      <c r="D34" s="46">
        <v>14.46</v>
      </c>
      <c r="E34" s="47"/>
      <c r="F34" s="16">
        <f t="shared" si="0"/>
        <v>0</v>
      </c>
    </row>
    <row r="35" s="42" customFormat="1" ht="30" customHeight="1" spans="1:6">
      <c r="A35" s="45">
        <v>-8</v>
      </c>
      <c r="B35" s="43" t="s">
        <v>82</v>
      </c>
      <c r="C35" s="46" t="s">
        <v>56</v>
      </c>
      <c r="D35" s="46">
        <v>733.5</v>
      </c>
      <c r="E35" s="47"/>
      <c r="F35" s="16">
        <f t="shared" si="0"/>
        <v>0</v>
      </c>
    </row>
    <row r="36" ht="96" customHeight="1" spans="1:6">
      <c r="A36" s="48"/>
      <c r="B36" s="49"/>
      <c r="C36" s="49"/>
      <c r="D36" s="43"/>
      <c r="E36" s="37"/>
      <c r="F36" s="50"/>
    </row>
    <row r="37" ht="30" customHeight="1" spans="1:6">
      <c r="A37" s="22" t="s">
        <v>83</v>
      </c>
      <c r="B37" s="23"/>
      <c r="C37" s="23"/>
      <c r="D37" s="40">
        <f>SUM(F5:F35)</f>
        <v>0</v>
      </c>
      <c r="E37" s="40"/>
      <c r="F37" s="24" t="s">
        <v>44</v>
      </c>
    </row>
  </sheetData>
  <sheetProtection algorithmName="SHA-512" hashValue="qw5kBQWvCfUkOw4p74EkElVVAfBt2C6wu51eTCO7neBnGgxewiFLFlCUR7Mg6t7G5LR3ljzz75dx38ddmmRasQ==" saltValue="Z6OevlS6Co0E09meaySCow==" spinCount="100000" sheet="1" objects="1"/>
  <mergeCells count="5">
    <mergeCell ref="A1:F1"/>
    <mergeCell ref="A2:E2"/>
    <mergeCell ref="A3:F3"/>
    <mergeCell ref="A37:C37"/>
    <mergeCell ref="D37:E37"/>
  </mergeCells>
  <printOptions horizontalCentered="1"/>
  <pageMargins left="0.590277777777778" right="0.590277777777778" top="0.865972222222222" bottom="0.826388888888889" header="0.826388888888889" footer="0"/>
  <pageSetup paperSize="9" fitToHeight="0" orientation="portrait" horizontalDpi="300" verticalDpi="300"/>
  <headerFooter alignWithMargins="0" scaleWithDoc="0"/>
  <ignoredErrors>
    <ignoredError sqref="A36:D36 E5:E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zoomScale="115" zoomScaleNormal="115" zoomScaleSheetLayoutView="60" workbookViewId="0">
      <pane ySplit="1" topLeftCell="A15" activePane="bottomLeft" state="frozen"/>
      <selection/>
      <selection pane="bottomLeft" activeCell="D25" sqref="D25:E25"/>
    </sheetView>
  </sheetViews>
  <sheetFormatPr defaultColWidth="9.13333333333333" defaultRowHeight="14.25" outlineLevelCol="5"/>
  <cols>
    <col min="1" max="1" width="8.96190476190476" style="1" customWidth="1"/>
    <col min="2" max="2" width="40.8571428571429" style="1" customWidth="1"/>
    <col min="3" max="3" width="9" style="1" customWidth="1"/>
    <col min="4" max="4" width="13.8571428571429" style="30" customWidth="1"/>
    <col min="5" max="5" width="15.4285714285714" style="30" customWidth="1"/>
    <col min="6" max="6" width="16.1333333333333" style="30" customWidth="1"/>
    <col min="8" max="8" width="10.5714285714286"/>
  </cols>
  <sheetData>
    <row r="1" s="29" customFormat="1" ht="41" customHeight="1" spans="1:6">
      <c r="A1" s="4" t="s">
        <v>22</v>
      </c>
      <c r="B1" s="4"/>
      <c r="C1" s="4"/>
      <c r="D1" s="31"/>
      <c r="E1" s="31"/>
      <c r="F1" s="31"/>
    </row>
    <row r="2" s="29" customFormat="1" ht="21" customHeight="1" spans="1:6">
      <c r="A2" s="5" t="s">
        <v>23</v>
      </c>
      <c r="B2" s="5"/>
      <c r="C2" s="5"/>
      <c r="D2" s="32"/>
      <c r="E2" s="32"/>
      <c r="F2" s="33" t="s">
        <v>24</v>
      </c>
    </row>
    <row r="3" s="29" customFormat="1" ht="30" customHeight="1" spans="1:6">
      <c r="A3" s="8" t="s">
        <v>84</v>
      </c>
      <c r="B3" s="8"/>
      <c r="C3" s="8"/>
      <c r="D3" s="34"/>
      <c r="E3" s="34"/>
      <c r="F3" s="34"/>
    </row>
    <row r="4" ht="30" customHeight="1" spans="1:6">
      <c r="A4" s="9" t="s">
        <v>26</v>
      </c>
      <c r="B4" s="10" t="s">
        <v>27</v>
      </c>
      <c r="C4" s="10" t="s">
        <v>28</v>
      </c>
      <c r="D4" s="35" t="s">
        <v>29</v>
      </c>
      <c r="E4" s="35" t="s">
        <v>30</v>
      </c>
      <c r="F4" s="36" t="s">
        <v>31</v>
      </c>
    </row>
    <row r="5" ht="25" customHeight="1" spans="1:6">
      <c r="A5" s="12">
        <v>314</v>
      </c>
      <c r="B5" s="13" t="s">
        <v>13</v>
      </c>
      <c r="C5" s="14"/>
      <c r="D5" s="14"/>
      <c r="E5" s="37"/>
      <c r="F5" s="16"/>
    </row>
    <row r="6" ht="25" customHeight="1" spans="1:6">
      <c r="A6" s="12" t="s">
        <v>85</v>
      </c>
      <c r="B6" s="13" t="s">
        <v>86</v>
      </c>
      <c r="C6" s="17" t="s">
        <v>72</v>
      </c>
      <c r="D6" s="17"/>
      <c r="E6" s="37"/>
      <c r="F6" s="16"/>
    </row>
    <row r="7" ht="35" customHeight="1" spans="1:6">
      <c r="A7" s="12">
        <v>-1</v>
      </c>
      <c r="B7" s="13" t="s">
        <v>87</v>
      </c>
      <c r="C7" s="17" t="s">
        <v>72</v>
      </c>
      <c r="D7" s="17">
        <v>151</v>
      </c>
      <c r="E7" s="15"/>
      <c r="F7" s="16">
        <f>ROUND(D7*E7,0)</f>
        <v>0</v>
      </c>
    </row>
    <row r="8" ht="35" customHeight="1" spans="1:6">
      <c r="A8" s="12">
        <v>-2</v>
      </c>
      <c r="B8" s="13" t="s">
        <v>88</v>
      </c>
      <c r="C8" s="14" t="s">
        <v>72</v>
      </c>
      <c r="D8" s="14">
        <v>56</v>
      </c>
      <c r="E8" s="15"/>
      <c r="F8" s="16">
        <f t="shared" ref="F8:F23" si="0">ROUND(D8*E8,0)</f>
        <v>0</v>
      </c>
    </row>
    <row r="9" ht="44" customHeight="1" spans="1:6">
      <c r="A9" s="12">
        <v>-4</v>
      </c>
      <c r="B9" s="13" t="s">
        <v>89</v>
      </c>
      <c r="C9" s="17" t="s">
        <v>72</v>
      </c>
      <c r="D9" s="17">
        <v>142</v>
      </c>
      <c r="E9" s="15"/>
      <c r="F9" s="16">
        <f t="shared" si="0"/>
        <v>0</v>
      </c>
    </row>
    <row r="10" ht="25" customHeight="1" spans="1:6">
      <c r="A10" s="12">
        <v>-5</v>
      </c>
      <c r="B10" s="13" t="s">
        <v>90</v>
      </c>
      <c r="C10" s="14" t="s">
        <v>56</v>
      </c>
      <c r="D10" s="14">
        <v>42.577</v>
      </c>
      <c r="E10" s="15"/>
      <c r="F10" s="16">
        <f t="shared" si="0"/>
        <v>0</v>
      </c>
    </row>
    <row r="11" ht="30" customHeight="1" spans="1:6">
      <c r="A11" s="12" t="s">
        <v>91</v>
      </c>
      <c r="B11" s="13" t="s">
        <v>92</v>
      </c>
      <c r="C11" s="17" t="s">
        <v>93</v>
      </c>
      <c r="D11" s="17"/>
      <c r="E11" s="37"/>
      <c r="F11" s="16"/>
    </row>
    <row r="12" ht="35" customHeight="1" spans="1:6">
      <c r="A12" s="12">
        <v>-1</v>
      </c>
      <c r="B12" s="13" t="s">
        <v>94</v>
      </c>
      <c r="C12" s="17" t="s">
        <v>93</v>
      </c>
      <c r="D12" s="17">
        <v>5</v>
      </c>
      <c r="E12" s="15"/>
      <c r="F12" s="16">
        <f t="shared" si="0"/>
        <v>0</v>
      </c>
    </row>
    <row r="13" ht="35" customHeight="1" spans="1:6">
      <c r="A13" s="12">
        <v>-2</v>
      </c>
      <c r="B13" s="13" t="s">
        <v>95</v>
      </c>
      <c r="C13" s="14" t="s">
        <v>93</v>
      </c>
      <c r="D13" s="14">
        <v>2</v>
      </c>
      <c r="E13" s="15"/>
      <c r="F13" s="16">
        <f t="shared" si="0"/>
        <v>0</v>
      </c>
    </row>
    <row r="14" ht="35" customHeight="1" spans="1:6">
      <c r="A14" s="12">
        <v>-3</v>
      </c>
      <c r="B14" s="13" t="s">
        <v>96</v>
      </c>
      <c r="C14" s="17" t="s">
        <v>93</v>
      </c>
      <c r="D14" s="17">
        <v>1</v>
      </c>
      <c r="E14" s="15"/>
      <c r="F14" s="16">
        <f t="shared" si="0"/>
        <v>0</v>
      </c>
    </row>
    <row r="15" ht="35" customHeight="1" spans="1:6">
      <c r="A15" s="12">
        <v>-4</v>
      </c>
      <c r="B15" s="13" t="s">
        <v>97</v>
      </c>
      <c r="C15" s="17" t="s">
        <v>98</v>
      </c>
      <c r="D15" s="17">
        <v>11</v>
      </c>
      <c r="E15" s="15"/>
      <c r="F15" s="16">
        <f t="shared" si="0"/>
        <v>0</v>
      </c>
    </row>
    <row r="16" ht="35" customHeight="1" spans="1:6">
      <c r="A16" s="12">
        <v>-5</v>
      </c>
      <c r="B16" s="13" t="s">
        <v>99</v>
      </c>
      <c r="C16" s="17" t="s">
        <v>98</v>
      </c>
      <c r="D16" s="17">
        <v>4</v>
      </c>
      <c r="E16" s="15"/>
      <c r="F16" s="16">
        <f t="shared" si="0"/>
        <v>0</v>
      </c>
    </row>
    <row r="17" ht="30" customHeight="1" spans="1:6">
      <c r="A17" s="12" t="s">
        <v>100</v>
      </c>
      <c r="B17" s="13" t="s">
        <v>101</v>
      </c>
      <c r="C17" s="14"/>
      <c r="D17" s="14"/>
      <c r="E17" s="37"/>
      <c r="F17" s="16"/>
    </row>
    <row r="18" ht="35" customHeight="1" spans="1:6">
      <c r="A18" s="38">
        <v>-1</v>
      </c>
      <c r="B18" s="39" t="s">
        <v>102</v>
      </c>
      <c r="C18" s="14" t="s">
        <v>72</v>
      </c>
      <c r="D18" s="14">
        <v>182</v>
      </c>
      <c r="E18" s="15"/>
      <c r="F18" s="16">
        <f t="shared" si="0"/>
        <v>0</v>
      </c>
    </row>
    <row r="19" ht="30" customHeight="1" spans="1:6">
      <c r="A19" s="38" t="s">
        <v>103</v>
      </c>
      <c r="B19" s="39" t="s">
        <v>92</v>
      </c>
      <c r="C19" s="14"/>
      <c r="D19" s="14"/>
      <c r="E19" s="37"/>
      <c r="F19" s="16"/>
    </row>
    <row r="20" ht="35" customHeight="1" spans="1:6">
      <c r="A20" s="12">
        <v>-1</v>
      </c>
      <c r="B20" s="13" t="s">
        <v>104</v>
      </c>
      <c r="C20" s="14" t="s">
        <v>93</v>
      </c>
      <c r="D20" s="14">
        <v>5</v>
      </c>
      <c r="E20" s="15"/>
      <c r="F20" s="16">
        <f t="shared" si="0"/>
        <v>0</v>
      </c>
    </row>
    <row r="21" ht="35" customHeight="1" spans="1:6">
      <c r="A21" s="12">
        <v>-2</v>
      </c>
      <c r="B21" s="13" t="s">
        <v>105</v>
      </c>
      <c r="C21" s="17" t="s">
        <v>93</v>
      </c>
      <c r="D21" s="17">
        <v>1</v>
      </c>
      <c r="E21" s="15"/>
      <c r="F21" s="16">
        <f t="shared" si="0"/>
        <v>0</v>
      </c>
    </row>
    <row r="22" ht="30" customHeight="1" spans="1:6">
      <c r="A22" s="12">
        <v>-3</v>
      </c>
      <c r="B22" s="13" t="s">
        <v>106</v>
      </c>
      <c r="C22" s="17" t="s">
        <v>107</v>
      </c>
      <c r="D22" s="17">
        <v>1</v>
      </c>
      <c r="E22" s="15"/>
      <c r="F22" s="16">
        <f t="shared" si="0"/>
        <v>0</v>
      </c>
    </row>
    <row r="23" ht="30" customHeight="1" spans="1:6">
      <c r="A23" s="12"/>
      <c r="B23" s="13" t="s">
        <v>108</v>
      </c>
      <c r="C23" s="14" t="s">
        <v>98</v>
      </c>
      <c r="D23" s="14">
        <v>14</v>
      </c>
      <c r="E23" s="15"/>
      <c r="F23" s="16">
        <f t="shared" si="0"/>
        <v>0</v>
      </c>
    </row>
    <row r="24" ht="59" customHeight="1" spans="1:6">
      <c r="A24" s="12"/>
      <c r="B24" s="13"/>
      <c r="C24" s="17"/>
      <c r="D24" s="17"/>
      <c r="E24" s="37"/>
      <c r="F24" s="16"/>
    </row>
    <row r="25" ht="30" customHeight="1" spans="1:6">
      <c r="A25" s="22" t="s">
        <v>109</v>
      </c>
      <c r="B25" s="23"/>
      <c r="C25" s="23"/>
      <c r="D25" s="40">
        <f>SUM(F5:F24)</f>
        <v>0</v>
      </c>
      <c r="E25" s="40"/>
      <c r="F25" s="41" t="s">
        <v>44</v>
      </c>
    </row>
  </sheetData>
  <sheetProtection algorithmName="SHA-512" hashValue="ddo+eAPEbRcEIJaarrTqBcXRjLzd4O76i/45Ee7kNOwYwRsDSTb5ZFgbvj0lsjDn9nvV+qy9S2ZBsRuwSHu/Xw==" saltValue="D/5ao3lhIvdaE8HdZMvD7g==" spinCount="100000" sheet="1" objects="1"/>
  <mergeCells count="5">
    <mergeCell ref="A1:F1"/>
    <mergeCell ref="A2:E2"/>
    <mergeCell ref="A3:F3"/>
    <mergeCell ref="A25:C25"/>
    <mergeCell ref="D25:E25"/>
  </mergeCells>
  <printOptions horizontalCentered="1"/>
  <pageMargins left="0.590277777777778" right="0.590277777777778" top="0.393055555555556" bottom="0.393055555555556" header="0" footer="0"/>
  <pageSetup paperSize="9" scale="88" fitToHeight="0" orientation="portrait" horizontalDpi="300" verticalDpi="300"/>
  <headerFooter alignWithMargins="0" scaleWithDoc="0"/>
  <ignoredErrors>
    <ignoredError sqref="E5:E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D8" sqref="D8:E8"/>
    </sheetView>
  </sheetViews>
  <sheetFormatPr defaultColWidth="9.13333333333333" defaultRowHeight="14.25" outlineLevelCol="5"/>
  <cols>
    <col min="1" max="1" width="11.5714285714286" style="1" customWidth="1"/>
    <col min="2" max="2" width="38.7142857142857" style="1" customWidth="1"/>
    <col min="3" max="3" width="9.42857142857143" style="1" customWidth="1"/>
    <col min="4" max="4" width="11.847619047619" style="2" customWidth="1"/>
    <col min="5" max="5" width="15.4285714285714" style="3" customWidth="1"/>
    <col min="6" max="6" width="16.1333333333333" style="2" customWidth="1"/>
  </cols>
  <sheetData>
    <row r="1" ht="43" customHeight="1" spans="1:6">
      <c r="A1" s="4" t="s">
        <v>22</v>
      </c>
      <c r="B1" s="4"/>
      <c r="C1" s="4"/>
      <c r="D1" s="4"/>
      <c r="E1" s="4"/>
      <c r="F1" s="4"/>
    </row>
    <row r="2" ht="21" customHeight="1" spans="1:6">
      <c r="A2" s="5" t="s">
        <v>23</v>
      </c>
      <c r="B2" s="5"/>
      <c r="C2" s="5"/>
      <c r="D2" s="6"/>
      <c r="E2" s="6"/>
      <c r="F2" s="7" t="s">
        <v>24</v>
      </c>
    </row>
    <row r="3" ht="30" customHeight="1" spans="1:6">
      <c r="A3" s="8" t="s">
        <v>14</v>
      </c>
      <c r="B3" s="8"/>
      <c r="C3" s="8"/>
      <c r="D3" s="8"/>
      <c r="E3" s="8"/>
      <c r="F3" s="8"/>
    </row>
    <row r="4" ht="30" customHeight="1" spans="1:6">
      <c r="A4" s="9" t="s">
        <v>26</v>
      </c>
      <c r="B4" s="10" t="s">
        <v>27</v>
      </c>
      <c r="C4" s="10" t="s">
        <v>28</v>
      </c>
      <c r="D4" s="10" t="s">
        <v>29</v>
      </c>
      <c r="E4" s="10" t="s">
        <v>30</v>
      </c>
      <c r="F4" s="11" t="s">
        <v>31</v>
      </c>
    </row>
    <row r="5" s="28" customFormat="1" ht="35" customHeight="1" spans="1:6">
      <c r="A5" s="12" t="s">
        <v>35</v>
      </c>
      <c r="B5" s="13" t="s">
        <v>110</v>
      </c>
      <c r="C5" s="14" t="s">
        <v>49</v>
      </c>
      <c r="D5" s="14">
        <v>448.67</v>
      </c>
      <c r="E5" s="15"/>
      <c r="F5" s="16">
        <f>ROUND(D5*E5,0)</f>
        <v>0</v>
      </c>
    </row>
    <row r="6" s="28" customFormat="1" ht="35" customHeight="1" spans="1:6">
      <c r="A6" s="12" t="s">
        <v>111</v>
      </c>
      <c r="B6" s="13" t="s">
        <v>112</v>
      </c>
      <c r="C6" s="17" t="s">
        <v>113</v>
      </c>
      <c r="D6" s="17">
        <v>13</v>
      </c>
      <c r="E6" s="15"/>
      <c r="F6" s="16">
        <f>ROUND(D6*E6,0)</f>
        <v>0</v>
      </c>
    </row>
    <row r="7" ht="125" customHeight="1" spans="1:6">
      <c r="A7" s="18"/>
      <c r="B7" s="19"/>
      <c r="C7" s="19"/>
      <c r="D7" s="19"/>
      <c r="E7" s="20"/>
      <c r="F7" s="21"/>
    </row>
    <row r="8" ht="30" customHeight="1" spans="1:6">
      <c r="A8" s="22" t="s">
        <v>114</v>
      </c>
      <c r="B8" s="23"/>
      <c r="C8" s="23"/>
      <c r="D8" s="23">
        <f>SUM(F5:F6)</f>
        <v>0</v>
      </c>
      <c r="E8" s="23"/>
      <c r="F8" s="24" t="s">
        <v>44</v>
      </c>
    </row>
    <row r="9" ht="32" customHeight="1" spans="1:6">
      <c r="A9" s="25"/>
      <c r="B9" s="25"/>
      <c r="C9" s="25"/>
      <c r="D9" s="26"/>
      <c r="E9" s="27"/>
      <c r="F9" s="26"/>
    </row>
  </sheetData>
  <sheetProtection algorithmName="SHA-512" hashValue="0ij9FYwnlZ1/0CeKc3cg4v92nQBt7puyTddWM+IGGRi+kzT3gm4F7jRQxQfFkgXe/rzwpvQEqeBr0HZQk8BgvQ==" saltValue="6gv2+mjgntM1R6pkiFCXTA==" spinCount="100000" sheet="1" objects="1"/>
  <mergeCells count="5">
    <mergeCell ref="A1:F1"/>
    <mergeCell ref="A2:E2"/>
    <mergeCell ref="A3:F3"/>
    <mergeCell ref="A8:C8"/>
    <mergeCell ref="D8:E8"/>
  </mergeCells>
  <printOptions horizontalCentered="1"/>
  <pageMargins left="0.590277777777778" right="0.590277777777778" top="0.393055555555556" bottom="0.393055555555556" header="0" footer="0"/>
  <pageSetup paperSize="9" scale="89" fitToHeight="0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zoomScaleSheetLayoutView="60" workbookViewId="0">
      <selection activeCell="F12" sqref="F12"/>
    </sheetView>
  </sheetViews>
  <sheetFormatPr defaultColWidth="9.13333333333333" defaultRowHeight="14.25" outlineLevelCol="5"/>
  <cols>
    <col min="1" max="1" width="11.5714285714286" style="1" customWidth="1"/>
    <col min="2" max="2" width="38.7142857142857" style="1" customWidth="1"/>
    <col min="3" max="3" width="9.42857142857143" style="1" customWidth="1"/>
    <col min="4" max="4" width="11.847619047619" style="2" customWidth="1"/>
    <col min="5" max="5" width="15.4285714285714" style="3" customWidth="1"/>
    <col min="6" max="6" width="16.1333333333333" style="2" customWidth="1"/>
  </cols>
  <sheetData>
    <row r="1" ht="43" customHeight="1" spans="1:6">
      <c r="A1" s="4" t="s">
        <v>22</v>
      </c>
      <c r="B1" s="4"/>
      <c r="C1" s="4"/>
      <c r="D1" s="4"/>
      <c r="E1" s="4"/>
      <c r="F1" s="4"/>
    </row>
    <row r="2" ht="21" customHeight="1" spans="1:6">
      <c r="A2" s="5" t="s">
        <v>23</v>
      </c>
      <c r="B2" s="5"/>
      <c r="C2" s="5"/>
      <c r="D2" s="6"/>
      <c r="E2" s="6"/>
      <c r="F2" s="7" t="s">
        <v>24</v>
      </c>
    </row>
    <row r="3" ht="30" customHeight="1" spans="1:6">
      <c r="A3" s="8" t="s">
        <v>15</v>
      </c>
      <c r="B3" s="8"/>
      <c r="C3" s="8"/>
      <c r="D3" s="8"/>
      <c r="E3" s="8"/>
      <c r="F3" s="8"/>
    </row>
    <row r="4" ht="30" customHeight="1" spans="1:6">
      <c r="A4" s="9" t="s">
        <v>26</v>
      </c>
      <c r="B4" s="10" t="s">
        <v>27</v>
      </c>
      <c r="C4" s="10" t="s">
        <v>28</v>
      </c>
      <c r="D4" s="10" t="s">
        <v>29</v>
      </c>
      <c r="E4" s="10" t="s">
        <v>30</v>
      </c>
      <c r="F4" s="11" t="s">
        <v>31</v>
      </c>
    </row>
    <row r="5" ht="35" customHeight="1" spans="1:6">
      <c r="A5" s="12">
        <v>-1</v>
      </c>
      <c r="B5" s="13" t="s">
        <v>115</v>
      </c>
      <c r="C5" s="14" t="s">
        <v>116</v>
      </c>
      <c r="D5" s="14">
        <v>1</v>
      </c>
      <c r="E5" s="15"/>
      <c r="F5" s="16">
        <f>ROUND(D5*E5,0)</f>
        <v>0</v>
      </c>
    </row>
    <row r="6" ht="35" customHeight="1" spans="1:6">
      <c r="A6" s="12">
        <v>-2</v>
      </c>
      <c r="B6" s="13" t="s">
        <v>117</v>
      </c>
      <c r="C6" s="14" t="s">
        <v>98</v>
      </c>
      <c r="D6" s="14">
        <v>1</v>
      </c>
      <c r="E6" s="15"/>
      <c r="F6" s="16">
        <f>ROUND(D6*E6,0)</f>
        <v>0</v>
      </c>
    </row>
    <row r="7" ht="35" customHeight="1" spans="1:6">
      <c r="A7" s="12">
        <v>-3</v>
      </c>
      <c r="B7" s="13" t="s">
        <v>118</v>
      </c>
      <c r="C7" s="14" t="s">
        <v>98</v>
      </c>
      <c r="D7" s="14">
        <v>1</v>
      </c>
      <c r="E7" s="15"/>
      <c r="F7" s="16">
        <f>ROUND(D7*E7,0)</f>
        <v>0</v>
      </c>
    </row>
    <row r="8" ht="35" customHeight="1" spans="1:6">
      <c r="A8" s="12">
        <v>-4</v>
      </c>
      <c r="B8" s="13" t="s">
        <v>119</v>
      </c>
      <c r="C8" s="14" t="s">
        <v>98</v>
      </c>
      <c r="D8" s="14">
        <v>4</v>
      </c>
      <c r="E8" s="15"/>
      <c r="F8" s="16">
        <f>ROUND(D8*E8,0)</f>
        <v>0</v>
      </c>
    </row>
    <row r="9" ht="35" customHeight="1" spans="1:6">
      <c r="A9" s="12">
        <v>-5</v>
      </c>
      <c r="B9" s="13" t="s">
        <v>120</v>
      </c>
      <c r="C9" s="17" t="s">
        <v>98</v>
      </c>
      <c r="D9" s="17">
        <v>1</v>
      </c>
      <c r="E9" s="15"/>
      <c r="F9" s="16">
        <f>ROUND(D9*E9,0)</f>
        <v>0</v>
      </c>
    </row>
    <row r="10" ht="125" customHeight="1" spans="1:6">
      <c r="A10" s="18"/>
      <c r="B10" s="19"/>
      <c r="C10" s="19"/>
      <c r="D10" s="19"/>
      <c r="E10" s="20"/>
      <c r="F10" s="21"/>
    </row>
    <row r="11" ht="30" customHeight="1" spans="1:6">
      <c r="A11" s="22" t="s">
        <v>121</v>
      </c>
      <c r="B11" s="23"/>
      <c r="C11" s="23"/>
      <c r="D11" s="23">
        <f>SUM(F5:F9)</f>
        <v>0</v>
      </c>
      <c r="E11" s="23"/>
      <c r="F11" s="24" t="s">
        <v>44</v>
      </c>
    </row>
    <row r="12" ht="32" customHeight="1" spans="1:6">
      <c r="A12" s="25"/>
      <c r="B12" s="25"/>
      <c r="C12" s="25"/>
      <c r="D12" s="26"/>
      <c r="E12" s="27"/>
      <c r="F12" s="26"/>
    </row>
  </sheetData>
  <sheetProtection algorithmName="SHA-512" hashValue="s5cofkHiWzqxvVYu92hWgKUqH//88Ot2lNJwSF09FrsFX/ZO3Fdsce3O0RmvMZsBnVDwpdJv6OeHc20sp1TJgg==" saltValue="wbbky04xHXxTzDN747flCg==" spinCount="100000" sheet="1" objects="1"/>
  <mergeCells count="5">
    <mergeCell ref="A1:F1"/>
    <mergeCell ref="A2:E2"/>
    <mergeCell ref="A3:F3"/>
    <mergeCell ref="A11:C11"/>
    <mergeCell ref="D11:E11"/>
  </mergeCells>
  <printOptions horizontalCentered="1"/>
  <pageMargins left="0.590277777777778" right="0.590277777777778" top="0.393055555555556" bottom="0.393055555555556" header="0" footer="0"/>
  <pageSetup paperSize="9" scale="89" fitToHeight="0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【汇总】投标报价汇总表</vt:lpstr>
      <vt:lpstr>【第100章 总 则】工程量清单表</vt:lpstr>
      <vt:lpstr>【第200章 路 基】工程量清单表</vt:lpstr>
      <vt:lpstr>【第300章 路 面】工程量清单表</vt:lpstr>
      <vt:lpstr>【热熔型涂料路面标线】工程量清单表</vt:lpstr>
      <vt:lpstr>【道路交通标志】工程量清单表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远在咫尺1388500570</cp:lastModifiedBy>
  <dcterms:created xsi:type="dcterms:W3CDTF">2021-06-16T08:37:00Z</dcterms:created>
  <dcterms:modified xsi:type="dcterms:W3CDTF">2026-04-28T09:47:34Z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D1A92346EBA94B7FA532BC7305D11960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