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3.1表-04 单位工程招标控制价汇总表" sheetId="1" r:id="rId1"/>
    <sheet name="3.2表-08 分部分项工程和单价措施项目清单与计价表" sheetId="2" r:id="rId2"/>
    <sheet name="3.3表-11 总价措施项目清单与计价表" sheetId="3" r:id="rId3"/>
    <sheet name="3.4表-13 规费、税金项目计价表" sheetId="4" r:id="rId4"/>
  </sheets>
  <definedNames>
    <definedName name="_xlnm.Print_Area" localSheetId="0">'3.1表-04 单位工程招标控制价汇总表'!$A$1:$F$19</definedName>
    <definedName name="_xlnm.Print_Area" localSheetId="1">'3.2表-08 分部分项工程和单价措施项目清单与计价表'!$A$1:$L$90</definedName>
    <definedName name="_xlnm.Print_Area" localSheetId="2">'3.3表-11 总价措施项目清单与计价表'!$A$1:$K$9</definedName>
    <definedName name="_xlnm.Print_Area" localSheetId="3">'3.4表-13 规费、税金项目计价表'!$A$1:$H$15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<sst xmlns="http://schemas.openxmlformats.org/spreadsheetml/2006/main" count="623" uniqueCount="385">
  <si>
    <t>单位工程招标控制价汇总表</t>
  </si>
  <si>
    <t>工程名称：泰州市高港区2026年度城区路灯维修工程</t>
  </si>
  <si>
    <t>标段：</t>
  </si>
  <si>
    <t>第1页 共1页</t>
  </si>
  <si>
    <t>序号</t>
  </si>
  <si>
    <t>汇 总 内 容</t>
  </si>
  <si>
    <t>金额(元)</t>
  </si>
  <si>
    <t>其中:暂估价(元)</t>
  </si>
  <si>
    <t>1</t>
  </si>
  <si>
    <t>分部分项工程</t>
  </si>
  <si>
    <t>0.00</t>
  </si>
  <si>
    <t>2</t>
  </si>
  <si>
    <t>措施项目</t>
  </si>
  <si>
    <t>2.1</t>
  </si>
  <si>
    <t>单价措施项目费</t>
  </si>
  <si>
    <t>2.2</t>
  </si>
  <si>
    <t>总价措施项目费</t>
  </si>
  <si>
    <t/>
  </si>
  <si>
    <t>2.2.1</t>
  </si>
  <si>
    <t>其中：安全文明施工措施费</t>
  </si>
  <si>
    <t>3</t>
  </si>
  <si>
    <t>其他项目</t>
  </si>
  <si>
    <t>—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</si>
  <si>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</si>
  <si>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</si>
  <si>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</si>
  <si>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</si>
  <si>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</si>
  <si>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</si>
  <si>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</si>
  <si>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</si>
  <si>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</si>
  <si>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规费</t>
  </si>
  <si>
    <t>5</t>
  </si>
  <si>
    <t>税金</t>
  </si>
  <si>
    <t>招标控制价合计= 1+2+3+4+5-甲供材料及甲供设备费/1.01</t>
  </si>
  <si>
    <t>分部分项工程和单价措施项目清单与计价表</t>
  </si>
  <si>
    <t>序
号</t>
  </si>
  <si>
    <t>项目编码</t>
  </si>
  <si>
    <t>项目名称</t>
  </si>
  <si>
    <t>项目特征描述</t>
  </si>
  <si>
    <t>计量
单位</t>
  </si>
  <si>
    <t>工程量</t>
  </si>
  <si>
    <t>综合单价</t>
  </si>
  <si>
    <t>合价</t>
  </si>
  <si>
    <t>其中：设备费</t>
  </si>
  <si>
    <t>单价</t>
  </si>
  <si>
    <t>D 市政工程</t>
  </si>
  <si>
    <t>040806001001</t>
  </si>
  <si>
    <t>接地极</t>
  </si>
  <si>
    <t>1.名称:镀锌角钢接地极
2.规格:L50*5*2500</t>
  </si>
  <si>
    <t>根</t>
  </si>
  <si>
    <t>30</t>
  </si>
  <si>
    <t>040801019001</t>
  </si>
  <si>
    <t>低压熔断器</t>
  </si>
  <si>
    <t>1.名称:瓷插螺旋式熔断器安装</t>
  </si>
  <si>
    <t>个</t>
  </si>
  <si>
    <t>20</t>
  </si>
  <si>
    <t>040801023001</t>
  </si>
  <si>
    <t>限位开关</t>
  </si>
  <si>
    <t>1.名称:DZ装置式自动空气开关安装</t>
  </si>
  <si>
    <t>040801024001</t>
  </si>
  <si>
    <t>控制器</t>
  </si>
  <si>
    <t>1.名称:经纬时间控制器安装</t>
  </si>
  <si>
    <t>台</t>
  </si>
  <si>
    <t>041001001001</t>
  </si>
  <si>
    <t>拆除路面</t>
  </si>
  <si>
    <t>1.材质:破除沥青路面并运输（运距投标时综合考虑不做调整）</t>
  </si>
  <si>
    <t>m2</t>
  </si>
  <si>
    <t>70</t>
  </si>
  <si>
    <t>6</t>
  </si>
  <si>
    <t>040203006001</t>
  </si>
  <si>
    <t>沥青混凝土</t>
  </si>
  <si>
    <t>1.:沥青路面恢复(C25非泵送预拌砼、厚度15cm＋沥青厚度5cm)</t>
  </si>
  <si>
    <t>7</t>
  </si>
  <si>
    <t>041001001002</t>
  </si>
  <si>
    <t>1.材质:拆除混凝土(含预制板人行道)并运输（运距投标时综合考虑不做调整）</t>
  </si>
  <si>
    <t>100</t>
  </si>
  <si>
    <t>8</t>
  </si>
  <si>
    <t>040203007001</t>
  </si>
  <si>
    <t>水泥混凝土</t>
  </si>
  <si>
    <t>1.:水泥路面恢复(C25非泵送预拌砼、厚度15cm)</t>
  </si>
  <si>
    <t>9</t>
  </si>
  <si>
    <t>040303002001</t>
  </si>
  <si>
    <t>混凝土基础</t>
  </si>
  <si>
    <t>1.:路灯基础(C25预拌砼非泵送)</t>
  </si>
  <si>
    <t>m3</t>
  </si>
  <si>
    <t>10</t>
  </si>
  <si>
    <t>010401011001</t>
  </si>
  <si>
    <t>砖检查井</t>
  </si>
  <si>
    <t>1.井截面、深度:1000*1000*1000电缆过路井
2.砖品种、规格、强度等级:M7.5水泥砂浆MU15水泥砖
3.垫层材料种类、厚度:100厚C15砼垫层
4.井盖安装:钢筋砼预制井盖
5.砂浆强度等级:水泥M7.5</t>
  </si>
  <si>
    <t>座</t>
  </si>
  <si>
    <t>11</t>
  </si>
  <si>
    <t>040205001001</t>
  </si>
  <si>
    <t>人（手）孔井</t>
  </si>
  <si>
    <t>1.材料品种:M7.5水泥砂浆MU15水泥砖
2.规格尺寸:600*600*600mm
3.基础、垫层：材料品种、厚度:100厚C15砼垫层</t>
  </si>
  <si>
    <t>12</t>
  </si>
  <si>
    <t>011702032001</t>
  </si>
  <si>
    <t>检查井</t>
  </si>
  <si>
    <t>1.:检修井清理淤泥</t>
  </si>
  <si>
    <t>13</t>
  </si>
  <si>
    <t>040101002001</t>
  </si>
  <si>
    <t>挖沟槽土方</t>
  </si>
  <si>
    <t>1.土壤类别:一、二类土
2.挖土深度:2m 内</t>
  </si>
  <si>
    <t>14</t>
  </si>
  <si>
    <t>040103001001</t>
  </si>
  <si>
    <t>回填方</t>
  </si>
  <si>
    <t>1.:人工回填、夯实</t>
  </si>
  <si>
    <t>15</t>
  </si>
  <si>
    <t>040804001001</t>
  </si>
  <si>
    <t>配管</t>
  </si>
  <si>
    <t>1.名称:PVC管
2.规格:De50
3.配置形式:埋地</t>
  </si>
  <si>
    <t>m</t>
  </si>
  <si>
    <t>400</t>
  </si>
  <si>
    <t>16</t>
  </si>
  <si>
    <t>040804001002</t>
  </si>
  <si>
    <t>1.名称:PVC管
2.规格:De70
3.配置形式:埋地</t>
  </si>
  <si>
    <t>17</t>
  </si>
  <si>
    <t>040804001003</t>
  </si>
  <si>
    <t>1.名称:镀锌钢管
2.规格:DN32
3.配置形式:埋地</t>
  </si>
  <si>
    <t>18</t>
  </si>
  <si>
    <t>040804001004</t>
  </si>
  <si>
    <t>1.名称:镀锌钢管
2.规格:DN100
3.配置形式:埋地</t>
  </si>
  <si>
    <t>200</t>
  </si>
  <si>
    <t>19</t>
  </si>
  <si>
    <t>040803001001</t>
  </si>
  <si>
    <t>电缆</t>
  </si>
  <si>
    <t>1.名称:YJV-5*10
2.材质:铜芯</t>
  </si>
  <si>
    <t>800</t>
  </si>
  <si>
    <t>040803001002</t>
  </si>
  <si>
    <t>1.名称:YJV-5*16
2.材质:铜芯</t>
  </si>
  <si>
    <t>500</t>
  </si>
  <si>
    <t>21</t>
  </si>
  <si>
    <t>040803001003</t>
  </si>
  <si>
    <t>1.名称:YJV-5*25
2.材质:铜芯</t>
  </si>
  <si>
    <t>420</t>
  </si>
  <si>
    <t>22</t>
  </si>
  <si>
    <t>040803001004</t>
  </si>
  <si>
    <t>1.名称:YJV-5*35
2.材质:铜芯</t>
  </si>
  <si>
    <t>350</t>
  </si>
  <si>
    <t>23</t>
  </si>
  <si>
    <t>040803005001</t>
  </si>
  <si>
    <t>电缆终端头</t>
  </si>
  <si>
    <t>1.名称:干包电缆头
2.规格:YJV-5*25、35</t>
  </si>
  <si>
    <t>24</t>
  </si>
  <si>
    <t>040803005002</t>
  </si>
  <si>
    <t>1.名称:压铜接线端子16mm2</t>
  </si>
  <si>
    <t>25</t>
  </si>
  <si>
    <t>040803005003</t>
  </si>
  <si>
    <t>1.名称:有端子接线6mm2</t>
  </si>
  <si>
    <t>26</t>
  </si>
  <si>
    <t>040804002001</t>
  </si>
  <si>
    <t>配线</t>
  </si>
  <si>
    <t>1.名称:BV-2.5mm2
2.配线形式:管内穿线
3.材质:铜芯</t>
  </si>
  <si>
    <t>600</t>
  </si>
  <si>
    <t>27</t>
  </si>
  <si>
    <t>040804004001</t>
  </si>
  <si>
    <t>接线盒</t>
  </si>
  <si>
    <t>1.安装形式:检修门修补</t>
  </si>
  <si>
    <t>28</t>
  </si>
  <si>
    <t>040801010001</t>
  </si>
  <si>
    <t>落地式配电箱</t>
  </si>
  <si>
    <t>1.名称:配电柜安装600*400*1200mm</t>
  </si>
  <si>
    <t>29</t>
  </si>
  <si>
    <t>040801010002</t>
  </si>
  <si>
    <t>1.名称:配电柜内部线路拆除更换</t>
  </si>
  <si>
    <t>040801010003</t>
  </si>
  <si>
    <t>1.名称:配电柜拆除</t>
  </si>
  <si>
    <t>31</t>
  </si>
  <si>
    <t>040805002001</t>
  </si>
  <si>
    <t>中杆照明灯</t>
  </si>
  <si>
    <t>1.名称:立单杆式金属灯杆(高10m)</t>
  </si>
  <si>
    <t>套</t>
  </si>
  <si>
    <t>32</t>
  </si>
  <si>
    <t>040805002002</t>
  </si>
  <si>
    <t>1.名称:立单杆式金属灯杆(高11m)</t>
  </si>
  <si>
    <t>33</t>
  </si>
  <si>
    <t>040805002003</t>
  </si>
  <si>
    <t>1.名称:立单杆式金属灯杆(高12m)</t>
  </si>
  <si>
    <t>34</t>
  </si>
  <si>
    <t>040805002004</t>
  </si>
  <si>
    <t>1.名称:立单杆式金属灯杆(高15m)</t>
  </si>
  <si>
    <t>35</t>
  </si>
  <si>
    <t>041001010001</t>
  </si>
  <si>
    <t>拆除电杆</t>
  </si>
  <si>
    <t>1.:8m-12m金属灯杆拆除
（含灯具，不含基础）</t>
  </si>
  <si>
    <t>36</t>
  </si>
  <si>
    <t>041001010002</t>
  </si>
  <si>
    <t>1.:15m金属中杆拆除
（含灯具，不含基础）</t>
  </si>
  <si>
    <t>37</t>
  </si>
  <si>
    <t>041001010003</t>
  </si>
  <si>
    <t>1.:8m-10m金属灯杆拆除
（含灯具，含基础）</t>
  </si>
  <si>
    <t>38</t>
  </si>
  <si>
    <t>041001010004</t>
  </si>
  <si>
    <t>1.:11m-12m金属灯杆拆除
（含灯具，含基础）</t>
  </si>
  <si>
    <t>39</t>
  </si>
  <si>
    <t>041001010005</t>
  </si>
  <si>
    <t>1.:15m金属灯杆拆除
（含灯具，含基础）</t>
  </si>
  <si>
    <t>40</t>
  </si>
  <si>
    <t>060102002001</t>
  </si>
  <si>
    <t>运输</t>
  </si>
  <si>
    <t>1.:拆除的灯杆装、运输、堆放</t>
  </si>
  <si>
    <t>41</t>
  </si>
  <si>
    <t>060102002002</t>
  </si>
  <si>
    <t>车辆巡查</t>
  </si>
  <si>
    <t>1.:巡查车</t>
  </si>
  <si>
    <t>台班</t>
  </si>
  <si>
    <t>300</t>
  </si>
  <si>
    <t>42</t>
  </si>
  <si>
    <t>040901009001</t>
  </si>
  <si>
    <t>预埋铁件</t>
  </si>
  <si>
    <t>1.:8m灯杆基础预埋件</t>
  </si>
  <si>
    <t>43</t>
  </si>
  <si>
    <t>040901009002</t>
  </si>
  <si>
    <t>1.:10m灯杆基础预埋件</t>
  </si>
  <si>
    <t>44</t>
  </si>
  <si>
    <t>040901009003</t>
  </si>
  <si>
    <t>1.:11m-12m灯杆基础预埋件</t>
  </si>
  <si>
    <t>45</t>
  </si>
  <si>
    <t>040901009004</t>
  </si>
  <si>
    <t>1.:15m中杆基础预埋件</t>
  </si>
  <si>
    <t>46</t>
  </si>
  <si>
    <t>040805001001</t>
  </si>
  <si>
    <t>常规照明灯</t>
  </si>
  <si>
    <t>1.名称:中华灯 (圆球灯PC外壳）</t>
  </si>
  <si>
    <t>47</t>
  </si>
  <si>
    <t>040805001002</t>
  </si>
  <si>
    <t>1.名称:中华灯（柱形灯PC外壳）</t>
  </si>
  <si>
    <t>48</t>
  </si>
  <si>
    <t>040805001003</t>
  </si>
  <si>
    <t>1.名称:中华灯（亚克力板）</t>
  </si>
  <si>
    <t>49</t>
  </si>
  <si>
    <t>040805001004</t>
  </si>
  <si>
    <t>1.名称:中华灯（装饰光源：9W*10、直流驱动电源105W）</t>
  </si>
  <si>
    <t>50</t>
  </si>
  <si>
    <t>040805001005</t>
  </si>
  <si>
    <t>1.名称:庭院灯灯头安装</t>
  </si>
  <si>
    <t>51</t>
  </si>
  <si>
    <t>040805001006</t>
  </si>
  <si>
    <t>1.名称:庭院灯灯杆安装</t>
  </si>
  <si>
    <t>52</t>
  </si>
  <si>
    <t>040805001007</t>
  </si>
  <si>
    <t>1.名称:庭院灯LED日光灯安装</t>
  </si>
  <si>
    <t>53</t>
  </si>
  <si>
    <t>040805001008</t>
  </si>
  <si>
    <t>1.名称:庭院灯亚克力板（定制）</t>
  </si>
  <si>
    <t>54</t>
  </si>
  <si>
    <t>040805001009</t>
  </si>
  <si>
    <t>1.名称:65W-70W路灯(补新、含安装费)</t>
  </si>
  <si>
    <t>55</t>
  </si>
  <si>
    <t>040805001010</t>
  </si>
  <si>
    <t>1.名称:100W-105W路灯(补新、含安装费)</t>
  </si>
  <si>
    <t>56</t>
  </si>
  <si>
    <t>040805001011</t>
  </si>
  <si>
    <t>1.名称:120W-135W路灯(补新、含安装费)</t>
  </si>
  <si>
    <t>57</t>
  </si>
  <si>
    <t>040805001012</t>
  </si>
  <si>
    <t>1.名称:150W-165W路灯(补新、含安装费)</t>
  </si>
  <si>
    <t>58</t>
  </si>
  <si>
    <t>040805001013</t>
  </si>
  <si>
    <t>1.名称:180W-200W投光灯(补新、含安装费)</t>
  </si>
  <si>
    <t>59</t>
  </si>
  <si>
    <t>040805001014</t>
  </si>
  <si>
    <t>1.名称:65W-70W路灯(利旧维修、含拆装费)
2.:更换LED光源、驱动电源</t>
  </si>
  <si>
    <t>80</t>
  </si>
  <si>
    <t>60</t>
  </si>
  <si>
    <t>040805001015</t>
  </si>
  <si>
    <t>1.名称:100W-105W路灯(利旧维修、含拆装费)
2.:更换LED光源、驱动电源</t>
  </si>
  <si>
    <t>61</t>
  </si>
  <si>
    <t>040805001016</t>
  </si>
  <si>
    <t>1.名称:120W-135W路灯(利旧维修、含拆装费)
2.:更换LED光源、驱动电源</t>
  </si>
  <si>
    <t>62</t>
  </si>
  <si>
    <t>040805001017</t>
  </si>
  <si>
    <t>1.名称:150W-165W路灯(利旧维修、含拆装费)
2.:更换LED光源、驱动电源</t>
  </si>
  <si>
    <t>63</t>
  </si>
  <si>
    <t>040805001018</t>
  </si>
  <si>
    <t>1.名称:180W-200W路灯(利旧维修、含拆装费)
2.:更换LED光源、驱动电源</t>
  </si>
  <si>
    <t>64</t>
  </si>
  <si>
    <t>040807003001</t>
  </si>
  <si>
    <t>接地装置调试</t>
  </si>
  <si>
    <t>1.名称:接地电阻检测</t>
  </si>
  <si>
    <t>组</t>
  </si>
  <si>
    <t>65</t>
  </si>
  <si>
    <t>040807002001</t>
  </si>
  <si>
    <t>供电系统调试</t>
  </si>
  <si>
    <t>1.名称:照度检测（4杆15点测试法）</t>
  </si>
  <si>
    <t>系统</t>
  </si>
  <si>
    <t>66</t>
  </si>
  <si>
    <t>040807004001</t>
  </si>
  <si>
    <t>电缆试验</t>
  </si>
  <si>
    <t>1.名称:电缆断点检测</t>
  </si>
  <si>
    <t>点</t>
  </si>
  <si>
    <t>67</t>
  </si>
  <si>
    <t>040801019002</t>
  </si>
  <si>
    <t>更换单匹开关</t>
  </si>
  <si>
    <t>68</t>
  </si>
  <si>
    <t>040801019005</t>
  </si>
  <si>
    <t>更换3匹开关</t>
  </si>
  <si>
    <t>更换3匹开关63A</t>
  </si>
  <si>
    <t>69</t>
  </si>
  <si>
    <t>040801019003</t>
  </si>
  <si>
    <t>更换20A漏电保护器</t>
  </si>
  <si>
    <t>040803005004</t>
  </si>
  <si>
    <t>堵漏王固定</t>
  </si>
  <si>
    <t>1.名称:堵漏王4Kg</t>
  </si>
  <si>
    <t>项</t>
  </si>
  <si>
    <t>71</t>
  </si>
  <si>
    <t>040801019004</t>
  </si>
  <si>
    <t>更换60A交流接触器</t>
  </si>
  <si>
    <t>72</t>
  </si>
  <si>
    <t>040803001005</t>
  </si>
  <si>
    <t>1.名称:YJV-5*6
2.材质:铜芯</t>
  </si>
  <si>
    <t>112</t>
  </si>
  <si>
    <t>73</t>
  </si>
  <si>
    <t>040803001006</t>
  </si>
  <si>
    <t>84</t>
  </si>
  <si>
    <t>74</t>
  </si>
  <si>
    <t>040805001019</t>
  </si>
  <si>
    <t>更换铝塑板</t>
  </si>
  <si>
    <t>1.名称:中华灯（更换亚克力板）</t>
  </si>
  <si>
    <t>75</t>
  </si>
  <si>
    <t>030225002001</t>
  </si>
  <si>
    <t>室外箱变顶棚拆除、定制不锈钢顶棚制作安装</t>
  </si>
  <si>
    <t>室外箱变顶棚拆除、定制不锈钢顶棚制作安装，规格5m长*3m宽*1.5m</t>
  </si>
  <si>
    <t>76</t>
  </si>
  <si>
    <t>040803002001</t>
  </si>
  <si>
    <t>电缆保护管</t>
  </si>
  <si>
    <t>1.名称:Φ63 PE增强管
2.敷设方式:埋地敷设</t>
  </si>
  <si>
    <t>306</t>
  </si>
  <si>
    <t>77</t>
  </si>
  <si>
    <t>040807001001</t>
  </si>
  <si>
    <t>变压器系统调试</t>
  </si>
  <si>
    <t>1.电力变压器系统调试 10kV以下变压器 容量560kVA以下</t>
  </si>
  <si>
    <t>78</t>
  </si>
  <si>
    <t>040807002002</t>
  </si>
  <si>
    <t>送配电系统调试 1KV</t>
  </si>
  <si>
    <t>79</t>
  </si>
  <si>
    <t>040801005001</t>
  </si>
  <si>
    <t>低压成套控制柜</t>
  </si>
  <si>
    <t>1.落地式成套配电箱安装
2.设备费</t>
  </si>
  <si>
    <t>040803001007</t>
  </si>
  <si>
    <t>铜芯电缆YJV-3*2.5mm2</t>
  </si>
  <si>
    <t>1000</t>
  </si>
  <si>
    <t>81</t>
  </si>
  <si>
    <t>040801025001</t>
  </si>
  <si>
    <t>接触器</t>
  </si>
  <si>
    <t>分部分项合计</t>
  </si>
  <si>
    <t>表-08</t>
  </si>
  <si>
    <t>总价措施项目清单与计价表</t>
  </si>
  <si>
    <t>项 目 名 称</t>
  </si>
  <si>
    <t>计算基础</t>
  </si>
  <si>
    <t>计算基础金额</t>
  </si>
  <si>
    <t>费率
(%)</t>
  </si>
  <si>
    <t>调整
费率(%)</t>
  </si>
  <si>
    <t>调整后
金额(元)</t>
  </si>
  <si>
    <t>备注</t>
  </si>
  <si>
    <t>041109001001</t>
  </si>
  <si>
    <t>安全文明施工</t>
  </si>
  <si>
    <t>1.1</t>
  </si>
  <si>
    <t>基本费</t>
  </si>
  <si>
    <t>分部分项清单合价+单价措施清单合价-分部分项除税工程设备费-单价措施除税工程设备费</t>
  </si>
  <si>
    <t>1.2</t>
  </si>
  <si>
    <t>不取费时将“费率”置0；</t>
  </si>
  <si>
    <t>增加费</t>
  </si>
  <si>
    <t>0</t>
  </si>
  <si>
    <t>1星0.3%/2星0.33%/3星0.36%</t>
  </si>
  <si>
    <t>1.3</t>
  </si>
  <si>
    <t>扬尘污染防治增加费</t>
  </si>
  <si>
    <t>0.1</t>
  </si>
  <si>
    <t>041109008001</t>
  </si>
  <si>
    <t>临时设施</t>
  </si>
  <si>
    <t>1.65</t>
  </si>
  <si>
    <t>1.1～2.2%</t>
  </si>
  <si>
    <t>规费、税金项目计价表</t>
  </si>
  <si>
    <t>计算基数(元)</t>
  </si>
  <si>
    <t>计算费率(%)</t>
  </si>
  <si>
    <t>分部分项工程费+措施项目费+其他项目费-除税工程设备费</t>
  </si>
  <si>
    <t>社会保险费</t>
  </si>
  <si>
    <t>住房公积金</t>
  </si>
  <si>
    <t>0.37</t>
  </si>
  <si>
    <t>环境保护税</t>
  </si>
  <si>
    <t>分部分项工程费+措施项目费+其他项目费+规费-(除税甲供材料费+除税甲供设备费)/1.01</t>
  </si>
  <si>
    <t>合  计</t>
  </si>
  <si>
    <t>未来软件编制</t>
  </si>
  <si>
    <t>表-13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</si>
</sst>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rgb="FF000000"/>
      <name val="Arial"/>
      <charset val="1"/>
    </font>
    <font>
      <b/>
      <sz val="18"/>
      <color rgb="FF000000"/>
      <name val="宋体"/>
      <charset val="1"/>
    </font>
    <font>
      <b/>
      <sz val="12"/>
      <color rgb="FF000000"/>
      <name val="宋体"/>
      <charset val="1"/>
    </font>
    <font>
      <b/>
      <sz val="10"/>
      <color rgb="FF000000"/>
      <name val="宋体"/>
      <charset val="1"/>
    </font>
    <font>
      <sz val="10"/>
      <color rgb="FF000000"/>
      <name val="宋体"/>
      <charset val="1"/>
    </font>
    <font>
      <b/>
      <sz val="9"/>
      <color rgb="FF000000"/>
      <name val="宋体"/>
      <charset val="1"/>
    </font>
    <font>
      <b/>
      <sz val="9"/>
      <color rgb="FF000000"/>
      <name val="宋体"/>
      <charset val="134"/>
    </font>
    <font>
      <sz val="9"/>
      <color rgb="FF000000"/>
      <name val="宋体"/>
      <charset val="1"/>
    </font>
    <font>
      <sz val="8"/>
      <color rgb="FF000000"/>
      <name val="宋体"/>
      <charset val="1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5" applyNumberFormat="0" applyAlignment="0" applyProtection="0">
      <alignment vertical="center"/>
    </xf>
    <xf numFmtId="0" fontId="20" fillId="4" borderId="36" applyNumberFormat="0" applyAlignment="0" applyProtection="0">
      <alignment vertical="center"/>
    </xf>
    <xf numFmtId="0" fontId="21" fillId="4" borderId="35" applyNumberFormat="0" applyAlignment="0" applyProtection="0">
      <alignment vertical="center"/>
    </xf>
    <xf numFmtId="0" fontId="22" fillId="5" borderId="37" applyNumberFormat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84"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right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176" fontId="4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0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 applyProtection="1">
      <alignment horizontal="right" vertical="center" wrapText="1"/>
    </xf>
    <xf numFmtId="176" fontId="4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right" vertical="center" wrapText="1"/>
      <protection locked="0"/>
    </xf>
    <xf numFmtId="0" fontId="4" fillId="0" borderId="9" xfId="0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Fill="1" applyBorder="1" applyAlignment="1" applyProtection="1">
      <alignment horizontal="right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right" vertical="center" wrapText="1"/>
      <protection locked="0"/>
    </xf>
    <xf numFmtId="0" fontId="4" fillId="0" borderId="17" xfId="0" applyFont="1" applyFill="1" applyBorder="1" applyAlignment="1" applyProtection="1">
      <alignment horizontal="right" vertical="center" wrapText="1"/>
      <protection locked="0"/>
    </xf>
    <xf numFmtId="176" fontId="4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right" vertical="center" wrapText="1"/>
      <protection locked="0"/>
    </xf>
    <xf numFmtId="0" fontId="6" fillId="0" borderId="26" xfId="0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Fill="1" applyBorder="1" applyAlignment="1" applyProtection="1">
      <alignment horizontal="righ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right" vertical="center" wrapText="1"/>
    </xf>
    <xf numFmtId="0" fontId="7" fillId="0" borderId="7" xfId="0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right" vertical="center" wrapText="1"/>
      <protection locked="0"/>
    </xf>
    <xf numFmtId="0" fontId="7" fillId="0" borderId="26" xfId="0" applyFont="1" applyFill="1" applyBorder="1" applyAlignment="1" applyProtection="1">
      <alignment horizontal="right" vertical="center" wrapText="1"/>
      <protection locked="0"/>
    </xf>
    <xf numFmtId="0" fontId="7" fillId="0" borderId="10" xfId="0" applyFont="1" applyFill="1" applyBorder="1" applyAlignment="1" applyProtection="1">
      <alignment horizontal="right" vertical="center" wrapText="1"/>
      <protection locked="0"/>
    </xf>
    <xf numFmtId="0" fontId="7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30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176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Fill="1" applyBorder="1" applyAlignment="1" applyProtection="1">
      <alignment horizontal="left" vertical="center" wrapText="1"/>
      <protection locked="0"/>
    </xf>
    <xf numFmtId="0" fontId="4" fillId="0" borderId="17" xfId="0" applyFont="1" applyFill="1" applyBorder="1" applyAlignment="1" applyProtection="1">
      <alignment horizontal="left" vertical="center" wrapText="1"/>
      <protection locked="0"/>
    </xf>
    <xf numFmtId="176" fontId="4" fillId="0" borderId="18" xfId="0" applyNumberFormat="1" applyFont="1" applyFill="1" applyBorder="1" applyAlignment="1" applyProtection="1">
      <alignment horizontal="right" vertical="center" wrapText="1"/>
      <protection locked="0"/>
    </xf>
    <xf numFmtId="176" fontId="4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9" xfId="0" applyFont="1" applyFill="1" applyBorder="1" applyAlignment="1" applyProtection="1">
      <alignment horizontal="righ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B16" sqref="B16:C16"/>
    </sheetView>
  </sheetViews>
  <sheetFormatPr defaultColWidth="9" defaultRowHeight="13.2" outlineLevelCol="5"/>
  <cols>
    <col min="1" max="1" width="7.06481481481481" style="1" customWidth="1"/>
    <col min="2" max="2" width="38.3796296296296" style="1" customWidth="1"/>
    <col min="3" max="3" width="12.1944444444444" style="1" customWidth="1"/>
    <col min="4" max="4" width="10.1388888888889" style="1" customWidth="1"/>
    <col min="5" max="5" width="6.03703703703704" style="1" customWidth="1"/>
    <col min="6" max="6" width="16.1759259259259" style="1" customWidth="1"/>
    <col min="7" max="16384" width="9" style="1"/>
  </cols>
  <sheetData>
    <row r="1" ht="28.85" customHeight="1" spans="1:6">
      <c r="A1" s="2" t="s">
        <v>0</v>
      </c>
      <c r="B1" s="2"/>
      <c r="C1" s="2"/>
      <c r="D1" s="2"/>
      <c r="E1" s="2"/>
      <c r="F1" s="2"/>
    </row>
    <row r="2" ht="11.85" customHeight="1"/>
    <row r="3" ht="34.05" customHeight="1" spans="1:6">
      <c r="A3" s="3" t="s">
        <v>1</v>
      </c>
      <c r="B3" s="3"/>
      <c r="C3" s="3" t="s">
        <v>2</v>
      </c>
      <c r="D3" s="3"/>
      <c r="E3" s="4" t="s">
        <v>3</v>
      </c>
      <c r="F3" s="4"/>
    </row>
    <row r="4" ht="17.75" customHeight="1" spans="1:6">
      <c r="A4" s="5" t="s">
        <v>4</v>
      </c>
      <c r="B4" s="6" t="s">
        <v>5</v>
      </c>
      <c r="C4" s="7"/>
      <c r="D4" s="6" t="s">
        <v>6</v>
      </c>
      <c r="E4" s="7"/>
      <c r="F4" s="8" t="s">
        <v>7</v>
      </c>
    </row>
    <row r="5" ht="17" customHeight="1" spans="1:6">
      <c r="A5" s="75" t="s">
        <v>8</v>
      </c>
      <c r="B5" s="10" t="s">
        <v>9</v>
      </c>
      <c r="C5" s="20"/>
      <c r="D5" s="23">
        <f>'3.2表-08 分部分项工程和单价措施项目清单与计价表'!J7</f>
        <v>0</v>
      </c>
      <c r="E5" s="24"/>
      <c r="F5" s="25" t="s">
        <v>10</v>
      </c>
    </row>
    <row r="6" ht="17" customHeight="1" spans="1:6">
      <c r="A6" s="75" t="s">
        <v>11</v>
      </c>
      <c r="B6" s="10" t="s">
        <v>12</v>
      </c>
      <c r="C6" s="20"/>
      <c r="D6" s="12">
        <f>D7+D8</f>
        <v>0</v>
      </c>
      <c r="E6" s="76"/>
      <c r="F6" s="25" t="s">
        <v>10</v>
      </c>
    </row>
    <row r="7" ht="17.75" customHeight="1" spans="1:6">
      <c r="A7" s="75" t="s">
        <v>13</v>
      </c>
      <c r="B7" s="10" t="s">
        <v>14</v>
      </c>
      <c r="C7" s="20"/>
      <c r="D7" s="23" t="s">
        <v>10</v>
      </c>
      <c r="E7" s="24"/>
      <c r="F7" s="25" t="s">
        <v>10</v>
      </c>
    </row>
    <row r="8" ht="17" customHeight="1" spans="1:6">
      <c r="A8" s="75" t="s">
        <v>15</v>
      </c>
      <c r="B8" s="10" t="s">
        <v>16</v>
      </c>
      <c r="C8" s="20"/>
      <c r="D8" s="12">
        <f>'3.3表-11 总价措施项目清单与计价表'!G9+'3.3表-11 总价措施项目清单与计价表'!G5</f>
        <v>0</v>
      </c>
      <c r="E8" s="76"/>
      <c r="F8" s="25" t="s">
        <v>17</v>
      </c>
    </row>
    <row r="9" ht="17.75" customHeight="1" spans="1:6">
      <c r="A9" s="75" t="s">
        <v>18</v>
      </c>
      <c r="B9" s="10" t="s">
        <v>19</v>
      </c>
      <c r="C9" s="20"/>
      <c r="D9" s="12">
        <f>'3.3表-11 总价措施项目清单与计价表'!G5</f>
        <v>0</v>
      </c>
      <c r="E9" s="76"/>
      <c r="F9" s="25" t="s">
        <v>17</v>
      </c>
    </row>
    <row r="10" ht="17.75" customHeight="1" spans="1:6">
      <c r="A10" s="75" t="s">
        <v>20</v>
      </c>
      <c r="B10" s="10" t="s">
        <v>21</v>
      </c>
      <c r="C10" s="20"/>
      <c r="D10" s="23" t="s">
        <v>10</v>
      </c>
      <c r="E10" s="24"/>
      <c r="F10" s="77" t="s">
        <v>22</v>
      </c>
    </row>
    <row r="11" ht="17" customHeight="1" spans="1:6">
      <c r="A11" s="75" t="s">
        <v>23</v>
      </c>
      <c r="B11" s="10" t="s">
        <v>24</v>
      </c>
      <c r="C11" s="20"/>
      <c r="D11" s="23">
        <v>0</v>
      </c>
      <c r="E11" s="24"/>
      <c r="F11" s="77" t="s">
        <v>22</v>
      </c>
    </row>
    <row r="12" ht="17.75" customHeight="1" spans="1:6">
      <c r="A12" s="75" t="s">
        <v>25</v>
      </c>
      <c r="B12" s="10" t="s">
        <v>26</v>
      </c>
      <c r="C12" s="20"/>
      <c r="D12" s="23" t="s">
        <v>10</v>
      </c>
      <c r="E12" s="24"/>
      <c r="F12" s="77" t="s">
        <v>22</v>
      </c>
    </row>
    <row r="13" ht="17.75" customHeight="1" spans="1:6">
      <c r="A13" s="75" t="s">
        <v>27</v>
      </c>
      <c r="B13" s="10" t="s">
        <v>28</v>
      </c>
      <c r="C13" s="20"/>
      <c r="D13" s="23" t="s">
        <v>10</v>
      </c>
      <c r="E13" s="24"/>
      <c r="F13" s="77" t="s">
        <v>22</v>
      </c>
    </row>
    <row r="14" ht="17" customHeight="1" spans="1:6">
      <c r="A14" s="75" t="s">
        <v>29</v>
      </c>
      <c r="B14" s="10" t="s">
        <v>30</v>
      </c>
      <c r="C14" s="20"/>
      <c r="D14" s="23" t="s">
        <v>10</v>
      </c>
      <c r="E14" s="24"/>
      <c r="F14" s="77" t="s">
        <v>22</v>
      </c>
    </row>
    <row r="15" ht="17.75" customHeight="1" spans="1:6">
      <c r="A15" s="75" t="s">
        <v>31</v>
      </c>
      <c r="B15" s="10" t="s">
        <v>32</v>
      </c>
      <c r="C15" s="20"/>
      <c r="D15" s="12">
        <f>'3.4表-13 规费、税金项目计价表'!H5</f>
        <v>0</v>
      </c>
      <c r="E15" s="76"/>
      <c r="F15" s="77" t="s">
        <v>22</v>
      </c>
    </row>
    <row r="16" ht="17" customHeight="1" spans="1:6">
      <c r="A16" s="75" t="s">
        <v>33</v>
      </c>
      <c r="B16" s="10" t="s">
        <v>34</v>
      </c>
      <c r="C16" s="20"/>
      <c r="D16" s="12">
        <f>'3.4表-13 规费、税金项目计价表'!H9</f>
        <v>0</v>
      </c>
      <c r="E16" s="76"/>
      <c r="F16" s="77" t="s">
        <v>22</v>
      </c>
    </row>
    <row r="17" ht="17.75" customHeight="1" spans="1:6">
      <c r="A17" s="9"/>
      <c r="B17" s="21"/>
      <c r="C17" s="22"/>
      <c r="D17" s="23"/>
      <c r="E17" s="24"/>
      <c r="F17" s="25"/>
    </row>
    <row r="18" ht="17" customHeight="1" spans="1:6">
      <c r="A18" s="78" t="s">
        <v>35</v>
      </c>
      <c r="B18" s="79"/>
      <c r="C18" s="80"/>
      <c r="D18" s="81">
        <f>D5+D6+D10+D15+D16</f>
        <v>0</v>
      </c>
      <c r="E18" s="82"/>
      <c r="F18" s="83" t="s">
        <v>10</v>
      </c>
    </row>
    <row r="19" ht="6.65" customHeight="1" spans="1:6">
      <c r="A19" s="32"/>
      <c r="B19" s="32"/>
      <c r="C19" s="32"/>
      <c r="D19" s="32"/>
      <c r="E19" s="32"/>
      <c r="F19" s="32"/>
    </row>
  </sheetData>
  <sheetProtection sheet="1" objects="1"/>
  <mergeCells count="34">
    <mergeCell ref="A1:F1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8:C18"/>
    <mergeCell ref="D18:E18"/>
  </mergeCells>
  <pageMargins left="0.78740157480315" right="0.47244094488189" top="0.78740157480315" bottom="0.590551181102362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0"/>
  <sheetViews>
    <sheetView topLeftCell="A79" workbookViewId="0">
      <selection activeCell="P9" sqref="P9"/>
    </sheetView>
  </sheetViews>
  <sheetFormatPr defaultColWidth="9" defaultRowHeight="13.2"/>
  <cols>
    <col min="1" max="1" width="5.51851851851852" style="1" customWidth="1"/>
    <col min="2" max="2" width="13.2222222222222" style="1" customWidth="1"/>
    <col min="3" max="3" width="12.1944444444444" style="1" customWidth="1"/>
    <col min="4" max="4" width="14.5092592592593" style="1" customWidth="1"/>
    <col min="5" max="5" width="4.24074074074074" style="1" customWidth="1"/>
    <col min="6" max="6" width="6.67592592592593" style="1" customWidth="1"/>
    <col min="7" max="7" width="8.73148148148148" style="1" customWidth="1"/>
    <col min="8" max="8" width="2.69444444444444" style="1" customWidth="1"/>
    <col min="9" max="9" width="7.31481481481481" style="1" customWidth="1"/>
    <col min="10" max="10" width="11.037037037037" style="1" customWidth="1"/>
    <col min="11" max="11" width="8.77777777777778" style="1" customWidth="1"/>
    <col min="12" max="12" width="8.86111111111111" style="1" customWidth="1"/>
    <col min="13" max="15" width="9" style="1"/>
    <col min="16" max="16" width="14.3333333333333" style="1" customWidth="1"/>
    <col min="17" max="16384" width="9" style="1"/>
  </cols>
  <sheetData>
    <row r="1" ht="28.85" customHeight="1" spans="1:12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1.85" customHeight="1"/>
    <row r="3" ht="34.05" customHeight="1" spans="1:12">
      <c r="A3" s="3" t="s">
        <v>1</v>
      </c>
      <c r="B3" s="3"/>
      <c r="C3" s="3"/>
      <c r="D3" s="3"/>
      <c r="E3" s="3" t="s">
        <v>2</v>
      </c>
      <c r="F3" s="3"/>
      <c r="G3" s="3"/>
      <c r="H3" s="3"/>
      <c r="I3" s="4"/>
      <c r="J3" s="4"/>
      <c r="K3" s="4"/>
      <c r="L3" s="4"/>
    </row>
    <row r="4" ht="17.75" customHeight="1" spans="1:12">
      <c r="A4" s="36" t="s">
        <v>37</v>
      </c>
      <c r="B4" s="37" t="s">
        <v>38</v>
      </c>
      <c r="C4" s="37" t="s">
        <v>39</v>
      </c>
      <c r="D4" s="37" t="s">
        <v>40</v>
      </c>
      <c r="E4" s="38"/>
      <c r="F4" s="37" t="s">
        <v>41</v>
      </c>
      <c r="G4" s="37" t="s">
        <v>42</v>
      </c>
      <c r="H4" s="39" t="s">
        <v>6</v>
      </c>
      <c r="I4" s="40"/>
      <c r="J4" s="40"/>
      <c r="K4" s="40"/>
      <c r="L4" s="41"/>
    </row>
    <row r="5" ht="17" customHeight="1" spans="1:12">
      <c r="A5" s="42"/>
      <c r="B5" s="43"/>
      <c r="C5" s="43"/>
      <c r="D5" s="44"/>
      <c r="E5" s="45"/>
      <c r="F5" s="43"/>
      <c r="G5" s="43"/>
      <c r="H5" s="46" t="s">
        <v>43</v>
      </c>
      <c r="I5" s="47"/>
      <c r="J5" s="46" t="s">
        <v>44</v>
      </c>
      <c r="K5" s="48" t="s">
        <v>45</v>
      </c>
      <c r="L5" s="49"/>
    </row>
    <row r="6" ht="17.75" customHeight="1" spans="1:12">
      <c r="A6" s="50"/>
      <c r="B6" s="51"/>
      <c r="C6" s="51"/>
      <c r="D6" s="52"/>
      <c r="E6" s="53"/>
      <c r="F6" s="51"/>
      <c r="G6" s="51"/>
      <c r="H6" s="52"/>
      <c r="I6" s="53"/>
      <c r="J6" s="51"/>
      <c r="K6" s="52" t="s">
        <v>46</v>
      </c>
      <c r="L6" s="54" t="s">
        <v>44</v>
      </c>
    </row>
    <row r="7" ht="17.75" customHeight="1" spans="1:12">
      <c r="A7" s="55"/>
      <c r="B7" s="56"/>
      <c r="C7" s="46" t="s">
        <v>47</v>
      </c>
      <c r="D7" s="57"/>
      <c r="E7" s="58"/>
      <c r="F7" s="46"/>
      <c r="G7" s="59" t="s">
        <v>8</v>
      </c>
      <c r="H7" s="59"/>
      <c r="I7" s="60"/>
      <c r="J7" s="59">
        <f>J89</f>
        <v>0</v>
      </c>
      <c r="K7" s="61"/>
      <c r="L7" s="62">
        <f>L89</f>
        <v>0</v>
      </c>
    </row>
    <row r="8" ht="25.15" customHeight="1" spans="1:12">
      <c r="A8" s="63" t="s">
        <v>8</v>
      </c>
      <c r="B8" s="64" t="s">
        <v>48</v>
      </c>
      <c r="C8" s="64" t="s">
        <v>49</v>
      </c>
      <c r="D8" s="65" t="s">
        <v>50</v>
      </c>
      <c r="E8" s="66"/>
      <c r="F8" s="67" t="s">
        <v>51</v>
      </c>
      <c r="G8" s="68" t="s">
        <v>52</v>
      </c>
      <c r="H8" s="69"/>
      <c r="I8" s="70"/>
      <c r="J8" s="69">
        <f>G8*H8</f>
        <v>0</v>
      </c>
      <c r="K8" s="71"/>
      <c r="L8" s="72">
        <f>G8*K8</f>
        <v>0</v>
      </c>
    </row>
    <row r="9" ht="25.15" customHeight="1" spans="1:12">
      <c r="A9" s="63" t="s">
        <v>11</v>
      </c>
      <c r="B9" s="64" t="s">
        <v>53</v>
      </c>
      <c r="C9" s="64" t="s">
        <v>54</v>
      </c>
      <c r="D9" s="65" t="s">
        <v>55</v>
      </c>
      <c r="E9" s="66"/>
      <c r="F9" s="67" t="s">
        <v>56</v>
      </c>
      <c r="G9" s="68" t="s">
        <v>57</v>
      </c>
      <c r="H9" s="69"/>
      <c r="I9" s="70"/>
      <c r="J9" s="69">
        <f t="shared" ref="J9:J40" si="0">G9*H9</f>
        <v>0</v>
      </c>
      <c r="K9" s="71"/>
      <c r="L9" s="72">
        <f t="shared" ref="L9:L40" si="1">G9*K9</f>
        <v>0</v>
      </c>
    </row>
    <row r="10" ht="25.15" customHeight="1" spans="1:12">
      <c r="A10" s="63" t="s">
        <v>20</v>
      </c>
      <c r="B10" s="64" t="s">
        <v>58</v>
      </c>
      <c r="C10" s="64" t="s">
        <v>59</v>
      </c>
      <c r="D10" s="65" t="s">
        <v>60</v>
      </c>
      <c r="E10" s="66"/>
      <c r="F10" s="67" t="s">
        <v>56</v>
      </c>
      <c r="G10" s="68" t="s">
        <v>52</v>
      </c>
      <c r="H10" s="69"/>
      <c r="I10" s="70"/>
      <c r="J10" s="69">
        <f t="shared" si="0"/>
        <v>0</v>
      </c>
      <c r="K10" s="71"/>
      <c r="L10" s="72">
        <f t="shared" si="1"/>
        <v>0</v>
      </c>
    </row>
    <row r="11" ht="25.9" customHeight="1" spans="1:12">
      <c r="A11" s="63" t="s">
        <v>31</v>
      </c>
      <c r="B11" s="64" t="s">
        <v>61</v>
      </c>
      <c r="C11" s="64" t="s">
        <v>62</v>
      </c>
      <c r="D11" s="65" t="s">
        <v>63</v>
      </c>
      <c r="E11" s="66"/>
      <c r="F11" s="67" t="s">
        <v>64</v>
      </c>
      <c r="G11" s="68" t="s">
        <v>57</v>
      </c>
      <c r="H11" s="69"/>
      <c r="I11" s="70"/>
      <c r="J11" s="69">
        <f t="shared" si="0"/>
        <v>0</v>
      </c>
      <c r="K11" s="71"/>
      <c r="L11" s="72">
        <f t="shared" si="1"/>
        <v>0</v>
      </c>
    </row>
    <row r="12" ht="35.55" customHeight="1" spans="1:12">
      <c r="A12" s="63" t="s">
        <v>33</v>
      </c>
      <c r="B12" s="64" t="s">
        <v>65</v>
      </c>
      <c r="C12" s="64" t="s">
        <v>66</v>
      </c>
      <c r="D12" s="65" t="s">
        <v>67</v>
      </c>
      <c r="E12" s="66"/>
      <c r="F12" s="67" t="s">
        <v>68</v>
      </c>
      <c r="G12" s="68" t="s">
        <v>69</v>
      </c>
      <c r="H12" s="69"/>
      <c r="I12" s="70"/>
      <c r="J12" s="69">
        <f t="shared" si="0"/>
        <v>0</v>
      </c>
      <c r="K12" s="71"/>
      <c r="L12" s="72">
        <f t="shared" si="1"/>
        <v>0</v>
      </c>
    </row>
    <row r="13" ht="35.55" customHeight="1" spans="1:12">
      <c r="A13" s="63" t="s">
        <v>70</v>
      </c>
      <c r="B13" s="64" t="s">
        <v>71</v>
      </c>
      <c r="C13" s="64" t="s">
        <v>72</v>
      </c>
      <c r="D13" s="65" t="s">
        <v>73</v>
      </c>
      <c r="E13" s="66"/>
      <c r="F13" s="67" t="s">
        <v>68</v>
      </c>
      <c r="G13" s="68" t="s">
        <v>69</v>
      </c>
      <c r="H13" s="69"/>
      <c r="I13" s="70"/>
      <c r="J13" s="69">
        <f t="shared" si="0"/>
        <v>0</v>
      </c>
      <c r="K13" s="71"/>
      <c r="L13" s="72">
        <f t="shared" si="1"/>
        <v>0</v>
      </c>
    </row>
    <row r="14" ht="45.9" customHeight="1" spans="1:12">
      <c r="A14" s="63" t="s">
        <v>74</v>
      </c>
      <c r="B14" s="64" t="s">
        <v>75</v>
      </c>
      <c r="C14" s="64" t="s">
        <v>66</v>
      </c>
      <c r="D14" s="65" t="s">
        <v>76</v>
      </c>
      <c r="E14" s="66"/>
      <c r="F14" s="67" t="s">
        <v>68</v>
      </c>
      <c r="G14" s="68" t="s">
        <v>77</v>
      </c>
      <c r="H14" s="69"/>
      <c r="I14" s="70"/>
      <c r="J14" s="69">
        <f t="shared" si="0"/>
        <v>0</v>
      </c>
      <c r="K14" s="71"/>
      <c r="L14" s="72">
        <f t="shared" si="1"/>
        <v>0</v>
      </c>
    </row>
    <row r="15" ht="25.15" customHeight="1" spans="1:12">
      <c r="A15" s="63" t="s">
        <v>78</v>
      </c>
      <c r="B15" s="64" t="s">
        <v>79</v>
      </c>
      <c r="C15" s="64" t="s">
        <v>80</v>
      </c>
      <c r="D15" s="65" t="s">
        <v>81</v>
      </c>
      <c r="E15" s="66"/>
      <c r="F15" s="67" t="s">
        <v>68</v>
      </c>
      <c r="G15" s="68" t="s">
        <v>77</v>
      </c>
      <c r="H15" s="69"/>
      <c r="I15" s="70"/>
      <c r="J15" s="69">
        <f t="shared" si="0"/>
        <v>0</v>
      </c>
      <c r="K15" s="71"/>
      <c r="L15" s="72">
        <f t="shared" si="1"/>
        <v>0</v>
      </c>
    </row>
    <row r="16" ht="25.15" customHeight="1" spans="1:12">
      <c r="A16" s="63" t="s">
        <v>82</v>
      </c>
      <c r="B16" s="64" t="s">
        <v>83</v>
      </c>
      <c r="C16" s="64" t="s">
        <v>84</v>
      </c>
      <c r="D16" s="65" t="s">
        <v>85</v>
      </c>
      <c r="E16" s="66"/>
      <c r="F16" s="67" t="s">
        <v>86</v>
      </c>
      <c r="G16" s="68" t="s">
        <v>57</v>
      </c>
      <c r="H16" s="69"/>
      <c r="I16" s="70"/>
      <c r="J16" s="69">
        <f t="shared" si="0"/>
        <v>0</v>
      </c>
      <c r="K16" s="71"/>
      <c r="L16" s="72">
        <f t="shared" si="1"/>
        <v>0</v>
      </c>
    </row>
    <row r="17" ht="127.3" customHeight="1" spans="1:12">
      <c r="A17" s="63" t="s">
        <v>87</v>
      </c>
      <c r="B17" s="64" t="s">
        <v>88</v>
      </c>
      <c r="C17" s="64" t="s">
        <v>89</v>
      </c>
      <c r="D17" s="65" t="s">
        <v>90</v>
      </c>
      <c r="E17" s="66"/>
      <c r="F17" s="67" t="s">
        <v>91</v>
      </c>
      <c r="G17" s="68" t="s">
        <v>70</v>
      </c>
      <c r="H17" s="69"/>
      <c r="I17" s="70"/>
      <c r="J17" s="69">
        <f t="shared" si="0"/>
        <v>0</v>
      </c>
      <c r="K17" s="71"/>
      <c r="L17" s="72">
        <f t="shared" si="1"/>
        <v>0</v>
      </c>
    </row>
    <row r="18" ht="77" customHeight="1" spans="1:12">
      <c r="A18" s="63" t="s">
        <v>92</v>
      </c>
      <c r="B18" s="64" t="s">
        <v>93</v>
      </c>
      <c r="C18" s="64" t="s">
        <v>94</v>
      </c>
      <c r="D18" s="65" t="s">
        <v>95</v>
      </c>
      <c r="E18" s="66"/>
      <c r="F18" s="67" t="s">
        <v>91</v>
      </c>
      <c r="G18" s="68" t="s">
        <v>96</v>
      </c>
      <c r="H18" s="69"/>
      <c r="I18" s="70"/>
      <c r="J18" s="69">
        <f t="shared" si="0"/>
        <v>0</v>
      </c>
      <c r="K18" s="71"/>
      <c r="L18" s="72">
        <f t="shared" si="1"/>
        <v>0</v>
      </c>
    </row>
    <row r="19" ht="17" customHeight="1" spans="1:12">
      <c r="A19" s="63" t="s">
        <v>96</v>
      </c>
      <c r="B19" s="64" t="s">
        <v>97</v>
      </c>
      <c r="C19" s="64" t="s">
        <v>98</v>
      </c>
      <c r="D19" s="65" t="s">
        <v>99</v>
      </c>
      <c r="E19" s="66"/>
      <c r="F19" s="67" t="s">
        <v>68</v>
      </c>
      <c r="G19" s="68" t="s">
        <v>87</v>
      </c>
      <c r="H19" s="69"/>
      <c r="I19" s="70"/>
      <c r="J19" s="69">
        <f t="shared" si="0"/>
        <v>0</v>
      </c>
      <c r="K19" s="71"/>
      <c r="L19" s="72">
        <f t="shared" si="1"/>
        <v>0</v>
      </c>
    </row>
    <row r="20" ht="25.9" customHeight="1" spans="1:12">
      <c r="A20" s="63" t="s">
        <v>100</v>
      </c>
      <c r="B20" s="64" t="s">
        <v>101</v>
      </c>
      <c r="C20" s="64" t="s">
        <v>102</v>
      </c>
      <c r="D20" s="65" t="s">
        <v>103</v>
      </c>
      <c r="E20" s="66"/>
      <c r="F20" s="67" t="s">
        <v>86</v>
      </c>
      <c r="G20" s="68" t="s">
        <v>52</v>
      </c>
      <c r="H20" s="69"/>
      <c r="I20" s="70"/>
      <c r="J20" s="69">
        <f t="shared" si="0"/>
        <v>0</v>
      </c>
      <c r="K20" s="71"/>
      <c r="L20" s="72">
        <f t="shared" si="1"/>
        <v>0</v>
      </c>
    </row>
    <row r="21" ht="17" customHeight="1" spans="1:12">
      <c r="A21" s="63" t="s">
        <v>104</v>
      </c>
      <c r="B21" s="64" t="s">
        <v>105</v>
      </c>
      <c r="C21" s="64" t="s">
        <v>106</v>
      </c>
      <c r="D21" s="65" t="s">
        <v>107</v>
      </c>
      <c r="E21" s="66"/>
      <c r="F21" s="67" t="s">
        <v>86</v>
      </c>
      <c r="G21" s="68" t="s">
        <v>52</v>
      </c>
      <c r="H21" s="69"/>
      <c r="I21" s="70"/>
      <c r="J21" s="69">
        <f t="shared" si="0"/>
        <v>0</v>
      </c>
      <c r="K21" s="71"/>
      <c r="L21" s="72">
        <f t="shared" si="1"/>
        <v>0</v>
      </c>
    </row>
    <row r="22" ht="35.55" customHeight="1" spans="1:12">
      <c r="A22" s="63" t="s">
        <v>108</v>
      </c>
      <c r="B22" s="64" t="s">
        <v>109</v>
      </c>
      <c r="C22" s="64" t="s">
        <v>110</v>
      </c>
      <c r="D22" s="65" t="s">
        <v>111</v>
      </c>
      <c r="E22" s="66"/>
      <c r="F22" s="67" t="s">
        <v>112</v>
      </c>
      <c r="G22" s="68" t="s">
        <v>113</v>
      </c>
      <c r="H22" s="69"/>
      <c r="I22" s="70"/>
      <c r="J22" s="69">
        <f t="shared" si="0"/>
        <v>0</v>
      </c>
      <c r="K22" s="71"/>
      <c r="L22" s="72">
        <f t="shared" si="1"/>
        <v>0</v>
      </c>
    </row>
    <row r="23" ht="35.55" customHeight="1" spans="1:12">
      <c r="A23" s="63" t="s">
        <v>114</v>
      </c>
      <c r="B23" s="64" t="s">
        <v>115</v>
      </c>
      <c r="C23" s="64" t="s">
        <v>110</v>
      </c>
      <c r="D23" s="65" t="s">
        <v>116</v>
      </c>
      <c r="E23" s="66"/>
      <c r="F23" s="67" t="s">
        <v>112</v>
      </c>
      <c r="G23" s="68" t="s">
        <v>113</v>
      </c>
      <c r="H23" s="69"/>
      <c r="I23" s="70"/>
      <c r="J23" s="69">
        <f t="shared" si="0"/>
        <v>0</v>
      </c>
      <c r="K23" s="71"/>
      <c r="L23" s="72">
        <f t="shared" si="1"/>
        <v>0</v>
      </c>
    </row>
    <row r="24" ht="35.55" customHeight="1" spans="1:12">
      <c r="A24" s="63" t="s">
        <v>117</v>
      </c>
      <c r="B24" s="64" t="s">
        <v>118</v>
      </c>
      <c r="C24" s="64" t="s">
        <v>110</v>
      </c>
      <c r="D24" s="65" t="s">
        <v>119</v>
      </c>
      <c r="E24" s="66"/>
      <c r="F24" s="67" t="s">
        <v>112</v>
      </c>
      <c r="G24" s="68" t="s">
        <v>113</v>
      </c>
      <c r="H24" s="69"/>
      <c r="I24" s="70"/>
      <c r="J24" s="69">
        <f t="shared" si="0"/>
        <v>0</v>
      </c>
      <c r="K24" s="71"/>
      <c r="L24" s="72">
        <f t="shared" si="1"/>
        <v>0</v>
      </c>
    </row>
    <row r="25" ht="35.55" customHeight="1" spans="1:12">
      <c r="A25" s="63" t="s">
        <v>120</v>
      </c>
      <c r="B25" s="64" t="s">
        <v>121</v>
      </c>
      <c r="C25" s="64" t="s">
        <v>110</v>
      </c>
      <c r="D25" s="65" t="s">
        <v>122</v>
      </c>
      <c r="E25" s="66"/>
      <c r="F25" s="67" t="s">
        <v>112</v>
      </c>
      <c r="G25" s="68" t="s">
        <v>123</v>
      </c>
      <c r="H25" s="69"/>
      <c r="I25" s="70"/>
      <c r="J25" s="69">
        <f t="shared" si="0"/>
        <v>0</v>
      </c>
      <c r="K25" s="71"/>
      <c r="L25" s="72">
        <f t="shared" si="1"/>
        <v>0</v>
      </c>
    </row>
    <row r="26" ht="25.15" customHeight="1" spans="1:12">
      <c r="A26" s="63" t="s">
        <v>124</v>
      </c>
      <c r="B26" s="64" t="s">
        <v>125</v>
      </c>
      <c r="C26" s="64" t="s">
        <v>126</v>
      </c>
      <c r="D26" s="65" t="s">
        <v>127</v>
      </c>
      <c r="E26" s="66"/>
      <c r="F26" s="67" t="s">
        <v>112</v>
      </c>
      <c r="G26" s="68" t="s">
        <v>128</v>
      </c>
      <c r="H26" s="69"/>
      <c r="I26" s="70"/>
      <c r="J26" s="69">
        <f t="shared" si="0"/>
        <v>0</v>
      </c>
      <c r="K26" s="71"/>
      <c r="L26" s="72">
        <f t="shared" si="1"/>
        <v>0</v>
      </c>
    </row>
    <row r="27" ht="25.15" customHeight="1" spans="1:12">
      <c r="A27" s="63" t="s">
        <v>57</v>
      </c>
      <c r="B27" s="64" t="s">
        <v>129</v>
      </c>
      <c r="C27" s="64" t="s">
        <v>126</v>
      </c>
      <c r="D27" s="65" t="s">
        <v>130</v>
      </c>
      <c r="E27" s="66"/>
      <c r="F27" s="67" t="s">
        <v>112</v>
      </c>
      <c r="G27" s="68" t="s">
        <v>131</v>
      </c>
      <c r="H27" s="69"/>
      <c r="I27" s="70"/>
      <c r="J27" s="69">
        <f t="shared" si="0"/>
        <v>0</v>
      </c>
      <c r="K27" s="71"/>
      <c r="L27" s="72">
        <f t="shared" si="1"/>
        <v>0</v>
      </c>
    </row>
    <row r="28" ht="25.15" customHeight="1" spans="1:12">
      <c r="A28" s="63" t="s">
        <v>132</v>
      </c>
      <c r="B28" s="64" t="s">
        <v>133</v>
      </c>
      <c r="C28" s="64" t="s">
        <v>126</v>
      </c>
      <c r="D28" s="65" t="s">
        <v>134</v>
      </c>
      <c r="E28" s="66"/>
      <c r="F28" s="67" t="s">
        <v>112</v>
      </c>
      <c r="G28" s="68" t="s">
        <v>135</v>
      </c>
      <c r="H28" s="69"/>
      <c r="I28" s="70"/>
      <c r="J28" s="69">
        <f t="shared" si="0"/>
        <v>0</v>
      </c>
      <c r="K28" s="71"/>
      <c r="L28" s="72">
        <f t="shared" si="1"/>
        <v>0</v>
      </c>
    </row>
    <row r="29" ht="25.9" customHeight="1" spans="1:12">
      <c r="A29" s="63" t="s">
        <v>136</v>
      </c>
      <c r="B29" s="64" t="s">
        <v>137</v>
      </c>
      <c r="C29" s="64" t="s">
        <v>126</v>
      </c>
      <c r="D29" s="65" t="s">
        <v>138</v>
      </c>
      <c r="E29" s="66"/>
      <c r="F29" s="67" t="s">
        <v>112</v>
      </c>
      <c r="G29" s="68" t="s">
        <v>139</v>
      </c>
      <c r="H29" s="69"/>
      <c r="I29" s="70"/>
      <c r="J29" s="69">
        <f t="shared" si="0"/>
        <v>0</v>
      </c>
      <c r="K29" s="71"/>
      <c r="L29" s="72">
        <f t="shared" si="1"/>
        <v>0</v>
      </c>
    </row>
    <row r="30" ht="25.15" customHeight="1" spans="1:12">
      <c r="A30" s="63" t="s">
        <v>140</v>
      </c>
      <c r="B30" s="64" t="s">
        <v>141</v>
      </c>
      <c r="C30" s="64" t="s">
        <v>142</v>
      </c>
      <c r="D30" s="65" t="s">
        <v>143</v>
      </c>
      <c r="E30" s="66"/>
      <c r="F30" s="67" t="s">
        <v>56</v>
      </c>
      <c r="G30" s="68" t="s">
        <v>57</v>
      </c>
      <c r="H30" s="69"/>
      <c r="I30" s="70"/>
      <c r="J30" s="69">
        <f t="shared" si="0"/>
        <v>0</v>
      </c>
      <c r="K30" s="71"/>
      <c r="L30" s="72">
        <f t="shared" si="1"/>
        <v>0</v>
      </c>
    </row>
    <row r="31" ht="25.15" customHeight="1" spans="1:12">
      <c r="A31" s="63" t="s">
        <v>144</v>
      </c>
      <c r="B31" s="64" t="s">
        <v>145</v>
      </c>
      <c r="C31" s="64" t="s">
        <v>142</v>
      </c>
      <c r="D31" s="65" t="s">
        <v>146</v>
      </c>
      <c r="E31" s="66"/>
      <c r="F31" s="67" t="s">
        <v>56</v>
      </c>
      <c r="G31" s="68" t="s">
        <v>57</v>
      </c>
      <c r="H31" s="69"/>
      <c r="I31" s="70"/>
      <c r="J31" s="69">
        <f t="shared" si="0"/>
        <v>0</v>
      </c>
      <c r="K31" s="71"/>
      <c r="L31" s="72">
        <f t="shared" si="1"/>
        <v>0</v>
      </c>
    </row>
    <row r="32" ht="17.75" customHeight="1" spans="1:12">
      <c r="A32" s="63" t="s">
        <v>147</v>
      </c>
      <c r="B32" s="64" t="s">
        <v>148</v>
      </c>
      <c r="C32" s="64" t="s">
        <v>142</v>
      </c>
      <c r="D32" s="65" t="s">
        <v>149</v>
      </c>
      <c r="E32" s="66"/>
      <c r="F32" s="67" t="s">
        <v>56</v>
      </c>
      <c r="G32" s="68" t="s">
        <v>57</v>
      </c>
      <c r="H32" s="69"/>
      <c r="I32" s="70"/>
      <c r="J32" s="69">
        <f t="shared" si="0"/>
        <v>0</v>
      </c>
      <c r="K32" s="71"/>
      <c r="L32" s="72">
        <f t="shared" si="1"/>
        <v>0</v>
      </c>
    </row>
    <row r="33" ht="35.55" customHeight="1" spans="1:12">
      <c r="A33" s="63" t="s">
        <v>150</v>
      </c>
      <c r="B33" s="64" t="s">
        <v>151</v>
      </c>
      <c r="C33" s="64" t="s">
        <v>152</v>
      </c>
      <c r="D33" s="65" t="s">
        <v>153</v>
      </c>
      <c r="E33" s="66"/>
      <c r="F33" s="67" t="s">
        <v>112</v>
      </c>
      <c r="G33" s="68" t="s">
        <v>154</v>
      </c>
      <c r="H33" s="69"/>
      <c r="I33" s="70"/>
      <c r="J33" s="69">
        <f t="shared" si="0"/>
        <v>0</v>
      </c>
      <c r="K33" s="71"/>
      <c r="L33" s="72">
        <f t="shared" si="1"/>
        <v>0</v>
      </c>
    </row>
    <row r="34" ht="17" customHeight="1" spans="1:12">
      <c r="A34" s="63" t="s">
        <v>155</v>
      </c>
      <c r="B34" s="64" t="s">
        <v>156</v>
      </c>
      <c r="C34" s="64" t="s">
        <v>157</v>
      </c>
      <c r="D34" s="65" t="s">
        <v>158</v>
      </c>
      <c r="E34" s="66"/>
      <c r="F34" s="67" t="s">
        <v>56</v>
      </c>
      <c r="G34" s="68" t="s">
        <v>57</v>
      </c>
      <c r="H34" s="69"/>
      <c r="I34" s="70"/>
      <c r="J34" s="69">
        <f t="shared" si="0"/>
        <v>0</v>
      </c>
      <c r="K34" s="71"/>
      <c r="L34" s="72">
        <f t="shared" si="1"/>
        <v>0</v>
      </c>
    </row>
    <row r="35" ht="25.9" customHeight="1" spans="1:12">
      <c r="A35" s="63" t="s">
        <v>159</v>
      </c>
      <c r="B35" s="64" t="s">
        <v>160</v>
      </c>
      <c r="C35" s="64" t="s">
        <v>161</v>
      </c>
      <c r="D35" s="65" t="s">
        <v>162</v>
      </c>
      <c r="E35" s="66"/>
      <c r="F35" s="67" t="s">
        <v>64</v>
      </c>
      <c r="G35" s="68" t="s">
        <v>20</v>
      </c>
      <c r="H35" s="69"/>
      <c r="I35" s="70"/>
      <c r="J35" s="69">
        <f t="shared" si="0"/>
        <v>0</v>
      </c>
      <c r="K35" s="71"/>
      <c r="L35" s="72">
        <f t="shared" si="1"/>
        <v>0</v>
      </c>
    </row>
    <row r="36" ht="25.15" customHeight="1" spans="1:12">
      <c r="A36" s="63" t="s">
        <v>163</v>
      </c>
      <c r="B36" s="64" t="s">
        <v>164</v>
      </c>
      <c r="C36" s="64" t="s">
        <v>161</v>
      </c>
      <c r="D36" s="65" t="s">
        <v>165</v>
      </c>
      <c r="E36" s="66"/>
      <c r="F36" s="67" t="s">
        <v>64</v>
      </c>
      <c r="G36" s="68" t="s">
        <v>96</v>
      </c>
      <c r="H36" s="69"/>
      <c r="I36" s="70"/>
      <c r="J36" s="69">
        <f t="shared" si="0"/>
        <v>0</v>
      </c>
      <c r="K36" s="71"/>
      <c r="L36" s="72">
        <f t="shared" si="1"/>
        <v>0</v>
      </c>
    </row>
    <row r="37" ht="17.75" customHeight="1" spans="1:12">
      <c r="A37" s="63" t="s">
        <v>52</v>
      </c>
      <c r="B37" s="64" t="s">
        <v>166</v>
      </c>
      <c r="C37" s="64" t="s">
        <v>161</v>
      </c>
      <c r="D37" s="65" t="s">
        <v>167</v>
      </c>
      <c r="E37" s="66"/>
      <c r="F37" s="67" t="s">
        <v>64</v>
      </c>
      <c r="G37" s="68" t="s">
        <v>33</v>
      </c>
      <c r="H37" s="69"/>
      <c r="I37" s="70"/>
      <c r="J37" s="69">
        <f t="shared" si="0"/>
        <v>0</v>
      </c>
      <c r="K37" s="71"/>
      <c r="L37" s="72">
        <f t="shared" si="1"/>
        <v>0</v>
      </c>
    </row>
    <row r="38" ht="25.15" customHeight="1" spans="1:12">
      <c r="A38" s="63" t="s">
        <v>168</v>
      </c>
      <c r="B38" s="64" t="s">
        <v>169</v>
      </c>
      <c r="C38" s="64" t="s">
        <v>170</v>
      </c>
      <c r="D38" s="65" t="s">
        <v>171</v>
      </c>
      <c r="E38" s="66"/>
      <c r="F38" s="67" t="s">
        <v>172</v>
      </c>
      <c r="G38" s="68" t="s">
        <v>78</v>
      </c>
      <c r="H38" s="69"/>
      <c r="I38" s="70"/>
      <c r="J38" s="69">
        <f t="shared" si="0"/>
        <v>0</v>
      </c>
      <c r="K38" s="71"/>
      <c r="L38" s="72">
        <f t="shared" si="1"/>
        <v>0</v>
      </c>
    </row>
    <row r="39" ht="25.15" customHeight="1" spans="1:12">
      <c r="A39" s="63" t="s">
        <v>173</v>
      </c>
      <c r="B39" s="64" t="s">
        <v>174</v>
      </c>
      <c r="C39" s="64" t="s">
        <v>170</v>
      </c>
      <c r="D39" s="65" t="s">
        <v>175</v>
      </c>
      <c r="E39" s="66"/>
      <c r="F39" s="67" t="s">
        <v>172</v>
      </c>
      <c r="G39" s="68" t="s">
        <v>33</v>
      </c>
      <c r="H39" s="69"/>
      <c r="I39" s="70"/>
      <c r="J39" s="69">
        <f t="shared" si="0"/>
        <v>0</v>
      </c>
      <c r="K39" s="71"/>
      <c r="L39" s="72">
        <f t="shared" si="1"/>
        <v>0</v>
      </c>
    </row>
    <row r="40" ht="25.15" customHeight="1" spans="1:12">
      <c r="A40" s="63" t="s">
        <v>176</v>
      </c>
      <c r="B40" s="64" t="s">
        <v>177</v>
      </c>
      <c r="C40" s="64" t="s">
        <v>170</v>
      </c>
      <c r="D40" s="65" t="s">
        <v>178</v>
      </c>
      <c r="E40" s="66"/>
      <c r="F40" s="67" t="s">
        <v>172</v>
      </c>
      <c r="G40" s="68" t="s">
        <v>20</v>
      </c>
      <c r="H40" s="69"/>
      <c r="I40" s="70"/>
      <c r="J40" s="69">
        <f t="shared" si="0"/>
        <v>0</v>
      </c>
      <c r="K40" s="71"/>
      <c r="L40" s="72">
        <f t="shared" si="1"/>
        <v>0</v>
      </c>
    </row>
    <row r="41" ht="25.9" customHeight="1" spans="1:12">
      <c r="A41" s="63" t="s">
        <v>179</v>
      </c>
      <c r="B41" s="64" t="s">
        <v>180</v>
      </c>
      <c r="C41" s="64" t="s">
        <v>170</v>
      </c>
      <c r="D41" s="65" t="s">
        <v>181</v>
      </c>
      <c r="E41" s="66"/>
      <c r="F41" s="67" t="s">
        <v>172</v>
      </c>
      <c r="G41" s="68" t="s">
        <v>11</v>
      </c>
      <c r="H41" s="69"/>
      <c r="I41" s="70"/>
      <c r="J41" s="69">
        <f t="shared" ref="J41:J72" si="2">G41*H41</f>
        <v>0</v>
      </c>
      <c r="K41" s="71"/>
      <c r="L41" s="72">
        <f t="shared" ref="L41:L72" si="3">G41*K41</f>
        <v>0</v>
      </c>
    </row>
    <row r="42" ht="25.15" customHeight="1" spans="1:12">
      <c r="A42" s="63" t="s">
        <v>182</v>
      </c>
      <c r="B42" s="64" t="s">
        <v>183</v>
      </c>
      <c r="C42" s="64" t="s">
        <v>184</v>
      </c>
      <c r="D42" s="65" t="s">
        <v>185</v>
      </c>
      <c r="E42" s="66"/>
      <c r="F42" s="67" t="s">
        <v>51</v>
      </c>
      <c r="G42" s="68" t="s">
        <v>114</v>
      </c>
      <c r="H42" s="69"/>
      <c r="I42" s="70"/>
      <c r="J42" s="69">
        <f t="shared" si="2"/>
        <v>0</v>
      </c>
      <c r="K42" s="71"/>
      <c r="L42" s="72">
        <f t="shared" si="3"/>
        <v>0</v>
      </c>
    </row>
    <row r="43" ht="25.15" customHeight="1" spans="1:12">
      <c r="A43" s="63" t="s">
        <v>186</v>
      </c>
      <c r="B43" s="64" t="s">
        <v>187</v>
      </c>
      <c r="C43" s="64" t="s">
        <v>184</v>
      </c>
      <c r="D43" s="65" t="s">
        <v>188</v>
      </c>
      <c r="E43" s="66"/>
      <c r="F43" s="67" t="s">
        <v>51</v>
      </c>
      <c r="G43" s="68" t="s">
        <v>31</v>
      </c>
      <c r="H43" s="69"/>
      <c r="I43" s="70"/>
      <c r="J43" s="69">
        <f t="shared" si="2"/>
        <v>0</v>
      </c>
      <c r="K43" s="71"/>
      <c r="L43" s="72">
        <f t="shared" si="3"/>
        <v>0</v>
      </c>
    </row>
    <row r="44" ht="25.9" customHeight="1" spans="1:12">
      <c r="A44" s="63" t="s">
        <v>189</v>
      </c>
      <c r="B44" s="64" t="s">
        <v>190</v>
      </c>
      <c r="C44" s="64" t="s">
        <v>184</v>
      </c>
      <c r="D44" s="65" t="s">
        <v>191</v>
      </c>
      <c r="E44" s="66"/>
      <c r="F44" s="67" t="s">
        <v>51</v>
      </c>
      <c r="G44" s="68" t="s">
        <v>33</v>
      </c>
      <c r="H44" s="69"/>
      <c r="I44" s="70"/>
      <c r="J44" s="69">
        <f t="shared" si="2"/>
        <v>0</v>
      </c>
      <c r="K44" s="71"/>
      <c r="L44" s="72">
        <f t="shared" si="3"/>
        <v>0</v>
      </c>
    </row>
    <row r="45" ht="25.15" customHeight="1" spans="1:12">
      <c r="A45" s="63" t="s">
        <v>192</v>
      </c>
      <c r="B45" s="64" t="s">
        <v>193</v>
      </c>
      <c r="C45" s="64" t="s">
        <v>184</v>
      </c>
      <c r="D45" s="65" t="s">
        <v>194</v>
      </c>
      <c r="E45" s="66"/>
      <c r="F45" s="67" t="s">
        <v>51</v>
      </c>
      <c r="G45" s="68" t="s">
        <v>33</v>
      </c>
      <c r="H45" s="69"/>
      <c r="I45" s="70"/>
      <c r="J45" s="69">
        <f t="shared" si="2"/>
        <v>0</v>
      </c>
      <c r="K45" s="71"/>
      <c r="L45" s="72">
        <f t="shared" si="3"/>
        <v>0</v>
      </c>
    </row>
    <row r="46" ht="25.15" customHeight="1" spans="1:12">
      <c r="A46" s="63" t="s">
        <v>195</v>
      </c>
      <c r="B46" s="64" t="s">
        <v>196</v>
      </c>
      <c r="C46" s="64" t="s">
        <v>184</v>
      </c>
      <c r="D46" s="65" t="s">
        <v>197</v>
      </c>
      <c r="E46" s="66"/>
      <c r="F46" s="67" t="s">
        <v>51</v>
      </c>
      <c r="G46" s="68" t="s">
        <v>87</v>
      </c>
      <c r="H46" s="69"/>
      <c r="I46" s="70"/>
      <c r="J46" s="69">
        <f t="shared" si="2"/>
        <v>0</v>
      </c>
      <c r="K46" s="71"/>
      <c r="L46" s="72">
        <f t="shared" si="3"/>
        <v>0</v>
      </c>
    </row>
    <row r="47" ht="25.15" customHeight="1" spans="1:12">
      <c r="A47" s="63" t="s">
        <v>198</v>
      </c>
      <c r="B47" s="64" t="s">
        <v>199</v>
      </c>
      <c r="C47" s="64" t="s">
        <v>200</v>
      </c>
      <c r="D47" s="65" t="s">
        <v>201</v>
      </c>
      <c r="E47" s="66"/>
      <c r="F47" s="67" t="s">
        <v>51</v>
      </c>
      <c r="G47" s="68" t="s">
        <v>198</v>
      </c>
      <c r="H47" s="69"/>
      <c r="I47" s="70"/>
      <c r="J47" s="69">
        <f t="shared" si="2"/>
        <v>0</v>
      </c>
      <c r="K47" s="71"/>
      <c r="L47" s="72">
        <f t="shared" si="3"/>
        <v>0</v>
      </c>
    </row>
    <row r="48" ht="17.75" customHeight="1" spans="1:12">
      <c r="A48" s="63" t="s">
        <v>202</v>
      </c>
      <c r="B48" s="64" t="s">
        <v>203</v>
      </c>
      <c r="C48" s="64" t="s">
        <v>204</v>
      </c>
      <c r="D48" s="65" t="s">
        <v>205</v>
      </c>
      <c r="E48" s="66"/>
      <c r="F48" s="67" t="s">
        <v>206</v>
      </c>
      <c r="G48" s="68" t="s">
        <v>207</v>
      </c>
      <c r="H48" s="69"/>
      <c r="I48" s="70"/>
      <c r="J48" s="69">
        <f t="shared" si="2"/>
        <v>0</v>
      </c>
      <c r="K48" s="71"/>
      <c r="L48" s="72">
        <f t="shared" si="3"/>
        <v>0</v>
      </c>
    </row>
    <row r="49" ht="17.75" customHeight="1" spans="1:12">
      <c r="A49" s="63" t="s">
        <v>208</v>
      </c>
      <c r="B49" s="64" t="s">
        <v>209</v>
      </c>
      <c r="C49" s="64" t="s">
        <v>210</v>
      </c>
      <c r="D49" s="65" t="s">
        <v>211</v>
      </c>
      <c r="E49" s="66"/>
      <c r="F49" s="67" t="s">
        <v>56</v>
      </c>
      <c r="G49" s="68" t="s">
        <v>87</v>
      </c>
      <c r="H49" s="69"/>
      <c r="I49" s="70"/>
      <c r="J49" s="69">
        <f t="shared" si="2"/>
        <v>0</v>
      </c>
      <c r="K49" s="71"/>
      <c r="L49" s="72">
        <f t="shared" si="3"/>
        <v>0</v>
      </c>
    </row>
    <row r="50" ht="17" customHeight="1" spans="1:12">
      <c r="A50" s="63" t="s">
        <v>212</v>
      </c>
      <c r="B50" s="64" t="s">
        <v>213</v>
      </c>
      <c r="C50" s="64" t="s">
        <v>210</v>
      </c>
      <c r="D50" s="65" t="s">
        <v>214</v>
      </c>
      <c r="E50" s="66"/>
      <c r="F50" s="67" t="s">
        <v>56</v>
      </c>
      <c r="G50" s="68" t="s">
        <v>87</v>
      </c>
      <c r="H50" s="69"/>
      <c r="I50" s="70"/>
      <c r="J50" s="69">
        <f t="shared" si="2"/>
        <v>0</v>
      </c>
      <c r="K50" s="71"/>
      <c r="L50" s="72">
        <f t="shared" si="3"/>
        <v>0</v>
      </c>
    </row>
    <row r="51" ht="25.15" customHeight="1" spans="1:12">
      <c r="A51" s="63" t="s">
        <v>215</v>
      </c>
      <c r="B51" s="64" t="s">
        <v>216</v>
      </c>
      <c r="C51" s="64" t="s">
        <v>210</v>
      </c>
      <c r="D51" s="65" t="s">
        <v>217</v>
      </c>
      <c r="E51" s="66"/>
      <c r="F51" s="67" t="s">
        <v>56</v>
      </c>
      <c r="G51" s="68" t="s">
        <v>57</v>
      </c>
      <c r="H51" s="69"/>
      <c r="I51" s="70"/>
      <c r="J51" s="69">
        <f t="shared" si="2"/>
        <v>0</v>
      </c>
      <c r="K51" s="71"/>
      <c r="L51" s="72">
        <f t="shared" si="3"/>
        <v>0</v>
      </c>
    </row>
    <row r="52" ht="17.75" customHeight="1" spans="1:12">
      <c r="A52" s="63" t="s">
        <v>218</v>
      </c>
      <c r="B52" s="64" t="s">
        <v>219</v>
      </c>
      <c r="C52" s="64" t="s">
        <v>210</v>
      </c>
      <c r="D52" s="65" t="s">
        <v>220</v>
      </c>
      <c r="E52" s="66"/>
      <c r="F52" s="67" t="s">
        <v>56</v>
      </c>
      <c r="G52" s="68" t="s">
        <v>87</v>
      </c>
      <c r="H52" s="69"/>
      <c r="I52" s="70"/>
      <c r="J52" s="69">
        <f t="shared" si="2"/>
        <v>0</v>
      </c>
      <c r="K52" s="71"/>
      <c r="L52" s="72">
        <f t="shared" si="3"/>
        <v>0</v>
      </c>
    </row>
    <row r="53" ht="25.15" customHeight="1" spans="1:12">
      <c r="A53" s="63" t="s">
        <v>221</v>
      </c>
      <c r="B53" s="64" t="s">
        <v>222</v>
      </c>
      <c r="C53" s="64" t="s">
        <v>223</v>
      </c>
      <c r="D53" s="65" t="s">
        <v>224</v>
      </c>
      <c r="E53" s="66"/>
      <c r="F53" s="67" t="s">
        <v>172</v>
      </c>
      <c r="G53" s="68" t="s">
        <v>186</v>
      </c>
      <c r="H53" s="69"/>
      <c r="I53" s="70"/>
      <c r="J53" s="69">
        <f t="shared" si="2"/>
        <v>0</v>
      </c>
      <c r="K53" s="71"/>
      <c r="L53" s="72">
        <f t="shared" si="3"/>
        <v>0</v>
      </c>
    </row>
    <row r="54" ht="25.9" customHeight="1" spans="1:12">
      <c r="A54" s="63" t="s">
        <v>225</v>
      </c>
      <c r="B54" s="64" t="s">
        <v>226</v>
      </c>
      <c r="C54" s="64" t="s">
        <v>223</v>
      </c>
      <c r="D54" s="65" t="s">
        <v>227</v>
      </c>
      <c r="E54" s="66"/>
      <c r="F54" s="67" t="s">
        <v>172</v>
      </c>
      <c r="G54" s="68" t="s">
        <v>82</v>
      </c>
      <c r="H54" s="69"/>
      <c r="I54" s="70"/>
      <c r="J54" s="69">
        <f t="shared" si="2"/>
        <v>0</v>
      </c>
      <c r="K54" s="71"/>
      <c r="L54" s="72">
        <f t="shared" si="3"/>
        <v>0</v>
      </c>
    </row>
    <row r="55" ht="25.15" customHeight="1" spans="1:12">
      <c r="A55" s="63" t="s">
        <v>228</v>
      </c>
      <c r="B55" s="64" t="s">
        <v>229</v>
      </c>
      <c r="C55" s="64" t="s">
        <v>223</v>
      </c>
      <c r="D55" s="65" t="s">
        <v>230</v>
      </c>
      <c r="E55" s="66"/>
      <c r="F55" s="67" t="s">
        <v>172</v>
      </c>
      <c r="G55" s="68" t="s">
        <v>87</v>
      </c>
      <c r="H55" s="69"/>
      <c r="I55" s="70"/>
      <c r="J55" s="69">
        <f t="shared" si="2"/>
        <v>0</v>
      </c>
      <c r="K55" s="71"/>
      <c r="L55" s="72">
        <f t="shared" si="3"/>
        <v>0</v>
      </c>
    </row>
    <row r="56" ht="35.55" customHeight="1" spans="1:12">
      <c r="A56" s="63" t="s">
        <v>231</v>
      </c>
      <c r="B56" s="64" t="s">
        <v>232</v>
      </c>
      <c r="C56" s="64" t="s">
        <v>223</v>
      </c>
      <c r="D56" s="65" t="s">
        <v>233</v>
      </c>
      <c r="E56" s="66"/>
      <c r="F56" s="67" t="s">
        <v>172</v>
      </c>
      <c r="G56" s="68" t="s">
        <v>82</v>
      </c>
      <c r="H56" s="69"/>
      <c r="I56" s="70"/>
      <c r="J56" s="69">
        <f t="shared" si="2"/>
        <v>0</v>
      </c>
      <c r="K56" s="71"/>
      <c r="L56" s="72">
        <f t="shared" si="3"/>
        <v>0</v>
      </c>
    </row>
    <row r="57" ht="17" customHeight="1" spans="1:12">
      <c r="A57" s="63" t="s">
        <v>234</v>
      </c>
      <c r="B57" s="64" t="s">
        <v>235</v>
      </c>
      <c r="C57" s="64" t="s">
        <v>223</v>
      </c>
      <c r="D57" s="65" t="s">
        <v>236</v>
      </c>
      <c r="E57" s="66"/>
      <c r="F57" s="67" t="s">
        <v>172</v>
      </c>
      <c r="G57" s="68" t="s">
        <v>57</v>
      </c>
      <c r="H57" s="69"/>
      <c r="I57" s="70"/>
      <c r="J57" s="69">
        <f t="shared" si="2"/>
        <v>0</v>
      </c>
      <c r="K57" s="71"/>
      <c r="L57" s="72">
        <f t="shared" si="3"/>
        <v>0</v>
      </c>
    </row>
    <row r="58" ht="17.75" customHeight="1" spans="1:12">
      <c r="A58" s="63" t="s">
        <v>237</v>
      </c>
      <c r="B58" s="64" t="s">
        <v>238</v>
      </c>
      <c r="C58" s="64" t="s">
        <v>223</v>
      </c>
      <c r="D58" s="65" t="s">
        <v>239</v>
      </c>
      <c r="E58" s="66"/>
      <c r="F58" s="67" t="s">
        <v>172</v>
      </c>
      <c r="G58" s="68" t="s">
        <v>87</v>
      </c>
      <c r="H58" s="69"/>
      <c r="I58" s="70"/>
      <c r="J58" s="69">
        <f t="shared" si="2"/>
        <v>0</v>
      </c>
      <c r="K58" s="71"/>
      <c r="L58" s="72">
        <f t="shared" si="3"/>
        <v>0</v>
      </c>
    </row>
    <row r="59" ht="25.15" customHeight="1" spans="1:12">
      <c r="A59" s="63" t="s">
        <v>240</v>
      </c>
      <c r="B59" s="64" t="s">
        <v>241</v>
      </c>
      <c r="C59" s="64" t="s">
        <v>223</v>
      </c>
      <c r="D59" s="65" t="s">
        <v>242</v>
      </c>
      <c r="E59" s="66"/>
      <c r="F59" s="67" t="s">
        <v>172</v>
      </c>
      <c r="G59" s="68" t="s">
        <v>87</v>
      </c>
      <c r="H59" s="69"/>
      <c r="I59" s="70"/>
      <c r="J59" s="69">
        <f t="shared" si="2"/>
        <v>0</v>
      </c>
      <c r="K59" s="71"/>
      <c r="L59" s="72">
        <f t="shared" si="3"/>
        <v>0</v>
      </c>
    </row>
    <row r="60" ht="25.9" customHeight="1" spans="1:12">
      <c r="A60" s="63" t="s">
        <v>243</v>
      </c>
      <c r="B60" s="64" t="s">
        <v>244</v>
      </c>
      <c r="C60" s="64" t="s">
        <v>223</v>
      </c>
      <c r="D60" s="65" t="s">
        <v>245</v>
      </c>
      <c r="E60" s="66"/>
      <c r="F60" s="67" t="s">
        <v>172</v>
      </c>
      <c r="G60" s="68" t="s">
        <v>87</v>
      </c>
      <c r="H60" s="69"/>
      <c r="I60" s="70"/>
      <c r="J60" s="69">
        <f t="shared" si="2"/>
        <v>0</v>
      </c>
      <c r="K60" s="71"/>
      <c r="L60" s="72">
        <f t="shared" si="3"/>
        <v>0</v>
      </c>
    </row>
    <row r="61" ht="25.15" customHeight="1" spans="1:12">
      <c r="A61" s="63" t="s">
        <v>246</v>
      </c>
      <c r="B61" s="64" t="s">
        <v>247</v>
      </c>
      <c r="C61" s="64" t="s">
        <v>223</v>
      </c>
      <c r="D61" s="65" t="s">
        <v>248</v>
      </c>
      <c r="E61" s="66"/>
      <c r="F61" s="67" t="s">
        <v>172</v>
      </c>
      <c r="G61" s="68" t="s">
        <v>57</v>
      </c>
      <c r="H61" s="69"/>
      <c r="I61" s="70"/>
      <c r="J61" s="69">
        <f t="shared" si="2"/>
        <v>0</v>
      </c>
      <c r="K61" s="71"/>
      <c r="L61" s="72">
        <f t="shared" si="3"/>
        <v>0</v>
      </c>
    </row>
    <row r="62" ht="25.15" customHeight="1" spans="1:12">
      <c r="A62" s="63" t="s">
        <v>249</v>
      </c>
      <c r="B62" s="64" t="s">
        <v>250</v>
      </c>
      <c r="C62" s="64" t="s">
        <v>223</v>
      </c>
      <c r="D62" s="65" t="s">
        <v>251</v>
      </c>
      <c r="E62" s="66"/>
      <c r="F62" s="67" t="s">
        <v>172</v>
      </c>
      <c r="G62" s="68" t="s">
        <v>120</v>
      </c>
      <c r="H62" s="69"/>
      <c r="I62" s="70"/>
      <c r="J62" s="69">
        <f t="shared" si="2"/>
        <v>0</v>
      </c>
      <c r="K62" s="71"/>
      <c r="L62" s="72">
        <f t="shared" si="3"/>
        <v>0</v>
      </c>
    </row>
    <row r="63" ht="25.15" customHeight="1" spans="1:12">
      <c r="A63" s="63" t="s">
        <v>252</v>
      </c>
      <c r="B63" s="64" t="s">
        <v>253</v>
      </c>
      <c r="C63" s="64" t="s">
        <v>223</v>
      </c>
      <c r="D63" s="65" t="s">
        <v>254</v>
      </c>
      <c r="E63" s="66"/>
      <c r="F63" s="67" t="s">
        <v>172</v>
      </c>
      <c r="G63" s="68" t="s">
        <v>147</v>
      </c>
      <c r="H63" s="69"/>
      <c r="I63" s="70"/>
      <c r="J63" s="69">
        <f t="shared" si="2"/>
        <v>0</v>
      </c>
      <c r="K63" s="71"/>
      <c r="L63" s="72">
        <f t="shared" si="3"/>
        <v>0</v>
      </c>
    </row>
    <row r="64" ht="25.9" customHeight="1" spans="1:12">
      <c r="A64" s="63" t="s">
        <v>255</v>
      </c>
      <c r="B64" s="64" t="s">
        <v>256</v>
      </c>
      <c r="C64" s="64" t="s">
        <v>223</v>
      </c>
      <c r="D64" s="65" t="s">
        <v>257</v>
      </c>
      <c r="E64" s="66"/>
      <c r="F64" s="67" t="s">
        <v>172</v>
      </c>
      <c r="G64" s="68" t="s">
        <v>78</v>
      </c>
      <c r="H64" s="69"/>
      <c r="I64" s="70"/>
      <c r="J64" s="69">
        <f t="shared" si="2"/>
        <v>0</v>
      </c>
      <c r="K64" s="71"/>
      <c r="L64" s="72">
        <f t="shared" si="3"/>
        <v>0</v>
      </c>
    </row>
    <row r="65" ht="25.15" customHeight="1" spans="1:12">
      <c r="A65" s="63" t="s">
        <v>258</v>
      </c>
      <c r="B65" s="64" t="s">
        <v>259</v>
      </c>
      <c r="C65" s="64" t="s">
        <v>223</v>
      </c>
      <c r="D65" s="65" t="s">
        <v>260</v>
      </c>
      <c r="E65" s="66"/>
      <c r="F65" s="67" t="s">
        <v>172</v>
      </c>
      <c r="G65" s="68" t="s">
        <v>70</v>
      </c>
      <c r="H65" s="69"/>
      <c r="I65" s="70"/>
      <c r="J65" s="69">
        <f t="shared" si="2"/>
        <v>0</v>
      </c>
      <c r="K65" s="71"/>
      <c r="L65" s="72">
        <f t="shared" si="3"/>
        <v>0</v>
      </c>
    </row>
    <row r="66" ht="45.15" customHeight="1" spans="1:12">
      <c r="A66" s="63" t="s">
        <v>261</v>
      </c>
      <c r="B66" s="64" t="s">
        <v>262</v>
      </c>
      <c r="C66" s="64" t="s">
        <v>223</v>
      </c>
      <c r="D66" s="65" t="s">
        <v>263</v>
      </c>
      <c r="E66" s="66"/>
      <c r="F66" s="67" t="s">
        <v>172</v>
      </c>
      <c r="G66" s="68" t="s">
        <v>264</v>
      </c>
      <c r="H66" s="69"/>
      <c r="I66" s="70"/>
      <c r="J66" s="69">
        <f t="shared" si="2"/>
        <v>0</v>
      </c>
      <c r="K66" s="71"/>
      <c r="L66" s="72">
        <f t="shared" si="3"/>
        <v>0</v>
      </c>
    </row>
    <row r="67" ht="45.9" customHeight="1" spans="1:12">
      <c r="A67" s="63" t="s">
        <v>265</v>
      </c>
      <c r="B67" s="64" t="s">
        <v>266</v>
      </c>
      <c r="C67" s="64" t="s">
        <v>223</v>
      </c>
      <c r="D67" s="65" t="s">
        <v>267</v>
      </c>
      <c r="E67" s="66"/>
      <c r="F67" s="67" t="s">
        <v>172</v>
      </c>
      <c r="G67" s="68" t="s">
        <v>234</v>
      </c>
      <c r="H67" s="69"/>
      <c r="I67" s="70"/>
      <c r="J67" s="69">
        <f t="shared" si="2"/>
        <v>0</v>
      </c>
      <c r="K67" s="71"/>
      <c r="L67" s="72">
        <f t="shared" si="3"/>
        <v>0</v>
      </c>
    </row>
    <row r="68" ht="45.9" customHeight="1" spans="1:12">
      <c r="A68" s="63" t="s">
        <v>268</v>
      </c>
      <c r="B68" s="64" t="s">
        <v>269</v>
      </c>
      <c r="C68" s="64" t="s">
        <v>223</v>
      </c>
      <c r="D68" s="65" t="s">
        <v>270</v>
      </c>
      <c r="E68" s="66"/>
      <c r="F68" s="67" t="s">
        <v>172</v>
      </c>
      <c r="G68" s="68" t="s">
        <v>264</v>
      </c>
      <c r="H68" s="69"/>
      <c r="I68" s="70"/>
      <c r="J68" s="69">
        <f t="shared" si="2"/>
        <v>0</v>
      </c>
      <c r="K68" s="71"/>
      <c r="L68" s="72">
        <f t="shared" si="3"/>
        <v>0</v>
      </c>
    </row>
    <row r="69" ht="45.9" customHeight="1" spans="1:12">
      <c r="A69" s="63" t="s">
        <v>271</v>
      </c>
      <c r="B69" s="64" t="s">
        <v>272</v>
      </c>
      <c r="C69" s="64" t="s">
        <v>223</v>
      </c>
      <c r="D69" s="65" t="s">
        <v>273</v>
      </c>
      <c r="E69" s="66"/>
      <c r="F69" s="67" t="s">
        <v>172</v>
      </c>
      <c r="G69" s="68" t="s">
        <v>198</v>
      </c>
      <c r="H69" s="69"/>
      <c r="I69" s="70"/>
      <c r="J69" s="69">
        <f t="shared" si="2"/>
        <v>0</v>
      </c>
      <c r="K69" s="71"/>
      <c r="L69" s="72">
        <f t="shared" si="3"/>
        <v>0</v>
      </c>
    </row>
    <row r="70" ht="45.9" customHeight="1" spans="1:12">
      <c r="A70" s="63" t="s">
        <v>274</v>
      </c>
      <c r="B70" s="64" t="s">
        <v>275</v>
      </c>
      <c r="C70" s="64" t="s">
        <v>223</v>
      </c>
      <c r="D70" s="65" t="s">
        <v>276</v>
      </c>
      <c r="E70" s="66"/>
      <c r="F70" s="67" t="s">
        <v>172</v>
      </c>
      <c r="G70" s="68" t="s">
        <v>198</v>
      </c>
      <c r="H70" s="69"/>
      <c r="I70" s="70"/>
      <c r="J70" s="69">
        <f t="shared" si="2"/>
        <v>0</v>
      </c>
      <c r="K70" s="71"/>
      <c r="L70" s="72">
        <f t="shared" si="3"/>
        <v>0</v>
      </c>
    </row>
    <row r="71" ht="17" customHeight="1" spans="1:12">
      <c r="A71" s="63" t="s">
        <v>277</v>
      </c>
      <c r="B71" s="64" t="s">
        <v>278</v>
      </c>
      <c r="C71" s="64" t="s">
        <v>279</v>
      </c>
      <c r="D71" s="65" t="s">
        <v>280</v>
      </c>
      <c r="E71" s="66"/>
      <c r="F71" s="67" t="s">
        <v>281</v>
      </c>
      <c r="G71" s="68" t="s">
        <v>57</v>
      </c>
      <c r="H71" s="69"/>
      <c r="I71" s="70"/>
      <c r="J71" s="69">
        <f t="shared" si="2"/>
        <v>0</v>
      </c>
      <c r="K71" s="71"/>
      <c r="L71" s="72">
        <f t="shared" si="3"/>
        <v>0</v>
      </c>
    </row>
    <row r="72" ht="25.15" customHeight="1" spans="1:12">
      <c r="A72" s="63" t="s">
        <v>282</v>
      </c>
      <c r="B72" s="64" t="s">
        <v>283</v>
      </c>
      <c r="C72" s="64" t="s">
        <v>284</v>
      </c>
      <c r="D72" s="65" t="s">
        <v>285</v>
      </c>
      <c r="E72" s="66"/>
      <c r="F72" s="67" t="s">
        <v>286</v>
      </c>
      <c r="G72" s="68" t="s">
        <v>8</v>
      </c>
      <c r="H72" s="69"/>
      <c r="I72" s="70"/>
      <c r="J72" s="69">
        <f t="shared" si="2"/>
        <v>0</v>
      </c>
      <c r="K72" s="71"/>
      <c r="L72" s="72">
        <f t="shared" si="3"/>
        <v>0</v>
      </c>
    </row>
    <row r="73" ht="17.75" customHeight="1" spans="1:12">
      <c r="A73" s="63" t="s">
        <v>287</v>
      </c>
      <c r="B73" s="64" t="s">
        <v>288</v>
      </c>
      <c r="C73" s="64" t="s">
        <v>289</v>
      </c>
      <c r="D73" s="65" t="s">
        <v>290</v>
      </c>
      <c r="E73" s="66"/>
      <c r="F73" s="67" t="s">
        <v>291</v>
      </c>
      <c r="G73" s="68" t="s">
        <v>96</v>
      </c>
      <c r="H73" s="69"/>
      <c r="I73" s="70"/>
      <c r="J73" s="69">
        <f t="shared" ref="J73:J88" si="4">G73*H73</f>
        <v>0</v>
      </c>
      <c r="K73" s="71"/>
      <c r="L73" s="72">
        <f t="shared" ref="L73:L88" si="5">G73*K73</f>
        <v>0</v>
      </c>
    </row>
    <row r="74" ht="17.75" customHeight="1" spans="1:12">
      <c r="A74" s="63" t="s">
        <v>292</v>
      </c>
      <c r="B74" s="64" t="s">
        <v>293</v>
      </c>
      <c r="C74" s="64" t="s">
        <v>294</v>
      </c>
      <c r="D74" s="65" t="s">
        <v>294</v>
      </c>
      <c r="E74" s="66"/>
      <c r="F74" s="67" t="s">
        <v>56</v>
      </c>
      <c r="G74" s="68" t="s">
        <v>11</v>
      </c>
      <c r="H74" s="69"/>
      <c r="I74" s="70"/>
      <c r="J74" s="69">
        <f t="shared" si="4"/>
        <v>0</v>
      </c>
      <c r="K74" s="71"/>
      <c r="L74" s="72">
        <f t="shared" si="5"/>
        <v>0</v>
      </c>
    </row>
    <row r="75" ht="17" customHeight="1" spans="1:12">
      <c r="A75" s="63" t="s">
        <v>295</v>
      </c>
      <c r="B75" s="64" t="s">
        <v>296</v>
      </c>
      <c r="C75" s="64" t="s">
        <v>297</v>
      </c>
      <c r="D75" s="65" t="s">
        <v>298</v>
      </c>
      <c r="E75" s="66"/>
      <c r="F75" s="67" t="s">
        <v>56</v>
      </c>
      <c r="G75" s="68" t="s">
        <v>8</v>
      </c>
      <c r="H75" s="69"/>
      <c r="I75" s="70"/>
      <c r="J75" s="69">
        <f t="shared" si="4"/>
        <v>0</v>
      </c>
      <c r="K75" s="71"/>
      <c r="L75" s="72">
        <f t="shared" si="5"/>
        <v>0</v>
      </c>
    </row>
    <row r="76" ht="26.65" customHeight="1" spans="1:12">
      <c r="A76" s="63" t="s">
        <v>299</v>
      </c>
      <c r="B76" s="64" t="s">
        <v>300</v>
      </c>
      <c r="C76" s="64" t="s">
        <v>301</v>
      </c>
      <c r="D76" s="65" t="s">
        <v>301</v>
      </c>
      <c r="E76" s="66"/>
      <c r="F76" s="67" t="s">
        <v>56</v>
      </c>
      <c r="G76" s="68" t="s">
        <v>8</v>
      </c>
      <c r="H76" s="69"/>
      <c r="I76" s="70"/>
      <c r="J76" s="69">
        <f t="shared" si="4"/>
        <v>0</v>
      </c>
      <c r="K76" s="71"/>
      <c r="L76" s="72">
        <f t="shared" si="5"/>
        <v>0</v>
      </c>
    </row>
    <row r="77" ht="17.75" customHeight="1" spans="1:12">
      <c r="A77" s="63" t="s">
        <v>69</v>
      </c>
      <c r="B77" s="64" t="s">
        <v>302</v>
      </c>
      <c r="C77" s="64" t="s">
        <v>303</v>
      </c>
      <c r="D77" s="65" t="s">
        <v>304</v>
      </c>
      <c r="E77" s="66"/>
      <c r="F77" s="67" t="s">
        <v>305</v>
      </c>
      <c r="G77" s="68" t="s">
        <v>8</v>
      </c>
      <c r="H77" s="69"/>
      <c r="I77" s="70"/>
      <c r="J77" s="69">
        <f t="shared" si="4"/>
        <v>0</v>
      </c>
      <c r="K77" s="71"/>
      <c r="L77" s="72">
        <f t="shared" si="5"/>
        <v>0</v>
      </c>
    </row>
    <row r="78" ht="26.65" customHeight="1" spans="1:12">
      <c r="A78" s="63" t="s">
        <v>306</v>
      </c>
      <c r="B78" s="64" t="s">
        <v>307</v>
      </c>
      <c r="C78" s="64" t="s">
        <v>308</v>
      </c>
      <c r="D78" s="65" t="s">
        <v>308</v>
      </c>
      <c r="E78" s="66"/>
      <c r="F78" s="67" t="s">
        <v>56</v>
      </c>
      <c r="G78" s="68" t="s">
        <v>8</v>
      </c>
      <c r="H78" s="69"/>
      <c r="I78" s="70"/>
      <c r="J78" s="69">
        <f t="shared" si="4"/>
        <v>0</v>
      </c>
      <c r="K78" s="71"/>
      <c r="L78" s="72">
        <f t="shared" si="5"/>
        <v>0</v>
      </c>
    </row>
    <row r="79" ht="25.15" customHeight="1" spans="1:12">
      <c r="A79" s="63" t="s">
        <v>309</v>
      </c>
      <c r="B79" s="64" t="s">
        <v>310</v>
      </c>
      <c r="C79" s="64" t="s">
        <v>126</v>
      </c>
      <c r="D79" s="65" t="s">
        <v>311</v>
      </c>
      <c r="E79" s="66"/>
      <c r="F79" s="67" t="s">
        <v>112</v>
      </c>
      <c r="G79" s="68" t="s">
        <v>312</v>
      </c>
      <c r="H79" s="69"/>
      <c r="I79" s="70"/>
      <c r="J79" s="69">
        <f t="shared" si="4"/>
        <v>0</v>
      </c>
      <c r="K79" s="71"/>
      <c r="L79" s="72">
        <f t="shared" si="5"/>
        <v>0</v>
      </c>
    </row>
    <row r="80" ht="25.15" customHeight="1" spans="1:12">
      <c r="A80" s="63" t="s">
        <v>313</v>
      </c>
      <c r="B80" s="64" t="s">
        <v>314</v>
      </c>
      <c r="C80" s="64" t="s">
        <v>126</v>
      </c>
      <c r="D80" s="65" t="s">
        <v>311</v>
      </c>
      <c r="E80" s="66"/>
      <c r="F80" s="67" t="s">
        <v>112</v>
      </c>
      <c r="G80" s="68" t="s">
        <v>315</v>
      </c>
      <c r="H80" s="69"/>
      <c r="I80" s="70"/>
      <c r="J80" s="69">
        <f t="shared" si="4"/>
        <v>0</v>
      </c>
      <c r="K80" s="71"/>
      <c r="L80" s="72">
        <f t="shared" si="5"/>
        <v>0</v>
      </c>
    </row>
    <row r="81" ht="25.15" customHeight="1" spans="1:12">
      <c r="A81" s="63" t="s">
        <v>316</v>
      </c>
      <c r="B81" s="64" t="s">
        <v>317</v>
      </c>
      <c r="C81" s="64" t="s">
        <v>318</v>
      </c>
      <c r="D81" s="65" t="s">
        <v>319</v>
      </c>
      <c r="E81" s="66"/>
      <c r="F81" s="67" t="s">
        <v>172</v>
      </c>
      <c r="G81" s="68" t="s">
        <v>11</v>
      </c>
      <c r="H81" s="69"/>
      <c r="I81" s="70"/>
      <c r="J81" s="69">
        <f t="shared" si="4"/>
        <v>0</v>
      </c>
      <c r="K81" s="71"/>
      <c r="L81" s="72">
        <f t="shared" si="5"/>
        <v>0</v>
      </c>
    </row>
    <row r="82" ht="48.85" customHeight="1" spans="1:12">
      <c r="A82" s="63" t="s">
        <v>320</v>
      </c>
      <c r="B82" s="64" t="s">
        <v>321</v>
      </c>
      <c r="C82" s="64" t="s">
        <v>322</v>
      </c>
      <c r="D82" s="65" t="s">
        <v>323</v>
      </c>
      <c r="E82" s="66"/>
      <c r="F82" s="67" t="s">
        <v>64</v>
      </c>
      <c r="G82" s="68">
        <v>2</v>
      </c>
      <c r="H82" s="69"/>
      <c r="I82" s="70"/>
      <c r="J82" s="69">
        <f t="shared" si="4"/>
        <v>0</v>
      </c>
      <c r="K82" s="71"/>
      <c r="L82" s="72">
        <f t="shared" si="5"/>
        <v>0</v>
      </c>
    </row>
    <row r="83" ht="25.15" customHeight="1" spans="1:12">
      <c r="A83" s="63" t="s">
        <v>324</v>
      </c>
      <c r="B83" s="64" t="s">
        <v>325</v>
      </c>
      <c r="C83" s="64" t="s">
        <v>326</v>
      </c>
      <c r="D83" s="65" t="s">
        <v>327</v>
      </c>
      <c r="E83" s="66"/>
      <c r="F83" s="67" t="s">
        <v>112</v>
      </c>
      <c r="G83" s="68" t="s">
        <v>328</v>
      </c>
      <c r="H83" s="69"/>
      <c r="I83" s="70"/>
      <c r="J83" s="69">
        <f t="shared" si="4"/>
        <v>0</v>
      </c>
      <c r="K83" s="71"/>
      <c r="L83" s="72">
        <f t="shared" si="5"/>
        <v>0</v>
      </c>
    </row>
    <row r="84" ht="35.55" customHeight="1" spans="1:12">
      <c r="A84" s="63" t="s">
        <v>329</v>
      </c>
      <c r="B84" s="64" t="s">
        <v>330</v>
      </c>
      <c r="C84" s="64" t="s">
        <v>331</v>
      </c>
      <c r="D84" s="65" t="s">
        <v>332</v>
      </c>
      <c r="E84" s="66"/>
      <c r="F84" s="67" t="s">
        <v>286</v>
      </c>
      <c r="G84" s="68">
        <v>1</v>
      </c>
      <c r="H84" s="69"/>
      <c r="I84" s="70"/>
      <c r="J84" s="69">
        <f t="shared" si="4"/>
        <v>0</v>
      </c>
      <c r="K84" s="71"/>
      <c r="L84" s="72">
        <f t="shared" si="5"/>
        <v>0</v>
      </c>
    </row>
    <row r="85" ht="17.75" customHeight="1" spans="1:12">
      <c r="A85" s="63" t="s">
        <v>333</v>
      </c>
      <c r="B85" s="64" t="s">
        <v>334</v>
      </c>
      <c r="C85" s="64" t="s">
        <v>284</v>
      </c>
      <c r="D85" s="65" t="s">
        <v>335</v>
      </c>
      <c r="E85" s="66"/>
      <c r="F85" s="67" t="s">
        <v>286</v>
      </c>
      <c r="G85" s="68" t="s">
        <v>8</v>
      </c>
      <c r="H85" s="69"/>
      <c r="I85" s="70"/>
      <c r="J85" s="69">
        <f t="shared" si="4"/>
        <v>0</v>
      </c>
      <c r="K85" s="71"/>
      <c r="L85" s="72">
        <f t="shared" si="5"/>
        <v>0</v>
      </c>
    </row>
    <row r="86" ht="25.9" customHeight="1" spans="1:12">
      <c r="A86" s="63" t="s">
        <v>336</v>
      </c>
      <c r="B86" s="64" t="s">
        <v>337</v>
      </c>
      <c r="C86" s="64" t="s">
        <v>338</v>
      </c>
      <c r="D86" s="65" t="s">
        <v>339</v>
      </c>
      <c r="E86" s="66"/>
      <c r="F86" s="67" t="s">
        <v>64</v>
      </c>
      <c r="G86" s="68" t="s">
        <v>8</v>
      </c>
      <c r="H86" s="69"/>
      <c r="I86" s="70"/>
      <c r="J86" s="69">
        <f t="shared" si="4"/>
        <v>0</v>
      </c>
      <c r="K86" s="71"/>
      <c r="L86" s="72">
        <f t="shared" si="5"/>
        <v>0</v>
      </c>
    </row>
    <row r="87" ht="17.75" customHeight="1" spans="1:12">
      <c r="A87" s="63" t="s">
        <v>264</v>
      </c>
      <c r="B87" s="64" t="s">
        <v>340</v>
      </c>
      <c r="C87" s="64" t="s">
        <v>126</v>
      </c>
      <c r="D87" s="65" t="s">
        <v>341</v>
      </c>
      <c r="E87" s="66"/>
      <c r="F87" s="67" t="s">
        <v>112</v>
      </c>
      <c r="G87" s="68" t="s">
        <v>342</v>
      </c>
      <c r="H87" s="69"/>
      <c r="I87" s="70"/>
      <c r="J87" s="69">
        <f t="shared" si="4"/>
        <v>0</v>
      </c>
      <c r="K87" s="71"/>
      <c r="L87" s="72">
        <f t="shared" si="5"/>
        <v>0</v>
      </c>
    </row>
    <row r="88" ht="17.75" customHeight="1" spans="1:12">
      <c r="A88" s="63" t="s">
        <v>343</v>
      </c>
      <c r="B88" s="64" t="s">
        <v>344</v>
      </c>
      <c r="C88" s="64" t="s">
        <v>345</v>
      </c>
      <c r="D88" s="65"/>
      <c r="E88" s="66"/>
      <c r="F88" s="67" t="s">
        <v>64</v>
      </c>
      <c r="G88" s="68" t="s">
        <v>70</v>
      </c>
      <c r="H88" s="69"/>
      <c r="I88" s="70"/>
      <c r="J88" s="69">
        <f t="shared" si="4"/>
        <v>0</v>
      </c>
      <c r="K88" s="71"/>
      <c r="L88" s="72">
        <f t="shared" si="5"/>
        <v>0</v>
      </c>
    </row>
    <row r="89" ht="17" customHeight="1" spans="1:12">
      <c r="A89" s="73" t="s">
        <v>346</v>
      </c>
      <c r="B89" s="74"/>
      <c r="C89" s="74"/>
      <c r="D89" s="74"/>
      <c r="E89" s="74"/>
      <c r="F89" s="74"/>
      <c r="G89" s="74"/>
      <c r="H89" s="70"/>
      <c r="I89" s="70"/>
      <c r="J89" s="69">
        <f>SUM(J8:J88)</f>
        <v>0</v>
      </c>
      <c r="K89" s="69">
        <f>SUM(K8:K88)</f>
        <v>0</v>
      </c>
      <c r="L89" s="69">
        <f>SUM(L8:L88)</f>
        <v>0</v>
      </c>
    </row>
    <row r="90" ht="17" customHeight="1" spans="1:12">
      <c r="A90" s="34" t="s">
        <v>347</v>
      </c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</row>
  </sheetData>
  <sheetProtection algorithmName="SHA-512" hashValue="WeKD8fyMglyXobWloG7Pp0aOutC23MjdHIMxmmGfgmne1zcwXkLUyPTTdFnIY+THkp3+yBuyLphvvy2mEvdlrw==" saltValue="D64yyBBjRTsifywwdJfXRw==" spinCount="100000" sheet="1" objects="1"/>
  <mergeCells count="181">
    <mergeCell ref="A1:L1"/>
    <mergeCell ref="A3:D3"/>
    <mergeCell ref="E3:H3"/>
    <mergeCell ref="I3:L3"/>
    <mergeCell ref="H4:L4"/>
    <mergeCell ref="K5:L5"/>
    <mergeCell ref="C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D35:E35"/>
    <mergeCell ref="H35:I35"/>
    <mergeCell ref="D36:E36"/>
    <mergeCell ref="H36:I36"/>
    <mergeCell ref="D37:E37"/>
    <mergeCell ref="H37:I37"/>
    <mergeCell ref="D38:E38"/>
    <mergeCell ref="H38:I38"/>
    <mergeCell ref="D39:E39"/>
    <mergeCell ref="H39:I39"/>
    <mergeCell ref="D40:E40"/>
    <mergeCell ref="H40:I40"/>
    <mergeCell ref="D41:E41"/>
    <mergeCell ref="H41:I41"/>
    <mergeCell ref="D42:E42"/>
    <mergeCell ref="H42:I42"/>
    <mergeCell ref="D43:E43"/>
    <mergeCell ref="H43:I43"/>
    <mergeCell ref="D44:E44"/>
    <mergeCell ref="H44:I44"/>
    <mergeCell ref="D45:E45"/>
    <mergeCell ref="H45:I45"/>
    <mergeCell ref="D46:E46"/>
    <mergeCell ref="H46:I46"/>
    <mergeCell ref="D47:E47"/>
    <mergeCell ref="H47:I47"/>
    <mergeCell ref="D48:E48"/>
    <mergeCell ref="H48:I48"/>
    <mergeCell ref="D49:E49"/>
    <mergeCell ref="H49:I49"/>
    <mergeCell ref="D50:E50"/>
    <mergeCell ref="H50:I50"/>
    <mergeCell ref="D51:E51"/>
    <mergeCell ref="H51:I51"/>
    <mergeCell ref="D52:E52"/>
    <mergeCell ref="H52:I52"/>
    <mergeCell ref="D53:E53"/>
    <mergeCell ref="H53:I53"/>
    <mergeCell ref="D54:E54"/>
    <mergeCell ref="H54:I54"/>
    <mergeCell ref="D55:E55"/>
    <mergeCell ref="H55:I55"/>
    <mergeCell ref="D56:E56"/>
    <mergeCell ref="H56:I56"/>
    <mergeCell ref="D57:E57"/>
    <mergeCell ref="H57:I57"/>
    <mergeCell ref="D58:E58"/>
    <mergeCell ref="H58:I58"/>
    <mergeCell ref="D59:E59"/>
    <mergeCell ref="H59:I59"/>
    <mergeCell ref="D60:E60"/>
    <mergeCell ref="H60:I60"/>
    <mergeCell ref="D61:E61"/>
    <mergeCell ref="H61:I61"/>
    <mergeCell ref="D62:E62"/>
    <mergeCell ref="H62:I62"/>
    <mergeCell ref="D63:E63"/>
    <mergeCell ref="H63:I63"/>
    <mergeCell ref="D64:E64"/>
    <mergeCell ref="H64:I64"/>
    <mergeCell ref="D65:E65"/>
    <mergeCell ref="H65:I65"/>
    <mergeCell ref="D66:E66"/>
    <mergeCell ref="H66:I66"/>
    <mergeCell ref="D67:E67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D72:E72"/>
    <mergeCell ref="H72:I72"/>
    <mergeCell ref="D73:E73"/>
    <mergeCell ref="H73:I73"/>
    <mergeCell ref="D74:E74"/>
    <mergeCell ref="H74:I74"/>
    <mergeCell ref="D75:E75"/>
    <mergeCell ref="H75:I75"/>
    <mergeCell ref="D76:E76"/>
    <mergeCell ref="H76:I76"/>
    <mergeCell ref="D77:E77"/>
    <mergeCell ref="H77:I77"/>
    <mergeCell ref="D78:E78"/>
    <mergeCell ref="H78:I78"/>
    <mergeCell ref="D79:E79"/>
    <mergeCell ref="H79:I79"/>
    <mergeCell ref="D80:E80"/>
    <mergeCell ref="H80:I80"/>
    <mergeCell ref="D81:E81"/>
    <mergeCell ref="H81:I81"/>
    <mergeCell ref="D82:E82"/>
    <mergeCell ref="H82:I82"/>
    <mergeCell ref="D83:E83"/>
    <mergeCell ref="H83:I83"/>
    <mergeCell ref="D84:E84"/>
    <mergeCell ref="H84:I84"/>
    <mergeCell ref="D85:E85"/>
    <mergeCell ref="H85:I85"/>
    <mergeCell ref="D86:E86"/>
    <mergeCell ref="H86:I86"/>
    <mergeCell ref="D87:E87"/>
    <mergeCell ref="H87:I87"/>
    <mergeCell ref="D88:E88"/>
    <mergeCell ref="H88:I88"/>
    <mergeCell ref="A89:G89"/>
    <mergeCell ref="H89:I89"/>
    <mergeCell ref="A90:L90"/>
    <mergeCell ref="A4:A6"/>
    <mergeCell ref="B4:B6"/>
    <mergeCell ref="C4:C6"/>
    <mergeCell ref="F4:F6"/>
    <mergeCell ref="G4:G6"/>
    <mergeCell ref="J5:J6"/>
    <mergeCell ref="D4:E6"/>
    <mergeCell ref="H5:I6"/>
  </mergeCells>
  <pageMargins left="0.47244094488189" right="0.393700787401575" top="0.78740157480315" bottom="0.590551181102362" header="0" footer="0"/>
  <pageSetup paperSize="9" scale="92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zoomScale="115" zoomScaleNormal="115" workbookViewId="0">
      <selection activeCell="M6" sqref="M6"/>
    </sheetView>
  </sheetViews>
  <sheetFormatPr defaultColWidth="9" defaultRowHeight="13.2"/>
  <cols>
    <col min="1" max="1" width="5.00925925925926" style="1" customWidth="1"/>
    <col min="2" max="2" width="12.1944444444444" style="1" customWidth="1"/>
    <col min="3" max="3" width="15.1481481481481" style="1" customWidth="1"/>
    <col min="4" max="5" width="13.0925925925926" style="1" customWidth="1"/>
    <col min="6" max="6" width="7.06481481481481" style="1" customWidth="1"/>
    <col min="7" max="7" width="12.1944444444444" style="1" customWidth="1"/>
    <col min="8" max="8" width="3.08333333333333" style="1" customWidth="1"/>
    <col min="9" max="9" width="3.98148148148148" style="1" customWidth="1"/>
    <col min="10" max="10" width="12.1944444444444" style="1" customWidth="1"/>
    <col min="11" max="11" width="6.03703703703704" style="1" customWidth="1"/>
    <col min="12" max="16384" width="9" style="1"/>
  </cols>
  <sheetData>
    <row r="1" ht="28.85" customHeight="1" spans="1:11">
      <c r="A1" s="2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1.85" customHeight="1"/>
    <row r="3" ht="34.05" customHeight="1" spans="1:11">
      <c r="A3" s="3" t="s">
        <v>1</v>
      </c>
      <c r="B3" s="3"/>
      <c r="C3" s="3"/>
      <c r="D3" s="3"/>
      <c r="E3" s="3"/>
      <c r="F3" s="3" t="s">
        <v>2</v>
      </c>
      <c r="G3" s="3"/>
      <c r="H3" s="3"/>
      <c r="I3" s="4"/>
      <c r="J3" s="4"/>
      <c r="K3" s="4"/>
    </row>
    <row r="4" ht="41.45" customHeight="1" spans="1:11">
      <c r="A4" s="5" t="s">
        <v>4</v>
      </c>
      <c r="B4" s="6" t="s">
        <v>38</v>
      </c>
      <c r="C4" s="6" t="s">
        <v>349</v>
      </c>
      <c r="D4" s="6" t="s">
        <v>350</v>
      </c>
      <c r="E4" s="6" t="s">
        <v>351</v>
      </c>
      <c r="F4" s="6" t="s">
        <v>352</v>
      </c>
      <c r="G4" s="6" t="s">
        <v>6</v>
      </c>
      <c r="H4" s="6" t="s">
        <v>353</v>
      </c>
      <c r="I4" s="7"/>
      <c r="J4" s="6" t="s">
        <v>354</v>
      </c>
      <c r="K4" s="8" t="s">
        <v>355</v>
      </c>
    </row>
    <row r="5" ht="17" customHeight="1" spans="1:11">
      <c r="A5" s="9" t="s">
        <v>8</v>
      </c>
      <c r="B5" s="10" t="s">
        <v>356</v>
      </c>
      <c r="C5" s="10" t="s">
        <v>357</v>
      </c>
      <c r="D5" s="10"/>
      <c r="E5" s="10"/>
      <c r="F5" s="13" t="s">
        <v>77</v>
      </c>
      <c r="G5" s="12">
        <f>SUM(G6:G8)</f>
        <v>0</v>
      </c>
      <c r="H5" s="21"/>
      <c r="I5" s="22"/>
      <c r="J5" s="21"/>
      <c r="K5" s="35"/>
    </row>
    <row r="6" ht="89.55" customHeight="1" spans="1:11">
      <c r="A6" s="9" t="s">
        <v>358</v>
      </c>
      <c r="B6" s="10" t="s">
        <v>358</v>
      </c>
      <c r="C6" s="10" t="s">
        <v>359</v>
      </c>
      <c r="D6" s="10" t="s">
        <v>360</v>
      </c>
      <c r="E6" s="21">
        <f>'3.2表-08 分部分项工程和单价措施项目清单与计价表'!J7-'3.2表-08 分部分项工程和单价措施项目清单与计价表'!L7</f>
        <v>0</v>
      </c>
      <c r="F6" s="13" t="s">
        <v>361</v>
      </c>
      <c r="G6" s="12">
        <f>E6*F6/100</f>
        <v>0</v>
      </c>
      <c r="H6" s="21"/>
      <c r="I6" s="22"/>
      <c r="J6" s="21"/>
      <c r="K6" s="35" t="s">
        <v>362</v>
      </c>
    </row>
    <row r="7" ht="89.55" customHeight="1" spans="1:11">
      <c r="A7" s="9" t="s">
        <v>361</v>
      </c>
      <c r="B7" s="10" t="s">
        <v>361</v>
      </c>
      <c r="C7" s="10" t="s">
        <v>363</v>
      </c>
      <c r="D7" s="10" t="s">
        <v>360</v>
      </c>
      <c r="E7" s="21">
        <f>E6</f>
        <v>0</v>
      </c>
      <c r="F7" s="13" t="s">
        <v>364</v>
      </c>
      <c r="G7" s="12">
        <f>E7*F7/100</f>
        <v>0</v>
      </c>
      <c r="H7" s="21"/>
      <c r="I7" s="22"/>
      <c r="J7" s="21"/>
      <c r="K7" s="35" t="s">
        <v>365</v>
      </c>
    </row>
    <row r="8" ht="89.55" customHeight="1" spans="1:11">
      <c r="A8" s="9" t="s">
        <v>366</v>
      </c>
      <c r="B8" s="10" t="s">
        <v>366</v>
      </c>
      <c r="C8" s="10" t="s">
        <v>367</v>
      </c>
      <c r="D8" s="10" t="s">
        <v>360</v>
      </c>
      <c r="E8" s="21">
        <f>E6</f>
        <v>0</v>
      </c>
      <c r="F8" s="13" t="s">
        <v>368</v>
      </c>
      <c r="G8" s="12">
        <f>E8*F8/100</f>
        <v>0</v>
      </c>
      <c r="H8" s="21"/>
      <c r="I8" s="22"/>
      <c r="J8" s="21"/>
      <c r="K8" s="35"/>
    </row>
    <row r="9" ht="89.55" customHeight="1" spans="1:11">
      <c r="A9" s="9" t="s">
        <v>78</v>
      </c>
      <c r="B9" s="10" t="s">
        <v>369</v>
      </c>
      <c r="C9" s="10" t="s">
        <v>370</v>
      </c>
      <c r="D9" s="10" t="s">
        <v>360</v>
      </c>
      <c r="E9" s="21">
        <f>E6</f>
        <v>0</v>
      </c>
      <c r="F9" s="13" t="s">
        <v>371</v>
      </c>
      <c r="G9" s="12">
        <f>E9*F9/100</f>
        <v>0</v>
      </c>
      <c r="H9" s="21"/>
      <c r="I9" s="22"/>
      <c r="J9" s="21"/>
      <c r="K9" s="35" t="s">
        <v>372</v>
      </c>
    </row>
  </sheetData>
  <sheetProtection algorithmName="SHA-512" hashValue="ApbxbF4RWV7OSf+Zkfj4kYAmZBcNNX0XkvOd941Pm3n8pXJ0XuObS6jUzAr7aIw9cQcIeMSchxoqsIhituzK2A==" saltValue="0y9+UHPvUnpeRmiJVgqVmw==" spinCount="100000" sheet="1" objects="1"/>
  <mergeCells count="10">
    <mergeCell ref="A1:K1"/>
    <mergeCell ref="A3:D3"/>
    <mergeCell ref="F3:H3"/>
    <mergeCell ref="I3:K3"/>
    <mergeCell ref="H4:I4"/>
    <mergeCell ref="H5:I5"/>
    <mergeCell ref="H6:I6"/>
    <mergeCell ref="H7:I7"/>
    <mergeCell ref="H8:I8"/>
    <mergeCell ref="H9:I9"/>
  </mergeCells>
  <pageMargins left="0.78740157480315" right="0.47244094488189" top="0.78740157480315" bottom="0.590551181102362" header="0" footer="0"/>
  <pageSetup paperSize="9" scale="88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E9" sqref="E9"/>
    </sheetView>
  </sheetViews>
  <sheetFormatPr defaultColWidth="9" defaultRowHeight="13.2" outlineLevelCol="7"/>
  <cols>
    <col min="1" max="1" width="6.03703703703704" style="1" customWidth="1"/>
    <col min="2" max="2" width="16.1759259259259" style="1" customWidth="1"/>
    <col min="3" max="3" width="23.2314814814815" style="1" customWidth="1"/>
    <col min="4" max="4" width="7.06481481481481" style="1" customWidth="1"/>
    <col min="5" max="5" width="13.2222222222222" style="1" customWidth="1"/>
    <col min="6" max="6" width="2.05555555555556" style="1" customWidth="1"/>
    <col min="7" max="7" width="10.0092592592593" style="1" customWidth="1"/>
    <col min="8" max="8" width="12.1944444444444" style="1" customWidth="1"/>
    <col min="9" max="16384" width="9" style="1"/>
  </cols>
  <sheetData>
    <row r="1" ht="28.85" customHeight="1" spans="1:8">
      <c r="A1" s="2" t="s">
        <v>373</v>
      </c>
      <c r="B1" s="2"/>
      <c r="C1" s="2"/>
      <c r="D1" s="2"/>
      <c r="E1" s="2"/>
      <c r="F1" s="2"/>
      <c r="G1" s="2"/>
      <c r="H1" s="2"/>
    </row>
    <row r="2" ht="11.85" customHeight="1"/>
    <row r="3" ht="34.05" customHeight="1" spans="1:8">
      <c r="A3" s="3" t="s">
        <v>1</v>
      </c>
      <c r="B3" s="3"/>
      <c r="C3" s="3"/>
      <c r="D3" s="3" t="s">
        <v>2</v>
      </c>
      <c r="E3" s="3"/>
      <c r="F3" s="3"/>
      <c r="G3" s="4" t="s">
        <v>3</v>
      </c>
      <c r="H3" s="4"/>
    </row>
    <row r="4" ht="17.75" customHeight="1" spans="1:8">
      <c r="A4" s="5" t="s">
        <v>4</v>
      </c>
      <c r="B4" s="6" t="s">
        <v>349</v>
      </c>
      <c r="C4" s="6" t="s">
        <v>350</v>
      </c>
      <c r="D4" s="7"/>
      <c r="E4" s="6" t="s">
        <v>374</v>
      </c>
      <c r="F4" s="6" t="s">
        <v>375</v>
      </c>
      <c r="G4" s="7"/>
      <c r="H4" s="8" t="s">
        <v>6</v>
      </c>
    </row>
    <row r="5" ht="28.85" customHeight="1" spans="1:8">
      <c r="A5" s="9" t="s">
        <v>8</v>
      </c>
      <c r="B5" s="10" t="s">
        <v>32</v>
      </c>
      <c r="C5" s="10" t="s">
        <v>376</v>
      </c>
      <c r="D5" s="11"/>
      <c r="E5" s="12">
        <f>H6+H7</f>
        <v>0</v>
      </c>
      <c r="F5" s="13" t="s">
        <v>77</v>
      </c>
      <c r="G5" s="14"/>
      <c r="H5" s="15">
        <f>E5</f>
        <v>0</v>
      </c>
    </row>
    <row r="6" ht="29.6" customHeight="1" spans="1:8">
      <c r="A6" s="9" t="s">
        <v>358</v>
      </c>
      <c r="B6" s="10" t="s">
        <v>377</v>
      </c>
      <c r="C6" s="16"/>
      <c r="D6" s="17"/>
      <c r="E6" s="12">
        <f>'3.2表-08 分部分项工程和单价措施项目清单与计价表'!J7-'3.2表-08 分部分项工程和单价措施项目清单与计价表'!L7+'3.3表-11 总价措施项目清单与计价表'!G5+'3.3表-11 总价措施项目清单与计价表'!G9</f>
        <v>0</v>
      </c>
      <c r="F6" s="13" t="s">
        <v>13</v>
      </c>
      <c r="G6" s="14"/>
      <c r="H6" s="15">
        <f>E6*F6/100</f>
        <v>0</v>
      </c>
    </row>
    <row r="7" ht="28.85" customHeight="1" spans="1:8">
      <c r="A7" s="9" t="s">
        <v>361</v>
      </c>
      <c r="B7" s="10" t="s">
        <v>378</v>
      </c>
      <c r="C7" s="16"/>
      <c r="D7" s="17"/>
      <c r="E7" s="12">
        <f>E6</f>
        <v>0</v>
      </c>
      <c r="F7" s="13" t="s">
        <v>379</v>
      </c>
      <c r="G7" s="14"/>
      <c r="H7" s="15">
        <f>E7*F7/100</f>
        <v>0</v>
      </c>
    </row>
    <row r="8" ht="28.85" customHeight="1" spans="1:8">
      <c r="A8" s="9" t="s">
        <v>366</v>
      </c>
      <c r="B8" s="10" t="s">
        <v>380</v>
      </c>
      <c r="C8" s="18"/>
      <c r="D8" s="19"/>
      <c r="E8" s="12">
        <f>E6</f>
        <v>0</v>
      </c>
      <c r="F8" s="13" t="s">
        <v>364</v>
      </c>
      <c r="G8" s="14"/>
      <c r="H8" s="15">
        <f>E8*F8/100</f>
        <v>0</v>
      </c>
    </row>
    <row r="9" ht="41.45" customHeight="1" spans="1:8">
      <c r="A9" s="9" t="s">
        <v>11</v>
      </c>
      <c r="B9" s="10" t="s">
        <v>34</v>
      </c>
      <c r="C9" s="10" t="s">
        <v>381</v>
      </c>
      <c r="D9" s="20"/>
      <c r="E9" s="12">
        <f>'3.2表-08 分部分项工程和单价措施项目清单与计价表'!J7+'3.3表-11 总价措施项目清单与计价表'!G5+'3.3表-11 总价措施项目清单与计价表'!G9+H5</f>
        <v>0</v>
      </c>
      <c r="F9" s="13" t="s">
        <v>82</v>
      </c>
      <c r="G9" s="14"/>
      <c r="H9" s="15">
        <f>E9*F9/100</f>
        <v>0</v>
      </c>
    </row>
    <row r="10" ht="17" customHeight="1" spans="1:8">
      <c r="A10" s="9"/>
      <c r="B10" s="21"/>
      <c r="C10" s="21"/>
      <c r="D10" s="22"/>
      <c r="E10" s="23"/>
      <c r="F10" s="23"/>
      <c r="G10" s="24"/>
      <c r="H10" s="25"/>
    </row>
    <row r="11" ht="17.75" customHeight="1" spans="1:8">
      <c r="A11" s="9"/>
      <c r="B11" s="21"/>
      <c r="C11" s="21"/>
      <c r="D11" s="22"/>
      <c r="E11" s="23"/>
      <c r="F11" s="23"/>
      <c r="G11" s="24"/>
      <c r="H11" s="25"/>
    </row>
    <row r="12" ht="17.75" customHeight="1" spans="1:8">
      <c r="A12" s="26" t="s">
        <v>382</v>
      </c>
      <c r="B12" s="27"/>
      <c r="C12" s="27"/>
      <c r="D12" s="27"/>
      <c r="E12" s="28"/>
      <c r="F12" s="29"/>
      <c r="G12" s="30"/>
      <c r="H12" s="31">
        <f>H5+H9</f>
        <v>0</v>
      </c>
    </row>
    <row r="13" ht="5.9" customHeight="1" spans="1:8">
      <c r="A13" s="32"/>
      <c r="B13" s="32"/>
      <c r="C13" s="32"/>
      <c r="D13" s="32"/>
      <c r="E13" s="32"/>
      <c r="F13" s="32"/>
      <c r="G13" s="32"/>
      <c r="H13" s="32"/>
    </row>
    <row r="14" ht="17.75" customHeight="1" spans="1:8">
      <c r="A14" s="33" t="s">
        <v>383</v>
      </c>
      <c r="B14" s="33"/>
      <c r="C14" s="33"/>
      <c r="D14" s="33"/>
      <c r="E14" s="33"/>
      <c r="F14" s="33"/>
    </row>
    <row r="15" ht="17" customHeight="1" spans="1:8">
      <c r="A15" s="34" t="s">
        <v>384</v>
      </c>
      <c r="B15" s="34"/>
      <c r="C15" s="34"/>
      <c r="D15" s="34"/>
      <c r="E15" s="34"/>
      <c r="F15" s="34"/>
      <c r="G15" s="34"/>
      <c r="H15" s="34"/>
    </row>
  </sheetData>
  <sheetProtection algorithmName="SHA-512" hashValue="SzWq847GXbTm1c4/6rF5sQ2759I6KgNBDqQ4phsuOe0aMMHTOe2OXMkdKITlqjq4jEeu3H4baI068LxJvXSgiA==" saltValue="78OlRjCKl+hJf5i9khcuXg==" spinCount="100000" sheet="1" objects="1"/>
  <mergeCells count="21">
    <mergeCell ref="A1:H1"/>
    <mergeCell ref="A3:C3"/>
    <mergeCell ref="D3:F3"/>
    <mergeCell ref="G3:H3"/>
    <mergeCell ref="C4:D4"/>
    <mergeCell ref="F4:G4"/>
    <mergeCell ref="F5:G5"/>
    <mergeCell ref="F6:G6"/>
    <mergeCell ref="F7:G7"/>
    <mergeCell ref="F8:G8"/>
    <mergeCell ref="C9:D9"/>
    <mergeCell ref="F9:G9"/>
    <mergeCell ref="C10:D10"/>
    <mergeCell ref="F10:G10"/>
    <mergeCell ref="C11:D11"/>
    <mergeCell ref="F11:G11"/>
    <mergeCell ref="A12:E12"/>
    <mergeCell ref="F12:G12"/>
    <mergeCell ref="A14:F14"/>
    <mergeCell ref="A15:H15"/>
    <mergeCell ref="C5:D8"/>
  </mergeCells>
  <pageMargins left="0.78740157480315" right="0.47244094488189" top="0.78740157480315" bottom="0.590551181102362" header="0" footer="0"/>
  <pageSetup paperSize="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3.1表-04 单位工程招标控制价汇总表</vt:lpstr>
      <vt:lpstr>3.2表-08 分部分项工程和单价措施项目清单与计价表</vt:lpstr>
      <vt:lpstr>3.3表-11 总价措施项目清单与计价表</vt:lpstr>
      <vt:lpstr>3.4表-13 规费、税金项目计价表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无敌小米</cp:lastModifiedBy>
  <dcterms:created xsi:type="dcterms:W3CDTF">2026-05-08T14:25:00Z</dcterms:created>
  <dcterms:modified xsi:type="dcterms:W3CDTF">2026-05-13T07:18:04Z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52AAD08A42D34610B57B2A6D475211EC_12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