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 activeTab="5"/>
  </bookViews>
  <sheets>
    <sheet name="Sheet1" sheetId="13" state="hidden" r:id="rId1"/>
    <sheet name="Sheet2" sheetId="14" state="hidden" r:id="rId2"/>
    <sheet name="最高限价封面" sheetId="23" r:id="rId3"/>
    <sheet name="清单封面" sheetId="15" r:id="rId4"/>
    <sheet name="说明" sheetId="22" r:id="rId5"/>
    <sheet name="汇总表" sheetId="21" r:id="rId6"/>
    <sheet name="第100章总则" sheetId="17" r:id="rId7"/>
    <sheet name="第400章清单" sheetId="2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<sst xmlns="http://schemas.openxmlformats.org/spreadsheetml/2006/main" count="164" uniqueCount="121">
  <si>
    <t>2026年武进区县道雨水管道维修工程</t>
  </si>
  <si>
    <t>最高投标限价</t>
  </si>
  <si>
    <t>招标控制价：</t>
  </si>
  <si>
    <t>（小写）：</t>
  </si>
  <si>
    <t>元</t>
  </si>
  <si>
    <t>（大写）：</t>
  </si>
  <si>
    <t>招 标 人：</t>
  </si>
  <si>
    <t>工程造价
咨 询 人：</t>
  </si>
  <si>
    <t>(单位盖章)</t>
  </si>
  <si>
    <t>法定代表人
或其授权人：</t>
  </si>
  <si>
    <t>编 制 人：</t>
  </si>
  <si>
    <t>复 核 人：</t>
  </si>
  <si>
    <t>编制日期：</t>
  </si>
  <si>
    <t>复核日期：</t>
  </si>
  <si>
    <t>工 程 量 清 单</t>
  </si>
  <si>
    <t>投标人（盖章）：</t>
  </si>
  <si>
    <t>法定代表人或其委托代理人（签章）：</t>
  </si>
  <si>
    <t>1.工程量清单说明</t>
  </si>
  <si>
    <t>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</si>
  <si>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1.2 本工程量清单应与招标文件中的投标人须知、通用合同条款、专用合同条款、工程量清单计量规则、技术规范及图纸等一起阅读和理解。</t>
  </si>
  <si>
    <t>1.3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的规定，按监理人确定的单价或总额价计算支付额，</t>
  </si>
  <si>
    <r>
      <rPr>
        <sz val="10"/>
        <rFont val="宋体"/>
        <charset val="134"/>
      </rPr>
      <t>1.4 工程量清单各章是按第八章“工程量清单计量规则”、第七章“技术规范</t>
    </r>
    <r>
      <rPr>
        <sz val="10"/>
        <rFont val="宋体"/>
        <charset val="134"/>
      </rPr>
      <t>”的相应章次编号的，因此，工程量清单中各章的工程子目的范围与计量等应与“工程量清单计量规则“技术规范”相应章节的范围、计量与支付条款结合起来理解或解释。</t>
    </r>
  </si>
  <si>
    <t>1.5 对作业和材料的—般说明或规定，未重复写入工程量清单内，在给工程量清单各子目标价前，应参阅第七章“技术规范”的有关内容。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</si>
  <si>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</si>
  <si>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</si>
  <si>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</si>
  <si>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</si>
  <si>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r>
      <rPr>
        <sz val="10"/>
        <rFont val="宋体"/>
        <charset val="134"/>
      </rPr>
      <t>2.2 除非合同另有规定，工程量清单中有标价的单价和总额价均已包括了为实施和完成合同工程所需的劳务、材料、机械、质检（自检）、安装、水电费、缺陷修复、招标代理服务费、管理、保险、税费、利润等费用，以及合同明示或暗示的所有责任、义务和一般风险。</t>
    </r>
    <r>
      <rPr>
        <b/>
        <sz val="10"/>
        <rFont val="宋体"/>
        <charset val="134"/>
      </rPr>
      <t>本项目招标代理服务费用按竞争性磋商文件标准计取，该费用由中标人承担，不单独计列，计入投标人投标报价中。中标人在领取中标通知书前，须向招标代理一次性支付招标代理服务费。</t>
    </r>
  </si>
  <si>
    <t>2.3 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</si>
  <si>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</si>
  <si>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r>
      <rPr>
        <sz val="10"/>
        <rFont val="宋体"/>
        <charset val="134"/>
      </rPr>
      <t>2.5</t>
    </r>
    <r>
      <rPr>
        <sz val="10"/>
        <rFont val="宋体"/>
        <charset val="134"/>
      </rPr>
      <t xml:space="preserve"> </t>
    </r>
    <r>
      <rPr>
        <sz val="10"/>
        <rFont val="宋体"/>
        <charset val="134"/>
      </rPr>
      <t>承包人用于本合同工程的各类装备的提供、运输、维护、拆卸、拼装等支付的费用，已包括在工程量清单的单价与总额价之中。</t>
    </r>
  </si>
  <si>
    <t>2.6 工程量清单中各项金额均以人民币（元）结算。</t>
  </si>
  <si>
    <t>2.7 暂列金额（不含计日工总额）的数量及拟用子目的说明： 清单合计的8%。</t>
  </si>
  <si>
    <t>2.8 暂估价的数量及拟用子目的说明：无。</t>
  </si>
  <si>
    <t>3. 计日工说明</t>
  </si>
  <si>
    <t>本项目不适用。</t>
  </si>
  <si>
    <t>4. 其它说明</t>
  </si>
  <si>
    <r>
      <rPr>
        <sz val="10"/>
        <rFont val="宋体"/>
        <charset val="134"/>
      </rPr>
      <t xml:space="preserve">4.1 </t>
    </r>
    <r>
      <rPr>
        <sz val="10"/>
        <rFont val="宋体"/>
        <charset val="134"/>
      </rPr>
      <t>投标人应仔细研究所投标段的施工方案和技术要求，了解施工地点的地质、气象等情况，制定周密的安全、质量保证措施</t>
    </r>
    <r>
      <rPr>
        <sz val="10"/>
        <rFont val="宋体"/>
        <charset val="134"/>
      </rPr>
      <t>(</t>
    </r>
    <r>
      <rPr>
        <sz val="10"/>
        <rFont val="宋体"/>
        <charset val="134"/>
      </rPr>
      <t>包括人员、设备、材料、后勤保障及紧急处理措施等</t>
    </r>
    <r>
      <rPr>
        <sz val="10"/>
        <rFont val="宋体"/>
        <charset val="134"/>
      </rPr>
      <t>)</t>
    </r>
    <r>
      <rPr>
        <sz val="10"/>
        <rFont val="宋体"/>
        <charset val="134"/>
      </rPr>
      <t>及施工计划，以保证本合同工程的顺利施工，所需费用均含入所报的单价或总额价内不单独计列。设计文件中的施工方案仅是设计单位提供的参考意见，并非发包人要求投标人必须采纳的。因此，各投标人在编制投标文件时，应充分调查，仔细研究招标文件，根据自己的技术水平、施工经验、设备配备等选择合适的方案。</t>
    </r>
    <r>
      <rPr>
        <sz val="10"/>
        <rFont val="宋体"/>
        <charset val="134"/>
      </rPr>
      <t>承包人应严格执行发包人或监理人提出的阶段性工期要求，根据要求合理编制施工方案和工期计划。</t>
    </r>
  </si>
  <si>
    <r>
      <rPr>
        <sz val="10"/>
        <rFont val="宋体"/>
        <charset val="134"/>
      </rPr>
      <t xml:space="preserve">4.2 </t>
    </r>
    <r>
      <rPr>
        <sz val="10"/>
        <rFont val="宋体"/>
        <charset val="134"/>
      </rPr>
      <t>凡是合同段内与已建铁路、公路等有交叉、干扰的地段，承包人应在不干扰铁路、公路正常运营的前提下合理安排施工组织计划，采取有效措施保证施工安全，并在必要时疏导现有交通流；凡是合同段内与其他在建工程有互扰的地段，承包人应做好与其它施工单位的协调工作；凡是合同段内地形复杂、路基需深挖高填、场地狭窄的地段，承包人应按照施工要求制定完善的施工组织计划；凡是合同段内含有跨河桥梁工程的，承包人应合理安排工期以尽可能避开汛期进行水中施工，确保汛期施工的安全和施工质量。承包人应对上述所有工作负责，业主将根据承包人的要求给予适当协助。承包人采取上述措施而可能发生的全部费用（除清单单列的管理费用外）应已包含在合同价格中，业主将不另行支付。</t>
    </r>
  </si>
  <si>
    <t>4.3 承包人必须有关规定缴纳建筑工程一切险、第三者责任保险、人身意外伤害险、工伤保险。在投标报价时，按工程量清单所示固定价进行报价，承包人投保后以票据结算，并按总额控制。</t>
  </si>
  <si>
    <t>4.4 安全生产费按固定价列于工程量清单中，在投标报价时，按工程量清单所示固定价进行报价，合同实施时，将由监理人对承包人相关工作进行考核后，根据考核结果进行计量，并按总额控制。本项目安全生产费按苏交规〔2025〕1号关于印发《江苏省公路水运工程安全生产费用管理办法》的通知执行。</t>
  </si>
  <si>
    <t>4.5 100章内容根据标段清单所列为准，不单列的子目由投标人考虑在其它相关子目单价中综合报价。</t>
  </si>
  <si>
    <r>
      <rPr>
        <sz val="10"/>
        <rFont val="宋体"/>
        <charset val="134"/>
      </rPr>
      <t xml:space="preserve">4.6 </t>
    </r>
    <r>
      <rPr>
        <sz val="10"/>
        <rFont val="宋体"/>
        <charset val="134"/>
      </rPr>
      <t>本工程施工所需水、接电（或自发电）由承包人负责，以上费用在其它相关子目单价中综合报价。</t>
    </r>
  </si>
  <si>
    <r>
      <rPr>
        <sz val="10"/>
        <rFont val="宋体"/>
        <charset val="134"/>
      </rPr>
      <t>4.7 本项目清单预算及投标文件均执行《公路工程建设项目概算预算编制办法》（</t>
    </r>
    <r>
      <rPr>
        <sz val="10"/>
        <rFont val="Arial"/>
        <charset val="134"/>
      </rPr>
      <t>JTG3830-2018</t>
    </r>
    <r>
      <rPr>
        <sz val="10"/>
        <rFont val="宋体"/>
        <charset val="134"/>
      </rPr>
      <t>）及相应定额；本工程采用一般计税法，工程清单价按税率</t>
    </r>
    <r>
      <rPr>
        <sz val="10"/>
        <rFont val="Arial"/>
        <charset val="134"/>
      </rPr>
      <t>9%</t>
    </r>
    <r>
      <rPr>
        <sz val="10"/>
        <rFont val="宋体"/>
        <charset val="134"/>
      </rPr>
      <t>编制。</t>
    </r>
  </si>
  <si>
    <t>4.8 根据省交通运输厅《关于招标文件贯彻落实扬尘污染防治有关法律法规规定的指导意见》，施工环保费含扬尘污染防治措施等费用，包含裸露土方及易扬尘物料的覆盖、洒水、清扫、保洁等降尘控尘措施，并开启喷淋、雾炮等降尘设施等内容。并按总额控制。</t>
  </si>
  <si>
    <t>4.9 竣工文件、施工环保费按固定价报价，不得修改。在项目实施过程中由监理人考核合格后以总额计量包干使用。以上实际费用超出清单总额价的，超出部分费用已包含在投标总价内，招标人不另行计量与支付，投标人应予以充分考虑。</t>
  </si>
  <si>
    <t>4.10 其余详见编制说明、招标文件项目专用本、公路养护工程量清单及计量规范（JTG_T 5620-2025）及《公路工程标准施工招标文件》（2018年版）。</t>
  </si>
  <si>
    <r>
      <rPr>
        <b/>
        <sz val="20"/>
        <rFont val="黑体"/>
        <charset val="134"/>
      </rPr>
      <t>工</t>
    </r>
    <r>
      <rPr>
        <b/>
        <sz val="20"/>
        <rFont val="Times New Roman"/>
        <charset val="0"/>
      </rPr>
      <t xml:space="preserve"> </t>
    </r>
    <r>
      <rPr>
        <b/>
        <sz val="20"/>
        <rFont val="宋体"/>
        <charset val="134"/>
      </rPr>
      <t>程</t>
    </r>
    <r>
      <rPr>
        <b/>
        <sz val="20"/>
        <rFont val="Times New Roman"/>
        <charset val="0"/>
      </rPr>
      <t xml:space="preserve"> </t>
    </r>
    <r>
      <rPr>
        <b/>
        <sz val="20"/>
        <rFont val="宋体"/>
        <charset val="134"/>
      </rPr>
      <t>量</t>
    </r>
    <r>
      <rPr>
        <b/>
        <sz val="20"/>
        <rFont val="Times New Roman"/>
        <charset val="0"/>
      </rPr>
      <t xml:space="preserve"> </t>
    </r>
    <r>
      <rPr>
        <b/>
        <sz val="20"/>
        <rFont val="宋体"/>
        <charset val="134"/>
      </rPr>
      <t>清</t>
    </r>
    <r>
      <rPr>
        <b/>
        <sz val="20"/>
        <rFont val="Times New Roman"/>
        <charset val="0"/>
      </rPr>
      <t xml:space="preserve"> </t>
    </r>
    <r>
      <rPr>
        <b/>
        <sz val="20"/>
        <rFont val="宋体"/>
        <charset val="134"/>
      </rPr>
      <t>单</t>
    </r>
    <r>
      <rPr>
        <b/>
        <sz val="20"/>
        <rFont val="Times New Roman"/>
        <charset val="0"/>
      </rPr>
      <t xml:space="preserve"> </t>
    </r>
    <r>
      <rPr>
        <b/>
        <sz val="20"/>
        <rFont val="宋体"/>
        <charset val="134"/>
      </rPr>
      <t>汇</t>
    </r>
    <r>
      <rPr>
        <b/>
        <sz val="20"/>
        <rFont val="Times New Roman"/>
        <charset val="0"/>
      </rPr>
      <t xml:space="preserve"> </t>
    </r>
    <r>
      <rPr>
        <b/>
        <sz val="20"/>
        <rFont val="宋体"/>
        <charset val="134"/>
      </rPr>
      <t>总</t>
    </r>
    <r>
      <rPr>
        <b/>
        <sz val="20"/>
        <rFont val="Times New Roman"/>
        <charset val="0"/>
      </rPr>
      <t xml:space="preserve"> </t>
    </r>
    <r>
      <rPr>
        <b/>
        <sz val="20"/>
        <rFont val="宋体"/>
        <charset val="134"/>
      </rPr>
      <t>表</t>
    </r>
  </si>
  <si>
    <t>工程名称：2026年武进区县道雨水管道维修工程</t>
  </si>
  <si>
    <t>序号</t>
  </si>
  <si>
    <r>
      <rPr>
        <sz val="10"/>
        <rFont val="宋体"/>
        <charset val="134"/>
      </rPr>
      <t>章</t>
    </r>
    <r>
      <rPr>
        <sz val="10"/>
        <rFont val="Times New Roman"/>
        <charset val="0"/>
      </rPr>
      <t xml:space="preserve">      </t>
    </r>
    <r>
      <rPr>
        <sz val="10"/>
        <rFont val="宋体"/>
        <charset val="134"/>
      </rPr>
      <t>次</t>
    </r>
  </si>
  <si>
    <r>
      <rPr>
        <sz val="10"/>
        <rFont val="宋体"/>
        <charset val="134"/>
      </rPr>
      <t>科</t>
    </r>
    <r>
      <rPr>
        <sz val="10"/>
        <rFont val="Times New Roman"/>
        <charset val="0"/>
      </rPr>
      <t xml:space="preserve">   </t>
    </r>
    <r>
      <rPr>
        <sz val="10"/>
        <rFont val="宋体"/>
        <charset val="134"/>
      </rPr>
      <t>目</t>
    </r>
    <r>
      <rPr>
        <sz val="10"/>
        <rFont val="Times New Roman"/>
        <charset val="0"/>
      </rPr>
      <t xml:space="preserve">   </t>
    </r>
    <r>
      <rPr>
        <sz val="10"/>
        <rFont val="宋体"/>
        <charset val="134"/>
      </rPr>
      <t>名</t>
    </r>
    <r>
      <rPr>
        <sz val="10"/>
        <rFont val="Times New Roman"/>
        <charset val="0"/>
      </rPr>
      <t xml:space="preserve">   </t>
    </r>
    <r>
      <rPr>
        <sz val="10"/>
        <rFont val="宋体"/>
        <charset val="134"/>
      </rPr>
      <t>称</t>
    </r>
  </si>
  <si>
    <t>金额（人民币 元）</t>
  </si>
  <si>
    <t>总  则</t>
  </si>
  <si>
    <t>排水工程</t>
  </si>
  <si>
    <t>清单 小计A</t>
  </si>
  <si>
    <t>增加清单小计的8%作为暂定金额B（B=A*8%）</t>
  </si>
  <si>
    <t>安全生产费用C（C=45000元，固定值）</t>
  </si>
  <si>
    <t>最高投标限价3+4+5</t>
  </si>
  <si>
    <t>工程量清单表</t>
  </si>
  <si>
    <t>清单  第100章  总 则</t>
  </si>
  <si>
    <t>子目号</t>
  </si>
  <si>
    <t>子目名称</t>
  </si>
  <si>
    <t>单位</t>
  </si>
  <si>
    <t>数量</t>
  </si>
  <si>
    <t>单价</t>
  </si>
  <si>
    <t>合价</t>
  </si>
  <si>
    <t>Y101</t>
  </si>
  <si>
    <t>保险费</t>
  </si>
  <si>
    <t/>
  </si>
  <si>
    <t>Y101-1</t>
  </si>
  <si>
    <t>建筑工程一切险（5500元，固定价）</t>
  </si>
  <si>
    <t>总额</t>
  </si>
  <si>
    <t>1.000</t>
  </si>
  <si>
    <t>Y101-2</t>
  </si>
  <si>
    <t>第三者责任险（2500元，固定价）</t>
  </si>
  <si>
    <t>Y101-3</t>
  </si>
  <si>
    <t>人身意外伤害险（4500元，固定价）</t>
  </si>
  <si>
    <t>Y101-4</t>
  </si>
  <si>
    <t>工伤保险（2500元，固定价）</t>
  </si>
  <si>
    <t>Y102</t>
  </si>
  <si>
    <t>工程管理</t>
  </si>
  <si>
    <t>Y102-1</t>
  </si>
  <si>
    <t>竣工文件(含验收费)</t>
  </si>
  <si>
    <t>Y102-2</t>
  </si>
  <si>
    <t>施工环保费(含扬尘污染防治增加费)</t>
  </si>
  <si>
    <t>Y104</t>
  </si>
  <si>
    <t>承包人驻地建设</t>
  </si>
  <si>
    <t>Y104-1</t>
  </si>
  <si>
    <t>承包人驻地建设及机械进退场</t>
  </si>
  <si>
    <t>Y105</t>
  </si>
  <si>
    <t>临时交通管制措施和设施</t>
  </si>
  <si>
    <t>Y105-1</t>
  </si>
  <si>
    <t>临时交通管制措施和设施（交通管制费，包括交警等部门协调)</t>
  </si>
  <si>
    <t>清单  100章  合计   人民币</t>
  </si>
  <si>
    <t>清单  第400章  排水工程</t>
  </si>
  <si>
    <t>管道清淤、维修</t>
  </si>
  <si>
    <t>管道清淤、清洗、CCTV检测【管径及积淤综合考虑，包括管道封堵、降水导流，管道清淤、检测，管道清除物外运、处置等所有措施，工程量按实计量】</t>
  </si>
  <si>
    <t>m</t>
  </si>
  <si>
    <t>局部树脂固化非开挖修复【DN400管道修复，包括封堵、二次清洗、降水导流、管道预处理、修复及修复后CCTV视频检测等全部施工内容，工程量按实计量】</t>
  </si>
  <si>
    <t>环</t>
  </si>
  <si>
    <t>局部树脂固化非开挖修复【DN500管道修复，包括封堵、二次清洗、降水导流、管道预处理、修复及修复后CCTV视频检测等全部施工内容，工程量按实计量】</t>
  </si>
  <si>
    <t>局部树脂固化非开挖修复【DN600管道修复，包括封堵、二次清洗、降水导流、管道预处理、修复及修复后CCTV视频检测等全部施工内容，工程量按实计量】</t>
  </si>
  <si>
    <t>局部树脂固化非开挖修复【DN700管道修复，包括封堵、二次清洗、降水导流、管道预处理、修复及修复后CCTV视频检测等全部施工内容，工程量按实计量】</t>
  </si>
  <si>
    <t>局部树脂固化非开挖修复【DN800管道修复，包括封堵、二次清洗、降水导流、管道预处理、修复及修复后CCTV视频检测等全部施工内容，工程量按实计量】</t>
  </si>
  <si>
    <t>不锈钢双胀环非开挖修复【DN1000管，包括封堵、二次清洗、降水导流、管道预处理、修复及修复后CCTV视频检测等全部施工内容，工程量按实计量】</t>
  </si>
  <si>
    <t>不锈钢双胀环非开挖修复【DN1200管，包括封堵、二次清洗、降水导流、管道预处理、修复及修复后CCTV视频检测等全部施工内容，工程量按实计量】</t>
  </si>
  <si>
    <t>不锈钢双胀环非开挖修复【DN1350管，包括封堵、二次清洗、降水导流、管道预处理、修复及修复后CCTV视频检测等全部施工内容，工程量按实计量】</t>
  </si>
  <si>
    <t>快速锁非开挖修复【DN400管，包括封堵、二次清洗、降水导流、管道预处理、修复及修复后CCTV视频检测等全部施工内容，工程量按实计量】</t>
  </si>
  <si>
    <t>紫外光固化整体非开挖修复【DN400玻璃纤维内衬管，厚4mm，包括管道封堵、降水导流、二次清洗、预处理、管道检测，按实计量】</t>
  </si>
  <si>
    <t>紫外光固化整体非开挖修复【DN800玻璃纤维内衬管，厚8mm，包括管道封堵、降水导流、二次清洗、预处理、管道检测，按实计量】</t>
  </si>
  <si>
    <t>紫外光固化整体非开挖修复【DN900玻璃纤维内衬管，厚15mm，包括管道封堵、降水导流、二次清洗、预处理、管道检测，按实计量】</t>
  </si>
  <si>
    <t>紫外光固化整体非开挖修复【DN1000玻璃纤维内衬管，厚10mm，包括管道封堵、降水导流、二次清洗、预处理、管道检测，按实计量】</t>
  </si>
  <si>
    <t>紫外光固化整体非开挖修复【DN1100玻璃纤维内衬管，厚11mm，包括管道封堵、降水导流、二次清洗、预处理、管道检测，按实计量】</t>
  </si>
  <si>
    <t>紫外光固化整体非开挖修复【DN1200玻璃纤维内衬管，厚12mm，包括管道封堵、降水导流、二次清洗、预处理、管道检测，按实计量】</t>
  </si>
  <si>
    <t>暗井定位开挖恢复【管道封堵、降水导流，暗井定位、拆除路面、开挖、砌筑检查井（深3.5m内），安装重型铸铁井盖，路面恢复】</t>
  </si>
  <si>
    <t>座</t>
  </si>
  <si>
    <t>侧石收水改球墨铸铁平箅收水【侧石拆除、路面破碎、开挖收水井位、安装收水铸铁三件套、收水球铁平箅，拆除物外运、井周砼回填、沥青路面恢复】</t>
  </si>
  <si>
    <t>套</t>
  </si>
  <si>
    <t>管涵清淤、淤泥外运、处理【DN1500管涵清淤，含管涵封堵、降水、清淤、吸淤、外运处置置、CCTV检测等所有措施，工程量按实计量】</t>
  </si>
  <si>
    <t>清单  400章  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</si>
</sst>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
    <numFmt numFmtId="179" formatCode="#0"/>
    <numFmt numFmtId="180" formatCode="0_);[Red]\(0\)"/>
    <numFmt numFmtId="181" formatCode="0.00_);[Red]\(0.00\)"/>
    <numFmt numFmtId="182" formatCode="[DBNum1][$-804]yyyy&quot;年&quot;m&quot;月&quot;;@"/>
    <numFmt numFmtId="183" formatCode="0_ "/>
  </numFmts>
  <fonts count="66">
    <font>
      <sz val="11"/>
      <color theme="1"/>
      <name val="宋体"/>
      <charset val="162"/>
      <scheme val="minor"/>
    </font>
    <font>
      <b/>
      <sz val="18"/>
      <name val="宋体"/>
      <charset val="134"/>
    </font>
    <font>
      <b/>
      <sz val="12"/>
      <name val="宋体"/>
      <charset val="134"/>
    </font>
    <font>
      <b/>
      <sz val="9"/>
      <name val="宋体"/>
      <charset val="134"/>
    </font>
    <font>
      <sz val="9"/>
      <name val="宋体"/>
      <charset val="134"/>
    </font>
    <font>
      <b/>
      <u/>
      <sz val="9"/>
      <name val="宋体"/>
      <charset val="134"/>
    </font>
    <font>
      <sz val="11"/>
      <name val="宋体"/>
      <charset val="134"/>
      <scheme val="minor"/>
    </font>
    <font>
      <sz val="11"/>
      <color theme="1"/>
      <name val="宋体"/>
      <charset val="134"/>
      <scheme val="minor"/>
    </font>
    <font>
      <b/>
      <sz val="18"/>
      <color indexed="8"/>
      <name val="宋体"/>
      <charset val="134"/>
    </font>
    <font>
      <b/>
      <sz val="12"/>
      <color indexed="8"/>
      <name val="宋体"/>
      <charset val="134"/>
    </font>
    <font>
      <b/>
      <sz val="8"/>
      <color indexed="8"/>
      <name val="宋体"/>
      <charset val="134"/>
    </font>
    <font>
      <sz val="10"/>
      <color indexed="8"/>
      <name val="宋体"/>
      <charset val="134"/>
    </font>
    <font>
      <sz val="10"/>
      <color indexed="8"/>
      <name val="Arial Narrow"/>
      <charset val="134"/>
    </font>
    <font>
      <sz val="8"/>
      <color indexed="8"/>
      <name val="宋体"/>
      <charset val="134"/>
    </font>
    <font>
      <sz val="8"/>
      <color indexed="8"/>
      <name val="Arial Narrow"/>
      <charset val="134"/>
    </font>
    <font>
      <sz val="11"/>
      <color indexed="8"/>
      <name val="宋体"/>
      <charset val="134"/>
    </font>
    <font>
      <b/>
      <sz val="10"/>
      <name val="宋体"/>
      <charset val="134"/>
    </font>
    <font>
      <b/>
      <u/>
      <sz val="10"/>
      <name val="宋体"/>
      <charset val="134"/>
    </font>
    <font>
      <sz val="10"/>
      <name val="Arial"/>
      <charset val="134"/>
    </font>
    <font>
      <sz val="12"/>
      <name val="宋体"/>
      <charset val="134"/>
    </font>
    <font>
      <sz val="10"/>
      <name val="Arial"/>
      <charset val="0"/>
    </font>
    <font>
      <b/>
      <sz val="20"/>
      <name val="黑体"/>
      <charset val="134"/>
    </font>
    <font>
      <sz val="10"/>
      <name val="宋体"/>
      <charset val="134"/>
    </font>
    <font>
      <b/>
      <sz val="16"/>
      <name val="黑体"/>
      <charset val="134"/>
    </font>
    <font>
      <sz val="22"/>
      <name val="Times New Roman"/>
      <charset val="0"/>
    </font>
    <font>
      <sz val="20"/>
      <name val="Times New Roman"/>
      <charset val="0"/>
    </font>
    <font>
      <sz val="10"/>
      <name val="宋体"/>
      <charset val="0"/>
    </font>
    <font>
      <sz val="24"/>
      <name val="黑体"/>
      <charset val="134"/>
    </font>
    <font>
      <sz val="12"/>
      <name val="华文中宋"/>
      <charset val="134"/>
    </font>
    <font>
      <sz val="40"/>
      <name val="华文中宋"/>
      <charset val="134"/>
    </font>
    <font>
      <sz val="26"/>
      <name val="华文中宋"/>
      <charset val="134"/>
    </font>
    <font>
      <sz val="38"/>
      <name val="黑体"/>
      <charset val="134"/>
    </font>
    <font>
      <b/>
      <sz val="40"/>
      <name val="宋体"/>
      <charset val="134"/>
    </font>
    <font>
      <sz val="16"/>
      <name val="宋体"/>
      <charset val="134"/>
    </font>
    <font>
      <sz val="16"/>
      <name val="黑体"/>
      <charset val="134"/>
    </font>
    <font>
      <sz val="20"/>
      <name val="华文中宋"/>
      <charset val="134"/>
    </font>
    <font>
      <sz val="16"/>
      <name val="华文中宋"/>
      <charset val="134"/>
    </font>
    <font>
      <b/>
      <sz val="24"/>
      <name val="黑体"/>
      <charset val="134"/>
    </font>
    <font>
      <sz val="14"/>
      <color indexed="8"/>
      <name val="宋体"/>
      <charset val="134"/>
    </font>
    <font>
      <b/>
      <sz val="30"/>
      <color indexed="8"/>
      <name val="黑体"/>
      <charset val="134"/>
    </font>
    <font>
      <sz val="11"/>
      <name val="Times New Roman"/>
      <charset val="0"/>
    </font>
    <font>
      <sz val="12"/>
      <color indexed="8"/>
      <name val="宋体"/>
      <charset val="134"/>
    </font>
    <font>
      <sz val="9"/>
      <name val="楷体"/>
      <charset val="134"/>
    </font>
    <font>
      <u/>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Times New Roman"/>
      <charset val="0"/>
    </font>
    <font>
      <b/>
      <sz val="20"/>
      <name val="宋体"/>
      <charset val="134"/>
    </font>
    <font>
      <sz val="10"/>
      <name val="Times New Roman"/>
      <charset val="0"/>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indexed="8"/>
      </right>
      <top style="medium">
        <color auto="1"/>
      </top>
      <bottom style="thin">
        <color indexed="8"/>
      </bottom>
      <diagonal/>
    </border>
    <border>
      <left style="medium">
        <color indexed="8"/>
      </left>
      <right style="medium">
        <color indexed="8"/>
      </right>
      <top style="medium">
        <color auto="1"/>
      </top>
      <bottom style="thin">
        <color indexed="8"/>
      </bottom>
      <diagonal/>
    </border>
    <border>
      <left style="medium">
        <color indexed="8"/>
      </left>
      <right style="medium">
        <color auto="1"/>
      </right>
      <top style="medium">
        <color auto="1"/>
      </top>
      <bottom style="thin">
        <color indexed="8"/>
      </bottom>
      <diagonal/>
    </border>
    <border>
      <left style="medium">
        <color auto="1"/>
      </left>
      <right style="thin">
        <color indexed="8"/>
      </right>
      <top/>
      <bottom style="thin">
        <color indexed="8"/>
      </bottom>
      <diagonal/>
    </border>
    <border>
      <left/>
      <right style="thin">
        <color indexed="8"/>
      </right>
      <top/>
      <bottom style="thin">
        <color indexed="8"/>
      </bottom>
      <diagonal/>
    </border>
    <border>
      <left/>
      <right style="medium">
        <color auto="1"/>
      </right>
      <top/>
      <bottom style="thin">
        <color indexed="8"/>
      </bottom>
      <diagonal/>
    </border>
    <border>
      <left style="medium">
        <color auto="1"/>
      </left>
      <right/>
      <top style="thin">
        <color indexed="8"/>
      </top>
      <bottom style="medium">
        <color auto="1"/>
      </bottom>
      <diagonal/>
    </border>
    <border>
      <left/>
      <right/>
      <top style="thin">
        <color indexed="8"/>
      </top>
      <bottom style="medium">
        <color auto="1"/>
      </bottom>
      <diagonal/>
    </border>
    <border>
      <left/>
      <right style="thin">
        <color auto="1"/>
      </right>
      <top style="thin">
        <color indexed="8"/>
      </top>
      <bottom style="medium">
        <color auto="1"/>
      </bottom>
      <diagonal/>
    </border>
    <border>
      <left style="thin">
        <color auto="1"/>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7" fillId="4" borderId="28"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9" applyNumberFormat="0" applyFill="0" applyAlignment="0" applyProtection="0">
      <alignment vertical="center"/>
    </xf>
    <xf numFmtId="0" fontId="50" fillId="0" borderId="29" applyNumberFormat="0" applyFill="0" applyAlignment="0" applyProtection="0">
      <alignment vertical="center"/>
    </xf>
    <xf numFmtId="0" fontId="51" fillId="0" borderId="30" applyNumberFormat="0" applyFill="0" applyAlignment="0" applyProtection="0">
      <alignment vertical="center"/>
    </xf>
    <xf numFmtId="0" fontId="51" fillId="0" borderId="0" applyNumberFormat="0" applyFill="0" applyBorder="0" applyAlignment="0" applyProtection="0">
      <alignment vertical="center"/>
    </xf>
    <xf numFmtId="0" fontId="52" fillId="5" borderId="31" applyNumberFormat="0" applyAlignment="0" applyProtection="0">
      <alignment vertical="center"/>
    </xf>
    <xf numFmtId="0" fontId="53" fillId="6" borderId="32" applyNumberFormat="0" applyAlignment="0" applyProtection="0">
      <alignment vertical="center"/>
    </xf>
    <xf numFmtId="0" fontId="54" fillId="6" borderId="31" applyNumberFormat="0" applyAlignment="0" applyProtection="0">
      <alignment vertical="center"/>
    </xf>
    <xf numFmtId="0" fontId="55" fillId="7" borderId="33" applyNumberFormat="0" applyAlignment="0" applyProtection="0">
      <alignment vertical="center"/>
    </xf>
    <xf numFmtId="0" fontId="56" fillId="0" borderId="34" applyNumberFormat="0" applyFill="0" applyAlignment="0" applyProtection="0">
      <alignment vertical="center"/>
    </xf>
    <xf numFmtId="0" fontId="57" fillId="0" borderId="35"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19" fillId="0" borderId="0"/>
    <xf numFmtId="0" fontId="20" fillId="0" borderId="0"/>
    <xf numFmtId="0" fontId="19" fillId="0" borderId="0"/>
  </cellStyleXfs>
  <cellXfs count="125">
    <xf numFmtId="0" fontId="0" fillId="0" borderId="0" xfId="0"/>
    <xf numFmtId="0" fontId="0" fillId="0" borderId="0" xfId="0" applyFill="1"/>
    <xf numFmtId="0" fontId="0" fillId="0" borderId="0" xfId="0" applyAlignment="1"/>
    <xf numFmtId="176"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176"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5" fillId="0" borderId="2" xfId="0" applyNumberFormat="1" applyFont="1" applyFill="1" applyBorder="1" applyAlignment="1">
      <alignment horizontal="right" vertical="center"/>
    </xf>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right"/>
    </xf>
    <xf numFmtId="0" fontId="7" fillId="0" borderId="0" xfId="0" applyFont="1" applyFill="1" applyAlignment="1"/>
    <xf numFmtId="0" fontId="8"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11" fillId="2" borderId="11" xfId="0" applyFont="1" applyFill="1" applyBorder="1" applyAlignment="1">
      <alignment horizontal="center" vertical="center" wrapText="1"/>
    </xf>
    <xf numFmtId="0" fontId="12" fillId="2" borderId="11" xfId="0" applyFont="1" applyFill="1" applyBorder="1" applyAlignment="1">
      <alignment horizontal="right" vertical="center" wrapText="1"/>
    </xf>
    <xf numFmtId="0" fontId="12" fillId="2" borderId="12" xfId="0" applyFont="1" applyFill="1" applyBorder="1" applyAlignment="1">
      <alignment horizontal="right" vertical="center" wrapText="1"/>
    </xf>
    <xf numFmtId="177" fontId="12" fillId="2" borderId="11" xfId="0" applyNumberFormat="1" applyFont="1" applyFill="1" applyBorder="1" applyAlignment="1">
      <alignment horizontal="right" vertical="center" wrapText="1"/>
    </xf>
    <xf numFmtId="178" fontId="12" fillId="2" borderId="11" xfId="0" applyNumberFormat="1" applyFont="1" applyFill="1" applyBorder="1" applyAlignment="1">
      <alignment horizontal="right" vertical="center" wrapText="1"/>
    </xf>
    <xf numFmtId="179" fontId="12" fillId="2" borderId="12" xfId="0" applyNumberFormat="1" applyFont="1" applyFill="1" applyBorder="1" applyAlignment="1">
      <alignment horizontal="right" vertical="center" wrapText="1"/>
    </xf>
    <xf numFmtId="0" fontId="13" fillId="2" borderId="11" xfId="0" applyFont="1" applyFill="1" applyBorder="1" applyAlignment="1">
      <alignment horizontal="center" vertical="center" wrapText="1"/>
    </xf>
    <xf numFmtId="177" fontId="14" fillId="2" borderId="11" xfId="0" applyNumberFormat="1" applyFont="1" applyFill="1" applyBorder="1" applyAlignment="1">
      <alignment horizontal="right" vertical="center" wrapText="1"/>
    </xf>
    <xf numFmtId="178" fontId="14" fillId="2" borderId="11" xfId="0" applyNumberFormat="1" applyFont="1" applyFill="1" applyBorder="1" applyAlignment="1">
      <alignment horizontal="right" vertical="center" wrapText="1"/>
    </xf>
    <xf numFmtId="179" fontId="14" fillId="2" borderId="12" xfId="0" applyNumberFormat="1" applyFont="1" applyFill="1" applyBorder="1" applyAlignment="1">
      <alignment horizontal="right" vertical="center" wrapText="1"/>
    </xf>
    <xf numFmtId="176" fontId="12" fillId="2" borderId="11" xfId="0" applyNumberFormat="1" applyFont="1" applyFill="1" applyBorder="1" applyAlignment="1">
      <alignment horizontal="right" vertical="center" wrapText="1"/>
    </xf>
    <xf numFmtId="0" fontId="15" fillId="2"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180" fontId="17" fillId="0" borderId="16" xfId="0" applyNumberFormat="1" applyFont="1" applyFill="1" applyBorder="1" applyAlignment="1">
      <alignment horizontal="center" vertical="center"/>
    </xf>
    <xf numFmtId="180" fontId="17" fillId="0" borderId="15" xfId="0" applyNumberFormat="1" applyFont="1" applyFill="1" applyBorder="1" applyAlignment="1">
      <alignment horizontal="center" vertical="center"/>
    </xf>
    <xf numFmtId="181" fontId="18" fillId="0" borderId="17" xfId="0" applyNumberFormat="1" applyFont="1" applyFill="1" applyBorder="1" applyAlignment="1">
      <alignment horizontal="center" vertical="center"/>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vertical="center"/>
    </xf>
    <xf numFmtId="0" fontId="22" fillId="0" borderId="6" xfId="0" applyFont="1" applyFill="1" applyBorder="1" applyAlignment="1">
      <alignment horizontal="left" vertical="center" wrapText="1"/>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181" fontId="22" fillId="0" borderId="21" xfId="0" applyNumberFormat="1" applyFont="1" applyFill="1" applyBorder="1" applyAlignment="1">
      <alignment horizontal="center" vertical="center"/>
    </xf>
    <xf numFmtId="0" fontId="22" fillId="0" borderId="2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 xfId="0" applyFont="1" applyFill="1" applyBorder="1" applyAlignment="1">
      <alignment horizontal="center" vertical="center"/>
    </xf>
    <xf numFmtId="180" fontId="22" fillId="0" borderId="23" xfId="0" applyNumberFormat="1" applyFont="1" applyFill="1" applyBorder="1" applyAlignment="1">
      <alignment horizontal="center" vertical="center"/>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0" fontId="22" fillId="0" borderId="3" xfId="0" applyFont="1" applyFill="1" applyBorder="1" applyAlignment="1">
      <alignment horizontal="left" vertical="center"/>
    </xf>
    <xf numFmtId="0" fontId="22" fillId="0" borderId="2" xfId="0" applyFont="1" applyFill="1" applyBorder="1" applyAlignment="1">
      <alignment horizontal="left"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left" vertical="center"/>
    </xf>
    <xf numFmtId="0" fontId="22" fillId="0" borderId="26" xfId="0" applyFont="1" applyFill="1" applyBorder="1" applyAlignment="1">
      <alignment horizontal="left" vertical="center"/>
    </xf>
    <xf numFmtId="180" fontId="22" fillId="0" borderId="17" xfId="0" applyNumberFormat="1" applyFont="1" applyFill="1" applyBorder="1" applyAlignment="1">
      <alignment horizontal="center" vertical="center"/>
    </xf>
    <xf numFmtId="0" fontId="23" fillId="0" borderId="0" xfId="0" applyFont="1" applyFill="1" applyBorder="1" applyAlignment="1" applyProtection="1">
      <alignment vertical="center"/>
      <protection hidden="1"/>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2" fillId="0" borderId="0" xfId="0" applyFont="1" applyFill="1" applyBorder="1" applyAlignment="1" applyProtection="1">
      <alignment vertical="center" wrapText="1"/>
      <protection hidden="1"/>
    </xf>
    <xf numFmtId="0" fontId="22" fillId="3" borderId="0" xfId="0" applyFont="1" applyFill="1" applyBorder="1" applyAlignment="1" applyProtection="1">
      <alignment vertical="center" wrapText="1"/>
      <protection hidden="1"/>
    </xf>
    <xf numFmtId="0" fontId="22" fillId="0" borderId="0" xfId="0" applyFont="1" applyFill="1" applyBorder="1" applyAlignment="1" applyProtection="1">
      <alignment vertical="center"/>
      <protection hidden="1"/>
    </xf>
    <xf numFmtId="0" fontId="26" fillId="0" borderId="0" xfId="0" applyFont="1" applyFill="1" applyBorder="1" applyAlignment="1"/>
    <xf numFmtId="0" fontId="27" fillId="0" borderId="0" xfId="49" applyFont="1" applyAlignment="1">
      <alignment horizontal="center"/>
    </xf>
    <xf numFmtId="0" fontId="28" fillId="0" borderId="0" xfId="49" applyFont="1"/>
    <xf numFmtId="0" fontId="29" fillId="0" borderId="0" xfId="49" applyFont="1" applyAlignment="1">
      <alignment vertical="center" wrapText="1"/>
    </xf>
    <xf numFmtId="0" fontId="27" fillId="0" borderId="0" xfId="49" applyFont="1" applyAlignment="1">
      <alignment horizontal="center" vertical="center" textRotation="255"/>
    </xf>
    <xf numFmtId="0" fontId="30" fillId="0" borderId="0" xfId="49" applyFont="1" applyAlignment="1">
      <alignment vertical="center"/>
    </xf>
    <xf numFmtId="0" fontId="19" fillId="0" borderId="0" xfId="49"/>
    <xf numFmtId="0" fontId="31" fillId="0" borderId="0" xfId="49" applyFont="1" applyAlignment="1">
      <alignment vertical="center" textRotation="255"/>
    </xf>
    <xf numFmtId="0" fontId="31" fillId="0" borderId="0" xfId="49" applyFont="1" applyAlignment="1">
      <alignment horizontal="center" vertical="center" textRotation="255"/>
    </xf>
    <xf numFmtId="0" fontId="32" fillId="0" borderId="0" xfId="49" applyFont="1" applyAlignment="1">
      <alignment vertical="center" wrapText="1"/>
    </xf>
    <xf numFmtId="0" fontId="33" fillId="0" borderId="0" xfId="49" applyFont="1"/>
    <xf numFmtId="49" fontId="34" fillId="0" borderId="0" xfId="49" applyNumberFormat="1" applyFont="1" applyAlignment="1" applyProtection="1">
      <alignment horizontal="left" vertical="center"/>
      <protection locked="0"/>
    </xf>
    <xf numFmtId="49" fontId="35" fillId="0" borderId="0" xfId="49" applyNumberFormat="1" applyFont="1" applyAlignment="1">
      <alignment vertical="center"/>
    </xf>
    <xf numFmtId="49" fontId="36" fillId="0" borderId="0" xfId="49" applyNumberFormat="1" applyFont="1" applyAlignment="1">
      <alignment vertical="center"/>
    </xf>
    <xf numFmtId="49" fontId="35" fillId="0" borderId="0" xfId="49" applyNumberFormat="1" applyFont="1" applyAlignment="1" applyProtection="1">
      <alignment vertical="center"/>
      <protection locked="0"/>
    </xf>
    <xf numFmtId="182" fontId="35" fillId="0" borderId="0" xfId="49" applyNumberFormat="1" applyFont="1" applyAlignment="1">
      <alignment vertical="center"/>
    </xf>
    <xf numFmtId="182" fontId="34" fillId="0" borderId="0" xfId="49" applyNumberFormat="1" applyFont="1" applyAlignment="1">
      <alignment horizontal="center" vertical="center"/>
    </xf>
    <xf numFmtId="0" fontId="37" fillId="0" borderId="0" xfId="51" applyFont="1" applyAlignment="1">
      <alignment horizontal="center" wrapText="1"/>
    </xf>
    <xf numFmtId="0" fontId="37" fillId="0" borderId="0" xfId="51" applyFont="1" applyAlignment="1">
      <alignment horizontal="center" vertical="center" wrapText="1"/>
    </xf>
    <xf numFmtId="0" fontId="38" fillId="0" borderId="0" xfId="0" applyFont="1" applyFill="1" applyBorder="1" applyAlignment="1">
      <alignment horizontal="left" vertical="center"/>
    </xf>
    <xf numFmtId="0" fontId="19" fillId="0" borderId="0" xfId="0" applyFont="1" applyFill="1" applyBorder="1" applyAlignment="1">
      <alignment vertical="center"/>
    </xf>
    <xf numFmtId="0" fontId="39" fillId="0" borderId="0" xfId="0"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Fill="1" applyBorder="1" applyAlignment="1">
      <alignment horizontal="left" vertical="center" wrapText="1"/>
    </xf>
    <xf numFmtId="0" fontId="41" fillId="0" borderId="1" xfId="0" applyFont="1" applyFill="1" applyBorder="1" applyAlignment="1">
      <alignment horizontal="left" vertical="center" wrapText="1"/>
    </xf>
    <xf numFmtId="183" fontId="41" fillId="0" borderId="1" xfId="0" applyNumberFormat="1" applyFont="1" applyFill="1" applyBorder="1" applyAlignment="1">
      <alignment horizontal="center" vertical="center" wrapText="1"/>
    </xf>
    <xf numFmtId="0" fontId="41" fillId="0" borderId="1" xfId="0" applyFont="1" applyFill="1" applyBorder="1" applyAlignment="1">
      <alignment vertical="center" wrapText="1"/>
    </xf>
    <xf numFmtId="0" fontId="41" fillId="0" borderId="0" xfId="0" applyFont="1" applyFill="1" applyBorder="1" applyAlignment="1">
      <alignment wrapText="1"/>
    </xf>
    <xf numFmtId="0" fontId="41" fillId="0" borderId="1" xfId="0" applyFont="1" applyFill="1" applyBorder="1" applyAlignment="1">
      <alignment vertical="center"/>
    </xf>
    <xf numFmtId="0" fontId="41" fillId="0" borderId="0" xfId="0" applyFont="1" applyFill="1" applyBorder="1" applyAlignment="1">
      <alignment vertical="center" wrapText="1"/>
    </xf>
    <xf numFmtId="0" fontId="41" fillId="0" borderId="0" xfId="0" applyFont="1" applyFill="1" applyBorder="1" applyAlignment="1">
      <alignment horizontal="justify" vertical="center" wrapText="1"/>
    </xf>
    <xf numFmtId="0" fontId="41" fillId="0" borderId="0" xfId="0" applyFont="1" applyFill="1" applyBorder="1" applyAlignment="1">
      <alignment horizontal="left" vertical="top" wrapText="1"/>
    </xf>
    <xf numFmtId="0" fontId="42" fillId="0" borderId="27" xfId="50" applyFont="1" applyFill="1" applyBorder="1" applyAlignment="1">
      <alignment horizontal="center" vertical="top" wrapText="1"/>
    </xf>
    <xf numFmtId="0" fontId="4" fillId="0" borderId="27" xfId="50" applyFont="1" applyFill="1" applyBorder="1" applyAlignment="1">
      <alignment vertical="top"/>
    </xf>
    <xf numFmtId="0" fontId="41" fillId="0" borderId="0" xfId="0" applyFont="1" applyFill="1" applyBorder="1" applyAlignment="1">
      <alignment horizontal="justify" vertical="top" wrapText="1"/>
    </xf>
    <xf numFmtId="0" fontId="41" fillId="0" borderId="1" xfId="0" applyFont="1" applyFill="1" applyBorder="1" applyAlignment="1">
      <alignment horizontal="left" vertical="center"/>
    </xf>
    <xf numFmtId="0" fontId="43" fillId="0" borderId="0" xfId="0" applyFont="1" applyFill="1" applyBorder="1" applyAlignment="1">
      <alignment horizontal="left" vertical="center"/>
    </xf>
    <xf numFmtId="0" fontId="41" fillId="0" borderId="0" xfId="0" applyFont="1" applyFill="1" applyBorder="1" applyAlignment="1">
      <alignment horizontal="left" vertical="center"/>
    </xf>
    <xf numFmtId="0" fontId="43" fillId="0" borderId="0" xfId="0" applyFont="1" applyFill="1" applyBorder="1" applyAlignment="1">
      <alignment vertical="center"/>
    </xf>
    <xf numFmtId="0" fontId="41" fillId="0" borderId="0" xfId="0" applyFont="1" applyFill="1" applyBorder="1" applyAlignment="1">
      <alignment vertical="center"/>
    </xf>
    <xf numFmtId="31" fontId="43" fillId="0" borderId="0" xfId="0" applyNumberFormat="1" applyFont="1" applyFill="1" applyBorder="1" applyAlignment="1">
      <alignment horizontal="justify" wrapText="1"/>
    </xf>
    <xf numFmtId="31" fontId="41" fillId="0" borderId="1" xfId="0" applyNumberFormat="1" applyFont="1" applyFill="1" applyBorder="1" applyAlignment="1">
      <alignment horizontal="left" vertical="center" wrapText="1"/>
    </xf>
    <xf numFmtId="0" fontId="7" fillId="0" borderId="0" xfId="0" applyFont="1" applyFill="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LJ-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ols>
    <col min="1" max="16384" width="9" style="124"/>
  </cols>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ols>
    <col min="1" max="16384" width="9" style="124"/>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J14" sqref="J14"/>
    </sheetView>
  </sheetViews>
  <sheetFormatPr defaultColWidth="8.89166666666667" defaultRowHeight="12.75" outlineLevelCol="6"/>
  <cols>
    <col min="1" max="1" width="15.85" style="56" customWidth="1"/>
    <col min="2" max="2" width="12.575" style="56" customWidth="1"/>
    <col min="3" max="3" width="14" style="56" customWidth="1"/>
    <col min="4" max="4" width="5.425" style="56" customWidth="1"/>
    <col min="5" max="5" width="12.7166666666667" style="56" customWidth="1"/>
    <col min="6" max="6" width="11.7166666666667" style="56" customWidth="1"/>
    <col min="7" max="7" width="21.575" style="56" customWidth="1"/>
    <col min="8" max="16384" width="9.14166666666667" style="56"/>
  </cols>
  <sheetData>
    <row r="1" ht="31.5" spans="1:7">
      <c r="A1" s="99"/>
      <c r="B1" s="99"/>
      <c r="C1" s="99"/>
      <c r="D1" s="99"/>
      <c r="E1" s="99"/>
      <c r="F1" s="99"/>
      <c r="G1" s="99"/>
    </row>
    <row r="2" ht="66" customHeight="1" spans="1:7">
      <c r="A2" s="100" t="s">
        <v>0</v>
      </c>
      <c r="B2" s="100"/>
      <c r="C2" s="100"/>
      <c r="D2" s="100"/>
      <c r="E2" s="100"/>
      <c r="F2" s="100"/>
      <c r="G2" s="100"/>
    </row>
    <row r="3" ht="18.75" spans="1:7">
      <c r="A3" s="101"/>
      <c r="B3" s="101"/>
      <c r="C3" s="102"/>
      <c r="D3" s="102"/>
      <c r="E3" s="102"/>
      <c r="F3" s="102"/>
      <c r="G3" s="102"/>
    </row>
    <row r="4" ht="38.25" spans="1:7">
      <c r="A4" s="103" t="s">
        <v>1</v>
      </c>
      <c r="B4" s="103"/>
      <c r="C4" s="103"/>
      <c r="D4" s="103"/>
      <c r="E4" s="103"/>
      <c r="F4" s="103"/>
      <c r="G4" s="103"/>
    </row>
    <row r="5" ht="15" spans="1:7">
      <c r="A5" s="104"/>
      <c r="B5" s="104"/>
      <c r="C5" s="102"/>
      <c r="D5" s="102"/>
      <c r="E5" s="102"/>
      <c r="F5" s="102"/>
      <c r="G5" s="102"/>
    </row>
    <row r="6" ht="18.75" spans="1:7">
      <c r="A6" s="101"/>
      <c r="B6" s="101"/>
      <c r="C6" s="102"/>
      <c r="D6" s="102"/>
      <c r="E6" s="102"/>
      <c r="F6" s="102"/>
      <c r="G6" s="102"/>
    </row>
    <row r="7" ht="18.75" spans="1:7">
      <c r="A7" s="101"/>
      <c r="B7" s="101"/>
      <c r="C7" s="102"/>
      <c r="D7" s="102"/>
      <c r="E7" s="102"/>
      <c r="F7" s="102"/>
      <c r="G7" s="102"/>
    </row>
    <row r="8" ht="21" customHeight="1" spans="1:7">
      <c r="A8" s="105" t="s">
        <v>2</v>
      </c>
      <c r="B8" s="106" t="s">
        <v>3</v>
      </c>
      <c r="C8" s="107">
        <f>汇总表!D9</f>
        <v>2915025.048</v>
      </c>
      <c r="D8" s="108" t="s">
        <v>4</v>
      </c>
      <c r="E8" s="108"/>
      <c r="F8" s="108"/>
      <c r="G8" s="109"/>
    </row>
    <row r="9" ht="21.95" customHeight="1" spans="1:7">
      <c r="A9" s="109"/>
      <c r="B9" s="106" t="s">
        <v>5</v>
      </c>
      <c r="C9" s="110" t="str">
        <f>"人民币："&amp;IF(C8&lt;0,"负","")&amp;IF(ROUND(C8,2)=0,"零元整",IF(ROUND(ABS(C8),2)&gt;=1,TEXT(INT(ROUND(ABS(C8),2)),"[DBNum2]")&amp;"元","")&amp;IF(RIGHT(TEXT(C8,".00"),2)*1=0,"整",IF(RIGHT(TEXT(C8,".00"),4)*1&gt;=1,IF(RIGHT(TEXT(C8,".00"),2)*1&gt;9,"","零"),IF(ROUND(ABS(C8),2)&gt;=1,"零",""))&amp;IF(RIGHT(TEXT(C8,".00"),2)*1&gt;9,TEXT(LEFT(RIGHT(TEXT(C8,".00"),2)),"[DBNum2]")&amp;"角","")&amp;IF(RIGHT(TEXT(C8,".00"))*1&gt;0,TEXT(RIGHT(TEXT(C8,".00")),"[DBNum2]")&amp;"分","整")))</f>
        <v>人民币：贰佰玖拾壹万伍仟零贰拾伍元零伍分</v>
      </c>
      <c r="D9" s="110"/>
      <c r="E9" s="110"/>
      <c r="F9" s="110"/>
      <c r="G9" s="109"/>
    </row>
    <row r="10" ht="14.25" spans="1:7">
      <c r="A10" s="111"/>
      <c r="B10" s="105"/>
      <c r="C10" s="112"/>
      <c r="D10" s="112"/>
      <c r="E10" s="112"/>
      <c r="F10" s="112"/>
      <c r="G10" s="112"/>
    </row>
    <row r="11" ht="28.5" spans="1:7">
      <c r="A11" s="105" t="s">
        <v>6</v>
      </c>
      <c r="B11" s="106"/>
      <c r="C11" s="106"/>
      <c r="D11" s="112"/>
      <c r="E11" s="105" t="s">
        <v>7</v>
      </c>
      <c r="F11" s="106"/>
      <c r="G11" s="106"/>
    </row>
    <row r="12" ht="14.25" spans="1:7">
      <c r="A12" s="113"/>
      <c r="B12" s="114" t="s">
        <v>8</v>
      </c>
      <c r="C12" s="115"/>
      <c r="D12" s="112"/>
      <c r="E12" s="116"/>
      <c r="F12" s="114" t="s">
        <v>8</v>
      </c>
      <c r="G12" s="114"/>
    </row>
    <row r="13" ht="28.5" spans="1:7">
      <c r="A13" s="105" t="s">
        <v>9</v>
      </c>
      <c r="B13" s="117"/>
      <c r="C13" s="117"/>
      <c r="D13" s="112"/>
      <c r="E13" s="112" t="s">
        <v>9</v>
      </c>
      <c r="F13" s="106"/>
      <c r="G13" s="106"/>
    </row>
    <row r="14" ht="14.25" spans="1:7">
      <c r="A14" s="105"/>
      <c r="B14" s="118"/>
      <c r="C14" s="119"/>
      <c r="D14" s="112"/>
      <c r="E14" s="112"/>
      <c r="F14" s="120"/>
      <c r="G14" s="121"/>
    </row>
    <row r="15" ht="42.95" customHeight="1" spans="1:7">
      <c r="A15" s="119" t="s">
        <v>10</v>
      </c>
      <c r="B15" s="117"/>
      <c r="C15" s="117"/>
      <c r="D15" s="112"/>
      <c r="E15" s="111" t="s">
        <v>11</v>
      </c>
      <c r="F15" s="106"/>
      <c r="G15" s="106"/>
    </row>
    <row r="16" ht="14.25" spans="1:7">
      <c r="A16" s="102"/>
      <c r="B16" s="102"/>
      <c r="C16" s="102"/>
      <c r="D16" s="102"/>
      <c r="E16" s="102"/>
      <c r="F16" s="122"/>
      <c r="G16" s="102"/>
    </row>
    <row r="17" ht="45.95" customHeight="1" spans="1:7">
      <c r="A17" s="112" t="s">
        <v>12</v>
      </c>
      <c r="B17" s="123">
        <v>46148</v>
      </c>
      <c r="C17" s="123"/>
      <c r="D17" s="102"/>
      <c r="E17" s="112" t="s">
        <v>13</v>
      </c>
      <c r="F17" s="123">
        <v>46150</v>
      </c>
      <c r="G17" s="123"/>
    </row>
  </sheetData>
  <mergeCells count="13">
    <mergeCell ref="A1:G1"/>
    <mergeCell ref="A2:G2"/>
    <mergeCell ref="A4:G4"/>
    <mergeCell ref="B11:C11"/>
    <mergeCell ref="F11:G11"/>
    <mergeCell ref="B12:C12"/>
    <mergeCell ref="F12:G12"/>
    <mergeCell ref="B13:C13"/>
    <mergeCell ref="F13:G13"/>
    <mergeCell ref="B15:C15"/>
    <mergeCell ref="F15:G15"/>
    <mergeCell ref="B17:C17"/>
    <mergeCell ref="F17:G17"/>
  </mergeCells>
  <pageMargins left="0.511805555555556" right="0.43263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7" workbookViewId="0">
      <selection activeCell="A2" sqref="A2:I2"/>
    </sheetView>
  </sheetViews>
  <sheetFormatPr defaultColWidth="9" defaultRowHeight="45" customHeight="1"/>
  <cols>
    <col min="1" max="16384" width="9" style="27"/>
  </cols>
  <sheetData>
    <row r="1" s="27" customFormat="1" ht="31.5" spans="1:9">
      <c r="A1" s="83"/>
      <c r="B1" s="83"/>
      <c r="C1" s="83"/>
      <c r="D1" s="83"/>
      <c r="E1" s="83"/>
      <c r="F1" s="83"/>
      <c r="G1" s="83"/>
      <c r="H1" s="83"/>
      <c r="I1" s="83"/>
    </row>
    <row r="2" s="27" customFormat="1" ht="31.5" spans="1:9">
      <c r="A2" s="83" t="s">
        <v>0</v>
      </c>
      <c r="B2" s="83"/>
      <c r="C2" s="83"/>
      <c r="D2" s="83"/>
      <c r="E2" s="83"/>
      <c r="F2" s="83"/>
      <c r="G2" s="83"/>
      <c r="H2" s="83"/>
      <c r="I2" s="83"/>
    </row>
    <row r="3" s="27" customFormat="1" ht="55.5" spans="1:9">
      <c r="A3" s="84"/>
      <c r="B3" s="84"/>
      <c r="C3" s="84"/>
      <c r="D3" s="84"/>
      <c r="E3" s="85"/>
      <c r="F3" s="84"/>
      <c r="G3" s="84"/>
      <c r="H3" s="84"/>
      <c r="I3" s="84"/>
    </row>
    <row r="4" s="27" customFormat="1" ht="51.75" customHeight="1" spans="1:9">
      <c r="A4" s="84"/>
      <c r="B4" s="84"/>
      <c r="C4" s="84"/>
      <c r="D4" s="84"/>
      <c r="E4" s="86" t="s">
        <v>14</v>
      </c>
      <c r="F4" s="84"/>
      <c r="G4" s="84"/>
      <c r="H4" s="84"/>
      <c r="I4" s="84"/>
    </row>
    <row r="5" s="27" customFormat="1" ht="51.75" customHeight="1" spans="1:9">
      <c r="A5" s="84"/>
      <c r="B5" s="84"/>
      <c r="C5" s="84"/>
      <c r="D5" s="84"/>
      <c r="E5" s="86"/>
      <c r="F5" s="84"/>
      <c r="G5" s="84"/>
      <c r="H5" s="84"/>
      <c r="I5" s="84"/>
    </row>
    <row r="6" s="27" customFormat="1" ht="51.75" customHeight="1" spans="1:9">
      <c r="A6" s="84"/>
      <c r="B6" s="84"/>
      <c r="C6" s="84"/>
      <c r="D6" s="84"/>
      <c r="E6" s="86"/>
      <c r="F6" s="84"/>
      <c r="G6" s="84"/>
      <c r="H6" s="84"/>
      <c r="I6" s="84"/>
    </row>
    <row r="7" s="27" customFormat="1" ht="51.75" customHeight="1" spans="1:9">
      <c r="A7" s="84"/>
      <c r="B7" s="84"/>
      <c r="C7" s="87"/>
      <c r="D7" s="87"/>
      <c r="E7" s="86"/>
      <c r="F7" s="87"/>
      <c r="G7" s="87"/>
      <c r="H7" s="84"/>
      <c r="I7" s="84"/>
    </row>
    <row r="8" s="27" customFormat="1" ht="51.75" customHeight="1" spans="1:9">
      <c r="A8" s="88"/>
      <c r="B8" s="88"/>
      <c r="C8" s="88"/>
      <c r="D8" s="88"/>
      <c r="E8" s="86"/>
      <c r="F8" s="88"/>
      <c r="G8" s="88"/>
      <c r="H8" s="88"/>
      <c r="I8" s="88"/>
    </row>
    <row r="9" s="27" customFormat="1" ht="51.75" customHeight="1" spans="1:9">
      <c r="A9" s="88"/>
      <c r="B9" s="88"/>
      <c r="C9" s="88"/>
      <c r="D9" s="88"/>
      <c r="E9" s="86"/>
      <c r="F9" s="88"/>
      <c r="G9" s="88"/>
      <c r="H9" s="88"/>
      <c r="I9" s="88"/>
    </row>
    <row r="10" s="27" customFormat="1" ht="51.75" customHeight="1" spans="1:9">
      <c r="A10" s="88"/>
      <c r="B10" s="88"/>
      <c r="C10" s="88"/>
      <c r="D10" s="88"/>
      <c r="E10" s="86"/>
      <c r="F10" s="88"/>
      <c r="G10" s="88"/>
      <c r="H10" s="88"/>
      <c r="I10" s="88"/>
    </row>
    <row r="11" s="27" customFormat="1" ht="48.75" spans="1:9">
      <c r="A11" s="88"/>
      <c r="B11" s="88"/>
      <c r="C11" s="88"/>
      <c r="D11" s="88"/>
      <c r="E11" s="89"/>
      <c r="F11" s="88"/>
      <c r="G11" s="88"/>
      <c r="H11" s="88"/>
      <c r="I11" s="88"/>
    </row>
    <row r="12" s="27" customFormat="1" ht="48.75" spans="1:9">
      <c r="A12" s="88"/>
      <c r="B12" s="88"/>
      <c r="C12" s="88"/>
      <c r="D12" s="88"/>
      <c r="E12" s="90"/>
      <c r="F12" s="88"/>
      <c r="G12" s="88"/>
      <c r="H12" s="88"/>
      <c r="I12" s="88"/>
    </row>
    <row r="13" s="27" customFormat="1" ht="50.25" spans="1:9">
      <c r="A13" s="88"/>
      <c r="B13" s="88"/>
      <c r="C13" s="88"/>
      <c r="D13" s="88"/>
      <c r="E13" s="91"/>
      <c r="F13" s="88"/>
      <c r="G13" s="88"/>
      <c r="H13" s="88"/>
      <c r="I13" s="88"/>
    </row>
    <row r="14" s="27" customFormat="1" ht="28.5" spans="1:9">
      <c r="A14" s="92"/>
      <c r="B14" s="93" t="s">
        <v>15</v>
      </c>
      <c r="C14" s="93"/>
      <c r="D14" s="93"/>
      <c r="E14" s="93"/>
      <c r="F14" s="93"/>
      <c r="G14" s="93"/>
      <c r="H14" s="93"/>
      <c r="I14" s="94"/>
    </row>
    <row r="15" s="27" customFormat="1" ht="28.5" spans="1:9">
      <c r="A15" s="95"/>
      <c r="B15" s="93" t="s">
        <v>16</v>
      </c>
      <c r="C15" s="93"/>
      <c r="D15" s="93"/>
      <c r="E15" s="93"/>
      <c r="F15" s="93"/>
      <c r="G15" s="93"/>
      <c r="H15" s="93"/>
      <c r="I15" s="96"/>
    </row>
    <row r="16" s="27" customFormat="1" ht="28.5" spans="1:9">
      <c r="A16" s="95"/>
      <c r="B16" s="95"/>
      <c r="C16" s="92"/>
      <c r="D16" s="95"/>
      <c r="E16" s="95"/>
      <c r="F16" s="95"/>
      <c r="G16" s="95"/>
      <c r="H16" s="95"/>
      <c r="I16" s="97"/>
    </row>
    <row r="17" s="27" customFormat="1" customHeight="1" spans="1:8">
      <c r="A17" s="98">
        <v>46152</v>
      </c>
      <c r="B17" s="98"/>
      <c r="C17" s="98"/>
      <c r="D17" s="98"/>
      <c r="E17" s="98"/>
      <c r="F17" s="98"/>
      <c r="G17" s="98"/>
      <c r="H17" s="98"/>
    </row>
  </sheetData>
  <protectedRanges>
    <protectedRange sqref="B14:H15" name="区域1"/>
  </protectedRanges>
  <mergeCells count="6">
    <mergeCell ref="A1:I1"/>
    <mergeCell ref="A2:I2"/>
    <mergeCell ref="B14:H14"/>
    <mergeCell ref="B15:H15"/>
    <mergeCell ref="A17:H17"/>
    <mergeCell ref="E4:E1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B13" sqref="B13"/>
    </sheetView>
  </sheetViews>
  <sheetFormatPr defaultColWidth="8.88333333333333" defaultRowHeight="12.75"/>
  <cols>
    <col min="1" max="1" width="86.2833333333333" style="56" customWidth="1"/>
    <col min="2" max="2" width="65.8916666666667" style="56" customWidth="1"/>
    <col min="3" max="16384" width="9.13333333333333" style="56"/>
  </cols>
  <sheetData>
    <row r="1" s="55" customFormat="1" ht="27.75" spans="1:256">
      <c r="A1" s="75" t="s">
        <v>17</v>
      </c>
      <c r="B1" s="76"/>
      <c r="C1" s="76"/>
      <c r="D1" s="77"/>
      <c r="E1" s="78"/>
      <c r="F1" s="78"/>
      <c r="G1" s="78"/>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row>
    <row r="2" s="55" customFormat="1" ht="42" customHeight="1" spans="1:256">
      <c r="A2" s="79" t="s">
        <v>18</v>
      </c>
      <c r="B2" s="76"/>
      <c r="C2" s="76"/>
      <c r="D2" s="77"/>
      <c r="E2" s="78"/>
      <c r="F2" s="78"/>
      <c r="G2" s="78"/>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row>
    <row r="3" s="55" customFormat="1" ht="27.95" customHeight="1" spans="1:256">
      <c r="A3" s="79" t="s">
        <v>19</v>
      </c>
      <c r="B3" s="76"/>
      <c r="C3" s="76"/>
      <c r="D3" s="77"/>
      <c r="E3" s="78"/>
      <c r="F3" s="78"/>
      <c r="G3" s="78"/>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row>
    <row r="4" s="55" customFormat="1" ht="54" customHeight="1" spans="1:256">
      <c r="A4" s="79" t="s">
        <v>20</v>
      </c>
      <c r="B4" s="76"/>
      <c r="C4" s="76"/>
      <c r="D4" s="77"/>
      <c r="E4" s="78"/>
      <c r="F4" s="78"/>
      <c r="G4" s="78"/>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55" customFormat="1" ht="48" customHeight="1" spans="1:256">
      <c r="A5" s="79" t="s">
        <v>21</v>
      </c>
      <c r="B5" s="76"/>
      <c r="C5" s="76"/>
      <c r="D5" s="77"/>
      <c r="E5" s="78"/>
      <c r="F5" s="78"/>
      <c r="G5" s="78"/>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6" s="55" customFormat="1" ht="27.75" spans="1:256">
      <c r="A6" s="79" t="s">
        <v>22</v>
      </c>
      <c r="B6" s="76"/>
      <c r="C6" s="76"/>
      <c r="D6" s="77"/>
      <c r="E6" s="78"/>
      <c r="F6" s="78"/>
      <c r="G6" s="78"/>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row>
    <row r="7" s="55" customFormat="1" ht="51" customHeight="1" spans="1:256">
      <c r="A7" s="79" t="s">
        <v>23</v>
      </c>
      <c r="B7" s="76"/>
      <c r="C7" s="76"/>
      <c r="D7" s="77"/>
      <c r="E7" s="78"/>
      <c r="F7" s="78"/>
      <c r="G7" s="78"/>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c r="IU7" s="76"/>
      <c r="IV7" s="76"/>
    </row>
    <row r="8" s="55" customFormat="1" ht="27.75" spans="1:256">
      <c r="A8" s="79" t="s">
        <v>24</v>
      </c>
      <c r="B8" s="76"/>
      <c r="C8" s="76"/>
      <c r="D8" s="77"/>
      <c r="E8" s="78"/>
      <c r="F8" s="78"/>
      <c r="G8" s="78"/>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row>
    <row r="9" s="55" customFormat="1" ht="27.75" spans="1:256">
      <c r="A9" s="75" t="s">
        <v>25</v>
      </c>
      <c r="B9" s="76"/>
      <c r="C9" s="76"/>
      <c r="D9" s="77"/>
      <c r="E9" s="78"/>
      <c r="F9" s="78"/>
      <c r="G9" s="78"/>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c r="IU9" s="76"/>
      <c r="IV9" s="76"/>
    </row>
    <row r="10" s="55" customFormat="1" ht="27" customHeight="1" spans="1:256">
      <c r="A10" s="79" t="s">
        <v>26</v>
      </c>
      <c r="B10" s="76"/>
      <c r="C10" s="76"/>
      <c r="D10" s="77"/>
      <c r="E10" s="78"/>
      <c r="F10" s="78"/>
      <c r="G10" s="78"/>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c r="IV10" s="76"/>
    </row>
    <row r="11" s="55" customFormat="1" ht="69" customHeight="1" spans="1:256">
      <c r="A11" s="80" t="s">
        <v>27</v>
      </c>
      <c r="B11" s="76"/>
      <c r="C11" s="76"/>
      <c r="D11" s="77"/>
      <c r="E11" s="78"/>
      <c r="F11" s="78"/>
      <c r="G11" s="78"/>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row>
    <row r="12" s="55" customFormat="1" ht="54" customHeight="1" spans="1:256">
      <c r="A12" s="79" t="s">
        <v>28</v>
      </c>
      <c r="B12" s="76"/>
      <c r="C12" s="76"/>
      <c r="D12" s="77"/>
      <c r="E12" s="78"/>
      <c r="F12" s="78"/>
      <c r="G12" s="78"/>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55" customFormat="1" ht="27.75" spans="1:256">
      <c r="A13" s="79" t="s">
        <v>29</v>
      </c>
      <c r="B13" s="76"/>
      <c r="C13" s="76"/>
      <c r="D13" s="77"/>
      <c r="E13" s="78"/>
      <c r="F13" s="78"/>
      <c r="G13" s="78"/>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row>
    <row r="14" s="55" customFormat="1" ht="33" customHeight="1" spans="1:256">
      <c r="A14" s="79" t="s">
        <v>30</v>
      </c>
      <c r="B14" s="76"/>
      <c r="C14" s="76"/>
      <c r="D14" s="77"/>
      <c r="E14" s="78"/>
      <c r="F14" s="78"/>
      <c r="G14" s="78"/>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row>
    <row r="15" s="55" customFormat="1" ht="21" customHeight="1" spans="1:256">
      <c r="A15" s="79" t="s">
        <v>31</v>
      </c>
      <c r="B15" s="76"/>
      <c r="C15" s="76"/>
      <c r="D15" s="77"/>
      <c r="E15" s="78"/>
      <c r="F15" s="78"/>
      <c r="G15" s="78"/>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55" customFormat="1" ht="21" customHeight="1" spans="1:256">
      <c r="A16" s="80" t="s">
        <v>32</v>
      </c>
      <c r="B16" s="76"/>
      <c r="C16" s="76"/>
      <c r="D16" s="77"/>
      <c r="E16" s="78"/>
      <c r="F16" s="78"/>
      <c r="G16" s="78"/>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row>
    <row r="17" s="55" customFormat="1" ht="21" customHeight="1" spans="1:256">
      <c r="A17" s="79" t="s">
        <v>33</v>
      </c>
      <c r="B17" s="76"/>
      <c r="C17" s="76"/>
      <c r="D17" s="77"/>
      <c r="E17" s="78"/>
      <c r="F17" s="78"/>
      <c r="G17" s="78"/>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row>
    <row r="18" s="55" customFormat="1" ht="30" customHeight="1" spans="1:256">
      <c r="A18" s="75" t="s">
        <v>34</v>
      </c>
      <c r="B18" s="76"/>
      <c r="C18" s="76"/>
      <c r="D18" s="77"/>
      <c r="E18" s="78"/>
      <c r="F18" s="78"/>
      <c r="G18" s="78"/>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55" customFormat="1" ht="29.1" customHeight="1" spans="1:256">
      <c r="A19" s="81" t="s">
        <v>35</v>
      </c>
      <c r="B19" s="76"/>
      <c r="C19" s="76"/>
      <c r="D19" s="77"/>
      <c r="E19" s="78"/>
      <c r="F19" s="78"/>
      <c r="G19" s="78"/>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55" customFormat="1" ht="29.1" customHeight="1" spans="1:256">
      <c r="A20" s="75" t="s">
        <v>36</v>
      </c>
      <c r="B20" s="76"/>
      <c r="C20" s="76"/>
      <c r="D20" s="77"/>
      <c r="E20" s="78"/>
      <c r="F20" s="78"/>
      <c r="G20" s="78"/>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row>
    <row r="21" s="55" customFormat="1" ht="78" customHeight="1" spans="1:256">
      <c r="A21" s="79" t="s">
        <v>37</v>
      </c>
      <c r="B21" s="76"/>
      <c r="C21" s="76"/>
      <c r="D21" s="77"/>
      <c r="E21" s="78"/>
      <c r="F21" s="78"/>
      <c r="G21" s="78"/>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55" customFormat="1" ht="93" customHeight="1" spans="1:256">
      <c r="A22" s="79" t="s">
        <v>38</v>
      </c>
      <c r="B22" s="76"/>
      <c r="C22" s="76"/>
      <c r="D22" s="77"/>
      <c r="E22" s="78"/>
      <c r="F22" s="78"/>
      <c r="G22" s="78"/>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row>
    <row r="23" ht="24" spans="1:256">
      <c r="A23" s="79" t="s">
        <v>39</v>
      </c>
      <c r="B23" s="82"/>
    </row>
    <row r="24" ht="49" customHeight="1" spans="1:256">
      <c r="A24" s="79" t="s">
        <v>40</v>
      </c>
    </row>
    <row r="25" spans="1:256">
      <c r="A25" s="79" t="s">
        <v>41</v>
      </c>
    </row>
    <row r="26" spans="1:256">
      <c r="A26" s="79" t="s">
        <v>42</v>
      </c>
    </row>
    <row r="27" ht="25.5" spans="1:256">
      <c r="A27" s="79" t="s">
        <v>43</v>
      </c>
    </row>
    <row r="28" ht="36" spans="1:256">
      <c r="A28" s="79" t="s">
        <v>44</v>
      </c>
    </row>
    <row r="29" ht="36" spans="1:256">
      <c r="A29" s="79" t="s">
        <v>45</v>
      </c>
    </row>
    <row r="30" ht="24" spans="1:256">
      <c r="A30" s="79" t="s">
        <v>46</v>
      </c>
    </row>
  </sheetData>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tabSelected="1" zoomScale="130" zoomScaleNormal="130" workbookViewId="0">
      <selection activeCell="F8" sqref="F8"/>
    </sheetView>
  </sheetViews>
  <sheetFormatPr defaultColWidth="8.88333333333333" defaultRowHeight="12.75" outlineLevelCol="3"/>
  <cols>
    <col min="1" max="1" width="9.13333333333333" style="56"/>
    <col min="2" max="2" width="20.8416666666667" style="56" customWidth="1"/>
    <col min="3" max="3" width="31.1333333333333" style="56" customWidth="1"/>
    <col min="4" max="4" width="22.8416666666667" style="56" customWidth="1"/>
    <col min="5" max="5" width="9.13333333333333" style="56"/>
    <col min="6" max="7" width="14.575" style="56"/>
    <col min="8" max="16384" width="9.13333333333333" style="56"/>
  </cols>
  <sheetData>
    <row r="1" s="55" customFormat="1" ht="33.75" customHeight="1" spans="1:4">
      <c r="A1" s="57" t="s">
        <v>47</v>
      </c>
      <c r="B1" s="57"/>
      <c r="C1" s="57"/>
      <c r="D1" s="57"/>
    </row>
    <row r="2" s="55" customFormat="1" ht="41.1" customHeight="1" spans="1:4">
      <c r="A2" s="58" t="s">
        <v>48</v>
      </c>
      <c r="B2" s="58"/>
      <c r="C2" s="58"/>
      <c r="D2" s="58"/>
    </row>
    <row r="3" s="55" customFormat="1" ht="33" customHeight="1" spans="1:4">
      <c r="A3" s="59" t="s">
        <v>49</v>
      </c>
      <c r="B3" s="60" t="s">
        <v>50</v>
      </c>
      <c r="C3" s="61" t="s">
        <v>51</v>
      </c>
      <c r="D3" s="62" t="s">
        <v>52</v>
      </c>
    </row>
    <row r="4" s="55" customFormat="1" ht="33" customHeight="1" spans="1:4">
      <c r="A4" s="63">
        <v>1</v>
      </c>
      <c r="B4" s="64">
        <v>100</v>
      </c>
      <c r="C4" s="65" t="s">
        <v>53</v>
      </c>
      <c r="D4" s="66">
        <f>第100章总则!D16</f>
        <v>51000</v>
      </c>
    </row>
    <row r="5" s="55" customFormat="1" ht="33" customHeight="1" spans="1:4">
      <c r="A5" s="63">
        <v>2</v>
      </c>
      <c r="B5" s="64">
        <v>400</v>
      </c>
      <c r="C5" s="65" t="s">
        <v>54</v>
      </c>
      <c r="D5" s="66">
        <f>第400章清单!E24</f>
        <v>2606430.6</v>
      </c>
    </row>
    <row r="6" s="55" customFormat="1" ht="33" customHeight="1" spans="1:4">
      <c r="A6" s="63">
        <v>3</v>
      </c>
      <c r="B6" s="67" t="s">
        <v>55</v>
      </c>
      <c r="C6" s="68"/>
      <c r="D6" s="66">
        <f>SUM(D4:D5)</f>
        <v>2657430.6</v>
      </c>
    </row>
    <row r="7" s="55" customFormat="1" ht="33" customHeight="1" spans="1:4">
      <c r="A7" s="63">
        <v>4</v>
      </c>
      <c r="B7" s="69" t="s">
        <v>56</v>
      </c>
      <c r="C7" s="68"/>
      <c r="D7" s="66">
        <f>D6*8%</f>
        <v>212594.448</v>
      </c>
    </row>
    <row r="8" s="55" customFormat="1" ht="33" customHeight="1" spans="1:4">
      <c r="A8" s="63">
        <v>5</v>
      </c>
      <c r="B8" s="70" t="s">
        <v>57</v>
      </c>
      <c r="C8" s="70"/>
      <c r="D8" s="66">
        <v>45000</v>
      </c>
    </row>
    <row r="9" s="55" customFormat="1" ht="33" customHeight="1" spans="1:4">
      <c r="A9" s="71">
        <v>6</v>
      </c>
      <c r="B9" s="72" t="s">
        <v>58</v>
      </c>
      <c r="C9" s="73"/>
      <c r="D9" s="74">
        <f>D6+D7+D8</f>
        <v>2915025.048</v>
      </c>
    </row>
  </sheetData>
  <sheetProtection algorithmName="SHA-512" hashValue="vkQwc/aE2tNBEnVCzuhm8cIIrIR8+tVcJXU6QYQKhn7ItF4OePruzcKqlaeLzR5b7hG+MdHNrtrKEAHLUyjnGA==" saltValue="r4nLsMZDpzOPtRGo12RMRQ==" spinCount="100000" sheet="1" objects="1"/>
  <mergeCells count="6">
    <mergeCell ref="A1:D1"/>
    <mergeCell ref="A2:D2"/>
    <mergeCell ref="B6:C6"/>
    <mergeCell ref="B7:C7"/>
    <mergeCell ref="B8:C8"/>
    <mergeCell ref="B9:C9"/>
  </mergeCells>
  <pageMargins left="0.751388888888889" right="0.590277777777778"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H5" sqref="H5"/>
    </sheetView>
  </sheetViews>
  <sheetFormatPr defaultColWidth="9" defaultRowHeight="19.5" customHeight="1" outlineLevelCol="5"/>
  <cols>
    <col min="1" max="1" width="9" style="27"/>
    <col min="2" max="2" width="39.75" style="27" customWidth="1"/>
    <col min="3" max="3" width="9" style="27"/>
    <col min="4" max="4" width="7.75" style="27" customWidth="1"/>
    <col min="5" max="5" width="9.775" style="27"/>
    <col min="6" max="16384" width="9" style="27"/>
  </cols>
  <sheetData>
    <row r="1" s="27" customFormat="1" ht="37.5" customHeight="1" spans="1:6">
      <c r="A1" s="28" t="s">
        <v>59</v>
      </c>
      <c r="B1" s="28"/>
      <c r="C1" s="28"/>
      <c r="D1" s="28"/>
      <c r="E1" s="28"/>
      <c r="F1" s="28"/>
    </row>
    <row r="2" s="27" customFormat="1" ht="29.25" customHeight="1" spans="1:6">
      <c r="A2" s="29" t="s">
        <v>60</v>
      </c>
      <c r="B2" s="30"/>
      <c r="C2" s="30"/>
      <c r="D2" s="30"/>
      <c r="E2" s="30"/>
      <c r="F2" s="31"/>
    </row>
    <row r="3" s="27" customFormat="1" ht="29.25" customHeight="1" spans="1:6">
      <c r="A3" s="32" t="s">
        <v>61</v>
      </c>
      <c r="B3" s="33" t="s">
        <v>62</v>
      </c>
      <c r="C3" s="33" t="s">
        <v>63</v>
      </c>
      <c r="D3" s="33" t="s">
        <v>64</v>
      </c>
      <c r="E3" s="33" t="s">
        <v>65</v>
      </c>
      <c r="F3" s="34" t="s">
        <v>66</v>
      </c>
    </row>
    <row r="4" s="27" customFormat="1" ht="29.25" customHeight="1" spans="1:6">
      <c r="A4" s="35" t="s">
        <v>67</v>
      </c>
      <c r="B4" s="36" t="s">
        <v>68</v>
      </c>
      <c r="C4" s="37" t="s">
        <v>69</v>
      </c>
      <c r="D4" s="38" t="s">
        <v>69</v>
      </c>
      <c r="E4" s="38" t="s">
        <v>69</v>
      </c>
      <c r="F4" s="39" t="s">
        <v>69</v>
      </c>
    </row>
    <row r="5" s="27" customFormat="1" ht="29.25" customHeight="1" spans="1:6">
      <c r="A5" s="35" t="s">
        <v>70</v>
      </c>
      <c r="B5" s="36" t="s">
        <v>71</v>
      </c>
      <c r="C5" s="37" t="s">
        <v>72</v>
      </c>
      <c r="D5" s="40" t="s">
        <v>73</v>
      </c>
      <c r="E5" s="41">
        <v>5500</v>
      </c>
      <c r="F5" s="42">
        <f t="shared" ref="F5:F8" si="0">D5*E5</f>
        <v>5500</v>
      </c>
    </row>
    <row r="6" s="27" customFormat="1" ht="29.25" customHeight="1" spans="1:6">
      <c r="A6" s="35" t="s">
        <v>74</v>
      </c>
      <c r="B6" s="36" t="s">
        <v>75</v>
      </c>
      <c r="C6" s="37" t="s">
        <v>72</v>
      </c>
      <c r="D6" s="40" t="s">
        <v>73</v>
      </c>
      <c r="E6" s="41">
        <v>2500</v>
      </c>
      <c r="F6" s="42">
        <f t="shared" si="0"/>
        <v>2500</v>
      </c>
    </row>
    <row r="7" s="27" customFormat="1" ht="29.25" customHeight="1" spans="1:6">
      <c r="A7" s="35" t="s">
        <v>76</v>
      </c>
      <c r="B7" s="36" t="s">
        <v>77</v>
      </c>
      <c r="C7" s="37" t="s">
        <v>72</v>
      </c>
      <c r="D7" s="40" t="s">
        <v>73</v>
      </c>
      <c r="E7" s="41">
        <v>4500</v>
      </c>
      <c r="F7" s="42">
        <f t="shared" si="0"/>
        <v>4500</v>
      </c>
    </row>
    <row r="8" s="27" customFormat="1" ht="29.25" customHeight="1" spans="1:6">
      <c r="A8" s="35" t="s">
        <v>78</v>
      </c>
      <c r="B8" s="36" t="s">
        <v>79</v>
      </c>
      <c r="C8" s="37" t="s">
        <v>72</v>
      </c>
      <c r="D8" s="40" t="s">
        <v>73</v>
      </c>
      <c r="E8" s="41">
        <v>2500</v>
      </c>
      <c r="F8" s="42">
        <f t="shared" si="0"/>
        <v>2500</v>
      </c>
    </row>
    <row r="9" s="27" customFormat="1" ht="29.25" customHeight="1" spans="1:6">
      <c r="A9" s="35" t="s">
        <v>80</v>
      </c>
      <c r="B9" s="36" t="s">
        <v>81</v>
      </c>
      <c r="C9" s="37"/>
      <c r="D9" s="40"/>
      <c r="E9" s="41"/>
      <c r="F9" s="42"/>
    </row>
    <row r="10" s="27" customFormat="1" ht="29.25" customHeight="1" spans="1:6">
      <c r="A10" s="35" t="s">
        <v>82</v>
      </c>
      <c r="B10" s="36" t="s">
        <v>83</v>
      </c>
      <c r="C10" s="37" t="s">
        <v>72</v>
      </c>
      <c r="D10" s="40" t="s">
        <v>73</v>
      </c>
      <c r="E10" s="41">
        <v>9000</v>
      </c>
      <c r="F10" s="42">
        <f>D10*E10</f>
        <v>9000</v>
      </c>
    </row>
    <row r="11" s="27" customFormat="1" ht="29.25" customHeight="1" spans="1:6">
      <c r="A11" s="35" t="s">
        <v>84</v>
      </c>
      <c r="B11" s="36" t="s">
        <v>85</v>
      </c>
      <c r="C11" s="37" t="s">
        <v>72</v>
      </c>
      <c r="D11" s="40" t="s">
        <v>73</v>
      </c>
      <c r="E11" s="41">
        <v>4500</v>
      </c>
      <c r="F11" s="42">
        <f>D11*E11</f>
        <v>4500</v>
      </c>
    </row>
    <row r="12" s="27" customFormat="1" ht="29.25" customHeight="1" spans="1:6">
      <c r="A12" s="35" t="s">
        <v>86</v>
      </c>
      <c r="B12" s="36" t="s">
        <v>87</v>
      </c>
      <c r="C12" s="43" t="s">
        <v>69</v>
      </c>
      <c r="D12" s="44"/>
      <c r="E12" s="45"/>
      <c r="F12" s="46"/>
    </row>
    <row r="13" s="27" customFormat="1" ht="29.25" customHeight="1" spans="1:6">
      <c r="A13" s="35" t="s">
        <v>88</v>
      </c>
      <c r="B13" s="36" t="s">
        <v>89</v>
      </c>
      <c r="C13" s="37" t="s">
        <v>72</v>
      </c>
      <c r="D13" s="40" t="s">
        <v>73</v>
      </c>
      <c r="E13" s="47">
        <v>9000</v>
      </c>
      <c r="F13" s="42">
        <f>D13*E13</f>
        <v>9000</v>
      </c>
    </row>
    <row r="14" s="27" customFormat="1" ht="29.25" customHeight="1" spans="1:6">
      <c r="A14" s="35" t="s">
        <v>90</v>
      </c>
      <c r="B14" s="36" t="s">
        <v>91</v>
      </c>
      <c r="C14" s="37"/>
      <c r="D14" s="40"/>
      <c r="E14" s="47"/>
      <c r="F14" s="42"/>
    </row>
    <row r="15" s="27" customFormat="1" ht="29.25" customHeight="1" spans="1:6">
      <c r="A15" s="48" t="s">
        <v>92</v>
      </c>
      <c r="B15" s="36" t="s">
        <v>93</v>
      </c>
      <c r="C15" s="37" t="s">
        <v>72</v>
      </c>
      <c r="D15" s="40" t="s">
        <v>73</v>
      </c>
      <c r="E15" s="41">
        <v>13500</v>
      </c>
      <c r="F15" s="42">
        <f>D15*E15</f>
        <v>13500</v>
      </c>
    </row>
    <row r="16" s="27" customFormat="1" ht="29.25" customHeight="1" spans="1:6">
      <c r="A16" s="49" t="s">
        <v>94</v>
      </c>
      <c r="B16" s="50"/>
      <c r="C16" s="51"/>
      <c r="D16" s="52">
        <f>SUM(F5:F15)</f>
        <v>51000</v>
      </c>
      <c r="E16" s="53"/>
      <c r="F16" s="54"/>
    </row>
  </sheetData>
  <sheetProtection algorithmName="SHA-512" hashValue="MSTNHHMx6TtVJ3X/SmO5GwymdND4NiHPofAMD407449+trnM8Qg+Yl1ed2qBgWWvaKnd1WaDVOqZkiLWv/b00g==" saltValue="kjChGSgYCZkQa9OpbS/iXw==" spinCount="100000" sheet="1" objects="1"/>
  <protectedRanges>
    <protectedRange sqref="E10:E15" name="区域2"/>
  </protectedRanges>
  <mergeCells count="4">
    <mergeCell ref="A1:F1"/>
    <mergeCell ref="A2:F2"/>
    <mergeCell ref="A16:C16"/>
    <mergeCell ref="D16:E1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85" zoomScaleNormal="85" workbookViewId="0">
      <selection activeCell="L11" sqref="L11"/>
    </sheetView>
  </sheetViews>
  <sheetFormatPr defaultColWidth="8.89166666666667" defaultRowHeight="21" customHeight="1"/>
  <cols>
    <col min="1" max="1" width="6.33333333333333" customWidth="1"/>
    <col min="2" max="2" width="69.775" style="2" customWidth="1"/>
    <col min="3" max="3" width="9.775" customWidth="1"/>
    <col min="4" max="4" width="13.225" style="3" customWidth="1"/>
    <col min="5" max="5" width="13.1083333333333" style="3" customWidth="1"/>
    <col min="6" max="6" width="10.8916666666667" style="3" customWidth="1"/>
  </cols>
  <sheetData>
    <row r="1" customHeight="1" spans="1:9">
      <c r="A1" s="4" t="s">
        <v>59</v>
      </c>
      <c r="B1" s="5"/>
      <c r="C1" s="4"/>
      <c r="D1" s="6"/>
      <c r="E1" s="6"/>
      <c r="F1" s="6"/>
    </row>
    <row r="2" customHeight="1" spans="1:9">
      <c r="A2" s="7" t="s">
        <v>95</v>
      </c>
      <c r="B2" s="8"/>
      <c r="C2" s="7"/>
      <c r="D2" s="9"/>
      <c r="E2" s="9"/>
      <c r="F2" s="9"/>
    </row>
    <row r="3" ht="36" customHeight="1" spans="1:9">
      <c r="A3" s="10" t="s">
        <v>61</v>
      </c>
      <c r="B3" s="11" t="s">
        <v>62</v>
      </c>
      <c r="C3" s="10" t="s">
        <v>63</v>
      </c>
      <c r="D3" s="12" t="s">
        <v>64</v>
      </c>
      <c r="E3" s="12" t="s">
        <v>65</v>
      </c>
      <c r="F3" s="13" t="s">
        <v>66</v>
      </c>
    </row>
    <row r="4" ht="17" customHeight="1" spans="1:9">
      <c r="A4" s="10">
        <v>401</v>
      </c>
      <c r="B4" s="14" t="s">
        <v>96</v>
      </c>
      <c r="C4" s="10"/>
      <c r="D4" s="15"/>
      <c r="E4" s="15"/>
      <c r="F4" s="15"/>
    </row>
    <row r="5" ht="43" customHeight="1" spans="1:9">
      <c r="A5" s="16">
        <v>1</v>
      </c>
      <c r="B5" s="17" t="s">
        <v>97</v>
      </c>
      <c r="C5" s="18" t="s">
        <v>98</v>
      </c>
      <c r="D5" s="19">
        <v>10000</v>
      </c>
      <c r="E5" s="19">
        <v>18</v>
      </c>
      <c r="F5" s="19">
        <f t="shared" ref="F5:F10" si="0">D5*E5</f>
        <v>180000</v>
      </c>
    </row>
    <row r="6" ht="43" customHeight="1" spans="1:9">
      <c r="A6" s="16">
        <v>2</v>
      </c>
      <c r="B6" s="17" t="s">
        <v>99</v>
      </c>
      <c r="C6" s="18" t="s">
        <v>100</v>
      </c>
      <c r="D6" s="19">
        <v>14</v>
      </c>
      <c r="E6" s="19">
        <v>1620</v>
      </c>
      <c r="F6" s="19">
        <f t="shared" si="0"/>
        <v>22680</v>
      </c>
    </row>
    <row r="7" ht="43" customHeight="1" spans="1:9">
      <c r="A7" s="16">
        <v>3</v>
      </c>
      <c r="B7" s="17" t="s">
        <v>101</v>
      </c>
      <c r="C7" s="18" t="s">
        <v>100</v>
      </c>
      <c r="D7" s="19">
        <v>4</v>
      </c>
      <c r="E7" s="19">
        <v>1980</v>
      </c>
      <c r="F7" s="19">
        <f t="shared" si="0"/>
        <v>7920</v>
      </c>
    </row>
    <row r="8" ht="43" customHeight="1" spans="1:9">
      <c r="A8" s="16">
        <v>4</v>
      </c>
      <c r="B8" s="17" t="s">
        <v>102</v>
      </c>
      <c r="C8" s="18" t="s">
        <v>100</v>
      </c>
      <c r="D8" s="19">
        <v>15</v>
      </c>
      <c r="E8" s="19">
        <v>2385</v>
      </c>
      <c r="F8" s="19">
        <f t="shared" si="0"/>
        <v>35775</v>
      </c>
    </row>
    <row r="9" ht="43" customHeight="1" spans="1:9">
      <c r="A9" s="16">
        <v>5</v>
      </c>
      <c r="B9" s="17" t="s">
        <v>103</v>
      </c>
      <c r="C9" s="18" t="s">
        <v>100</v>
      </c>
      <c r="D9" s="19">
        <v>1</v>
      </c>
      <c r="E9" s="19">
        <v>2520</v>
      </c>
      <c r="F9" s="19">
        <f t="shared" si="0"/>
        <v>2520</v>
      </c>
    </row>
    <row r="10" ht="43" customHeight="1" spans="1:9">
      <c r="A10" s="16">
        <v>6</v>
      </c>
      <c r="B10" s="17" t="s">
        <v>104</v>
      </c>
      <c r="C10" s="18" t="s">
        <v>100</v>
      </c>
      <c r="D10" s="19">
        <v>3</v>
      </c>
      <c r="E10" s="19">
        <v>2835</v>
      </c>
      <c r="F10" s="19">
        <f t="shared" si="0"/>
        <v>8505</v>
      </c>
    </row>
    <row r="11" s="1" customFormat="1" ht="43" customHeight="1" spans="1:9">
      <c r="A11" s="16">
        <v>7</v>
      </c>
      <c r="B11" s="17" t="s">
        <v>105</v>
      </c>
      <c r="C11" s="18" t="s">
        <v>100</v>
      </c>
      <c r="D11" s="19">
        <v>1</v>
      </c>
      <c r="E11" s="19">
        <v>3690</v>
      </c>
      <c r="F11" s="19">
        <f t="shared" ref="F11:F17" si="1">D11*E11</f>
        <v>3690</v>
      </c>
      <c r="I11"/>
    </row>
    <row r="12" s="1" customFormat="1" ht="43" customHeight="1" spans="1:9">
      <c r="A12" s="16">
        <v>8</v>
      </c>
      <c r="B12" s="17" t="s">
        <v>106</v>
      </c>
      <c r="C12" s="18" t="s">
        <v>100</v>
      </c>
      <c r="D12" s="19">
        <v>1</v>
      </c>
      <c r="E12" s="19">
        <v>4185</v>
      </c>
      <c r="F12" s="19">
        <f t="shared" si="1"/>
        <v>4185</v>
      </c>
      <c r="I12"/>
    </row>
    <row r="13" s="1" customFormat="1" ht="43" customHeight="1" spans="1:9">
      <c r="A13" s="16">
        <v>9</v>
      </c>
      <c r="B13" s="17" t="s">
        <v>107</v>
      </c>
      <c r="C13" s="18" t="s">
        <v>100</v>
      </c>
      <c r="D13" s="19">
        <v>1</v>
      </c>
      <c r="E13" s="19">
        <v>4500</v>
      </c>
      <c r="F13" s="19">
        <f t="shared" si="1"/>
        <v>4500</v>
      </c>
      <c r="I13"/>
    </row>
    <row r="14" ht="43" customHeight="1" spans="1:9">
      <c r="A14" s="16">
        <v>10</v>
      </c>
      <c r="B14" s="17" t="s">
        <v>108</v>
      </c>
      <c r="C14" s="18" t="s">
        <v>100</v>
      </c>
      <c r="D14" s="19">
        <v>2</v>
      </c>
      <c r="E14" s="19">
        <v>1800</v>
      </c>
      <c r="F14" s="19">
        <f t="shared" si="1"/>
        <v>3600</v>
      </c>
    </row>
    <row r="15" ht="43" customHeight="1" spans="1:9">
      <c r="A15" s="16">
        <v>11</v>
      </c>
      <c r="B15" s="17" t="s">
        <v>109</v>
      </c>
      <c r="C15" s="18" t="s">
        <v>98</v>
      </c>
      <c r="D15" s="19">
        <v>76.9</v>
      </c>
      <c r="E15" s="19">
        <v>1485</v>
      </c>
      <c r="F15" s="19">
        <f t="shared" si="1"/>
        <v>114196.5</v>
      </c>
    </row>
    <row r="16" ht="43" customHeight="1" spans="1:9">
      <c r="A16" s="16">
        <v>12</v>
      </c>
      <c r="B16" s="17" t="s">
        <v>110</v>
      </c>
      <c r="C16" s="18" t="s">
        <v>98</v>
      </c>
      <c r="D16" s="19">
        <v>154.8</v>
      </c>
      <c r="E16" s="19">
        <v>3312</v>
      </c>
      <c r="F16" s="19">
        <f t="shared" si="1"/>
        <v>512697.6</v>
      </c>
    </row>
    <row r="17" ht="43" customHeight="1" spans="1:6">
      <c r="A17" s="16">
        <v>13</v>
      </c>
      <c r="B17" s="17" t="s">
        <v>111</v>
      </c>
      <c r="C17" s="18" t="s">
        <v>98</v>
      </c>
      <c r="D17" s="19">
        <v>119.3</v>
      </c>
      <c r="E17" s="19">
        <v>3555</v>
      </c>
      <c r="F17" s="19">
        <f t="shared" si="1"/>
        <v>424111.5</v>
      </c>
    </row>
    <row r="18" ht="43" customHeight="1" spans="1:6">
      <c r="A18" s="16">
        <v>14</v>
      </c>
      <c r="B18" s="17" t="s">
        <v>112</v>
      </c>
      <c r="C18" s="18" t="s">
        <v>98</v>
      </c>
      <c r="D18" s="19">
        <f>193.1+31.3</f>
        <v>224.4</v>
      </c>
      <c r="E18" s="19">
        <v>3420</v>
      </c>
      <c r="F18" s="19">
        <f t="shared" ref="F18:F22" si="2">D18*E18</f>
        <v>767448</v>
      </c>
    </row>
    <row r="19" ht="43" customHeight="1" spans="1:6">
      <c r="A19" s="16">
        <v>15</v>
      </c>
      <c r="B19" s="17" t="s">
        <v>113</v>
      </c>
      <c r="C19" s="18" t="s">
        <v>98</v>
      </c>
      <c r="D19" s="19">
        <v>93.1</v>
      </c>
      <c r="E19" s="19">
        <v>3762</v>
      </c>
      <c r="F19" s="19">
        <f t="shared" si="2"/>
        <v>350242.2</v>
      </c>
    </row>
    <row r="20" ht="43" customHeight="1" spans="1:6">
      <c r="A20" s="16">
        <v>16</v>
      </c>
      <c r="B20" s="17" t="s">
        <v>114</v>
      </c>
      <c r="C20" s="18" t="s">
        <v>98</v>
      </c>
      <c r="D20" s="19">
        <v>31.2</v>
      </c>
      <c r="E20" s="19">
        <v>4104</v>
      </c>
      <c r="F20" s="19">
        <f t="shared" si="2"/>
        <v>128044.8</v>
      </c>
    </row>
    <row r="21" ht="43" customHeight="1" spans="1:6">
      <c r="A21" s="16">
        <v>17</v>
      </c>
      <c r="B21" s="17" t="s">
        <v>115</v>
      </c>
      <c r="C21" s="18" t="s">
        <v>116</v>
      </c>
      <c r="D21" s="19">
        <v>1</v>
      </c>
      <c r="E21" s="19">
        <v>5040</v>
      </c>
      <c r="F21" s="19">
        <f t="shared" si="2"/>
        <v>5040</v>
      </c>
    </row>
    <row r="22" ht="43" customHeight="1" spans="1:6">
      <c r="A22" s="16">
        <v>18</v>
      </c>
      <c r="B22" s="17" t="s">
        <v>117</v>
      </c>
      <c r="C22" s="18" t="s">
        <v>118</v>
      </c>
      <c r="D22" s="19">
        <v>8</v>
      </c>
      <c r="E22" s="19">
        <v>1620</v>
      </c>
      <c r="F22" s="19">
        <f t="shared" si="2"/>
        <v>12960</v>
      </c>
    </row>
    <row r="23" ht="43" customHeight="1" spans="1:6">
      <c r="A23" s="16">
        <v>19</v>
      </c>
      <c r="B23" s="17" t="s">
        <v>119</v>
      </c>
      <c r="C23" s="18" t="s">
        <v>98</v>
      </c>
      <c r="D23" s="19">
        <v>185</v>
      </c>
      <c r="E23" s="19">
        <v>99</v>
      </c>
      <c r="F23" s="19">
        <f>E23*D23</f>
        <v>18315</v>
      </c>
    </row>
    <row r="24" ht="46" customHeight="1" spans="1:6">
      <c r="A24" s="20" t="s">
        <v>120</v>
      </c>
      <c r="B24" s="21"/>
      <c r="C24" s="21"/>
      <c r="D24" s="22"/>
      <c r="E24" s="23">
        <f>SUM(F5:F23)</f>
        <v>2606430.6</v>
      </c>
      <c r="F24" s="23"/>
    </row>
    <row r="25" customHeight="1" spans="1:6">
      <c r="A25" s="24"/>
      <c r="B25" s="24"/>
      <c r="C25" s="25"/>
      <c r="D25" s="26"/>
      <c r="E25" s="26"/>
      <c r="F25" s="26"/>
    </row>
  </sheetData>
  <sheetProtection algorithmName="SHA-512" hashValue="9rzTyrmUMhw9ScscOJGcD2xWU2Hpi9EHY2XQ717fruy8CVxbd2f1IdEtRuai7StDgFBKcYs11qq4IVf93QgEpg==" saltValue="1gc/N55fQ2UFbZ/NbdagZA==" spinCount="100000" sheet="1" objects="1"/>
  <protectedRanges>
    <protectedRange sqref="E5:E23" name="区域1"/>
  </protectedRanges>
  <mergeCells count="4">
    <mergeCell ref="A1:F1"/>
    <mergeCell ref="A2:F2"/>
    <mergeCell ref="A24:D24"/>
    <mergeCell ref="E24:F24"/>
  </mergeCells>
  <pageMargins left="0.75" right="0.75" top="1" bottom="1" header="0.5" footer="0.5"/>
  <pageSetup paperSize="9" scale="7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4" master="" otherUserPermission="visible"/>
  <rangeList sheetStid="23" master="" otherUserPermission="visible"/>
  <rangeList sheetStid="15" master="" otherUserPermission="visible">
    <arrUserId title="区域1" rangeCreator="" othersAccessPermission="edit"/>
  </rangeList>
  <rangeList sheetStid="22" master="" otherUserPermission="visible"/>
  <rangeList sheetStid="21" master="" otherUserPermission="visible"/>
  <rangeList sheetStid="17" master="" otherUserPermission="visible">
    <arrUserId title="区域2" rangeCreator="" othersAccessPermission="edit"/>
  </rangeList>
  <rangeList sheetStid="20"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Sheet1</vt:lpstr>
      <vt:lpstr>Sheet2</vt:lpstr>
      <vt:lpstr>最高限价封面</vt:lpstr>
      <vt:lpstr>清单封面</vt:lpstr>
      <vt:lpstr>说明</vt:lpstr>
      <vt:lpstr>汇总表</vt:lpstr>
      <vt:lpstr>第100章总则</vt:lpstr>
      <vt:lpstr>第400章清单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张媛</cp:lastModifiedBy>
  <dcterms:created xsi:type="dcterms:W3CDTF">2015-01-15T16:55:00Z</dcterms:created>
  <dcterms:modified xsi:type="dcterms:W3CDTF">2026-05-20T06:04:47Z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3F238316CD8E4885BB03BC13EC9669DE_13</vt:lpwstr>
  </property>
  <property fmtid="{D5CDD505-2E9C-101B-9397-08002B2CF9AE}" pid="3" name="KSOProductBuildVer">
    <vt:lpwstr>2052-12.1.0.26375</vt:lpwstr>
  </property>
  <property fmtid="{D5CDD505-2E9C-101B-9397-08002B2CF9AE}" pid="4" name="CalculationRule">
    <vt:i4>0</vt:i4>
  </property>
</Properties>
</file>