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1" r:id="rId1"/>
    <sheet name="立畅楼（G1）" sheetId="2" r:id="rId2"/>
    <sheet name="立行楼（G2）" sheetId="3" r:id="rId3"/>
    <sheet name="立远楼（G3)" sheetId="4" r:id="rId4"/>
    <sheet name="明想楼(G4)" sheetId="5" r:id="rId5"/>
    <sheet name="千秋会堂" sheetId="6" r:id="rId6"/>
    <sheet name="行政楼" sheetId="8" r:id="rId7"/>
    <sheet name="大学生活动中心、综合楼" sheetId="9" r:id="rId8"/>
    <sheet name="尚学楼" sheetId="12" r:id="rId9"/>
    <sheet name="图书馆" sheetId="13" r:id="rId10"/>
    <sheet name="体育馆" sheetId="14" r:id="rId11"/>
    <sheet name="海洋楼" sheetId="15" r:id="rId12"/>
    <sheet name="田径场看台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<sst xmlns="http://schemas.openxmlformats.org/spreadsheetml/2006/main" count="612" uniqueCount="218">
  <si>
    <t>园区中央空调及分体式空调统计汇总表</t>
  </si>
  <si>
    <r>
      <rPr>
        <vertAlign val="subscript"/>
        <sz val="10"/>
        <color theme="1"/>
        <rFont val="宋体"/>
        <charset val="134"/>
        <scheme val="minor"/>
      </rPr>
      <t xml:space="preserve">  楼宇</t>
    </r>
    <r>
      <rPr>
        <vertAlign val="superscript"/>
        <sz val="10"/>
        <color theme="1"/>
        <rFont val="宋体"/>
        <charset val="134"/>
        <scheme val="minor"/>
      </rPr>
      <t xml:space="preserve">                      设备</t>
    </r>
  </si>
  <si>
    <t>品牌</t>
  </si>
  <si>
    <t>启用年限</t>
  </si>
  <si>
    <t>空调外机
及新风外机（台）</t>
  </si>
  <si>
    <t>空调内机
及空气处理机（台）</t>
  </si>
  <si>
    <t>新风机组
及全热交换器（内机）台</t>
  </si>
  <si>
    <t>屋顶式空调机组
及直膨机（套）</t>
  </si>
  <si>
    <t>循环水泵
（台）</t>
  </si>
  <si>
    <t>合计</t>
  </si>
  <si>
    <t>备注</t>
  </si>
  <si>
    <t>立畅楼</t>
  </si>
  <si>
    <t>海信</t>
  </si>
  <si>
    <t>立行楼</t>
  </si>
  <si>
    <t>立远楼</t>
  </si>
  <si>
    <t>明想楼</t>
  </si>
  <si>
    <t>千秋会堂</t>
  </si>
  <si>
    <t>环都拓普</t>
  </si>
  <si>
    <t>行政楼</t>
  </si>
  <si>
    <t>大学生活动中心
综合楼</t>
  </si>
  <si>
    <t>尚学楼（公共教学楼）</t>
  </si>
  <si>
    <t>美的</t>
  </si>
  <si>
    <t>螺杆式冷水机组</t>
  </si>
  <si>
    <t>图书馆</t>
  </si>
  <si>
    <t>螺杆式风冷机组</t>
  </si>
  <si>
    <t>体育馆</t>
  </si>
  <si>
    <t>螺杆式空气源机组</t>
  </si>
  <si>
    <t>海洋楼</t>
  </si>
  <si>
    <t>田径场看台</t>
  </si>
  <si>
    <t>立畅楼（海信，2021年9月启用）</t>
  </si>
  <si>
    <t>序号</t>
  </si>
  <si>
    <t>设备类型</t>
  </si>
  <si>
    <t>设备参数</t>
  </si>
  <si>
    <t>单位</t>
  </si>
  <si>
    <t>数量</t>
  </si>
  <si>
    <t>多联式新风机</t>
  </si>
  <si>
    <t>1、名称：变制冷剂流量变频多联式新风空调机组
2、序号： 1A
3、规格：室内机：（新风量:2500m3/h，制冷量:25.3KW，制热量:17.2KW，功率:1.1KW，
静压：250Pa，噪声：≤46dB(A)）室外机：（制冷量：25.3KW，制热量： 17.2KW，
功率 8.6KW/380V）</t>
  </si>
  <si>
    <r>
      <rPr>
        <sz val="9"/>
        <rFont val="宋体"/>
        <charset val="134"/>
        <scheme val="minor"/>
      </rPr>
      <t>台</t>
    </r>
  </si>
  <si>
    <r>
      <rPr>
        <sz val="8"/>
        <rFont val="宋体"/>
        <charset val="134"/>
        <scheme val="minor"/>
      </rPr>
      <t>1、名称：变制冷剂流量变频多联式新风空调机组
2、序号： 1B
3、规格：室内机：（新风量:1400m3/h，  制冷量:15.2KW，制热量:10.2KW，功
率:0.55KW，静压： 200Pa，  噪声：≤43dB(A)）室外机：（制冷量： 15.2KW，制
热量：10.2KW，功率 4.8KW/380V）</t>
    </r>
  </si>
  <si>
    <r>
      <rPr>
        <sz val="8"/>
        <rFont val="宋体"/>
        <charset val="134"/>
        <scheme val="minor"/>
      </rPr>
      <t>1、名称：变制冷剂流量变频多联式新风空调机组
2、序号： 1C
3、规格：室内机：（新风量:1600m3/h，  制冷量:15.2KW，制热量:10.2KW，功
率:0.55KW，静压： 200Pa，  噪声：≤43dB(A)）室外机：（制冷量： 15.2KW，制
热量：10.2KW，功率 4.8KW/380V）</t>
    </r>
  </si>
  <si>
    <r>
      <rPr>
        <sz val="8"/>
        <rFont val="宋体"/>
        <charset val="134"/>
        <scheme val="minor"/>
      </rPr>
      <t>1、名称：变制冷剂流量变频多联式新风空调机组
2、序号： 1D
3、规格：室内机：（新风量:2200m3/h，  制冷量:25.3KW，制热量:17.2KW，功
率:0.55KW，静压： 200Pa，  噪声：≤43dB(A)）室外机：（制冷量： 25.3KW，制
热量：17.2KW，功率 8.6KW/380V）</t>
    </r>
  </si>
  <si>
    <r>
      <rPr>
        <sz val="8"/>
        <rFont val="宋体"/>
        <charset val="134"/>
        <scheme val="minor"/>
      </rPr>
      <t>1、名称：变制冷剂流量变频多联式新风空调机组
2、序号： 1F
3、规格：室内机：（新风量:4200m3/h，  制冷量:40.5KW，制热量:26.6KW，功
率:1.5KW，静压： 250Pa，  噪声：≤46dB(A)）室外机：（制冷量： 25.3KW，制热
量：17.2KW，功率 8.6KW/380V）</t>
    </r>
  </si>
  <si>
    <t>小计</t>
  </si>
  <si>
    <t>多联式室内机</t>
  </si>
  <si>
    <r>
      <rPr>
        <sz val="8"/>
        <rFont val="宋体"/>
        <charset val="134"/>
        <scheme val="minor"/>
      </rPr>
      <t>1、名称：变频式变制冷剂流量多联机空调系统室内机
2、序号：V-125
3、安装形式：吊顶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</si>
  <si>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2、序号：V-90
3、规格：制冷量 9.0KW，制热量 10.1KW，功率： 111W/220V，风量 23.1m3/min，
噪声:38dB(A)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</si>
  <si>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2、序号：V-80
3、规格：制冷量 8.0KW，制热量 9.0KW，功率： 111W/220V，风量 23.1m3/min，
噪声:38dB(A)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</si>
  <si>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2、序号：V-63
3、规格：制冷量 6.3KW，制热量 7.1KW，功率： 86W/220V，风量 16.1m3/min，噪
声:34dB(A)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</si>
  <si>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2、序号：V-45
3、规格：制冷量 4.5KW，制热量 5.0KW，功率： 63W/220V，风量 13.5m3/min，噪
声:32dB(A)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</si>
  <si>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2、序号：V-28
3、安装形式：吊顶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</si>
  <si>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2、序号：V-71XF
3、规格：制冷量 7.1KW，制热量 8.0KW，功率： 220W/220V，风量 18.5m3/min，
静压：30Pa，新风量： 2.7m3/min，噪声:35dB(A)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</si>
  <si>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2、序号：V-56XF
3、规格：制冷量 5.6KW，制热量 6.3KW，功率： 176W/220V，风量 12.8m3/min，
静压：30Pa，新风量： 1.92m3/min，噪声:35dB(A)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</si>
  <si>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2、序号：V-36XF
3、安装形式：吊顶</t>
    </r>
  </si>
  <si>
    <t>台</t>
  </si>
  <si>
    <t>多联式室外机</t>
  </si>
  <si>
    <r>
      <rPr>
        <sz val="8"/>
        <rFont val="宋体"/>
        <charset val="134"/>
        <scheme val="minor"/>
      </rPr>
      <t>1、名称：变频式变制冷剂流量多联机空调系统室外机(热泵型)
2、序号： 28HP
3、规格：  制冷量:78.KW，制热量:88KW，制冷功率:20.58KW/380V，制冷功
率:21.17KW/380V，EER=3.83，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</si>
  <si>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24HP
3、规格：  制冷量:68KW，制热量:76.5KW，制冷功率:17.1KW/380V，制冷功
率:17.6KW/380V，EER=3.97，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</si>
  <si>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22HP
3、规格：  制冷量:61.5KW，制热量:69.5KW，制冷功率:18.3KW/380V，制冷功
率:18.4KW/380V，EER=3.36，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</si>
  <si>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20HP
3、规格：  制冷量:56.5KW，制热量 63KW，制冷功率:15.8KW/380V，制冷功
率:15.9KW/380V，EER=3.58，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</si>
  <si>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16HP
3、规格：  制冷量:45KW，制热量 50KW，制冷功率:12.1KW/380V，制冷功
率:12.2KW/380V，EER=3.7，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</si>
  <si>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18HP
3、规格：  制冷量:50.4KW，制热量 56.5KW，制冷功率:13.5KW/380V，制冷功
率:13.6KW/380V，EER=3.7，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</si>
  <si>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14HP
3、规格：  制冷量:40KW，制热量 45KW，制冷功率:10.25KW/380V，制冷功
率:10.7KW/380V，EER=3.9，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</si>
  <si>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12HP
3、规格：  制冷量:33.5KW，制热量 37.1KW，制冷功率:8.1KW/380V，制冷功
率:8.6KW/380V，EER=4.1，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</si>
  <si>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6HP
3、规格：  制冷量:15.5KW，制热量 18KW，制冷功率:4.35KW/380V，制冷功
率:4.5KW/380V，EER=3.56，  IPLV（C)≥5.5，冷媒:R410A</t>
    </r>
  </si>
  <si>
    <t>立行楼（海信，2021年9月启用）</t>
  </si>
  <si>
    <r>
      <rPr>
        <sz val="8"/>
        <rFont val="SimSun"/>
        <charset val="134"/>
      </rPr>
      <t xml:space="preserve">1、名称：变制冷剂流量变频多联式新风空调机组
</t>
    </r>
    <r>
      <rPr>
        <sz val="8"/>
        <rFont val="SimSun"/>
        <charset val="134"/>
      </rPr>
      <t xml:space="preserve">2、序号： 1A
</t>
    </r>
    <r>
      <rPr>
        <sz val="8"/>
        <rFont val="SimSun"/>
        <charset val="134"/>
      </rPr>
      <t xml:space="preserve">3、规格：室内机：（新风量:2500m3/h，制冷量:25.3KW，制热量:17.2KW，功率:1.1KW，
</t>
    </r>
    <r>
      <rPr>
        <sz val="8"/>
        <rFont val="SimSun"/>
        <charset val="134"/>
      </rPr>
      <t xml:space="preserve">静压：250Pa，噪声：≤46dB(A)）室外机：（制冷量： 25.3KW，制热量： 17.2KW，
</t>
    </r>
    <r>
      <rPr>
        <sz val="8"/>
        <rFont val="SimSun"/>
        <charset val="134"/>
      </rPr>
      <t>功率 8.6KW/380V）</t>
    </r>
  </si>
  <si>
    <r>
      <rPr>
        <sz val="9"/>
        <rFont val="SimSun"/>
        <charset val="134"/>
      </rPr>
      <t>台</t>
    </r>
  </si>
  <si>
    <r>
      <rPr>
        <sz val="8"/>
        <rFont val="SimSun"/>
        <charset val="134"/>
      </rPr>
      <t xml:space="preserve">1、名称：变制冷剂流量变频多联式新风空调机组
</t>
    </r>
    <r>
      <rPr>
        <sz val="8"/>
        <rFont val="SimSun"/>
        <charset val="134"/>
      </rPr>
      <t xml:space="preserve">2、序号： 1B
</t>
    </r>
    <r>
      <rPr>
        <sz val="8"/>
        <rFont val="SimSun"/>
        <charset val="134"/>
      </rPr>
      <t xml:space="preserve">3、规格：室内机：（新风量:1400m3/h，  制冷量:15.2KW，制热量:10.2KW，功
</t>
    </r>
    <r>
      <rPr>
        <sz val="8"/>
        <rFont val="SimSun"/>
        <charset val="134"/>
      </rPr>
      <t xml:space="preserve">率:0.55KW，静压： 200Pa，  噪声：≤43dB(A)）室外机：（制冷量： 15.2KW，制
</t>
    </r>
    <r>
      <rPr>
        <sz val="8"/>
        <rFont val="SimSun"/>
        <charset val="134"/>
      </rPr>
      <t>热量：10.2KW，功率 4.8KW/380V）</t>
    </r>
  </si>
  <si>
    <r>
      <rPr>
        <sz val="8"/>
        <rFont val="SimSun"/>
        <charset val="134"/>
      </rPr>
      <t xml:space="preserve">1、名称：变制冷剂流量变频多联式新风空调机组
</t>
    </r>
    <r>
      <rPr>
        <sz val="8"/>
        <rFont val="SimSun"/>
        <charset val="134"/>
      </rPr>
      <t xml:space="preserve">2、序号： 1C
</t>
    </r>
    <r>
      <rPr>
        <sz val="8"/>
        <rFont val="SimSun"/>
        <charset val="134"/>
      </rPr>
      <t xml:space="preserve">3、规格：室内机：（新风量:1200m3/h，  制冷量:15.2KW，制热量:10.2KW，功
</t>
    </r>
    <r>
      <rPr>
        <sz val="8"/>
        <rFont val="SimSun"/>
        <charset val="134"/>
      </rPr>
      <t xml:space="preserve">率:0.55KW，静压： 200Pa，  噪声：≤43dB(A)）室外机：（制冷量： 15.2KW，制
</t>
    </r>
    <r>
      <rPr>
        <sz val="8"/>
        <rFont val="SimSun"/>
        <charset val="134"/>
      </rPr>
      <t>热量：10.2KW，功率 4.8KW/380V）</t>
    </r>
  </si>
  <si>
    <r>
      <rPr>
        <sz val="8"/>
        <rFont val="宋体"/>
        <charset val="134"/>
        <scheme val="minor"/>
      </rPr>
      <t>1.名称:变频式变制冷剂流量多联机空调系统室内机
2.型号:V-112
3.规格:制冷量 11.2KW，制热量 12.5KW，功率： 156W/220V，风量 25.4m3/min，
噪声:41dB(A)
4.质量: 吊顶</t>
    </r>
  </si>
  <si>
    <r>
      <rPr>
        <sz val="8"/>
        <rFont val="宋体"/>
        <charset val="134"/>
        <scheme val="minor"/>
      </rPr>
      <t>1、名称：变频式变制冷剂流量多联机空调系统室内机
2、序号：V-56XF
3、规格：制冷量 5.6KW，制热量 6.3KW，功率： 176W/220V，风量 12.8m3/min，
静压：30Pa，新风量： 1.92m3/min，噪声:32dB(A)
4、安装形式：吊顶</t>
    </r>
  </si>
  <si>
    <r>
      <rPr>
        <sz val="8"/>
        <rFont val="宋体"/>
        <charset val="134"/>
        <scheme val="minor"/>
      </rPr>
      <t>1、名称：变频式变制冷剂流量多联机空调系统室外机(热泵型)
2、序号： 30HP
3、规格：  制冷量 83.9KW，制热量:94KW，制冷功率:23.1KW/380V，制冷功
率:23.7KW/380V，EER=3.63，  IPLV（C)≥5.5，冷媒:R410A</t>
    </r>
  </si>
  <si>
    <t>立远楼（海信，2021年9月启用）</t>
  </si>
  <si>
    <r>
      <rPr>
        <sz val="8"/>
        <rFont val="SimSun"/>
        <charset val="134"/>
      </rPr>
      <t xml:space="preserve">1、名称：变制冷剂流量变频多联式新风空调机组
</t>
    </r>
    <r>
      <rPr>
        <sz val="8"/>
        <rFont val="SimSun"/>
        <charset val="134"/>
      </rPr>
      <t xml:space="preserve">2、序号： 1D
</t>
    </r>
    <r>
      <rPr>
        <sz val="8"/>
        <rFont val="SimSun"/>
        <charset val="134"/>
      </rPr>
      <t xml:space="preserve">3、规格：室内机：（新风量:1800m3/h，  制冷量:15.2KW，制热量:10.2KW，功
</t>
    </r>
    <r>
      <rPr>
        <sz val="8"/>
        <rFont val="SimSun"/>
        <charset val="134"/>
      </rPr>
      <t xml:space="preserve">率:0.55KW，静压： 200Pa，  噪声：≤43dB(A)）室外机：（制冷量： 15.2KW，制
</t>
    </r>
    <r>
      <rPr>
        <sz val="8"/>
        <rFont val="SimSun"/>
        <charset val="134"/>
      </rPr>
      <t>热量：10.2KW，功率 4.8KW/380V）</t>
    </r>
  </si>
  <si>
    <r>
      <rPr>
        <sz val="8"/>
        <rFont val="SimSun"/>
        <charset val="134"/>
      </rPr>
      <t xml:space="preserve">1、名称：变制冷剂流量变频多联式新风空调机组
</t>
    </r>
    <r>
      <rPr>
        <sz val="8"/>
        <rFont val="SimSun"/>
        <charset val="134"/>
      </rPr>
      <t xml:space="preserve">2、序号： 1F
</t>
    </r>
    <r>
      <rPr>
        <sz val="8"/>
        <rFont val="SimSun"/>
        <charset val="134"/>
      </rPr>
      <t xml:space="preserve">3、规格：室内机：（新风量:4200m3/h，  制冷量:40.5KW，制热量:26.6KW，功
</t>
    </r>
    <r>
      <rPr>
        <sz val="8"/>
        <rFont val="SimSun"/>
        <charset val="134"/>
      </rPr>
      <t xml:space="preserve">率:1.5KW，静压： 250Pa，  噪声：≤46dB(A)）室外机：（制冷量： 25.3KW，制热
</t>
    </r>
    <r>
      <rPr>
        <sz val="8"/>
        <rFont val="SimSun"/>
        <charset val="134"/>
      </rPr>
      <t>量：17.2KW，功率 8.6KW/380V）</t>
    </r>
  </si>
  <si>
    <r>
      <rPr>
        <sz val="8"/>
        <rFont val="SimSun"/>
        <charset val="134"/>
      </rPr>
      <t xml:space="preserve">1.名称:变频式变制冷剂流量多联机空调系统室内机
</t>
    </r>
    <r>
      <rPr>
        <sz val="8"/>
        <rFont val="SimSun"/>
        <charset val="134"/>
      </rPr>
      <t xml:space="preserve">2.型号:V-112
</t>
    </r>
    <r>
      <rPr>
        <sz val="8"/>
        <rFont val="SimSun"/>
        <charset val="134"/>
      </rPr>
      <t xml:space="preserve">3.规格:制冷量 11.2KW，制热量 12.5KW，功率： 156W/220V，风量 25.4m3/min，
</t>
    </r>
    <r>
      <rPr>
        <sz val="8"/>
        <rFont val="SimSun"/>
        <charset val="134"/>
      </rPr>
      <t xml:space="preserve">噪声:41dB(A)
</t>
    </r>
    <r>
      <rPr>
        <sz val="8"/>
        <rFont val="SimSun"/>
        <charset val="134"/>
      </rPr>
      <t>4.质量: 吊顶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</si>
  <si>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2、序号：V-90
</t>
    </r>
    <r>
      <rPr>
        <sz val="8"/>
        <rFont val="SimSun"/>
        <charset val="134"/>
      </rPr>
      <t xml:space="preserve">3、规格：制冷量 9.0KW，制热量 10.1KW，功率： 111W/220V，风量 23.1m3/min，
</t>
    </r>
    <r>
      <rPr>
        <sz val="8"/>
        <rFont val="SimSun"/>
        <charset val="134"/>
      </rPr>
      <t xml:space="preserve">噪声:38dB(A)
</t>
    </r>
    <r>
      <rPr>
        <sz val="8"/>
        <rFont val="SimSun"/>
        <charset val="134"/>
      </rPr>
      <t>4、安装形式：吊顶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</si>
  <si>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2、序号：V-80
</t>
    </r>
    <r>
      <rPr>
        <sz val="8"/>
        <rFont val="SimSun"/>
        <charset val="134"/>
      </rPr>
      <t xml:space="preserve">3、规格：制冷量 8.0KW，制热量 9.0KW，功率： 111W/220V，风量 23.1m3/min，
</t>
    </r>
    <r>
      <rPr>
        <sz val="8"/>
        <rFont val="SimSun"/>
        <charset val="134"/>
      </rPr>
      <t xml:space="preserve">噪声:38dB(A)
</t>
    </r>
    <r>
      <rPr>
        <sz val="8"/>
        <rFont val="SimSun"/>
        <charset val="134"/>
      </rPr>
      <t>4、安装形式：吊顶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</si>
  <si>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2、序号：V-63
</t>
    </r>
    <r>
      <rPr>
        <sz val="8"/>
        <rFont val="SimSun"/>
        <charset val="134"/>
      </rPr>
      <t xml:space="preserve">3、规格：制冷量 6.3KW，制热量 7.1KW，功率： 86W/220V，风量 16.1m3/min，噪
</t>
    </r>
    <r>
      <rPr>
        <sz val="8"/>
        <rFont val="SimSun"/>
        <charset val="134"/>
      </rPr>
      <t xml:space="preserve">声:34dB(A)
</t>
    </r>
    <r>
      <rPr>
        <sz val="8"/>
        <rFont val="SimSun"/>
        <charset val="134"/>
      </rPr>
      <t>4、安装形式：吊顶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</si>
  <si>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2、序号：V-45
</t>
    </r>
    <r>
      <rPr>
        <sz val="8"/>
        <rFont val="SimSun"/>
        <charset val="134"/>
      </rPr>
      <t xml:space="preserve">3、规格：制冷量 4.5KW，制热量 5.0KW，功率： 63W/220V，风量 13.5m3/min，噪
</t>
    </r>
    <r>
      <rPr>
        <sz val="8"/>
        <rFont val="SimSun"/>
        <charset val="134"/>
      </rPr>
      <t xml:space="preserve">声:32dB(A)
</t>
    </r>
    <r>
      <rPr>
        <sz val="8"/>
        <rFont val="SimSun"/>
        <charset val="134"/>
      </rPr>
      <t>4、安装形式：吊顶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</si>
  <si>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2、序号：V-56XF
</t>
    </r>
    <r>
      <rPr>
        <sz val="8"/>
        <rFont val="SimSun"/>
        <charset val="134"/>
      </rPr>
      <t xml:space="preserve">3、规格：制冷量 5.6KW，制热量 6.3KW，功率： 176W/220V，风量 12.8m3/min，
</t>
    </r>
    <r>
      <rPr>
        <sz val="8"/>
        <rFont val="SimSun"/>
        <charset val="134"/>
      </rPr>
      <t xml:space="preserve">静压：30Pa，新风量： 1.92m3/min，噪声:32dB(A)
</t>
    </r>
    <r>
      <rPr>
        <sz val="8"/>
        <rFont val="SimSun"/>
        <charset val="134"/>
      </rPr>
      <t>4、安装形式：吊顶</t>
    </r>
  </si>
  <si>
    <r>
      <rPr>
        <sz val="8"/>
        <rFont val="SimSun"/>
        <charset val="134"/>
      </rPr>
      <t xml:space="preserve">1、名称：变频式变制冷剂流量多联机空调系统室外机(热泵型)
</t>
    </r>
    <r>
      <rPr>
        <sz val="8"/>
        <rFont val="SimSun"/>
        <charset val="134"/>
      </rPr>
      <t xml:space="preserve">2、序号： 16HP
</t>
    </r>
    <r>
      <rPr>
        <sz val="8"/>
        <rFont val="SimSun"/>
        <charset val="134"/>
      </rPr>
      <t xml:space="preserve">3、规格：  制冷量:45KW，制热量 50KW，制冷功率:12.1KW/380V，制冷功
</t>
    </r>
    <r>
      <rPr>
        <sz val="8"/>
        <rFont val="SimSun"/>
        <charset val="134"/>
      </rPr>
      <t>率:12.2KW/380V，EER=3.7，  IPLV（C)≥5.5，冷媒:R410A</t>
    </r>
  </si>
  <si>
    <r>
      <rPr>
        <sz val="8"/>
        <rFont val="SimSun"/>
        <charset val="134"/>
      </rPr>
      <t xml:space="preserve">1、名称：变频式变制冷剂流量多联机空调系统室外机(热泵型)
</t>
    </r>
    <r>
      <rPr>
        <sz val="8"/>
        <rFont val="SimSun"/>
        <charset val="134"/>
      </rPr>
      <t xml:space="preserve">2、序号： 14HP
</t>
    </r>
    <r>
      <rPr>
        <sz val="8"/>
        <rFont val="SimSun"/>
        <charset val="134"/>
      </rPr>
      <t xml:space="preserve">3、规格：  制冷量:40KW，制热量 45KW，制冷功率:10.25KW/380V，制冷功
</t>
    </r>
    <r>
      <rPr>
        <sz val="8"/>
        <rFont val="SimSun"/>
        <charset val="134"/>
      </rPr>
      <t>率:10.7KW/380V，EER=3.9，  IPLV（C)≥5.5，冷媒:R410A</t>
    </r>
  </si>
  <si>
    <r>
      <rPr>
        <sz val="8"/>
        <rFont val="SimSun"/>
        <charset val="134"/>
      </rPr>
      <t xml:space="preserve">1、名称：变频式变制冷剂流量多联机空调系统室外机(热泵型)
</t>
    </r>
    <r>
      <rPr>
        <sz val="8"/>
        <rFont val="SimSun"/>
        <charset val="134"/>
      </rPr>
      <t xml:space="preserve">2、序号： 12HP
</t>
    </r>
    <r>
      <rPr>
        <sz val="8"/>
        <rFont val="SimSun"/>
        <charset val="134"/>
      </rPr>
      <t xml:space="preserve">3、规格：  制冷量:33.5KW，制热量 37.1KW，制冷功率:8.1KW/380V，制冷功
</t>
    </r>
    <r>
      <rPr>
        <sz val="8"/>
        <rFont val="SimSun"/>
        <charset val="134"/>
      </rPr>
      <t>率:8.6KW/380V，EER=4.1，  IPLV（C)≥5.5，冷媒:R410A</t>
    </r>
  </si>
  <si>
    <r>
      <rPr>
        <sz val="8"/>
        <rFont val="SimSun"/>
        <charset val="134"/>
      </rPr>
      <t xml:space="preserve">1、名称：变频式变制冷剂流量多联机空调系统室外机(热泵型)
</t>
    </r>
    <r>
      <rPr>
        <sz val="8"/>
        <rFont val="SimSun"/>
        <charset val="134"/>
      </rPr>
      <t xml:space="preserve">2、序号： 10HP
</t>
    </r>
    <r>
      <rPr>
        <sz val="8"/>
        <rFont val="SimSun"/>
        <charset val="134"/>
      </rPr>
      <t xml:space="preserve">3、规格：  制冷量:28KW，制热量 31.5KW，制冷功率:6.85KW/380V，制冷功
</t>
    </r>
    <r>
      <rPr>
        <sz val="8"/>
        <rFont val="SimSun"/>
        <charset val="134"/>
      </rPr>
      <t>率:6.9KW/380V，EER=4.1，  IPLV（C)≥5.5，冷媒:R410A</t>
    </r>
  </si>
  <si>
    <t>明想楼（海信，2021年9月启用）</t>
  </si>
  <si>
    <r>
      <rPr>
        <sz val="8"/>
        <rFont val="宋体"/>
        <charset val="134"/>
        <scheme val="minor"/>
      </rPr>
      <t>1、名称：变制冷剂流量变频多联式新风空调机组
2、序号： 1A
3、规格：室内机：（新风量:2500m3/h，制冷量:25.3KW，制热量:17.2KW，功率:1.1KW，
静压：250Pa，噪声：≤46dB(A)）室外机：（制冷量： 25.3KW，制热量： 17.2KW，
功率 8.6KW/380V）</t>
    </r>
  </si>
  <si>
    <r>
      <rPr>
        <sz val="8"/>
        <rFont val="宋体"/>
        <charset val="134"/>
        <scheme val="minor"/>
      </rPr>
      <t>1、名称：变制冷剂流量变频多联式新风空调机组
2、序号： 1C
3、规格：室内机：（新风量:1000m3/h，  制冷量:15.2KW，制热量:10.2KW，功
率:0.55KW，静压： 200Pa，  噪声：≤43dB(A)）室外机：（制冷量： 15.2KW，制
热量：10.2KW，功率 4.8KW/380V）</t>
    </r>
  </si>
  <si>
    <r>
      <rPr>
        <sz val="8"/>
        <rFont val="宋体"/>
        <charset val="134"/>
        <scheme val="minor"/>
      </rPr>
      <t>1、名称：变制冷剂流量变频多联式新风空调机组
2、序号： 1D
3、规格：室内机：（新风量:2000m3/h，  制冷量:15.2KW，制热量:10.2KW，功
率:0.55KW，静压： 200Pa，  噪声：≤43dB(A)）室外机：（制冷量： 15.2KW，制
热量：10.2KW，功率 4.8KW/380V）</t>
    </r>
  </si>
  <si>
    <r>
      <rPr>
        <sz val="8"/>
        <rFont val="宋体"/>
        <charset val="134"/>
        <scheme val="minor"/>
      </rPr>
      <t>1.名称:变频式变制冷剂流量多联机空调系统室内机
2.型号:V-112XF
3.规格:制冷量 11.2KW，制热量 12.5KW，功率： 269W/220V，风量 26.5m3/min，
静压:30Pa，新风量:3.8m³/min，噪声:39dB(A)
4.质量: 吊顶</t>
    </r>
  </si>
  <si>
    <r>
      <rPr>
        <sz val="8"/>
        <rFont val="宋体"/>
        <charset val="134"/>
        <scheme val="minor"/>
      </rPr>
      <t>1、名称：变频式变制冷剂流量多联机空调系统室外机(热泵型)
2、序号： 26HP
3、规格：  制冷量 73.5KW，制热量:82.5KW，制冷功率:18.35KW/380V，制冷功
率:19.29KW/380V，EER=4.0，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</si>
  <si>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10HP
3、规格：  制冷量:28KW，制热量 31.5KW，制冷功率:6.85KW/380V，制冷功
率:6.9KW/380V，EER=4.1，  IPLV（C)≥5.5，冷媒:R410A</t>
    </r>
  </si>
  <si>
    <t>1、名称：变频式变制冷剂流量多联机空调系统室外机(热泵型)
2、序号： 8HP
3、规格：  制冷量:22.4KW，制热量 25KW，制冷功率:4.78KW/380V，制冷功率:5.27KW/380V，EER=4.6，  IPLV（C)≥5.5，冷媒:R410A</t>
  </si>
  <si>
    <t>千秋会堂（环都拓普，2021年9月启用）</t>
  </si>
  <si>
    <t>多联式新风机
（含全热交换器）</t>
  </si>
  <si>
    <t>1、名称：变制冷剂流量变频多联式新风空调机组
2、序号： 1A
3、规格：室内机：（新风量:5000m3/h，制冷量:42.0KW，制热量:47.3KW，功率:1.1KW，
静压：200Pa，噪声：≤46dB(A)）室外机：（制冷量： 56KW，制热量： 63.0KW，功率 13.5/13.6KW/380V）</t>
  </si>
  <si>
    <r>
      <rPr>
        <sz val="8"/>
        <rFont val="宋体"/>
        <charset val="134"/>
        <scheme val="minor"/>
      </rPr>
      <t>1.名称:全热交换器
2.型号:QR-1000</t>
    </r>
  </si>
  <si>
    <r>
      <rPr>
        <sz val="8"/>
        <rFont val="宋体"/>
        <charset val="134"/>
        <scheme val="minor"/>
      </rPr>
      <t>1、名称：变频式变制冷剂流量多联机空调系统室内机
2、序号：V-56
3、规格：制冷量 5.6KW，制热量 6.3KW，功率： 176W/220V，风量 12.8m3/min，
静压：30Pa，新风量： 1.92m3/min，噪声:32dB(A)
4、安装形式：吊顶</t>
    </r>
  </si>
  <si>
    <r>
      <rPr>
        <sz val="8"/>
        <rFont val="宋体"/>
        <charset val="134"/>
        <scheme val="minor"/>
      </rPr>
      <t>1、名称：变频式变制冷剂流量多联机空调系统室外机(热泵型)
2、序号： 1B
3、规格：  制冷量:22.4KW，制热量 25KW，制冷功率:4.78KW/380V，制冷功
率:5.27KW/380V，EER=4.6，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</si>
  <si>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20HP
3、规格：  制冷量:56KW，制热量 63KW，制冷功率:16.7KW/380V，制热功
率:16.5KW/380V，EER=3.35，  IPLV（C)≥5.5，冷媒:R410A</t>
    </r>
  </si>
  <si>
    <t>屋顶式空调</t>
  </si>
  <si>
    <t>1、名称：屋顶式空调机组
2、规格：风量 25200cmh，制冷量 125.0KW，制热量 126.3KW，机外静压 470Pa，
功率 47.4KW，噪声 74DB（A））</t>
  </si>
  <si>
    <t>行政楼（海信，2021年9月启用）</t>
  </si>
  <si>
    <r>
      <rPr>
        <sz val="8"/>
        <rFont val="宋体"/>
        <charset val="134"/>
        <scheme val="minor"/>
      </rPr>
      <t>1、名称：变制冷剂流量变频多联式新风空调机组
2、序号： 1A
3、规格：室内机：（新风量:3000m3/h，制冷量:33.5KW，制热量:26.4KW，功
率:0.68KW，静压： 220Pa，噪声：≤56dB(A)）室外机：（制冷量： 33.5KW，制热
量：37.5KW，功率 8.98KW/380V）</t>
    </r>
  </si>
  <si>
    <r>
      <rPr>
        <sz val="8"/>
        <rFont val="宋体"/>
        <charset val="134"/>
        <scheme val="minor"/>
      </rPr>
      <t>1、名称：变制冷剂流量变频多联式新风空调机组
2、序号： 1C
3、规格：室内机：（新风量:1680m3/h，  制冷量:22.4KW，制热量:21.9KW，功
率:0.48KW，静压： 220Pa，  噪声：≤44dB(A)）室外机：（制冷量： 22.4KW，制
热量：25KW，功率 5.48KW/380V）</t>
    </r>
  </si>
  <si>
    <r>
      <rPr>
        <sz val="8"/>
        <rFont val="宋体"/>
        <charset val="134"/>
        <scheme val="minor"/>
      </rPr>
      <t>1.名称:变频式变制冷剂流量多联机空调系统室内机
2.型号:V-140
3.规格:制冷量 14.0KW，制热量 16KW，功率： 130W/220V，风量 33.5m3/min，噪
声:41dB(A)
4.质量: 吊顶</t>
    </r>
  </si>
  <si>
    <r>
      <rPr>
        <sz val="8"/>
        <rFont val="宋体"/>
        <charset val="134"/>
        <scheme val="minor"/>
      </rPr>
      <t>1、名称：变频式变制冷剂流量多联机空调系统室内机
2、序号：V-125
3、规格：制冷量 12.5KW，制热量 14.0KW，功率： 130W/220V，风量 33.5m3/min，
噪声:41dB(A)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</si>
  <si>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2、序号：V-100
3、规格：制冷量 10KW，制热量 11.2KW，功率： 130W/220V，风量 30m3/min，噪
声:38dB(A)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</si>
  <si>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2、序号：V-80
3、规格：制冷量 8.0KW，制热量 9.0KW，功率： 60W/220V，风量 22m3/min，噪
声:34dB(A)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</si>
  <si>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2、序号：V-71
3、规格：制冷量 7.1KW，制热量 8.0KW，功率： 70W/220V，风量 21m3/min，噪
声:31dB(A)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</si>
  <si>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2、序号：V-125FG
3、规格：制冷量 12.5KW，制热量 14KW，功率： 200W/220V，风量 35.5m3/min，
噪声:46dB(A)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</si>
  <si>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2、序号：V-112FG
3、规格：制冷量 11.2KW，制热量 12.5KW，功率： 120W/220V，风量 28m3/min，
噪声:39dB(A)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</si>
  <si>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2、序号：V-71FG
3、规格：制冷量 7.1KW，制热量 8.0KW，功率： 100W/220V，风量 19m3/min，噪
声:43dB(A)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</si>
  <si>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2、序号：V-63F
3、规格：制冷量 6.3KW，制热量 7.1KW，功率： 65W/220V，风量 18m3/min，噪
声:37dB(A)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</si>
  <si>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2、序号：V-56F
3、规格：制冷量 5.6KW，制热量 6.3KW，功率： 50W/220V，风量 13.5m3/min，噪
声:33dB(A)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</si>
  <si>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2、序号：V-45F
3、规格：制冷量 4.5KW，制热量 5.0KW，功率： 35W/220V，风量 12m3/min，噪
声:33dB(A)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</si>
  <si>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2、序号：V-40F
3、规格：制冷量 4.0KW，制热量 4.5KW，功率： 35W/220V，风量 12m3/min，噪
声:33dB(A)
4、安装形式：吊顶</t>
    </r>
  </si>
  <si>
    <r>
      <rPr>
        <sz val="8"/>
        <rFont val="宋体"/>
        <charset val="134"/>
        <scheme val="minor"/>
      </rPr>
      <t>1、名称：变频式变制冷剂流量多联机空调系统室内机
2、序号：V-36F
3、规格：制冷量 3.6KW，制热量 4.0KW，功率：28W/220V，风量 9m3/min，噪声:33dB(A)
4、安装形式：吊顶</t>
    </r>
  </si>
  <si>
    <r>
      <rPr>
        <sz val="8"/>
        <rFont val="宋体"/>
        <charset val="134"/>
        <scheme val="minor"/>
      </rPr>
      <t>1、名称：变频式变制冷剂流量多联机空调系统室外机(热泵型)
2、序号： 40HP
3、规格：  制冷量:111.9KW，制热量:125.5KW，制冷功率:33.3KW/380V，制热功
率:32.9KW/380V，EER=3.36，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</si>
  <si>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36HP
3、规格：  制冷量:100.8KW，制热量 113KW，制冷功率:29.2KW/380V，制热功
率:30KW/380V，EER=3.45，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</si>
  <si>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34HP
3、规格：  制冷量:95.4KW，制热量 106.5KW，制冷功率:27.5KW/380V，制热功
率:27.6KW/380V，EER=3.45，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</si>
  <si>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30HP
3、规格：  制冷量:85KW，制热量 95KW，制冷功率:23.65KW/380V，制热功
率:23.5KW/380V，EER=3.59，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</si>
  <si>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26HP
3、规格：  制冷量:73.5KW，制热量 82.5KW，制冷功率:22.3KW/380V，制热功
率:21.63KW/380V，EER=3.29，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</si>
  <si>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22HP
3、规格：  制冷量:61.5KW，制热量 69KW，制冷功率:18.7KW/380V，制热功
率:17.9KW/380V，EER=3.28，  IPLV（C)≥5.5，冷媒:R410A</t>
    </r>
  </si>
  <si>
    <r>
      <rPr>
        <sz val="8"/>
        <rFont val="宋体"/>
        <charset val="134"/>
        <scheme val="minor"/>
      </rPr>
      <t>1、名称：变频式变制冷剂流量多联机空调系统室外机(热泵型)
2、序号： 8HP
3、规格：  制冷量:25.2KW，制热量 27KW，制冷功率:5.72KW/380V，制热功
率:5.75KW/380V，EER=4.4，  IPLV（C)≥5.5，冷媒:R410A</t>
    </r>
  </si>
  <si>
    <t>大学生活动中心、综合楼（海信，2021年9月启用）</t>
  </si>
  <si>
    <t>1、名称：变制冷剂流量变频多联式新风空调机组
2、序号： 1A
3、规格：室内机：（新风量:4000m3/h，制冷量:42KW，制热量:47.3KW，功率:1.1KW，静压：300Pa，噪声：≤46dB(A)）室外机：（制冷量： 45KW，制热量： 50.5KW，
功率 14.5/12.9KW/380V）</t>
  </si>
  <si>
    <r>
      <rPr>
        <sz val="8"/>
        <rFont val="SimSun"/>
        <charset val="134"/>
      </rPr>
      <t xml:space="preserve">1、名称：变制冷剂流量变频多联式新风空调机组
</t>
    </r>
    <r>
      <rPr>
        <sz val="8"/>
        <rFont val="SimSun"/>
        <charset val="134"/>
      </rPr>
      <t xml:space="preserve">2、序号： 1B
</t>
    </r>
    <r>
      <rPr>
        <sz val="8"/>
        <rFont val="SimSun"/>
        <charset val="134"/>
      </rPr>
      <t xml:space="preserve">3、规格：室内机：（新风量:3000m3/h，制冷量:21KW，制热量:23.6KW，功率:0.8KW，
</t>
    </r>
    <r>
      <rPr>
        <sz val="8"/>
        <rFont val="SimSun"/>
        <charset val="134"/>
      </rPr>
      <t xml:space="preserve">静压：300Pa，  噪声：≤46dB(A)）室外机：（制冷量：28KW，制热量： 31.5KW，
</t>
    </r>
    <r>
      <rPr>
        <sz val="8"/>
        <rFont val="SimSun"/>
        <charset val="134"/>
      </rPr>
      <t>功率 7.4/7.7KW/380V）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</si>
  <si>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2、序号：V-71
</t>
    </r>
    <r>
      <rPr>
        <sz val="8"/>
        <rFont val="SimSun"/>
        <charset val="134"/>
      </rPr>
      <t xml:space="preserve">3、规格：制冷量 7.1KW，制热量 8.0KW，功率： 111W/220V，风量 23.1m3/min，
</t>
    </r>
    <r>
      <rPr>
        <sz val="8"/>
        <rFont val="SimSun"/>
        <charset val="134"/>
      </rPr>
      <t xml:space="preserve">噪声:38dB(A)
</t>
    </r>
    <r>
      <rPr>
        <sz val="8"/>
        <rFont val="SimSun"/>
        <charset val="134"/>
      </rPr>
      <t>4、安装形式：吊顶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</si>
  <si>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2、序号：V-45F
</t>
    </r>
    <r>
      <rPr>
        <sz val="8"/>
        <rFont val="SimSun"/>
        <charset val="134"/>
      </rPr>
      <t xml:space="preserve">3、规格：制冷量 4.5KW，制热量 5.0KW，功率： 63W/220V，风量 13.5m3/min，噪
</t>
    </r>
    <r>
      <rPr>
        <sz val="8"/>
        <rFont val="SimSun"/>
        <charset val="134"/>
      </rPr>
      <t xml:space="preserve">声:32dB(A)
</t>
    </r>
    <r>
      <rPr>
        <sz val="8"/>
        <rFont val="SimSun"/>
        <charset val="134"/>
      </rPr>
      <t>4、安装形式：吊顶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</si>
  <si>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2、序号：V-36
</t>
    </r>
    <r>
      <rPr>
        <sz val="8"/>
        <rFont val="SimSun"/>
        <charset val="134"/>
      </rPr>
      <t>3、安装形式：吊顶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</si>
  <si>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2、序号：V-28
</t>
    </r>
    <r>
      <rPr>
        <sz val="8"/>
        <rFont val="SimSun"/>
        <charset val="134"/>
      </rPr>
      <t>3、安装形式：吊顶</t>
    </r>
  </si>
  <si>
    <r>
      <rPr>
        <sz val="8"/>
        <rFont val="SimSun"/>
        <charset val="134"/>
      </rPr>
      <t xml:space="preserve">1、名称：变频式变制冷剂流量多联机空调系统室内机
</t>
    </r>
    <r>
      <rPr>
        <sz val="8"/>
        <rFont val="SimSun"/>
        <charset val="134"/>
      </rPr>
      <t xml:space="preserve">2、序号：V-140FG
</t>
    </r>
    <r>
      <rPr>
        <sz val="8"/>
        <rFont val="SimSun"/>
        <charset val="134"/>
      </rPr>
      <t xml:space="preserve">3、规格：制冷量 14KW，制热量 16KW，功率： 200W/220V，风量 35.5m3/min，噪
</t>
    </r>
    <r>
      <rPr>
        <sz val="8"/>
        <rFont val="SimSun"/>
        <charset val="134"/>
      </rPr>
      <t xml:space="preserve">声:46dB(A)
</t>
    </r>
    <r>
      <rPr>
        <sz val="8"/>
        <rFont val="SimSun"/>
        <charset val="134"/>
      </rPr>
      <t>4、安装形式：吊顶</t>
    </r>
  </si>
  <si>
    <r>
      <rPr>
        <sz val="8"/>
        <rFont val="SimSun"/>
        <charset val="134"/>
      </rPr>
      <t xml:space="preserve">1、名称：变频式变制冷剂流量多联机空调系统室外机(热泵型)
</t>
    </r>
    <r>
      <rPr>
        <sz val="8"/>
        <rFont val="SimSun"/>
        <charset val="134"/>
      </rPr>
      <t xml:space="preserve">2、序号： 54HP
</t>
    </r>
    <r>
      <rPr>
        <sz val="8"/>
        <rFont val="SimSun"/>
        <charset val="134"/>
      </rPr>
      <t xml:space="preserve">3、规格：  制冷量:153.5KW，制热量:172.5KW，制冷功率:46.77KW/380V，制热功
</t>
    </r>
    <r>
      <rPr>
        <sz val="8"/>
        <rFont val="SimSun"/>
        <charset val="134"/>
      </rPr>
      <t>率:45.3KW/380V，EER=3.28，  IPLV（C)≥5.5，冷媒:R410A</t>
    </r>
  </si>
  <si>
    <r>
      <rPr>
        <sz val="8"/>
        <rFont val="SimSun"/>
        <charset val="134"/>
      </rPr>
      <t xml:space="preserve">1、名称：变频式变制冷剂流量多联机空调系统室外机(热泵型)
</t>
    </r>
    <r>
      <rPr>
        <sz val="8"/>
        <rFont val="SimSun"/>
        <charset val="134"/>
      </rPr>
      <t xml:space="preserve">2、序号： 34HP
</t>
    </r>
    <r>
      <rPr>
        <sz val="8"/>
        <rFont val="SimSun"/>
        <charset val="134"/>
      </rPr>
      <t xml:space="preserve">3、规格：  制冷量 95KW，制热量:106.5KW，制冷功率:27.2KW/380V，制冷功
</t>
    </r>
    <r>
      <rPr>
        <sz val="8"/>
        <rFont val="SimSun"/>
        <charset val="134"/>
      </rPr>
      <t>率:26.7KW/380V，EER=3.49，  IPLV（C)≥5.5，冷媒:R410A</t>
    </r>
  </si>
  <si>
    <r>
      <rPr>
        <sz val="8"/>
        <rFont val="SimSun"/>
        <charset val="134"/>
      </rPr>
      <t xml:space="preserve">1、名称：变频式变制冷剂流量多联机空调系统室外机(热泵型)
</t>
    </r>
    <r>
      <rPr>
        <sz val="8"/>
        <rFont val="SimSun"/>
        <charset val="134"/>
      </rPr>
      <t xml:space="preserve">2、序号： 24HP
</t>
    </r>
    <r>
      <rPr>
        <sz val="8"/>
        <rFont val="SimSun"/>
        <charset val="134"/>
      </rPr>
      <t xml:space="preserve">3、规格：  制冷量:68KW，制热量:76.5KW，制冷功率:17.1KW/380V，制冷功
</t>
    </r>
    <r>
      <rPr>
        <sz val="8"/>
        <rFont val="SimSun"/>
        <charset val="134"/>
      </rPr>
      <t>率:17.6KW/380V，EER=3.97，  IPLV（C)≥5.5，冷媒:R410A</t>
    </r>
  </si>
  <si>
    <r>
      <rPr>
        <sz val="8"/>
        <rFont val="SimSun"/>
        <charset val="134"/>
      </rPr>
      <t xml:space="preserve">1、名称：变频式变制冷剂流量多联机空调系统室外机(热泵型)
</t>
    </r>
    <r>
      <rPr>
        <sz val="8"/>
        <rFont val="SimSun"/>
        <charset val="134"/>
      </rPr>
      <t xml:space="preserve">2、序号： 18HP
</t>
    </r>
    <r>
      <rPr>
        <sz val="8"/>
        <rFont val="SimSun"/>
        <charset val="134"/>
      </rPr>
      <t xml:space="preserve">3、规格：  制冷量:50.4KW，制热量 56.5KW，制冷功率:13.5KW/380V，制冷功
</t>
    </r>
    <r>
      <rPr>
        <sz val="8"/>
        <rFont val="SimSun"/>
        <charset val="134"/>
      </rPr>
      <t>率:13.6KW/380V，EER=3.7，  IPLV（C)≥5.5，冷媒:R410A</t>
    </r>
  </si>
  <si>
    <t>尚学楼（美的，2023年9月启用）</t>
  </si>
  <si>
    <t>新风机组</t>
  </si>
  <si>
    <t>1、名称：超薄吊顶柜式空气处理机-新风工况
2、型号：XF-1
3、风量:1500m3/h
4、制冷量:18.4kW
5、制热量:21.5kW
6、功率:368W(220V)
7、静压为70Pa</t>
  </si>
  <si>
    <t>1、名称：超薄吊顶柜式空气处理机-新风工况
2、型号：XF-2
3、风量:3000m3/h
4、制冷量:40.5kW
5、制热量:43.9kW
6、功率:790W(220V)
7、静压为120Pa</t>
  </si>
  <si>
    <t>1、名称：超薄吊顶柜式空气处理机-新风工况
2、型号：XF-4
3、风量:2000m3/h
4、制冷量:27.0kW
5、制热量:33.3kW
6、功率:488W(220V)
7、静压为100Pa</t>
  </si>
  <si>
    <t>1、名称：超薄吊顶柜式空气处理机-新风工况
2、型号：XF-5
3、风量:2000m3/h
4、制冷量:11.9kW
5、制热量:17.6kW
6、功率:488W(220V)
7、静压为100Pa</t>
  </si>
  <si>
    <t>风机盘管及组合式空气处理机</t>
  </si>
  <si>
    <t>1、名称：卧式暗装风机盘管
2、型号：FP-102
3、风量:1020m3/h(高档)
4、制冷量:5.4KW
5、制热量:8.4KW
6、功率:108W(220V)
7、静压为30Pa
8、含开关</t>
  </si>
  <si>
    <t>1、名称：卧式暗装风机盘管
2、型号：FP-136
3、风量:1360m3/h(高档)
4、制冷量:7.2KW
5、制热量:10.8KW
6、功率:156W(220V)
7、静压为30Pa
8、含开关</t>
  </si>
  <si>
    <t>1、名称：卧式暗装风机盘管
2、型号：FP-170
3、风量:1700m3/h(高档)
4、制冷量:9.0KW
5、制热量:13.5KW
6、功率:174W(220V)
7、静压为30Pa
8、含开关</t>
  </si>
  <si>
    <t>1、名称：组合式空气处理机组(6排)
2、风量:18000m3/h
3、静压:400Pa
4、制冷量:136KW
5、制热量:252KW
6、电机功率:7.5kW(380V)</t>
  </si>
  <si>
    <t>分体空调</t>
  </si>
  <si>
    <t>1、名称：分体式柜机
2、制冷功率:1.98KW
3、制冷量:7.25KW</t>
  </si>
  <si>
    <t>1、名称：螺杆式空气源热泵机组-380V
2、型号：SHAF-420H
3、制冷量:1467KW
4、制热量:1406KW
5、制冷剂:R134a
6、制冷输入功率:430.8KW(220V)
7、制热输入功率:411.2KW(220V)
8、运行重量15T
9、制冷EER=3.4,IPLV=4.05
10、制热COP=3.42</t>
  </si>
  <si>
    <t>循环水泵</t>
  </si>
  <si>
    <t>1、名称：空调循环泵-卧式单级离心泵
2、流量:330m3/h
3、三用一备
4、扬程:38m
5、效率:85%
6、功率:55KW(220V)
7、自带控制及配电柜
8、运行重量0.7T
9、承压:1.0MPa</t>
  </si>
  <si>
    <t>图书馆（美的，2024年9月启用）</t>
  </si>
  <si>
    <t>1、名称：吊装空气处理机组(新风工况)
2、型号：XF-D-1
3、规格：YAH-3.0A
4、风量:3000m3/h
5、余压:255Pa
6、供冷量:41KW
7、功率:1.1KW
8、水压降:40kPa
9、重量:128kg
10、本机组为新风工况
11、自带控制及配电柜
12、国标工况</t>
  </si>
  <si>
    <t>1、名称：吊装空气处理机组(新风工况)
2、型号：XF-D-2
3、规格：YAH04B4LX
4、风量:3000m3/h
5、余压:255Pa
6、供冷量:41KW
7、功率:1.1KW
8、水压降:40kPa
9、重量:128kg
10、本机组为新风工况
11、自带控制及配电柜
12、国标工况</t>
  </si>
  <si>
    <t>1、名称：卧式空气处理机组(新风工况)
2、型号：XF-1-1、XF-4-1
3、规格：YSM-B15H
4、风量:15000m3/h
5、制冷量:185.2Kw
6、供热量:228.3Kw
7、水压降:≤60kPa
8、余压:640Pa
9、功率:5.5kW
10、机组重量:457kg
11、本机组为新风工况
12、自带控制及配电柜
13、国标工况</t>
  </si>
  <si>
    <t>1、名称：卧式空气处理机组(新风工况)
2、型号：XF-2-1、XF-3-1、XF-5-1
3、规格：YSM-B20H
4、风量:20000m3/h
5、制冷量:279.4Kw
6、供热量:255.3Kw
7、水压降:≤60kPa
8、余压:680Pa
9、功率:11kW
10、机组重量:560kg
11、本机组为新风工况
12、自带控制及配电柜
13、国标工况</t>
  </si>
  <si>
    <t>风机盘管</t>
  </si>
  <si>
    <t>1、名称：卧式暗装风机盘管
2、型号：FP-102
3、风量:1020m3/h(高档)
4、额定制冷量:5400W
5、额定供热量:8100W
6、功率:108W
7、水阻:40kPa
8、噪声:45dB
9、静压为30Pa
10、电压220V
11、国标工况
12、含开关</t>
  </si>
  <si>
    <t>1、名称：卧式暗装风机盘管
2、风量:1360m3/h(高档)
3、额定制冷量:7200W
4、额定供热量:10800W
5、功率:156W
6、水阻:40kPa
7、噪声:45dB
8、静压为30Pa
9、电压220V
10、国标工况
11、含开关</t>
  </si>
  <si>
    <t>1、名称：卧式暗装风机盘管
2、型号：FP-170
3、风量:1700m3/h(高档)
4、额定制冷量:9000W
5、额定供热量:13500W
6、功率:174W
7、水阻:40kPa
8、噪声:45dB
9、静压为30Pa
10、电压220V
11、国标工况
12、含开关</t>
  </si>
  <si>
    <t>1、名称：卧式暗装风机盘管
2、型号：FP-204
3、风量:2040m3/h(高档)
4、额定制冷量:10800W
5、额定供热量:16200W
6、功率:212W
7、水阻:40kPa
8、噪声:45dB
9、静压为30Pa
10、电压220V
11、国标工况
12、含开关</t>
  </si>
  <si>
    <t>1、名称：冷暖型壁挂式分体空调
2、制冷量:2650W，制热量:4500W
3、功率:1.2kW(220V)
4、噪音:≤50dB(A)
5、一级能效</t>
  </si>
  <si>
    <t>螺杆式风冷热泵机组</t>
  </si>
  <si>
    <t>1、名称：螺杆式风冷热泵机组
2、型号：SHAF390H
3、制冷量:1364kW
4、电功率:399.7kW
5、供热量:1292kW
6、电功率:377.4kW
7、水侧承压:1.0MPa
8、水侧流量:234.6m3/h
9、水压降:75kPa
10、运行重量:13600kg
11、运输重量:13250kg
12、电压:380V
13、COP:3.42
14、自带控制及配电柜</t>
  </si>
  <si>
    <t>体育馆（美的，2024年9月启用）</t>
  </si>
  <si>
    <t>新风机组
含全热交换机</t>
  </si>
  <si>
    <t>1、名称：吊装式新风机组（新风工况）DX20，机位全压250Pa
2、风量：2000m3/h
3、备注：具体参数详见设计图纸</t>
  </si>
  <si>
    <t>1、名称：吊装式新风机组（回风工况）DX20，机位全压229Pa
2、风量：2000m3/h
3、备注：具体参数详见设计图纸</t>
  </si>
  <si>
    <t>1、名称：吊装式新风机组DX40，机位全压300Pa
2、风量：4000m3/h
3、备注：具体参数详见设计图纸</t>
  </si>
  <si>
    <t>1、名称：全热新风交换器RH10，风量1000m3/h
2、备注：具体参数详见设计图纸</t>
  </si>
  <si>
    <t>风机盘管
及空气处理机组</t>
  </si>
  <si>
    <t>1、名称：吊顶暗装带后回风箱型风机盘管FP68H
2、规格：风量680m3/h，静压30pa
3、备注：具体参数详见设计图纸</t>
  </si>
  <si>
    <t>1、名称：吊顶暗装带后回风箱型风机盘管FP170H
2、规格：风量1700m3/h，静压30pa
3、备注：具体参数详见设计图纸</t>
  </si>
  <si>
    <t>1、名称：吊顶暗装带后回风箱型风机盘管FP204H
2、规格：风量2040m3/h，静压30pa
3、备注：具体参数详见设计图纸</t>
  </si>
  <si>
    <t>1、名称：整体式空气处理机组（一次回风工况）KQ25。送风量20000m3/h
2、制冷（热）量：190/297KW
3、备注：具体参数详见图纸设计</t>
  </si>
  <si>
    <t>1、名称：整体式空气处理机组（一次回风工况）KQ18。送风量18000m3/h
2、制冷（热）量：135/2141KW
3、备注：具体参数详见图纸设计</t>
  </si>
  <si>
    <t>1、名称：整体式空气处理机组（一次回风工况）KQ30。送风量30000m3/h
2、制冷（热）量：220/291KW
3、备注：具体参数详见图纸设计</t>
  </si>
  <si>
    <t>KFR-72G
1、名称：冷暖型壁挂式分体空调
2、备注：具体参数详见设计图纸</t>
  </si>
  <si>
    <t xml:space="preserve">螺杆式空气源热泵机组
</t>
  </si>
  <si>
    <t>1、名称：螺杆式空气源热泵机组
2、型号：SHAF170H
3、制冷（热）量：584KW
4、备注：具体参数详见图纸设计</t>
  </si>
  <si>
    <t>海洋楼（美的，2024年9月启用）</t>
  </si>
  <si>
    <t>1、名称：多联机新风处理机VX-A1-2
2、型号：MDV-140T1/XFSYN1-B
3、规格：风量：1200m3/h，制冷量：14KW，制热量：10KW，功率：0.5W 
4、安装形式：详见设计图纸
5、备注：自带配电及控制柜</t>
  </si>
  <si>
    <t>1、名称：多联机新风处理机VX-A1-1/VX-B2-1~4/VX-B3~4-1
2、型号：MDV-220T1/XFSYN1 
3、规格：风量：2000m3/h，制冷量：22KW，制热量：13.7KW，功率：0.9W 
4、安装形式：详见设计图纸
5、备注：自带配电及控制柜</t>
  </si>
  <si>
    <t>1、名称：多联机新风处理机VX-B1-1
2、型号：MDV-220T1/XFSYN1 
3、规格：风量：2800m3/h，制冷量：28KW，制热量：18KW，功率：0.9W 
4、安装形式：详见设计图纸
5、备注：自带配电及控制柜</t>
  </si>
  <si>
    <t>1、名称：多联机新风处理机VX-A2~4-1
2、型号：MDV-450T1/XFSYN1 
3、规格：风量：4000m3/h，制冷量：45KW，制热量：28KW，功率：1.6W 
4、安装形式：详见设计图纸
5、备注：自带配电及控制柜</t>
  </si>
  <si>
    <t>多联式空调内机</t>
  </si>
  <si>
    <t>1、名称：标准型风管天井式室内机VN03
2、型号：MDV-D28T2/N1
3、规格：制冷量：2.8KW，制热量：3.5KW，风量：480m3/h，功率：0.11KW
4、配套回风口、大小头以及软接头
5、配套空调室内机调速开关</t>
  </si>
  <si>
    <t>1、名称：标准型风管天井式室内机VN04
2、型号：MDV-D36T2/N1
3、规格：制冷量：3.6KW，制热量：4KW，风量：570m3/h，功率：0.11KW
4、配套回风口、大小头以及软接头
5、配套空调室内机调速开关</t>
  </si>
  <si>
    <t>1、名称：标准型风管天井式室内机VN05
2、型号：MDV-D45T2/N1
3、规格：制冷量：4.5KW，制热量：5KW，风量：700m3/h，功率：0.11KW
4、配套回风口、大小头以及软接头
5、配套空调室内机调速开关</t>
  </si>
  <si>
    <t>1、名称：标准型风管天井式室内机VN06
2、型号：MDV-D56T2/N1
3、规格：制冷量：5.6KW，制热量：6.3KW，风量：900m3/h，功率：0.11KW
4、配套回风口、大小头以及软接头
5、配套空调室内机调速开关</t>
  </si>
  <si>
    <t>1、名称：标准型风管天井式室内机VN07
2、型号：MDV-D71T2/N1
3、规格：制冷量：7.1KW，制热量：8KW，风量：1280m3/h，功率：0.17KW
4、配套回风口、大小头以及软接头
5、配套空调室内机调速开关</t>
  </si>
  <si>
    <t>1、名称：标准型风管天井式室内机VN08
2、型号：MDV-D80T2/N1
3、规格：制冷量：8KW，制热量：9KW，风量：1280m3/h，功率：0.2KW
4、配套回风口、大小头以及软接头
5、配套空调室内机调速开关</t>
  </si>
  <si>
    <t>1、名称：标准型风管天井式室内机VN09
2、型号：MDV-D90T2/N1
3、规格：制冷量：9KW，制热量：10KW，风量：1280m3/h，功率：0.2KW
4、配套回风口、大小头以及软接头
5、配套空调室内机调速开关</t>
  </si>
  <si>
    <t>直膨机</t>
  </si>
  <si>
    <t>1、名称：屋顶式风冷空调机组
2、型号：KQ65
3、规格：制冷量：280KW，制热量：290KW，制冷/制热功率：100W，室内机风量：50000m3/h，送风机功率：30KW，尺寸：3840*2100*2310h，重量：2335kg，室外机风机功率：0.95KW*8，重量2636kg，尺寸：4250*2100*2310h
4、自带配电及控制柜
5、含基础、安装配件等
6、安装形式：详见设计图纸</t>
  </si>
  <si>
    <t>1、名称：冷暖型壁挂式分体空调
2、型号：1p
3、规格：制冷量：2650W，制热量：4500W，功率：1.2KW</t>
  </si>
  <si>
    <t>1、名称：冷暖型壁挂式分体空调
2、型号：2p
3、规格：制冷量：5000W，制热量：7210W，功率：2.0KW</t>
  </si>
  <si>
    <t>1、名称：冷暖型壁挂式分体空调
2、型号：1.5p
3、规格：制冷量：3500W，制热量：5000W，功率：1.5KW</t>
  </si>
  <si>
    <t>多联式空调外机</t>
  </si>
  <si>
    <t>1、名称：全直流变频室外机
2、型号：MDV-252W/D2SN1-8U2
3、规格：制冷量：25.2KW，制热量：27KW，功率：5.7KW，电压：380V，运行重量：228Kg
4、安装形式：详见设计图纸</t>
  </si>
  <si>
    <t>1、名称：全直流变频室外机
2、型号：MDV-280W/D2SN1-8U2
3、规格：制冷量：28KW，制热量：31.5KW，功率：6.8KW，电压：380V，运行重量：228Kg
4、安装形式：详见设计图纸</t>
  </si>
  <si>
    <t>1、名称：全直流变频室外机
2、型号：MDV-450W/D2SN1-8U2
3、规格：制冷量：45KW，制热量：50KW，功率：12.1KW，电压：380V，运行重量：257Kg
4、安装形式：详见设计图纸</t>
  </si>
  <si>
    <t>1、名称：全直流变频室外机
2、型号：MDV-615W/D2SN1-8V2
3、规格：制冷量：61.5KW，制热量：69KW，功率：17.8KW，电压：380V，运行重量：327Kg
4、安装形式：详见设计图纸</t>
  </si>
  <si>
    <t>1、名称：全直流变频室外机
2、型号：MDV-680W/D2SN1-8V2
3、规格：制冷量：68KW，制热量：75KW，功率：18.5KW，电压：380V，运行重量：327Kg
4、安装形式：详见设计图纸</t>
  </si>
  <si>
    <t>1、名称：全直流变频室外机
2、型号：MDV-735W/D2SN1-8X2
3、规格：制冷量：73.5KW，制热量：81.5KW，功率：19.2KW，电压：380V，运行重量：422Kg
4、安装形式：详见设计图纸</t>
  </si>
  <si>
    <t>1、名称：全直流变频室外机
2、型号：MDV-850W/D2SN1-8X2
3、规格：制冷量：85KW，制热量：95KW，功率：22.9KW，电压：380V，运行重量：475Kg
4、安装形式：详见设计图纸</t>
  </si>
  <si>
    <t>1、名称：全直流变频室外机
2、型号：MDV-900W/D2SN1-8X2
3、规格：制冷量：90KW，制热量：100KW，功率：24.6KW，电压：380V，运行重量：475Kg
4、安装形式：详见设计图纸</t>
  </si>
  <si>
    <t>1、名称：全直流变频室外机
2、型号：MDV-952W/D2SN1-8X2
3、规格：制冷量：95.2KW，制热量：106KW，功率：25.7KW，电压：380V，运行重量：478Kg
4、安装形式：详见设计图纸</t>
  </si>
  <si>
    <t>1、名称：全直流变频室外机
2、型号：MDV-1010W/D2SN1-8X2
3、规格：制冷量：101KW，制热量：112KW，功率：27.8KW，电压：380V，运行重量：478Kg
4、安装形式：详见设计图纸</t>
  </si>
  <si>
    <t>1、名称：全直流变频室外机
2、型号：MDV-113(40)W/D2SN1 
3、规格：制冷量：113KW，制热量：125KW，功率：30.1KW，电压：380V，运行重量：575Kg
4、安装形式：详见设计图纸</t>
  </si>
  <si>
    <t>1、名称：全直流变频室外机
2、型号：MDV-141(50)W/D2SN1 
3、规格：制冷量：141KW，制热量：157KW，功率：38KW，电压：380V，运行重量：726Kg
4、安装形式：详见设计图纸</t>
  </si>
  <si>
    <t>田径场看看台（美的，2023年9月启用）</t>
  </si>
  <si>
    <t>1、名称：标准型天花机
2、型号：MDV-D80Q4/BP3N1-EF
3、规格：制冷量：8.0KW，制热量：9.0KW，风量：1330m3/h，功率：0.36KW
4、配套回风口、大小头以及软接头
5、配套空调室内机调速开关</t>
  </si>
  <si>
    <t>1、名称：标准型天花机
2、型号：MDV-D90Q4/BP3N1-EF
3、规格：制冷量：9.0KW，制热量：10.0KW，风量：1330m3/h，功率：0.4KW
4、配套回风口、大小头以及软接头
5、配套空调室内机调速开关</t>
  </si>
  <si>
    <t>1、名称：标准型天花机
2、型号：MDV-D112Q4/BP3N1-EF
3、规格：制冷量：11.2KW，制热量：12.5KW，风量：1600m3/h，功率：0.54KW
4、配套回风口、大小头以及软接头
5、配套空调室内机调速开关</t>
  </si>
  <si>
    <t>1、名称：标准型天花机
2、型号：MDV-D125Q4/BP3N1-EF
3、规格：制冷量：12.5KW，制热量：14.0KW，风量：1730m3/h，功率：0.62KW
4、配套回风口、大小头以及软接头
5、配套空调室内机调速开关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</si>
</sst>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.5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8"/>
      <name val="SimSun"/>
      <charset val="134"/>
    </font>
    <font>
      <sz val="9"/>
      <color rgb="FF000000"/>
      <name val="SimSun"/>
      <charset val="134"/>
    </font>
    <font>
      <sz val="8"/>
      <color rgb="FF000000"/>
      <name val="SimSun"/>
      <charset val="134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vertAlign val="subscript"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  <font>
      <vertAlign val="superscript"/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36" applyNumberFormat="0" applyAlignment="0" applyProtection="0">
      <alignment vertical="center"/>
    </xf>
    <xf numFmtId="0" fontId="28" fillId="7" borderId="37" applyNumberFormat="0" applyAlignment="0" applyProtection="0">
      <alignment vertical="center"/>
    </xf>
    <xf numFmtId="0" fontId="29" fillId="7" borderId="36" applyNumberFormat="0" applyAlignment="0" applyProtection="0">
      <alignment vertical="center"/>
    </xf>
    <xf numFmtId="0" fontId="30" fillId="8" borderId="38" applyNumberFormat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left" vertical="center" wrapText="1" readingOrder="1"/>
    </xf>
    <xf numFmtId="0" fontId="3" fillId="0" borderId="6" xfId="0" applyNumberFormat="1" applyFont="1" applyFill="1" applyBorder="1" applyAlignment="1" applyProtection="1">
      <alignment horizontal="center" vertical="center" wrapText="1" readingOrder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4" borderId="3" xfId="0" applyNumberFormat="1" applyFont="1" applyFill="1" applyBorder="1" applyAlignment="1" applyProtection="1">
      <alignment horizontal="left" vertical="center" wrapText="1" readingOrder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2" fillId="0" borderId="2" xfId="0" applyNumberFormat="1" applyFont="1" applyFill="1" applyBorder="1" applyAlignment="1" applyProtection="1">
      <alignment horizontal="left" vertical="center" wrapText="1" readingOrder="1"/>
    </xf>
    <xf numFmtId="0" fontId="3" fillId="0" borderId="2" xfId="0" applyNumberFormat="1" applyFont="1" applyFill="1" applyBorder="1" applyAlignment="1" applyProtection="1">
      <alignment horizontal="center" vertical="center" wrapText="1" readingOrder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 readingOrder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176" fontId="0" fillId="2" borderId="2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>
      <alignment vertical="center"/>
    </xf>
    <xf numFmtId="0" fontId="0" fillId="2" borderId="2" xfId="0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176" fontId="9" fillId="0" borderId="18" xfId="0" applyNumberFormat="1" applyFont="1" applyFill="1" applyBorder="1" applyAlignment="1">
      <alignment horizontal="center" vertical="center" wrapText="1"/>
    </xf>
    <xf numFmtId="176" fontId="9" fillId="0" borderId="18" xfId="0" applyNumberFormat="1" applyFont="1" applyFill="1" applyBorder="1" applyAlignment="1">
      <alignment horizontal="right" vertical="center" wrapText="1" indent="1"/>
    </xf>
    <xf numFmtId="0" fontId="9" fillId="0" borderId="19" xfId="0" applyNumberFormat="1" applyFont="1" applyFill="1" applyBorder="1" applyAlignment="1">
      <alignment horizontal="center" vertical="center" wrapText="1"/>
    </xf>
    <xf numFmtId="176" fontId="9" fillId="0" borderId="20" xfId="0" applyNumberFormat="1" applyFont="1" applyFill="1" applyBorder="1" applyAlignment="1">
      <alignment horizontal="right" vertical="center" wrapText="1" indent="1"/>
    </xf>
    <xf numFmtId="0" fontId="8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9" fillId="0" borderId="22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9" fillId="0" borderId="18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Fill="1" applyBorder="1" applyAlignment="1">
      <alignment horizontal="left" vertical="center" wrapText="1"/>
    </xf>
    <xf numFmtId="0" fontId="0" fillId="0" borderId="20" xfId="0" applyNumberFormat="1" applyFont="1" applyFill="1" applyBorder="1" applyAlignment="1">
      <alignment horizontal="left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176" fontId="9" fillId="0" borderId="20" xfId="0" applyNumberFormat="1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9" fillId="2" borderId="20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25" xfId="0" applyFont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left" vertical="center" wrapText="1"/>
    </xf>
    <xf numFmtId="0" fontId="0" fillId="0" borderId="18" xfId="0" applyNumberFormat="1" applyFill="1" applyBorder="1" applyAlignment="1">
      <alignment horizontal="left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176" fontId="6" fillId="0" borderId="18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8" fillId="0" borderId="27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0" fillId="0" borderId="2" xfId="0" applyNumberFormat="1" applyFill="1" applyBorder="1" applyAlignment="1">
      <alignment vertical="center" wrapText="1"/>
    </xf>
    <xf numFmtId="0" fontId="0" fillId="2" borderId="7" xfId="0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32" xfId="0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57" fontId="12" fillId="0" borderId="2" xfId="0" applyNumberFormat="1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1" max="1" width="20.375" customWidth="1"/>
    <col min="2" max="2" width="7.25" customWidth="1"/>
    <col min="3" max="3" width="10.5" customWidth="1"/>
    <col min="4" max="4" width="11.875" customWidth="1"/>
    <col min="5" max="5" width="12.25" customWidth="1"/>
    <col min="6" max="6" width="20.25" customWidth="1"/>
    <col min="7" max="7" width="16.125" customWidth="1"/>
    <col min="8" max="8" width="9.625" customWidth="1"/>
    <col min="9" max="9" width="8.875" style="1" customWidth="1"/>
    <col min="10" max="10" width="13.75" customWidth="1"/>
  </cols>
  <sheetData>
    <row r="1" ht="35.1" customHeight="1" spans="1:10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</row>
    <row r="2" ht="41.25" customHeight="1" spans="1:10">
      <c r="A2" s="146" t="s">
        <v>1</v>
      </c>
      <c r="B2" s="147" t="s">
        <v>2</v>
      </c>
      <c r="C2" s="147" t="s">
        <v>3</v>
      </c>
      <c r="D2" s="147" t="s">
        <v>4</v>
      </c>
      <c r="E2" s="147" t="s">
        <v>5</v>
      </c>
      <c r="F2" s="147" t="s">
        <v>6</v>
      </c>
      <c r="G2" s="147" t="s">
        <v>7</v>
      </c>
      <c r="H2" s="147" t="s">
        <v>8</v>
      </c>
      <c r="I2" s="147" t="s">
        <v>9</v>
      </c>
      <c r="J2" s="148" t="s">
        <v>10</v>
      </c>
    </row>
    <row r="3" s="144" customFormat="1" ht="30" customHeight="1" spans="1:10">
      <c r="A3" s="149" t="s">
        <v>11</v>
      </c>
      <c r="B3" s="149" t="s">
        <v>12</v>
      </c>
      <c r="C3" s="150">
        <v>44440</v>
      </c>
      <c r="D3" s="149">
        <f>'立畅楼（G1）'!F28</f>
        <v>21</v>
      </c>
      <c r="E3" s="149">
        <f>'立畅楼（G1）'!F18</f>
        <v>156</v>
      </c>
      <c r="F3" s="149">
        <f>'立畅楼（G1）'!F8</f>
        <v>58</v>
      </c>
      <c r="G3" s="149"/>
      <c r="H3" s="149"/>
      <c r="I3" s="149">
        <f t="shared" ref="I3:I14" si="0">SUM(D3:H3)</f>
        <v>235</v>
      </c>
      <c r="J3" s="151"/>
    </row>
    <row r="4" s="144" customFormat="1" ht="30" customHeight="1" spans="1:10">
      <c r="A4" s="149" t="s">
        <v>13</v>
      </c>
      <c r="B4" s="149" t="s">
        <v>12</v>
      </c>
      <c r="C4" s="150">
        <v>44441</v>
      </c>
      <c r="D4" s="149">
        <f>'立行楼（G2）'!F17</f>
        <v>10</v>
      </c>
      <c r="E4" s="149">
        <f>'立行楼（G2）'!F12</f>
        <v>85</v>
      </c>
      <c r="F4" s="149">
        <f>'立行楼（G2）'!F6</f>
        <v>38</v>
      </c>
      <c r="G4" s="149"/>
      <c r="H4" s="149"/>
      <c r="I4" s="149">
        <f t="shared" si="0"/>
        <v>133</v>
      </c>
      <c r="J4" s="151"/>
    </row>
    <row r="5" s="144" customFormat="1" ht="30" customHeight="1" spans="1:10">
      <c r="A5" s="149" t="s">
        <v>14</v>
      </c>
      <c r="B5" s="149" t="s">
        <v>12</v>
      </c>
      <c r="C5" s="150">
        <v>44442</v>
      </c>
      <c r="D5" s="149">
        <f>'立远楼（G3)'!F21</f>
        <v>12</v>
      </c>
      <c r="E5" s="149">
        <f>'立远楼（G3)'!F15</f>
        <v>73</v>
      </c>
      <c r="F5" s="149">
        <f>'立远楼（G3)'!F8</f>
        <v>28</v>
      </c>
      <c r="G5" s="149"/>
      <c r="H5" s="149"/>
      <c r="I5" s="149">
        <f t="shared" si="0"/>
        <v>113</v>
      </c>
      <c r="J5" s="151"/>
    </row>
    <row r="6" s="144" customFormat="1" ht="30" customHeight="1" spans="1:10">
      <c r="A6" s="149" t="s">
        <v>15</v>
      </c>
      <c r="B6" s="149" t="s">
        <v>12</v>
      </c>
      <c r="C6" s="150">
        <v>44443</v>
      </c>
      <c r="D6" s="149">
        <f>'明想楼(G4)'!F24</f>
        <v>12</v>
      </c>
      <c r="E6" s="149">
        <f>'明想楼(G4)'!F16</f>
        <v>62</v>
      </c>
      <c r="F6" s="149">
        <f>'明想楼(G4)'!F8</f>
        <v>26</v>
      </c>
      <c r="G6" s="149"/>
      <c r="H6" s="149"/>
      <c r="I6" s="149">
        <f t="shared" si="0"/>
        <v>100</v>
      </c>
      <c r="J6" s="151"/>
    </row>
    <row r="7" s="144" customFormat="1" ht="30" customHeight="1" spans="1:10">
      <c r="A7" s="43" t="s">
        <v>16</v>
      </c>
      <c r="B7" s="149" t="s">
        <v>17</v>
      </c>
      <c r="C7" s="150">
        <v>44444</v>
      </c>
      <c r="D7" s="43">
        <f>千秋会堂!F12</f>
        <v>3</v>
      </c>
      <c r="E7" s="43">
        <f>千秋会堂!F9</f>
        <v>19</v>
      </c>
      <c r="F7" s="43">
        <f>千秋会堂!F5</f>
        <v>4</v>
      </c>
      <c r="G7" s="43">
        <f>千秋会堂!F14</f>
        <v>1</v>
      </c>
      <c r="H7" s="43"/>
      <c r="I7" s="149">
        <f t="shared" si="0"/>
        <v>27</v>
      </c>
      <c r="J7" s="151"/>
    </row>
    <row r="8" s="144" customFormat="1" ht="30" customHeight="1" spans="1:10">
      <c r="A8" s="43" t="s">
        <v>18</v>
      </c>
      <c r="B8" s="149" t="s">
        <v>12</v>
      </c>
      <c r="C8" s="150">
        <v>44445</v>
      </c>
      <c r="D8" s="43">
        <f>行政楼!F28</f>
        <v>11</v>
      </c>
      <c r="E8" s="43">
        <f>行政楼!F20</f>
        <v>120</v>
      </c>
      <c r="F8" s="43">
        <f>行政楼!F6</f>
        <v>12</v>
      </c>
      <c r="G8" s="43"/>
      <c r="H8" s="43"/>
      <c r="I8" s="149">
        <f t="shared" si="0"/>
        <v>143</v>
      </c>
      <c r="J8" s="151"/>
    </row>
    <row r="9" s="144" customFormat="1" ht="45" customHeight="1" spans="1:10">
      <c r="A9" s="152" t="s">
        <v>19</v>
      </c>
      <c r="B9" s="149" t="s">
        <v>12</v>
      </c>
      <c r="C9" s="150">
        <v>44446</v>
      </c>
      <c r="D9" s="43">
        <f>大学生活动中心、综合楼!F21</f>
        <v>8</v>
      </c>
      <c r="E9" s="43">
        <f>大学生活动中心、综合楼!F16</f>
        <v>93</v>
      </c>
      <c r="F9" s="43">
        <f>大学生活动中心、综合楼!F5</f>
        <v>7</v>
      </c>
      <c r="G9" s="43"/>
      <c r="H9" s="43"/>
      <c r="I9" s="149">
        <f t="shared" si="0"/>
        <v>108</v>
      </c>
      <c r="J9" s="151"/>
    </row>
    <row r="10" s="144" customFormat="1" ht="25.5" spans="1:10">
      <c r="A10" s="43" t="s">
        <v>20</v>
      </c>
      <c r="B10" s="43" t="s">
        <v>21</v>
      </c>
      <c r="C10" s="153">
        <v>45170</v>
      </c>
      <c r="D10" s="43">
        <f>尚学楼!E16</f>
        <v>3</v>
      </c>
      <c r="E10" s="43">
        <f>尚学楼!E12</f>
        <v>305</v>
      </c>
      <c r="F10" s="43">
        <f>尚学楼!E7</f>
        <v>132</v>
      </c>
      <c r="G10" s="43"/>
      <c r="H10" s="43">
        <f>尚学楼!E18</f>
        <v>4</v>
      </c>
      <c r="I10" s="149">
        <f t="shared" si="0"/>
        <v>444</v>
      </c>
      <c r="J10" s="149" t="s">
        <v>22</v>
      </c>
    </row>
    <row r="11" s="144" customFormat="1" ht="25.5" spans="1:10">
      <c r="A11" s="43" t="s">
        <v>23</v>
      </c>
      <c r="B11" s="43" t="s">
        <v>21</v>
      </c>
      <c r="C11" s="153">
        <v>45536</v>
      </c>
      <c r="D11" s="43">
        <f>图书馆!E16</f>
        <v>2</v>
      </c>
      <c r="E11" s="43">
        <f>图书馆!E12</f>
        <v>377</v>
      </c>
      <c r="F11" s="43">
        <f>图书馆!E7</f>
        <v>7</v>
      </c>
      <c r="G11" s="43"/>
      <c r="H11" s="43">
        <v>2</v>
      </c>
      <c r="I11" s="149">
        <f t="shared" si="0"/>
        <v>388</v>
      </c>
      <c r="J11" s="149" t="s">
        <v>24</v>
      </c>
    </row>
    <row r="12" s="144" customFormat="1" ht="25.5" spans="1:10">
      <c r="A12" s="43" t="s">
        <v>25</v>
      </c>
      <c r="B12" s="43" t="s">
        <v>21</v>
      </c>
      <c r="C12" s="153">
        <v>45537</v>
      </c>
      <c r="D12" s="43">
        <f>体育馆!E17</f>
        <v>3</v>
      </c>
      <c r="E12" s="43">
        <f>体育馆!E14</f>
        <v>86</v>
      </c>
      <c r="F12" s="43">
        <f>体育馆!E7</f>
        <v>15</v>
      </c>
      <c r="G12" s="43"/>
      <c r="H12" s="43">
        <v>2</v>
      </c>
      <c r="I12" s="149">
        <f t="shared" si="0"/>
        <v>106</v>
      </c>
      <c r="J12" s="149" t="s">
        <v>26</v>
      </c>
    </row>
    <row r="13" s="144" customFormat="1" ht="25.5" spans="1:10">
      <c r="A13" s="43" t="s">
        <v>27</v>
      </c>
      <c r="B13" s="43" t="s">
        <v>21</v>
      </c>
      <c r="C13" s="153">
        <v>45538</v>
      </c>
      <c r="D13" s="43">
        <f>海洋楼!E34</f>
        <v>28</v>
      </c>
      <c r="E13" s="43">
        <f>海洋楼!E15</f>
        <v>204</v>
      </c>
      <c r="F13" s="43">
        <f>海洋楼!E7</f>
        <v>12</v>
      </c>
      <c r="G13" s="43">
        <f>海洋楼!E16</f>
        <v>1</v>
      </c>
      <c r="H13" s="43"/>
      <c r="I13" s="149">
        <f t="shared" si="0"/>
        <v>245</v>
      </c>
      <c r="J13" s="151"/>
    </row>
    <row r="14" s="144" customFormat="1" ht="25.5" spans="1:10">
      <c r="A14" s="43" t="s">
        <v>28</v>
      </c>
      <c r="B14" s="43" t="s">
        <v>21</v>
      </c>
      <c r="C14" s="153">
        <v>45173</v>
      </c>
      <c r="D14" s="43">
        <f>田径场看台!E10</f>
        <v>2</v>
      </c>
      <c r="E14" s="43">
        <f>田径场看台!E7</f>
        <v>11</v>
      </c>
      <c r="F14" s="43"/>
      <c r="G14" s="43"/>
      <c r="H14" s="43"/>
      <c r="I14" s="149">
        <f t="shared" si="0"/>
        <v>13</v>
      </c>
      <c r="J14" s="151"/>
    </row>
    <row r="15" s="144" customFormat="1" ht="25.5" spans="1:10">
      <c r="A15" s="43" t="s">
        <v>9</v>
      </c>
      <c r="B15" s="43"/>
      <c r="C15" s="43"/>
      <c r="D15" s="43">
        <f>SUM(D3:D14)</f>
        <v>115</v>
      </c>
      <c r="E15" s="43">
        <f>SUM(E3:E14)</f>
        <v>1591</v>
      </c>
      <c r="F15" s="43">
        <f>SUM(F3:F14)</f>
        <v>339</v>
      </c>
      <c r="G15" s="43">
        <f>SUM(G3:G14)</f>
        <v>2</v>
      </c>
      <c r="H15" s="43">
        <v>8</v>
      </c>
      <c r="I15" s="43">
        <f>SUM(I3:I14)</f>
        <v>2055</v>
      </c>
      <c r="J15" s="151"/>
    </row>
    <row r="16" s="144" customFormat="1" ht="25.5" spans="1:10">
      <c r="A16" s="66"/>
      <c r="B16" s="66"/>
      <c r="C16" s="66"/>
      <c r="D16" s="66"/>
      <c r="E16" s="66"/>
      <c r="F16" s="66"/>
      <c r="G16" s="66"/>
      <c r="H16" s="66"/>
      <c r="I16" s="34"/>
    </row>
    <row r="17" s="144" customFormat="1" ht="25.5" spans="9:10">
      <c r="I17" s="154"/>
    </row>
    <row r="18" s="144" customFormat="1" ht="25.5" spans="9:10">
      <c r="I18" s="154"/>
    </row>
    <row r="19" s="144" customFormat="1" ht="25.5" spans="9:10">
      <c r="I19" s="154"/>
    </row>
    <row r="20" s="144" customFormat="1" ht="25.5" spans="9:10">
      <c r="I20" s="154"/>
    </row>
    <row r="21" s="144" customFormat="1" ht="25.5" spans="9:10">
      <c r="I21" s="154"/>
    </row>
    <row r="22" s="144" customFormat="1" ht="25.5" spans="9:10">
      <c r="I22" s="154"/>
    </row>
    <row r="23" s="144" customFormat="1" ht="25.5" spans="9:10">
      <c r="I23" s="154"/>
    </row>
    <row r="24" s="144" customFormat="1" ht="25.5" spans="9:10">
      <c r="I24" s="154"/>
      <c r="J24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pane ySplit="2" topLeftCell="A12" activePane="bottomLeft" state="frozen"/>
      <selection/>
      <selection pane="bottomLeft" activeCell="K21" sqref="K21"/>
    </sheetView>
  </sheetViews>
  <sheetFormatPr defaultColWidth="9" defaultRowHeight="13.5" outlineLevelCol="5"/>
  <cols>
    <col min="1" max="1" width="9" style="1"/>
    <col min="2" max="2" width="18.875" customWidth="1"/>
    <col min="3" max="3" width="36" customWidth="1"/>
    <col min="4" max="4" width="12.125" customWidth="1"/>
    <col min="5" max="5" width="11.5" style="1" customWidth="1"/>
  </cols>
  <sheetData>
    <row r="1" ht="24.95" customHeight="1" spans="1:5">
      <c r="A1" s="2" t="s">
        <v>153</v>
      </c>
      <c r="B1" s="2"/>
      <c r="C1" s="2"/>
      <c r="D1" s="2"/>
      <c r="E1" s="2"/>
    </row>
    <row r="2" ht="24.95" customHeight="1" spans="1:5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</row>
    <row r="3" ht="140.25" customHeight="1" spans="1:5">
      <c r="A3" s="4">
        <v>1</v>
      </c>
      <c r="B3" s="36" t="s">
        <v>138</v>
      </c>
      <c r="C3" s="37" t="s">
        <v>154</v>
      </c>
      <c r="D3" s="5" t="s">
        <v>53</v>
      </c>
      <c r="E3" s="5">
        <v>1</v>
      </c>
    </row>
    <row r="4" ht="140.25" customHeight="1" spans="1:5">
      <c r="A4" s="4">
        <v>2</v>
      </c>
      <c r="B4" s="38"/>
      <c r="C4" s="37" t="s">
        <v>155</v>
      </c>
      <c r="D4" s="5" t="s">
        <v>53</v>
      </c>
      <c r="E4" s="5">
        <v>1</v>
      </c>
    </row>
    <row r="5" ht="140.25" customHeight="1" spans="1:5">
      <c r="A5" s="4">
        <v>3</v>
      </c>
      <c r="B5" s="38"/>
      <c r="C5" s="37" t="s">
        <v>156</v>
      </c>
      <c r="D5" s="5" t="s">
        <v>53</v>
      </c>
      <c r="E5" s="5">
        <v>2</v>
      </c>
    </row>
    <row r="6" ht="140.25" customHeight="1" spans="1:5">
      <c r="A6" s="4">
        <v>4</v>
      </c>
      <c r="B6" s="39"/>
      <c r="C6" s="37" t="s">
        <v>157</v>
      </c>
      <c r="D6" s="5"/>
      <c r="E6" s="5">
        <v>3</v>
      </c>
    </row>
    <row r="7" ht="24.95" customHeight="1" spans="1:5">
      <c r="A7" s="8" t="s">
        <v>42</v>
      </c>
      <c r="B7" s="20"/>
      <c r="C7" s="27"/>
      <c r="D7" s="9" t="s">
        <v>53</v>
      </c>
      <c r="E7" s="9">
        <f>SUM(E3:E6)</f>
        <v>7</v>
      </c>
    </row>
    <row r="8" ht="128.25" customHeight="1" spans="1:5">
      <c r="A8" s="4">
        <v>1</v>
      </c>
      <c r="B8" s="40" t="s">
        <v>158</v>
      </c>
      <c r="C8" s="37" t="s">
        <v>159</v>
      </c>
      <c r="D8" s="5" t="s">
        <v>53</v>
      </c>
      <c r="E8" s="5">
        <v>13</v>
      </c>
    </row>
    <row r="9" ht="128.25" customHeight="1" spans="1:5">
      <c r="A9" s="4">
        <v>2</v>
      </c>
      <c r="B9" s="41"/>
      <c r="C9" s="37" t="s">
        <v>160</v>
      </c>
      <c r="D9" s="5" t="s">
        <v>53</v>
      </c>
      <c r="E9" s="5">
        <v>203</v>
      </c>
    </row>
    <row r="10" ht="128.25" customHeight="1" spans="1:5">
      <c r="A10" s="4">
        <v>3</v>
      </c>
      <c r="B10" s="41"/>
      <c r="C10" s="37" t="s">
        <v>161</v>
      </c>
      <c r="D10" s="5" t="s">
        <v>53</v>
      </c>
      <c r="E10" s="5">
        <v>158</v>
      </c>
    </row>
    <row r="11" ht="128.25" customHeight="1" spans="1:5">
      <c r="A11" s="4">
        <v>4</v>
      </c>
      <c r="B11" s="42"/>
      <c r="C11" s="37" t="s">
        <v>162</v>
      </c>
      <c r="D11" s="5" t="s">
        <v>53</v>
      </c>
      <c r="E11" s="5">
        <v>3</v>
      </c>
    </row>
    <row r="12" ht="24.95" customHeight="1" spans="1:5">
      <c r="A12" s="8" t="s">
        <v>42</v>
      </c>
      <c r="B12" s="20"/>
      <c r="C12" s="20"/>
      <c r="D12" s="9" t="s">
        <v>53</v>
      </c>
      <c r="E12" s="9">
        <f>SUM(E8:E11)</f>
        <v>377</v>
      </c>
    </row>
    <row r="13" ht="60.75" customHeight="1" spans="1:5">
      <c r="A13" s="4">
        <v>1</v>
      </c>
      <c r="B13" s="43" t="s">
        <v>148</v>
      </c>
      <c r="C13" s="14" t="s">
        <v>163</v>
      </c>
      <c r="D13" s="5" t="s">
        <v>53</v>
      </c>
      <c r="E13" s="5">
        <v>1</v>
      </c>
    </row>
    <row r="14" ht="24.95" customHeight="1" spans="1:5">
      <c r="A14" s="8" t="s">
        <v>42</v>
      </c>
      <c r="B14" s="20"/>
      <c r="C14" s="20"/>
      <c r="D14" s="9" t="s">
        <v>53</v>
      </c>
      <c r="E14" s="9">
        <f>SUM(E13)</f>
        <v>1</v>
      </c>
    </row>
    <row r="15" ht="159.75" customHeight="1" spans="1:5">
      <c r="A15" s="4">
        <v>1</v>
      </c>
      <c r="B15" s="44" t="s">
        <v>164</v>
      </c>
      <c r="C15" s="37" t="s">
        <v>165</v>
      </c>
      <c r="D15" s="5" t="s">
        <v>53</v>
      </c>
      <c r="E15" s="5">
        <v>2</v>
      </c>
    </row>
    <row r="16" ht="24.95" customHeight="1" spans="1:5">
      <c r="A16" s="8" t="s">
        <v>42</v>
      </c>
      <c r="B16" s="20"/>
      <c r="C16" s="20"/>
      <c r="D16" s="9" t="s">
        <v>53</v>
      </c>
      <c r="E16" s="9">
        <f>SUM(E15:E15)</f>
        <v>2</v>
      </c>
    </row>
    <row r="17" ht="24.95" customHeight="1" spans="1:6">
      <c r="A17" s="5">
        <v>1</v>
      </c>
      <c r="B17" s="45" t="s">
        <v>151</v>
      </c>
      <c r="C17" s="46"/>
      <c r="D17" s="45" t="s">
        <v>53</v>
      </c>
      <c r="E17" s="5">
        <v>2</v>
      </c>
      <c r="F17" s="34"/>
    </row>
    <row r="18" ht="24.95" customHeight="1" spans="1:6">
      <c r="A18" s="8" t="s">
        <v>42</v>
      </c>
      <c r="B18" s="20"/>
      <c r="C18" s="20"/>
      <c r="D18" s="20"/>
      <c r="E18" s="9">
        <v>2</v>
      </c>
    </row>
    <row r="19" ht="24.95" customHeight="1" spans="1:6">
      <c r="A19" s="10" t="s">
        <v>9</v>
      </c>
      <c r="B19" s="21"/>
      <c r="C19" s="22"/>
      <c r="D19" s="23"/>
      <c r="E19" s="11">
        <f>SUM(E16,E14,E12,E7,E18)</f>
        <v>389</v>
      </c>
    </row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</sheetData>
  <mergeCells count="4">
    <mergeCell ref="A1:E1"/>
    <mergeCell ref="B19:D19"/>
    <mergeCell ref="B3:B6"/>
    <mergeCell ref="B8:B11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pane ySplit="2" topLeftCell="A12" activePane="bottomLeft" state="frozen"/>
      <selection/>
      <selection pane="bottomLeft" activeCell="H23" sqref="H23"/>
    </sheetView>
  </sheetViews>
  <sheetFormatPr defaultColWidth="9" defaultRowHeight="13.5" outlineLevelCol="5"/>
  <cols>
    <col min="1" max="1" width="9" style="1"/>
    <col min="2" max="2" width="19.75" customWidth="1"/>
    <col min="3" max="3" width="23.125" style="24" customWidth="1"/>
    <col min="5" max="5" width="9" style="1"/>
  </cols>
  <sheetData>
    <row r="1" ht="24.95" customHeight="1" spans="1:5">
      <c r="A1" s="2" t="s">
        <v>166</v>
      </c>
      <c r="B1" s="2"/>
      <c r="C1" s="2"/>
      <c r="D1" s="2"/>
      <c r="E1" s="2"/>
    </row>
    <row r="2" ht="24.95" customHeight="1" spans="1:5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</row>
    <row r="3" ht="56.25" customHeight="1" spans="1:5">
      <c r="A3" s="4">
        <v>1</v>
      </c>
      <c r="B3" s="25" t="s">
        <v>167</v>
      </c>
      <c r="C3" s="6" t="s">
        <v>168</v>
      </c>
      <c r="D3" s="5" t="s">
        <v>53</v>
      </c>
      <c r="E3" s="7">
        <v>9</v>
      </c>
    </row>
    <row r="4" ht="57" customHeight="1" spans="1:5">
      <c r="A4" s="4">
        <v>2</v>
      </c>
      <c r="B4" s="26"/>
      <c r="C4" s="6" t="s">
        <v>169</v>
      </c>
      <c r="D4" s="5" t="s">
        <v>53</v>
      </c>
      <c r="E4" s="7">
        <v>4</v>
      </c>
    </row>
    <row r="5" ht="48" customHeight="1" spans="1:5">
      <c r="A5" s="4">
        <v>3</v>
      </c>
      <c r="B5" s="26"/>
      <c r="C5" s="6" t="s">
        <v>170</v>
      </c>
      <c r="D5" s="5"/>
      <c r="E5" s="7">
        <v>1</v>
      </c>
    </row>
    <row r="6" ht="42" customHeight="1" spans="1:5">
      <c r="A6" s="4">
        <v>4</v>
      </c>
      <c r="B6" s="26"/>
      <c r="C6" s="6" t="s">
        <v>171</v>
      </c>
      <c r="D6" s="5"/>
      <c r="E6" s="7">
        <v>1</v>
      </c>
    </row>
    <row r="7" ht="24.95" customHeight="1" spans="1:5">
      <c r="A7" s="8" t="s">
        <v>42</v>
      </c>
      <c r="B7" s="20"/>
      <c r="C7" s="27"/>
      <c r="D7" s="20"/>
      <c r="E7" s="9">
        <f>SUM(E3:E6)</f>
        <v>15</v>
      </c>
    </row>
    <row r="8" ht="60" customHeight="1" spans="1:5">
      <c r="A8" s="4">
        <v>1</v>
      </c>
      <c r="B8" s="28" t="s">
        <v>172</v>
      </c>
      <c r="C8" s="6" t="s">
        <v>173</v>
      </c>
      <c r="D8" s="5" t="s">
        <v>53</v>
      </c>
      <c r="E8" s="5">
        <v>4</v>
      </c>
    </row>
    <row r="9" ht="60" customHeight="1" spans="1:5">
      <c r="A9" s="4">
        <v>2</v>
      </c>
      <c r="B9" s="29"/>
      <c r="C9" s="6" t="s">
        <v>174</v>
      </c>
      <c r="D9" s="5" t="s">
        <v>53</v>
      </c>
      <c r="E9" s="5">
        <v>54</v>
      </c>
    </row>
    <row r="10" ht="60" customHeight="1" spans="1:5">
      <c r="A10" s="4">
        <v>3</v>
      </c>
      <c r="B10" s="29"/>
      <c r="C10" s="6" t="s">
        <v>175</v>
      </c>
      <c r="D10" s="5" t="s">
        <v>53</v>
      </c>
      <c r="E10" s="5">
        <v>18</v>
      </c>
    </row>
    <row r="11" ht="60" customHeight="1" spans="1:5">
      <c r="A11" s="4">
        <v>4</v>
      </c>
      <c r="B11" s="29"/>
      <c r="C11" s="6" t="s">
        <v>176</v>
      </c>
      <c r="D11" s="5" t="s">
        <v>53</v>
      </c>
      <c r="E11" s="5">
        <v>4</v>
      </c>
    </row>
    <row r="12" ht="60" customHeight="1" spans="1:5">
      <c r="A12" s="4">
        <v>5</v>
      </c>
      <c r="B12" s="29"/>
      <c r="C12" s="14" t="s">
        <v>177</v>
      </c>
      <c r="D12" s="5" t="s">
        <v>53</v>
      </c>
      <c r="E12" s="5">
        <v>4</v>
      </c>
    </row>
    <row r="13" ht="60" customHeight="1" spans="1:5">
      <c r="A13" s="4">
        <v>6</v>
      </c>
      <c r="B13" s="30"/>
      <c r="C13" s="6" t="s">
        <v>178</v>
      </c>
      <c r="D13" s="5" t="s">
        <v>53</v>
      </c>
      <c r="E13" s="5">
        <v>2</v>
      </c>
    </row>
    <row r="14" ht="24.95" customHeight="1" spans="1:5">
      <c r="A14" s="8" t="s">
        <v>42</v>
      </c>
      <c r="B14" s="20"/>
      <c r="C14" s="27"/>
      <c r="D14" s="20"/>
      <c r="E14" s="9">
        <f>SUM(E8:E13)</f>
        <v>86</v>
      </c>
    </row>
    <row r="15" ht="42.75" customHeight="1" spans="1:5">
      <c r="A15" s="4">
        <v>1</v>
      </c>
      <c r="B15" s="5" t="s">
        <v>148</v>
      </c>
      <c r="C15" s="6" t="s">
        <v>179</v>
      </c>
      <c r="D15" s="5" t="s">
        <v>53</v>
      </c>
      <c r="E15" s="5">
        <v>1</v>
      </c>
    </row>
    <row r="16" ht="24.95" customHeight="1" spans="1:5">
      <c r="A16" s="8" t="s">
        <v>42</v>
      </c>
      <c r="B16" s="20"/>
      <c r="C16" s="27"/>
      <c r="D16" s="20"/>
      <c r="E16" s="9">
        <f>SUM(E15)</f>
        <v>1</v>
      </c>
    </row>
    <row r="17" ht="77.25" customHeight="1" spans="1:6">
      <c r="A17" s="4">
        <v>1</v>
      </c>
      <c r="B17" s="31" t="s">
        <v>180</v>
      </c>
      <c r="C17" s="6" t="s">
        <v>181</v>
      </c>
      <c r="D17" s="5" t="s">
        <v>53</v>
      </c>
      <c r="E17" s="5">
        <v>3</v>
      </c>
    </row>
    <row r="18" ht="24.95" customHeight="1" spans="1:6">
      <c r="A18" s="8" t="s">
        <v>42</v>
      </c>
      <c r="B18" s="8"/>
      <c r="C18" s="27"/>
      <c r="D18" s="9"/>
      <c r="E18" s="9">
        <f>SUM(E17)</f>
        <v>3</v>
      </c>
    </row>
    <row r="19" ht="24.95" customHeight="1" spans="1:6">
      <c r="A19" s="32">
        <v>1</v>
      </c>
      <c r="B19" s="32" t="s">
        <v>151</v>
      </c>
      <c r="C19" s="33"/>
      <c r="D19" s="32" t="s">
        <v>53</v>
      </c>
      <c r="E19" s="32">
        <v>2</v>
      </c>
      <c r="F19" s="34"/>
    </row>
    <row r="20" ht="24.95" customHeight="1" spans="1:6">
      <c r="A20" s="8" t="s">
        <v>42</v>
      </c>
      <c r="B20" s="20"/>
      <c r="C20" s="27"/>
      <c r="D20" s="20"/>
      <c r="E20" s="9">
        <v>2</v>
      </c>
    </row>
    <row r="21" ht="24.95" customHeight="1" spans="1:6">
      <c r="A21" s="34" t="s">
        <v>9</v>
      </c>
      <c r="B21" s="35"/>
      <c r="C21" s="35"/>
      <c r="D21" s="35"/>
      <c r="E21" s="1">
        <f>E20+E18+E16+E14+E7</f>
        <v>107</v>
      </c>
    </row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</sheetData>
  <mergeCells count="4">
    <mergeCell ref="A1:E1"/>
    <mergeCell ref="B21:D21"/>
    <mergeCell ref="B3:B6"/>
    <mergeCell ref="B8:B1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pane ySplit="2" topLeftCell="A32" activePane="bottomLeft" state="frozen"/>
      <selection/>
      <selection pane="bottomLeft" activeCell="L39" sqref="L39"/>
    </sheetView>
  </sheetViews>
  <sheetFormatPr defaultColWidth="9" defaultRowHeight="13.5" outlineLevelCol="4"/>
  <cols>
    <col min="1" max="1" width="9" style="1"/>
    <col min="2" max="2" width="18.5" customWidth="1"/>
    <col min="3" max="3" width="31.875" customWidth="1"/>
    <col min="4" max="4" width="13.375" customWidth="1"/>
  </cols>
  <sheetData>
    <row r="1" ht="24.95" customHeight="1" spans="1:5">
      <c r="A1" s="2" t="s">
        <v>182</v>
      </c>
      <c r="B1" s="2"/>
      <c r="C1" s="2"/>
      <c r="D1" s="2"/>
      <c r="E1" s="2"/>
    </row>
    <row r="2" ht="24.95" customHeight="1" spans="1:5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</row>
    <row r="3" ht="89.25" customHeight="1" spans="1:5">
      <c r="A3" s="4">
        <v>1</v>
      </c>
      <c r="B3" s="5" t="s">
        <v>138</v>
      </c>
      <c r="C3" s="6" t="s">
        <v>183</v>
      </c>
      <c r="D3" s="5" t="s">
        <v>53</v>
      </c>
      <c r="E3" s="5">
        <v>1</v>
      </c>
    </row>
    <row r="4" ht="89.25" customHeight="1" spans="1:5">
      <c r="A4" s="4">
        <v>2</v>
      </c>
      <c r="B4" s="5"/>
      <c r="C4" s="6" t="s">
        <v>184</v>
      </c>
      <c r="D4" s="5" t="s">
        <v>53</v>
      </c>
      <c r="E4" s="5">
        <v>7</v>
      </c>
    </row>
    <row r="5" ht="89.25" customHeight="1" spans="1:5">
      <c r="A5" s="4">
        <v>3</v>
      </c>
      <c r="B5" s="5"/>
      <c r="C5" s="6" t="s">
        <v>185</v>
      </c>
      <c r="D5" s="5" t="s">
        <v>53</v>
      </c>
      <c r="E5" s="5">
        <v>1</v>
      </c>
    </row>
    <row r="6" ht="89.25" customHeight="1" spans="1:5">
      <c r="A6" s="4">
        <v>4</v>
      </c>
      <c r="B6" s="5"/>
      <c r="C6" s="6" t="s">
        <v>186</v>
      </c>
      <c r="D6" s="5" t="s">
        <v>53</v>
      </c>
      <c r="E6" s="5">
        <v>3</v>
      </c>
    </row>
    <row r="7" ht="24.95" customHeight="1" spans="1:5">
      <c r="A7" s="8" t="s">
        <v>42</v>
      </c>
      <c r="B7" s="9"/>
      <c r="C7" s="9"/>
      <c r="D7" s="9" t="s">
        <v>53</v>
      </c>
      <c r="E7" s="9">
        <f>SUM(E3:E6)</f>
        <v>12</v>
      </c>
    </row>
    <row r="8" ht="69.75" customHeight="1" spans="1:5">
      <c r="A8" s="4">
        <v>1</v>
      </c>
      <c r="B8" s="5" t="s">
        <v>187</v>
      </c>
      <c r="C8" s="6" t="s">
        <v>188</v>
      </c>
      <c r="D8" s="5" t="s">
        <v>53</v>
      </c>
      <c r="E8" s="5">
        <v>1</v>
      </c>
    </row>
    <row r="9" ht="69.75" customHeight="1" spans="1:5">
      <c r="A9" s="4">
        <v>2</v>
      </c>
      <c r="B9" s="5"/>
      <c r="C9" s="6" t="s">
        <v>189</v>
      </c>
      <c r="D9" s="5" t="s">
        <v>53</v>
      </c>
      <c r="E9" s="5">
        <v>1</v>
      </c>
    </row>
    <row r="10" ht="69.75" customHeight="1" spans="1:5">
      <c r="A10" s="4">
        <v>3</v>
      </c>
      <c r="B10" s="5"/>
      <c r="C10" s="6" t="s">
        <v>190</v>
      </c>
      <c r="D10" s="5" t="s">
        <v>53</v>
      </c>
      <c r="E10" s="5">
        <v>7</v>
      </c>
    </row>
    <row r="11" ht="69.75" customHeight="1" spans="1:5">
      <c r="A11" s="4">
        <v>4</v>
      </c>
      <c r="B11" s="5"/>
      <c r="C11" s="6" t="s">
        <v>191</v>
      </c>
      <c r="D11" s="5" t="s">
        <v>53</v>
      </c>
      <c r="E11" s="5">
        <v>41</v>
      </c>
    </row>
    <row r="12" ht="69.75" customHeight="1" spans="1:5">
      <c r="A12" s="4">
        <v>5</v>
      </c>
      <c r="B12" s="5"/>
      <c r="C12" s="6" t="s">
        <v>192</v>
      </c>
      <c r="D12" s="5" t="s">
        <v>53</v>
      </c>
      <c r="E12" s="5">
        <v>59</v>
      </c>
    </row>
    <row r="13" ht="69.75" customHeight="1" spans="1:5">
      <c r="A13" s="4">
        <v>6</v>
      </c>
      <c r="B13" s="5"/>
      <c r="C13" s="6" t="s">
        <v>193</v>
      </c>
      <c r="D13" s="5" t="s">
        <v>53</v>
      </c>
      <c r="E13" s="5">
        <v>47</v>
      </c>
    </row>
    <row r="14" ht="69.75" customHeight="1" spans="1:5">
      <c r="A14" s="4">
        <v>7</v>
      </c>
      <c r="B14" s="5"/>
      <c r="C14" s="6" t="s">
        <v>194</v>
      </c>
      <c r="D14" s="5" t="s">
        <v>53</v>
      </c>
      <c r="E14" s="5">
        <v>48</v>
      </c>
    </row>
    <row r="15" ht="24.95" customHeight="1" spans="1:5">
      <c r="A15" s="8" t="s">
        <v>42</v>
      </c>
      <c r="B15" s="9"/>
      <c r="C15" s="9"/>
      <c r="D15" s="9" t="s">
        <v>53</v>
      </c>
      <c r="E15" s="9">
        <f>SUM(E8:E14)</f>
        <v>204</v>
      </c>
    </row>
    <row r="16" ht="115.5" customHeight="1" spans="1:5">
      <c r="A16" s="4">
        <v>1</v>
      </c>
      <c r="B16" s="5" t="s">
        <v>195</v>
      </c>
      <c r="C16" s="6" t="s">
        <v>196</v>
      </c>
      <c r="D16" s="5" t="s">
        <v>53</v>
      </c>
      <c r="E16" s="5">
        <v>1</v>
      </c>
    </row>
    <row r="17" ht="24.95" customHeight="1" spans="1:5">
      <c r="A17" s="8" t="s">
        <v>42</v>
      </c>
      <c r="B17" s="9"/>
      <c r="C17" s="9"/>
      <c r="D17" s="9" t="s">
        <v>53</v>
      </c>
      <c r="E17" s="9">
        <f>SUM(E16)</f>
        <v>1</v>
      </c>
    </row>
    <row r="18" ht="57" customHeight="1" spans="1:5">
      <c r="A18" s="4">
        <v>1</v>
      </c>
      <c r="B18" s="12" t="s">
        <v>148</v>
      </c>
      <c r="C18" s="6" t="s">
        <v>197</v>
      </c>
      <c r="D18" s="7" t="s">
        <v>53</v>
      </c>
      <c r="E18" s="7">
        <v>1</v>
      </c>
    </row>
    <row r="19" ht="57" customHeight="1" spans="1:5">
      <c r="A19" s="4">
        <v>2</v>
      </c>
      <c r="B19" s="13"/>
      <c r="C19" s="14" t="s">
        <v>198</v>
      </c>
      <c r="D19" s="15" t="s">
        <v>53</v>
      </c>
      <c r="E19" s="15">
        <v>1</v>
      </c>
    </row>
    <row r="20" ht="57" customHeight="1" spans="1:5">
      <c r="A20" s="4">
        <v>3</v>
      </c>
      <c r="B20" s="16"/>
      <c r="C20" s="14" t="s">
        <v>199</v>
      </c>
      <c r="D20" s="15" t="s">
        <v>53</v>
      </c>
      <c r="E20" s="15">
        <v>2</v>
      </c>
    </row>
    <row r="21" ht="24.95" customHeight="1" spans="1:5">
      <c r="A21" s="8" t="s">
        <v>42</v>
      </c>
      <c r="B21" s="9"/>
      <c r="C21" s="9"/>
      <c r="D21" s="9" t="s">
        <v>53</v>
      </c>
      <c r="E21" s="9">
        <f>SUM(E18:E20)</f>
        <v>4</v>
      </c>
    </row>
    <row r="22" ht="83.25" customHeight="1" spans="1:5">
      <c r="A22" s="4">
        <v>1</v>
      </c>
      <c r="B22" s="17" t="s">
        <v>200</v>
      </c>
      <c r="C22" s="6" t="s">
        <v>201</v>
      </c>
      <c r="D22" s="7" t="s">
        <v>53</v>
      </c>
      <c r="E22" s="7">
        <v>7</v>
      </c>
    </row>
    <row r="23" ht="83.25" customHeight="1" spans="1:5">
      <c r="A23" s="4">
        <v>2</v>
      </c>
      <c r="B23" s="18"/>
      <c r="C23" s="6" t="s">
        <v>202</v>
      </c>
      <c r="D23" s="7" t="s">
        <v>53</v>
      </c>
      <c r="E23" s="7">
        <v>1</v>
      </c>
    </row>
    <row r="24" ht="83.25" customHeight="1" spans="1:5">
      <c r="A24" s="4">
        <v>3</v>
      </c>
      <c r="B24" s="18"/>
      <c r="C24" s="6" t="s">
        <v>203</v>
      </c>
      <c r="D24" s="7" t="s">
        <v>53</v>
      </c>
      <c r="E24" s="7">
        <v>3</v>
      </c>
    </row>
    <row r="25" ht="83.25" customHeight="1" spans="1:5">
      <c r="A25" s="4">
        <v>4</v>
      </c>
      <c r="B25" s="18"/>
      <c r="C25" s="6" t="s">
        <v>204</v>
      </c>
      <c r="D25" s="7" t="s">
        <v>53</v>
      </c>
      <c r="E25" s="7">
        <v>1</v>
      </c>
    </row>
    <row r="26" ht="83.25" customHeight="1" spans="1:5">
      <c r="A26" s="4">
        <v>5</v>
      </c>
      <c r="B26" s="18"/>
      <c r="C26" s="6" t="s">
        <v>205</v>
      </c>
      <c r="D26" s="7" t="s">
        <v>53</v>
      </c>
      <c r="E26" s="7">
        <v>2</v>
      </c>
    </row>
    <row r="27" ht="83.25" customHeight="1" spans="1:5">
      <c r="A27" s="4">
        <v>6</v>
      </c>
      <c r="B27" s="18"/>
      <c r="C27" s="6" t="s">
        <v>206</v>
      </c>
      <c r="D27" s="7" t="s">
        <v>53</v>
      </c>
      <c r="E27" s="7">
        <v>2</v>
      </c>
    </row>
    <row r="28" ht="83.25" customHeight="1" spans="1:5">
      <c r="A28" s="4">
        <v>7</v>
      </c>
      <c r="B28" s="18"/>
      <c r="C28" s="6" t="s">
        <v>207</v>
      </c>
      <c r="D28" s="7" t="s">
        <v>53</v>
      </c>
      <c r="E28" s="7">
        <v>4</v>
      </c>
    </row>
    <row r="29" ht="83.25" customHeight="1" spans="1:5">
      <c r="A29" s="4">
        <v>8</v>
      </c>
      <c r="B29" s="18"/>
      <c r="C29" s="6" t="s">
        <v>208</v>
      </c>
      <c r="D29" s="7" t="s">
        <v>53</v>
      </c>
      <c r="E29" s="7">
        <v>3</v>
      </c>
    </row>
    <row r="30" ht="83.25" customHeight="1" spans="1:5">
      <c r="A30" s="4">
        <v>9</v>
      </c>
      <c r="B30" s="18"/>
      <c r="C30" s="6" t="s">
        <v>209</v>
      </c>
      <c r="D30" s="7" t="s">
        <v>53</v>
      </c>
      <c r="E30" s="7">
        <v>1</v>
      </c>
    </row>
    <row r="31" ht="83.25" customHeight="1" spans="1:5">
      <c r="A31" s="4">
        <v>10</v>
      </c>
      <c r="B31" s="18"/>
      <c r="C31" s="6" t="s">
        <v>210</v>
      </c>
      <c r="D31" s="7" t="s">
        <v>53</v>
      </c>
      <c r="E31" s="7">
        <v>2</v>
      </c>
    </row>
    <row r="32" ht="83.25" customHeight="1" spans="1:5">
      <c r="A32" s="4">
        <v>11</v>
      </c>
      <c r="B32" s="18"/>
      <c r="C32" s="6" t="s">
        <v>211</v>
      </c>
      <c r="D32" s="7" t="s">
        <v>53</v>
      </c>
      <c r="E32" s="7">
        <v>1</v>
      </c>
    </row>
    <row r="33" ht="83.25" customHeight="1" spans="1:5">
      <c r="A33" s="4">
        <v>12</v>
      </c>
      <c r="B33" s="19"/>
      <c r="C33" s="6" t="s">
        <v>212</v>
      </c>
      <c r="D33" s="7" t="s">
        <v>53</v>
      </c>
      <c r="E33" s="7">
        <v>1</v>
      </c>
    </row>
    <row r="34" ht="24.95" customHeight="1" spans="1:5">
      <c r="A34" s="8" t="s">
        <v>42</v>
      </c>
      <c r="B34" s="20"/>
      <c r="C34" s="20"/>
      <c r="D34" s="8" t="s">
        <v>53</v>
      </c>
      <c r="E34" s="8">
        <f>SUM(E22:E33)</f>
        <v>28</v>
      </c>
    </row>
    <row r="35" ht="24.95" customHeight="1" spans="1:5">
      <c r="A35" s="10" t="s">
        <v>9</v>
      </c>
      <c r="B35" s="21"/>
      <c r="C35" s="22"/>
      <c r="D35" s="23"/>
      <c r="E35" s="11">
        <f>SUM(E34,E21,E17,E15,E7)</f>
        <v>249</v>
      </c>
    </row>
    <row r="36" ht="24.95" customHeight="1"/>
    <row r="37" ht="24.95" customHeight="1"/>
    <row r="38" ht="24.95" customHeight="1"/>
    <row r="39" ht="24.95" customHeight="1"/>
    <row r="40" ht="24.95" customHeight="1"/>
  </sheetData>
  <mergeCells count="6">
    <mergeCell ref="A1:E1"/>
    <mergeCell ref="B35:D35"/>
    <mergeCell ref="B3:B6"/>
    <mergeCell ref="B8:B14"/>
    <mergeCell ref="B18:B20"/>
    <mergeCell ref="B22:B3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pane ySplit="2" topLeftCell="A3" activePane="bottomLeft" state="frozen"/>
      <selection/>
      <selection pane="bottomLeft" activeCell="J6" sqref="J6"/>
    </sheetView>
  </sheetViews>
  <sheetFormatPr defaultColWidth="9" defaultRowHeight="13.5" outlineLevelCol="4"/>
  <cols>
    <col min="1" max="1" width="9" style="1"/>
    <col min="2" max="2" width="15.25" customWidth="1"/>
    <col min="3" max="3" width="32.75" customWidth="1"/>
    <col min="4" max="4" width="11.125" customWidth="1"/>
    <col min="5" max="5" width="12.125" customWidth="1"/>
  </cols>
  <sheetData>
    <row r="1" ht="24.95" customHeight="1" spans="1:5">
      <c r="A1" s="2" t="s">
        <v>213</v>
      </c>
      <c r="B1" s="2"/>
      <c r="C1" s="2"/>
      <c r="D1" s="2"/>
      <c r="E1" s="2"/>
    </row>
    <row r="2" ht="24.95" customHeight="1" spans="1:5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</row>
    <row r="3" ht="69" customHeight="1" spans="1:5">
      <c r="A3" s="4">
        <v>1</v>
      </c>
      <c r="B3" s="5" t="s">
        <v>187</v>
      </c>
      <c r="C3" s="6" t="s">
        <v>214</v>
      </c>
      <c r="D3" s="7" t="s">
        <v>53</v>
      </c>
      <c r="E3" s="7">
        <v>1</v>
      </c>
    </row>
    <row r="4" ht="69" customHeight="1" spans="1:5">
      <c r="A4" s="4">
        <v>2</v>
      </c>
      <c r="B4" s="5"/>
      <c r="C4" s="6" t="s">
        <v>215</v>
      </c>
      <c r="D4" s="7" t="s">
        <v>53</v>
      </c>
      <c r="E4" s="7">
        <v>1</v>
      </c>
    </row>
    <row r="5" ht="69" customHeight="1" spans="1:5">
      <c r="A5" s="4">
        <v>3</v>
      </c>
      <c r="B5" s="5"/>
      <c r="C5" s="6" t="s">
        <v>216</v>
      </c>
      <c r="D5" s="7" t="s">
        <v>53</v>
      </c>
      <c r="E5" s="7">
        <v>1</v>
      </c>
    </row>
    <row r="6" ht="69" customHeight="1" spans="1:5">
      <c r="A6" s="4">
        <v>4</v>
      </c>
      <c r="B6" s="5"/>
      <c r="C6" s="6" t="s">
        <v>217</v>
      </c>
      <c r="D6" s="7" t="s">
        <v>53</v>
      </c>
      <c r="E6" s="7">
        <v>8</v>
      </c>
    </row>
    <row r="7" ht="24.95" customHeight="1" spans="1:5">
      <c r="A7" s="8" t="s">
        <v>42</v>
      </c>
      <c r="B7" s="9"/>
      <c r="C7" s="9"/>
      <c r="D7" s="8" t="s">
        <v>53</v>
      </c>
      <c r="E7" s="9">
        <f>SUM(E3:E6)</f>
        <v>11</v>
      </c>
    </row>
    <row r="8" ht="77.25" customHeight="1" spans="1:5">
      <c r="A8" s="4">
        <v>1</v>
      </c>
      <c r="B8" s="5" t="s">
        <v>200</v>
      </c>
      <c r="C8" s="6" t="s">
        <v>203</v>
      </c>
      <c r="D8" s="7" t="s">
        <v>53</v>
      </c>
      <c r="E8" s="7">
        <v>1</v>
      </c>
    </row>
    <row r="9" ht="77.25" customHeight="1" spans="1:5">
      <c r="A9" s="4">
        <v>2</v>
      </c>
      <c r="B9" s="5"/>
      <c r="C9" s="6" t="s">
        <v>207</v>
      </c>
      <c r="D9" s="7" t="s">
        <v>53</v>
      </c>
      <c r="E9" s="7">
        <v>1</v>
      </c>
    </row>
    <row r="10" ht="24.95" customHeight="1" spans="1:5">
      <c r="A10" s="8" t="s">
        <v>42</v>
      </c>
      <c r="B10" s="9"/>
      <c r="C10" s="9"/>
      <c r="D10" s="8" t="s">
        <v>53</v>
      </c>
      <c r="E10" s="9">
        <f>SUM(E8:E9)</f>
        <v>2</v>
      </c>
    </row>
    <row r="11" ht="24.95" customHeight="1" spans="1:5">
      <c r="A11" s="10" t="s">
        <v>9</v>
      </c>
      <c r="B11" s="11"/>
      <c r="C11" s="11"/>
      <c r="D11" s="11"/>
      <c r="E11" s="11">
        <f>SUM(E10,E7)</f>
        <v>13</v>
      </c>
    </row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</sheetData>
  <mergeCells count="4">
    <mergeCell ref="A1:E1"/>
    <mergeCell ref="B11:D11"/>
    <mergeCell ref="B3:B6"/>
    <mergeCell ref="B8:B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pane ySplit="2" topLeftCell="A7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9" style="34"/>
    <col min="2" max="2" width="13.375" style="34" customWidth="1"/>
    <col min="3" max="3" width="12.5" style="103" customWidth="1"/>
    <col min="4" max="4" width="28.125" style="103" customWidth="1"/>
    <col min="5" max="6" width="13" style="34" customWidth="1"/>
    <col min="7" max="7" width="14.875" style="34" customWidth="1"/>
    <col min="8" max="16384" width="9" style="34"/>
  </cols>
  <sheetData>
    <row r="1" ht="24.95" customHeight="1" spans="1:6">
      <c r="A1" s="2" t="s">
        <v>29</v>
      </c>
      <c r="B1" s="2"/>
      <c r="C1" s="2"/>
      <c r="D1" s="2"/>
      <c r="E1" s="2"/>
      <c r="F1" s="2"/>
    </row>
    <row r="2" ht="24" customHeight="1" spans="1:6">
      <c r="A2" s="3" t="s">
        <v>30</v>
      </c>
      <c r="B2" s="3" t="s">
        <v>31</v>
      </c>
      <c r="C2" s="3" t="s">
        <v>32</v>
      </c>
      <c r="D2" s="3"/>
      <c r="E2" s="3" t="s">
        <v>33</v>
      </c>
      <c r="F2" s="3" t="s">
        <v>34</v>
      </c>
    </row>
    <row r="3" ht="80.1" customHeight="1" spans="1:6">
      <c r="A3" s="43">
        <v>1</v>
      </c>
      <c r="B3" s="132" t="s">
        <v>35</v>
      </c>
      <c r="C3" s="77" t="s">
        <v>36</v>
      </c>
      <c r="D3" s="68"/>
      <c r="E3" s="69" t="s">
        <v>37</v>
      </c>
      <c r="F3" s="70">
        <v>25</v>
      </c>
    </row>
    <row r="4" ht="80.1" customHeight="1" spans="1:6">
      <c r="A4" s="43">
        <v>2</v>
      </c>
      <c r="B4" s="133"/>
      <c r="C4" s="67" t="s">
        <v>38</v>
      </c>
      <c r="D4" s="68"/>
      <c r="E4" s="69" t="s">
        <v>37</v>
      </c>
      <c r="F4" s="70">
        <v>28</v>
      </c>
    </row>
    <row r="5" ht="80.1" customHeight="1" spans="1:6">
      <c r="A5" s="43">
        <v>3</v>
      </c>
      <c r="B5" s="133"/>
      <c r="C5" s="67" t="s">
        <v>39</v>
      </c>
      <c r="D5" s="68"/>
      <c r="E5" s="69" t="s">
        <v>37</v>
      </c>
      <c r="F5" s="70">
        <v>1</v>
      </c>
    </row>
    <row r="6" ht="80.1" customHeight="1" spans="1:6">
      <c r="A6" s="43">
        <v>4</v>
      </c>
      <c r="B6" s="133"/>
      <c r="C6" s="67" t="s">
        <v>40</v>
      </c>
      <c r="D6" s="68"/>
      <c r="E6" s="69" t="s">
        <v>37</v>
      </c>
      <c r="F6" s="70">
        <v>2</v>
      </c>
    </row>
    <row r="7" ht="80.1" customHeight="1" spans="1:6">
      <c r="A7" s="43">
        <v>5</v>
      </c>
      <c r="B7" s="133"/>
      <c r="C7" s="67" t="s">
        <v>41</v>
      </c>
      <c r="D7" s="68"/>
      <c r="E7" s="69" t="s">
        <v>37</v>
      </c>
      <c r="F7" s="70">
        <v>2</v>
      </c>
    </row>
    <row r="8" ht="24.95" customHeight="1" spans="1:6">
      <c r="A8" s="8" t="s">
        <v>42</v>
      </c>
      <c r="B8" s="134"/>
      <c r="C8" s="135"/>
      <c r="D8" s="136"/>
      <c r="E8" s="73" t="s">
        <v>37</v>
      </c>
      <c r="F8" s="79">
        <f>SUM(F3:F7)</f>
        <v>58</v>
      </c>
    </row>
    <row r="9" ht="51" customHeight="1" spans="1:6">
      <c r="A9" s="43">
        <v>1</v>
      </c>
      <c r="B9" s="132" t="s">
        <v>43</v>
      </c>
      <c r="C9" s="67" t="s">
        <v>44</v>
      </c>
      <c r="D9" s="68"/>
      <c r="E9" s="69" t="s">
        <v>37</v>
      </c>
      <c r="F9" s="70">
        <v>3</v>
      </c>
    </row>
    <row r="10" ht="80.1" customHeight="1" spans="1:6">
      <c r="A10" s="43">
        <v>2</v>
      </c>
      <c r="B10" s="133"/>
      <c r="C10" s="67" t="s">
        <v>45</v>
      </c>
      <c r="D10" s="68"/>
      <c r="E10" s="69" t="s">
        <v>37</v>
      </c>
      <c r="F10" s="70">
        <v>61</v>
      </c>
    </row>
    <row r="11" ht="80.1" customHeight="1" spans="1:6">
      <c r="A11" s="43">
        <v>3</v>
      </c>
      <c r="B11" s="133"/>
      <c r="C11" s="67" t="s">
        <v>46</v>
      </c>
      <c r="D11" s="68"/>
      <c r="E11" s="69" t="s">
        <v>37</v>
      </c>
      <c r="F11" s="70">
        <v>8</v>
      </c>
    </row>
    <row r="12" ht="80.1" customHeight="1" spans="1:6">
      <c r="A12" s="43">
        <v>4</v>
      </c>
      <c r="B12" s="133"/>
      <c r="C12" s="67" t="s">
        <v>47</v>
      </c>
      <c r="D12" s="68"/>
      <c r="E12" s="69" t="s">
        <v>37</v>
      </c>
      <c r="F12" s="70">
        <v>56</v>
      </c>
    </row>
    <row r="13" ht="80.1" customHeight="1" spans="1:6">
      <c r="A13" s="43">
        <v>5</v>
      </c>
      <c r="B13" s="133"/>
      <c r="C13" s="67" t="s">
        <v>48</v>
      </c>
      <c r="D13" s="68"/>
      <c r="E13" s="69" t="s">
        <v>37</v>
      </c>
      <c r="F13" s="70">
        <v>3</v>
      </c>
    </row>
    <row r="14" ht="45" customHeight="1" spans="1:6">
      <c r="A14" s="43">
        <v>6</v>
      </c>
      <c r="B14" s="133"/>
      <c r="C14" s="67" t="s">
        <v>49</v>
      </c>
      <c r="D14" s="68"/>
      <c r="E14" s="69" t="s">
        <v>37</v>
      </c>
      <c r="F14" s="70">
        <v>1</v>
      </c>
    </row>
    <row r="15" ht="80.1" customHeight="1" spans="1:6">
      <c r="A15" s="43">
        <v>7</v>
      </c>
      <c r="B15" s="133"/>
      <c r="C15" s="67" t="s">
        <v>50</v>
      </c>
      <c r="D15" s="68"/>
      <c r="E15" s="69" t="s">
        <v>37</v>
      </c>
      <c r="F15" s="70">
        <v>6</v>
      </c>
    </row>
    <row r="16" ht="80.1" customHeight="1" spans="1:6">
      <c r="A16" s="43">
        <v>8</v>
      </c>
      <c r="B16" s="133"/>
      <c r="C16" s="67" t="s">
        <v>51</v>
      </c>
      <c r="D16" s="68"/>
      <c r="E16" s="69" t="s">
        <v>37</v>
      </c>
      <c r="F16" s="70">
        <v>15</v>
      </c>
    </row>
    <row r="17" ht="48.75" customHeight="1" spans="1:6">
      <c r="A17" s="43">
        <v>9</v>
      </c>
      <c r="B17" s="137"/>
      <c r="C17" s="67" t="s">
        <v>52</v>
      </c>
      <c r="D17" s="68"/>
      <c r="E17" s="69" t="s">
        <v>37</v>
      </c>
      <c r="F17" s="70">
        <v>3</v>
      </c>
    </row>
    <row r="18" ht="24.95" customHeight="1" spans="1:6">
      <c r="A18" s="8" t="s">
        <v>42</v>
      </c>
      <c r="B18" s="134"/>
      <c r="C18" s="130"/>
      <c r="D18" s="131"/>
      <c r="E18" s="73" t="s">
        <v>53</v>
      </c>
      <c r="F18" s="79">
        <f>SUM(F9:F17)</f>
        <v>156</v>
      </c>
    </row>
    <row r="19" ht="69.95" customHeight="1" spans="1:6">
      <c r="A19" s="43">
        <v>1</v>
      </c>
      <c r="B19" s="138" t="s">
        <v>54</v>
      </c>
      <c r="C19" s="67" t="s">
        <v>55</v>
      </c>
      <c r="D19" s="68"/>
      <c r="E19" s="69" t="s">
        <v>37</v>
      </c>
      <c r="F19" s="70">
        <v>3</v>
      </c>
    </row>
    <row r="20" ht="69.95" customHeight="1" spans="1:6">
      <c r="A20" s="43">
        <v>2</v>
      </c>
      <c r="B20" s="139"/>
      <c r="C20" s="67" t="s">
        <v>56</v>
      </c>
      <c r="D20" s="68"/>
      <c r="E20" s="69" t="s">
        <v>37</v>
      </c>
      <c r="F20" s="70">
        <v>2</v>
      </c>
    </row>
    <row r="21" ht="69.95" customHeight="1" spans="1:6">
      <c r="A21" s="43">
        <v>3</v>
      </c>
      <c r="B21" s="139"/>
      <c r="C21" s="67" t="s">
        <v>57</v>
      </c>
      <c r="D21" s="68"/>
      <c r="E21" s="69" t="s">
        <v>37</v>
      </c>
      <c r="F21" s="70">
        <v>3</v>
      </c>
    </row>
    <row r="22" ht="69.95" customHeight="1" spans="1:6">
      <c r="A22" s="43">
        <v>4</v>
      </c>
      <c r="B22" s="139"/>
      <c r="C22" s="67" t="s">
        <v>58</v>
      </c>
      <c r="D22" s="68"/>
      <c r="E22" s="69" t="s">
        <v>37</v>
      </c>
      <c r="F22" s="70">
        <v>4</v>
      </c>
    </row>
    <row r="23" ht="69.95" customHeight="1" spans="1:6">
      <c r="A23" s="43">
        <v>5</v>
      </c>
      <c r="B23" s="139"/>
      <c r="C23" s="67" t="s">
        <v>59</v>
      </c>
      <c r="D23" s="68"/>
      <c r="E23" s="69" t="s">
        <v>37</v>
      </c>
      <c r="F23" s="70">
        <v>3</v>
      </c>
    </row>
    <row r="24" ht="69.95" customHeight="1" spans="1:6">
      <c r="A24" s="43">
        <v>6</v>
      </c>
      <c r="B24" s="139"/>
      <c r="C24" s="67" t="s">
        <v>60</v>
      </c>
      <c r="D24" s="68"/>
      <c r="E24" s="69" t="s">
        <v>37</v>
      </c>
      <c r="F24" s="70">
        <v>2</v>
      </c>
    </row>
    <row r="25" ht="69.95" customHeight="1" spans="1:6">
      <c r="A25" s="43">
        <v>7</v>
      </c>
      <c r="B25" s="139"/>
      <c r="C25" s="67" t="s">
        <v>61</v>
      </c>
      <c r="D25" s="68"/>
      <c r="E25" s="69" t="s">
        <v>37</v>
      </c>
      <c r="F25" s="70">
        <v>2</v>
      </c>
    </row>
    <row r="26" ht="69.95" customHeight="1" spans="1:6">
      <c r="A26" s="43">
        <v>8</v>
      </c>
      <c r="B26" s="139"/>
      <c r="C26" s="67" t="s">
        <v>62</v>
      </c>
      <c r="D26" s="68"/>
      <c r="E26" s="69" t="s">
        <v>37</v>
      </c>
      <c r="F26" s="70">
        <v>1</v>
      </c>
    </row>
    <row r="27" ht="69.95" customHeight="1" spans="1:6">
      <c r="A27" s="43">
        <v>9</v>
      </c>
      <c r="B27" s="139"/>
      <c r="C27" s="67" t="s">
        <v>63</v>
      </c>
      <c r="D27" s="68"/>
      <c r="E27" s="69" t="s">
        <v>37</v>
      </c>
      <c r="F27" s="70">
        <v>1</v>
      </c>
    </row>
    <row r="28" ht="24.95" customHeight="1" spans="1:6">
      <c r="A28" s="8" t="s">
        <v>42</v>
      </c>
      <c r="B28" s="140"/>
      <c r="C28" s="130"/>
      <c r="D28" s="131"/>
      <c r="E28" s="73" t="s">
        <v>37</v>
      </c>
      <c r="F28" s="74">
        <f>SUM(F19:F27)</f>
        <v>21</v>
      </c>
    </row>
    <row r="29" ht="30" customHeight="1" spans="1:6">
      <c r="A29" s="10" t="s">
        <v>9</v>
      </c>
      <c r="B29" s="141"/>
      <c r="C29" s="142"/>
      <c r="D29" s="142"/>
      <c r="E29" s="143"/>
      <c r="F29" s="75">
        <f>SUM(F28+F18+F8)</f>
        <v>235</v>
      </c>
    </row>
  </sheetData>
  <mergeCells count="32"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29:E29"/>
    <mergeCell ref="B3:B7"/>
    <mergeCell ref="B9:B17"/>
    <mergeCell ref="B19:B2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workbookViewId="0">
      <pane ySplit="2" topLeftCell="A3" activePane="bottomLeft" state="frozen"/>
      <selection/>
      <selection pane="bottomLeft" activeCell="G4" sqref="G4"/>
    </sheetView>
  </sheetViews>
  <sheetFormatPr defaultColWidth="9" defaultRowHeight="13.5" outlineLevelCol="5"/>
  <cols>
    <col min="1" max="1" width="9" style="34"/>
    <col min="2" max="2" width="14.625" style="66" customWidth="1"/>
    <col min="3" max="3" width="9" style="66"/>
    <col min="4" max="4" width="25.125" style="66" customWidth="1"/>
    <col min="5" max="16384" width="9" style="66"/>
  </cols>
  <sheetData>
    <row r="1" ht="24.95" customHeight="1" spans="1:6">
      <c r="A1" s="2" t="s">
        <v>64</v>
      </c>
      <c r="B1" s="2"/>
      <c r="C1" s="2"/>
      <c r="D1" s="2"/>
      <c r="E1" s="2"/>
      <c r="F1" s="2"/>
    </row>
    <row r="2" ht="21.75" customHeight="1" spans="1:6">
      <c r="A2" s="3" t="s">
        <v>30</v>
      </c>
      <c r="B2" s="3" t="s">
        <v>31</v>
      </c>
      <c r="C2" s="3" t="s">
        <v>32</v>
      </c>
      <c r="D2" s="3"/>
      <c r="E2" s="3" t="s">
        <v>33</v>
      </c>
      <c r="F2" s="3" t="s">
        <v>34</v>
      </c>
    </row>
    <row r="3" ht="90" customHeight="1" spans="1:6">
      <c r="A3" s="3">
        <v>1</v>
      </c>
      <c r="B3" s="125" t="s">
        <v>35</v>
      </c>
      <c r="C3" s="106" t="s">
        <v>65</v>
      </c>
      <c r="D3" s="107"/>
      <c r="E3" s="108" t="s">
        <v>66</v>
      </c>
      <c r="F3" s="109">
        <v>19</v>
      </c>
    </row>
    <row r="4" ht="90" customHeight="1" spans="1:6">
      <c r="A4" s="3"/>
      <c r="B4" s="126"/>
      <c r="C4" s="106" t="s">
        <v>67</v>
      </c>
      <c r="D4" s="107"/>
      <c r="E4" s="108" t="s">
        <v>66</v>
      </c>
      <c r="F4" s="109">
        <v>17</v>
      </c>
    </row>
    <row r="5" ht="90" customHeight="1" spans="1:6">
      <c r="A5" s="3"/>
      <c r="B5" s="127"/>
      <c r="C5" s="106" t="s">
        <v>68</v>
      </c>
      <c r="D5" s="107"/>
      <c r="E5" s="108" t="s">
        <v>66</v>
      </c>
      <c r="F5" s="109">
        <v>2</v>
      </c>
    </row>
    <row r="6" ht="24.95" customHeight="1" spans="1:6">
      <c r="A6" s="128" t="s">
        <v>42</v>
      </c>
      <c r="B6" s="128"/>
      <c r="C6" s="129"/>
      <c r="D6" s="129"/>
      <c r="E6" s="73" t="s">
        <v>37</v>
      </c>
      <c r="F6" s="79">
        <f>SUM(F3:F5)</f>
        <v>38</v>
      </c>
    </row>
    <row r="7" ht="80.1" customHeight="1" spans="1:6">
      <c r="A7" s="43">
        <v>1</v>
      </c>
      <c r="B7" s="43" t="s">
        <v>43</v>
      </c>
      <c r="C7" s="67" t="s">
        <v>69</v>
      </c>
      <c r="D7" s="68"/>
      <c r="E7" s="69" t="s">
        <v>37</v>
      </c>
      <c r="F7" s="70">
        <v>2</v>
      </c>
    </row>
    <row r="8" ht="80.1" customHeight="1" spans="1:6">
      <c r="A8" s="43">
        <v>2</v>
      </c>
      <c r="B8" s="43"/>
      <c r="C8" s="67" t="s">
        <v>45</v>
      </c>
      <c r="D8" s="68"/>
      <c r="E8" s="69" t="s">
        <v>37</v>
      </c>
      <c r="F8" s="70">
        <v>43</v>
      </c>
    </row>
    <row r="9" ht="80.1" customHeight="1" spans="1:6">
      <c r="A9" s="43">
        <v>3</v>
      </c>
      <c r="B9" s="43"/>
      <c r="C9" s="67" t="s">
        <v>47</v>
      </c>
      <c r="D9" s="68"/>
      <c r="E9" s="69" t="s">
        <v>37</v>
      </c>
      <c r="F9" s="70">
        <v>32</v>
      </c>
    </row>
    <row r="10" ht="80.1" customHeight="1" spans="1:6">
      <c r="A10" s="43">
        <v>4</v>
      </c>
      <c r="B10" s="43"/>
      <c r="C10" s="67" t="s">
        <v>48</v>
      </c>
      <c r="D10" s="68"/>
      <c r="E10" s="69" t="s">
        <v>37</v>
      </c>
      <c r="F10" s="70">
        <v>6</v>
      </c>
    </row>
    <row r="11" ht="80.1" customHeight="1" spans="1:6">
      <c r="A11" s="43">
        <v>5</v>
      </c>
      <c r="B11" s="43"/>
      <c r="C11" s="67" t="s">
        <v>70</v>
      </c>
      <c r="D11" s="68"/>
      <c r="E11" s="69" t="s">
        <v>37</v>
      </c>
      <c r="F11" s="70">
        <v>2</v>
      </c>
    </row>
    <row r="12" ht="27.75" customHeight="1" spans="1:6">
      <c r="A12" s="8" t="s">
        <v>42</v>
      </c>
      <c r="B12" s="71"/>
      <c r="C12" s="130"/>
      <c r="D12" s="131"/>
      <c r="E12" s="73" t="s">
        <v>37</v>
      </c>
      <c r="F12" s="74">
        <f>SUM(F7:F11)</f>
        <v>85</v>
      </c>
    </row>
    <row r="13" ht="69.95" customHeight="1" spans="1:6">
      <c r="A13" s="43">
        <v>1</v>
      </c>
      <c r="B13" s="43" t="s">
        <v>54</v>
      </c>
      <c r="C13" s="67" t="s">
        <v>71</v>
      </c>
      <c r="D13" s="68"/>
      <c r="E13" s="69" t="s">
        <v>37</v>
      </c>
      <c r="F13" s="70">
        <v>3</v>
      </c>
    </row>
    <row r="14" ht="69.95" customHeight="1" spans="1:6">
      <c r="A14" s="43">
        <v>2</v>
      </c>
      <c r="B14" s="43"/>
      <c r="C14" s="67" t="s">
        <v>58</v>
      </c>
      <c r="D14" s="68"/>
      <c r="E14" s="69" t="s">
        <v>37</v>
      </c>
      <c r="F14" s="70">
        <v>5</v>
      </c>
    </row>
    <row r="15" ht="69.95" customHeight="1" spans="1:6">
      <c r="A15" s="43">
        <v>3</v>
      </c>
      <c r="B15" s="43"/>
      <c r="C15" s="67" t="s">
        <v>60</v>
      </c>
      <c r="D15" s="68"/>
      <c r="E15" s="69" t="s">
        <v>37</v>
      </c>
      <c r="F15" s="70">
        <v>1</v>
      </c>
    </row>
    <row r="16" ht="69.95" customHeight="1" spans="1:6">
      <c r="A16" s="43">
        <v>4</v>
      </c>
      <c r="B16" s="43"/>
      <c r="C16" s="67" t="s">
        <v>62</v>
      </c>
      <c r="D16" s="68"/>
      <c r="E16" s="69" t="s">
        <v>37</v>
      </c>
      <c r="F16" s="70">
        <v>1</v>
      </c>
    </row>
    <row r="17" ht="24.95" customHeight="1" spans="1:6">
      <c r="A17" s="8" t="s">
        <v>42</v>
      </c>
      <c r="B17" s="71"/>
      <c r="C17" s="130"/>
      <c r="D17" s="131"/>
      <c r="E17" s="73" t="s">
        <v>37</v>
      </c>
      <c r="F17" s="74">
        <f>SUM(F13:F16)</f>
        <v>10</v>
      </c>
    </row>
    <row r="18" ht="24.95" customHeight="1" spans="1:6">
      <c r="A18" s="10" t="s">
        <v>9</v>
      </c>
      <c r="B18" s="10"/>
      <c r="C18" s="10"/>
      <c r="D18" s="10"/>
      <c r="E18" s="10"/>
      <c r="F18" s="75">
        <f>SUM(F17+F12+F6)</f>
        <v>133</v>
      </c>
    </row>
    <row r="19" spans="1:6">
      <c r="C19" s="103"/>
      <c r="D19" s="103"/>
    </row>
    <row r="20" spans="1:6">
      <c r="C20" s="103"/>
      <c r="D20" s="103"/>
    </row>
    <row r="21" spans="1:6">
      <c r="C21" s="103"/>
      <c r="D21" s="103"/>
    </row>
    <row r="22" spans="1:6">
      <c r="C22" s="103"/>
      <c r="D22" s="103"/>
    </row>
    <row r="23" spans="1:6">
      <c r="C23" s="103"/>
      <c r="D23" s="103"/>
    </row>
    <row r="24" spans="1:6">
      <c r="C24" s="103"/>
      <c r="D24" s="103"/>
    </row>
    <row r="25" spans="1:6">
      <c r="C25" s="103"/>
      <c r="D25" s="103"/>
    </row>
    <row r="26" spans="1:6">
      <c r="C26" s="103"/>
      <c r="D26" s="103"/>
    </row>
    <row r="27" spans="1:6">
      <c r="C27" s="103"/>
      <c r="D27" s="103"/>
    </row>
    <row r="28" spans="1:6">
      <c r="C28" s="103"/>
      <c r="D28" s="103"/>
    </row>
    <row r="29" spans="1:6">
      <c r="C29" s="103"/>
      <c r="D29" s="103"/>
    </row>
    <row r="30" spans="1:6">
      <c r="C30" s="103"/>
      <c r="D30" s="103"/>
    </row>
    <row r="31" spans="1:6">
      <c r="C31" s="103"/>
      <c r="D31" s="103"/>
    </row>
    <row r="32" spans="1:6">
      <c r="C32" s="103"/>
      <c r="D32" s="103"/>
    </row>
    <row r="33" spans="3:4">
      <c r="C33" s="103"/>
      <c r="D33" s="103"/>
    </row>
    <row r="34" spans="3:4">
      <c r="C34" s="103"/>
      <c r="D34" s="103"/>
    </row>
    <row r="35" spans="3:4">
      <c r="C35" s="103"/>
      <c r="D35" s="103"/>
    </row>
    <row r="36" spans="3:4">
      <c r="C36" s="103"/>
      <c r="D36" s="103"/>
    </row>
    <row r="37" spans="3:4">
      <c r="C37" s="103"/>
      <c r="D37" s="103"/>
    </row>
    <row r="38" spans="3:4">
      <c r="C38" s="103"/>
      <c r="D38" s="103"/>
    </row>
    <row r="39" spans="3:4">
      <c r="C39" s="103"/>
      <c r="D39" s="103"/>
    </row>
    <row r="40" spans="3:4">
      <c r="C40" s="103"/>
      <c r="D40" s="103"/>
    </row>
    <row r="41" spans="3:4">
      <c r="C41" s="103"/>
      <c r="D41" s="103"/>
    </row>
    <row r="42" spans="3:4">
      <c r="C42" s="103"/>
      <c r="D42" s="103"/>
    </row>
    <row r="43" spans="3:4">
      <c r="C43" s="103"/>
      <c r="D43" s="103"/>
    </row>
    <row r="44" spans="3:4">
      <c r="C44" s="103"/>
      <c r="D44" s="103"/>
    </row>
    <row r="45" spans="3:4">
      <c r="C45" s="103"/>
      <c r="D45" s="103"/>
    </row>
    <row r="46" spans="3:4">
      <c r="C46" s="103"/>
      <c r="D46" s="103"/>
    </row>
    <row r="47" spans="3:4">
      <c r="C47" s="103"/>
      <c r="D47" s="103"/>
    </row>
    <row r="48" spans="3:4">
      <c r="C48" s="103"/>
      <c r="D48" s="103"/>
    </row>
    <row r="49" spans="3:4">
      <c r="C49" s="103"/>
      <c r="D49" s="103"/>
    </row>
    <row r="50" spans="3:4">
      <c r="C50" s="103"/>
      <c r="D50" s="103"/>
    </row>
    <row r="51" spans="3:4">
      <c r="C51" s="103"/>
      <c r="D51" s="103"/>
    </row>
    <row r="52" spans="3:4">
      <c r="C52" s="103"/>
      <c r="D52" s="103"/>
    </row>
    <row r="53" spans="3:4">
      <c r="C53" s="103"/>
      <c r="D53" s="103"/>
    </row>
    <row r="54" spans="3:4">
      <c r="C54" s="103"/>
      <c r="D54" s="103"/>
    </row>
    <row r="55" spans="3:4">
      <c r="C55" s="103"/>
      <c r="D55" s="103"/>
    </row>
    <row r="56" spans="3:4">
      <c r="C56" s="103"/>
      <c r="D56" s="103"/>
    </row>
    <row r="57" spans="3:4">
      <c r="C57" s="103"/>
      <c r="D57" s="103"/>
    </row>
    <row r="58" spans="3:4">
      <c r="C58" s="103"/>
      <c r="D58" s="103"/>
    </row>
    <row r="59" spans="3:4">
      <c r="C59" s="103"/>
      <c r="D59" s="103"/>
    </row>
    <row r="60" spans="3:4">
      <c r="C60" s="103"/>
      <c r="D60" s="103"/>
    </row>
    <row r="61" spans="3:4">
      <c r="C61" s="103"/>
      <c r="D61" s="103"/>
    </row>
    <row r="62" spans="3:4">
      <c r="C62" s="103"/>
      <c r="D62" s="103"/>
    </row>
    <row r="63" spans="3:4">
      <c r="C63" s="103"/>
      <c r="D63" s="103"/>
    </row>
    <row r="64" spans="3:4">
      <c r="C64" s="103"/>
      <c r="D64" s="103"/>
    </row>
    <row r="65" spans="3:4">
      <c r="C65" s="103"/>
      <c r="D65" s="103"/>
    </row>
    <row r="66" spans="3:4">
      <c r="C66" s="103"/>
      <c r="D66" s="103"/>
    </row>
    <row r="67" spans="3:4">
      <c r="C67" s="103"/>
      <c r="D67" s="103"/>
    </row>
    <row r="68" spans="3:4">
      <c r="C68" s="103"/>
      <c r="D68" s="103"/>
    </row>
    <row r="69" spans="3:4">
      <c r="C69" s="103"/>
      <c r="D69" s="103"/>
    </row>
    <row r="70" spans="3:4">
      <c r="C70" s="103"/>
      <c r="D70" s="103"/>
    </row>
    <row r="71" spans="3:4">
      <c r="C71" s="103"/>
      <c r="D71" s="103"/>
    </row>
    <row r="72" spans="3:4">
      <c r="C72" s="103"/>
      <c r="D72" s="103"/>
    </row>
    <row r="73" spans="3:4">
      <c r="C73" s="103"/>
      <c r="D73" s="103"/>
    </row>
    <row r="74" spans="3:4">
      <c r="C74" s="103"/>
      <c r="D74" s="103"/>
    </row>
    <row r="75" spans="3:4">
      <c r="C75" s="103"/>
      <c r="D75" s="103"/>
    </row>
    <row r="76" spans="3:4">
      <c r="C76" s="103"/>
      <c r="D76" s="103"/>
    </row>
    <row r="77" spans="3:4">
      <c r="C77" s="103"/>
      <c r="D77" s="103"/>
    </row>
    <row r="78" spans="3:4">
      <c r="C78" s="103"/>
      <c r="D78" s="103"/>
    </row>
    <row r="79" spans="3:4">
      <c r="C79" s="103"/>
      <c r="D79" s="103"/>
    </row>
    <row r="80" spans="3:4">
      <c r="C80" s="103"/>
      <c r="D80" s="103"/>
    </row>
    <row r="81" spans="3:4">
      <c r="C81" s="103"/>
      <c r="D81" s="103"/>
    </row>
    <row r="82" spans="3:4">
      <c r="C82" s="103"/>
      <c r="D82" s="103"/>
    </row>
  </sheetData>
  <mergeCells count="21"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E18"/>
    <mergeCell ref="B3:B5"/>
    <mergeCell ref="B7:B11"/>
    <mergeCell ref="B13:B1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pane ySplit="2" topLeftCell="A3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9" style="1"/>
    <col min="2" max="2" width="14.25" customWidth="1"/>
    <col min="4" max="4" width="31.25" customWidth="1"/>
    <col min="5" max="5" width="11.125" customWidth="1"/>
    <col min="6" max="6" width="13.875" style="1" customWidth="1"/>
  </cols>
  <sheetData>
    <row r="1" ht="24.95" customHeight="1" spans="1:6">
      <c r="A1" s="2" t="s">
        <v>72</v>
      </c>
      <c r="B1" s="2"/>
      <c r="C1" s="2"/>
      <c r="D1" s="2"/>
      <c r="E1" s="2"/>
      <c r="F1" s="2"/>
    </row>
    <row r="2" ht="24" customHeight="1" spans="1:6">
      <c r="A2" s="3" t="s">
        <v>30</v>
      </c>
      <c r="B2" s="3" t="s">
        <v>31</v>
      </c>
      <c r="C2" s="3" t="s">
        <v>32</v>
      </c>
      <c r="D2" s="3"/>
      <c r="E2" s="3" t="s">
        <v>33</v>
      </c>
      <c r="F2" s="3" t="s">
        <v>34</v>
      </c>
    </row>
    <row r="3" ht="80.1" customHeight="1" spans="1:6">
      <c r="A3" s="4">
        <v>1</v>
      </c>
      <c r="B3" s="44" t="s">
        <v>35</v>
      </c>
      <c r="C3" s="60" t="s">
        <v>65</v>
      </c>
      <c r="D3" s="57"/>
      <c r="E3" s="58" t="s">
        <v>66</v>
      </c>
      <c r="F3" s="59">
        <v>13</v>
      </c>
    </row>
    <row r="4" ht="80.1" customHeight="1" spans="1:6">
      <c r="A4" s="4">
        <v>2</v>
      </c>
      <c r="B4" s="49"/>
      <c r="C4" s="60" t="s">
        <v>67</v>
      </c>
      <c r="D4" s="57"/>
      <c r="E4" s="58" t="s">
        <v>66</v>
      </c>
      <c r="F4" s="59">
        <v>11</v>
      </c>
    </row>
    <row r="5" ht="80.1" customHeight="1" spans="1:6">
      <c r="A5" s="4">
        <v>3</v>
      </c>
      <c r="B5" s="49"/>
      <c r="C5" s="60" t="s">
        <v>68</v>
      </c>
      <c r="D5" s="57"/>
      <c r="E5" s="58" t="s">
        <v>66</v>
      </c>
      <c r="F5" s="59">
        <v>1</v>
      </c>
    </row>
    <row r="6" ht="80.1" customHeight="1" spans="1:6">
      <c r="A6" s="4">
        <v>4</v>
      </c>
      <c r="B6" s="49"/>
      <c r="C6" s="60" t="s">
        <v>73</v>
      </c>
      <c r="D6" s="57"/>
      <c r="E6" s="58" t="s">
        <v>66</v>
      </c>
      <c r="F6" s="59">
        <v>1</v>
      </c>
    </row>
    <row r="7" ht="80.1" customHeight="1" spans="1:6">
      <c r="A7" s="4">
        <v>5</v>
      </c>
      <c r="B7" s="50"/>
      <c r="C7" s="60" t="s">
        <v>74</v>
      </c>
      <c r="D7" s="57"/>
      <c r="E7" s="58" t="s">
        <v>66</v>
      </c>
      <c r="F7" s="59">
        <v>2</v>
      </c>
    </row>
    <row r="8" ht="24.95" customHeight="1" spans="1:6">
      <c r="A8" s="8" t="s">
        <v>42</v>
      </c>
      <c r="B8" s="20"/>
      <c r="C8" s="9"/>
      <c r="D8" s="9"/>
      <c r="E8" s="64" t="s">
        <v>66</v>
      </c>
      <c r="F8" s="61">
        <f>SUM(F3:F7)</f>
        <v>28</v>
      </c>
    </row>
    <row r="9" ht="80.1" customHeight="1" spans="1:6">
      <c r="A9" s="4">
        <v>1</v>
      </c>
      <c r="B9" s="105" t="s">
        <v>43</v>
      </c>
      <c r="C9" s="106" t="s">
        <v>75</v>
      </c>
      <c r="D9" s="107"/>
      <c r="E9" s="108" t="s">
        <v>66</v>
      </c>
      <c r="F9" s="109">
        <v>2</v>
      </c>
    </row>
    <row r="10" ht="80.1" customHeight="1" spans="1:6">
      <c r="A10" s="4">
        <v>2</v>
      </c>
      <c r="B10" s="110"/>
      <c r="C10" s="106" t="s">
        <v>76</v>
      </c>
      <c r="D10" s="107"/>
      <c r="E10" s="108" t="s">
        <v>66</v>
      </c>
      <c r="F10" s="109">
        <v>26</v>
      </c>
    </row>
    <row r="11" ht="80.1" customHeight="1" spans="1:6">
      <c r="A11" s="4">
        <v>3</v>
      </c>
      <c r="B11" s="110"/>
      <c r="C11" s="106" t="s">
        <v>77</v>
      </c>
      <c r="D11" s="107"/>
      <c r="E11" s="108" t="s">
        <v>66</v>
      </c>
      <c r="F11" s="109">
        <v>10</v>
      </c>
    </row>
    <row r="12" ht="80.1" customHeight="1" spans="1:6">
      <c r="A12" s="4">
        <v>4</v>
      </c>
      <c r="B12" s="110"/>
      <c r="C12" s="106" t="s">
        <v>78</v>
      </c>
      <c r="D12" s="107"/>
      <c r="E12" s="108" t="s">
        <v>66</v>
      </c>
      <c r="F12" s="109">
        <v>22</v>
      </c>
    </row>
    <row r="13" ht="80.1" customHeight="1" spans="1:6">
      <c r="A13" s="4">
        <v>5</v>
      </c>
      <c r="B13" s="110"/>
      <c r="C13" s="106" t="s">
        <v>79</v>
      </c>
      <c r="D13" s="107"/>
      <c r="E13" s="108" t="s">
        <v>66</v>
      </c>
      <c r="F13" s="109">
        <v>7</v>
      </c>
    </row>
    <row r="14" ht="80.1" customHeight="1" spans="1:6">
      <c r="A14" s="4">
        <v>6</v>
      </c>
      <c r="B14" s="110"/>
      <c r="C14" s="106" t="s">
        <v>80</v>
      </c>
      <c r="D14" s="107"/>
      <c r="E14" s="108" t="s">
        <v>66</v>
      </c>
      <c r="F14" s="111">
        <v>6</v>
      </c>
    </row>
    <row r="15" ht="24.95" customHeight="1" spans="1:6">
      <c r="A15" s="112" t="s">
        <v>42</v>
      </c>
      <c r="B15" s="113"/>
      <c r="C15" s="114"/>
      <c r="D15" s="114"/>
      <c r="E15" s="115" t="s">
        <v>66</v>
      </c>
      <c r="F15" s="61">
        <f>SUM(F9:F14)</f>
        <v>73</v>
      </c>
    </row>
    <row r="16" s="104" customFormat="1" ht="80.1" customHeight="1" spans="1:6">
      <c r="A16" s="116">
        <v>1</v>
      </c>
      <c r="B16" s="117"/>
      <c r="C16" s="118" t="s">
        <v>58</v>
      </c>
      <c r="D16" s="119"/>
      <c r="E16" s="108" t="s">
        <v>66</v>
      </c>
      <c r="F16" s="109">
        <v>4</v>
      </c>
    </row>
    <row r="17" ht="80.1" customHeight="1" spans="1:6">
      <c r="A17" s="4">
        <v>2</v>
      </c>
      <c r="B17" s="44" t="s">
        <v>54</v>
      </c>
      <c r="C17" s="120" t="s">
        <v>81</v>
      </c>
      <c r="D17" s="121"/>
      <c r="E17" s="58" t="s">
        <v>66</v>
      </c>
      <c r="F17" s="59">
        <v>3</v>
      </c>
    </row>
    <row r="18" ht="80.1" customHeight="1" spans="1:6">
      <c r="A18" s="116">
        <v>3</v>
      </c>
      <c r="B18" s="49"/>
      <c r="C18" s="120" t="s">
        <v>82</v>
      </c>
      <c r="D18" s="121"/>
      <c r="E18" s="58" t="s">
        <v>66</v>
      </c>
      <c r="F18" s="59">
        <v>2</v>
      </c>
    </row>
    <row r="19" ht="80.1" customHeight="1" spans="1:6">
      <c r="A19" s="4">
        <v>4</v>
      </c>
      <c r="B19" s="49"/>
      <c r="C19" s="120" t="s">
        <v>83</v>
      </c>
      <c r="D19" s="121"/>
      <c r="E19" s="58" t="s">
        <v>66</v>
      </c>
      <c r="F19" s="59">
        <v>2</v>
      </c>
    </row>
    <row r="20" ht="80.1" customHeight="1" spans="1:6">
      <c r="A20" s="116">
        <v>5</v>
      </c>
      <c r="B20" s="50"/>
      <c r="C20" s="120" t="s">
        <v>84</v>
      </c>
      <c r="D20" s="121"/>
      <c r="E20" s="58" t="s">
        <v>66</v>
      </c>
      <c r="F20" s="59">
        <v>1</v>
      </c>
    </row>
    <row r="21" ht="24.95" customHeight="1" spans="1:6">
      <c r="A21" s="8" t="s">
        <v>42</v>
      </c>
      <c r="B21" s="122"/>
      <c r="C21" s="123"/>
      <c r="D21" s="123"/>
      <c r="E21" s="124" t="s">
        <v>66</v>
      </c>
      <c r="F21" s="61">
        <f>SUM(F16:F20)</f>
        <v>12</v>
      </c>
    </row>
    <row r="22" ht="24.95" customHeight="1" spans="1:6">
      <c r="A22" s="10" t="s">
        <v>9</v>
      </c>
      <c r="B22" s="11"/>
      <c r="C22" s="11"/>
      <c r="D22" s="11"/>
      <c r="E22" s="11"/>
      <c r="F22" s="65">
        <f>SUM(F21+F15+F8)</f>
        <v>113</v>
      </c>
    </row>
  </sheetData>
  <mergeCells count="25"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2:E22"/>
    <mergeCell ref="B3:B7"/>
    <mergeCell ref="B9:B14"/>
    <mergeCell ref="B17:B2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pane ySplit="2" topLeftCell="A14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9" style="34"/>
    <col min="2" max="2" width="14.375" style="34" customWidth="1"/>
    <col min="3" max="3" width="9" style="66"/>
    <col min="4" max="4" width="27.25" style="66" customWidth="1"/>
    <col min="5" max="16384" width="9" style="66"/>
  </cols>
  <sheetData>
    <row r="1" ht="24.95" customHeight="1" spans="1:6">
      <c r="A1" s="2" t="s">
        <v>85</v>
      </c>
      <c r="B1" s="2"/>
      <c r="C1" s="2"/>
      <c r="D1" s="2"/>
      <c r="E1" s="2"/>
      <c r="F1" s="2"/>
    </row>
    <row r="2" ht="24.95" customHeight="1" spans="1:6">
      <c r="A2" s="3" t="s">
        <v>30</v>
      </c>
      <c r="B2" s="3" t="s">
        <v>31</v>
      </c>
      <c r="C2" s="3" t="s">
        <v>32</v>
      </c>
      <c r="D2" s="3"/>
      <c r="E2" s="3" t="s">
        <v>33</v>
      </c>
      <c r="F2" s="3" t="s">
        <v>34</v>
      </c>
    </row>
    <row r="3" ht="80.1" customHeight="1" spans="1:6">
      <c r="A3" s="43">
        <v>1</v>
      </c>
      <c r="B3" s="43" t="s">
        <v>35</v>
      </c>
      <c r="C3" s="67" t="s">
        <v>86</v>
      </c>
      <c r="D3" s="68"/>
      <c r="E3" s="82" t="s">
        <v>37</v>
      </c>
      <c r="F3" s="83">
        <v>14</v>
      </c>
    </row>
    <row r="4" ht="80.1" customHeight="1" spans="1:6">
      <c r="A4" s="43">
        <v>2</v>
      </c>
      <c r="B4" s="43"/>
      <c r="C4" s="67" t="s">
        <v>38</v>
      </c>
      <c r="D4" s="68"/>
      <c r="E4" s="82" t="s">
        <v>37</v>
      </c>
      <c r="F4" s="83">
        <v>8</v>
      </c>
    </row>
    <row r="5" ht="80.1" customHeight="1" spans="1:6">
      <c r="A5" s="43">
        <v>3</v>
      </c>
      <c r="B5" s="43"/>
      <c r="C5" s="67" t="s">
        <v>87</v>
      </c>
      <c r="D5" s="68"/>
      <c r="E5" s="82" t="s">
        <v>37</v>
      </c>
      <c r="F5" s="84">
        <v>1</v>
      </c>
    </row>
    <row r="6" ht="80.1" customHeight="1" spans="1:6">
      <c r="A6" s="43">
        <v>4</v>
      </c>
      <c r="B6" s="43"/>
      <c r="C6" s="67" t="s">
        <v>88</v>
      </c>
      <c r="D6" s="68"/>
      <c r="E6" s="82" t="s">
        <v>37</v>
      </c>
      <c r="F6" s="84">
        <v>1</v>
      </c>
    </row>
    <row r="7" ht="80.1" customHeight="1" spans="1:6">
      <c r="A7" s="43">
        <v>5</v>
      </c>
      <c r="B7" s="43"/>
      <c r="C7" s="67" t="s">
        <v>41</v>
      </c>
      <c r="D7" s="68"/>
      <c r="E7" s="85" t="s">
        <v>37</v>
      </c>
      <c r="F7" s="86">
        <v>2</v>
      </c>
    </row>
    <row r="8" ht="24.95" customHeight="1" spans="1:6">
      <c r="A8" s="8" t="s">
        <v>42</v>
      </c>
      <c r="B8" s="8"/>
      <c r="C8" s="8"/>
      <c r="D8" s="8"/>
      <c r="E8" s="73" t="s">
        <v>37</v>
      </c>
      <c r="F8" s="74">
        <f>SUM(F3:F7)</f>
        <v>26</v>
      </c>
    </row>
    <row r="9" ht="69.95" customHeight="1" spans="1:6">
      <c r="A9" s="43">
        <v>1</v>
      </c>
      <c r="B9" s="44" t="s">
        <v>43</v>
      </c>
      <c r="C9" s="87" t="s">
        <v>69</v>
      </c>
      <c r="D9" s="88"/>
      <c r="E9" s="89" t="s">
        <v>37</v>
      </c>
      <c r="F9" s="90">
        <v>2</v>
      </c>
    </row>
    <row r="10" ht="69.95" customHeight="1" spans="1:6">
      <c r="A10" s="43">
        <v>2</v>
      </c>
      <c r="B10" s="49"/>
      <c r="C10" s="91" t="s">
        <v>45</v>
      </c>
      <c r="D10" s="92"/>
      <c r="E10" s="93" t="s">
        <v>37</v>
      </c>
      <c r="F10" s="83">
        <v>32</v>
      </c>
    </row>
    <row r="11" ht="69.95" customHeight="1" spans="1:6">
      <c r="A11" s="43">
        <v>3</v>
      </c>
      <c r="B11" s="49"/>
      <c r="C11" s="91" t="s">
        <v>46</v>
      </c>
      <c r="D11" s="92"/>
      <c r="E11" s="93" t="s">
        <v>37</v>
      </c>
      <c r="F11" s="83">
        <v>8</v>
      </c>
    </row>
    <row r="12" ht="69.95" customHeight="1" spans="1:6">
      <c r="A12" s="43">
        <v>4</v>
      </c>
      <c r="B12" s="49"/>
      <c r="C12" s="91" t="s">
        <v>47</v>
      </c>
      <c r="D12" s="92"/>
      <c r="E12" s="93" t="s">
        <v>37</v>
      </c>
      <c r="F12" s="83">
        <v>16</v>
      </c>
    </row>
    <row r="13" ht="69.95" customHeight="1" spans="1:6">
      <c r="A13" s="43">
        <v>5</v>
      </c>
      <c r="B13" s="49"/>
      <c r="C13" s="91" t="s">
        <v>48</v>
      </c>
      <c r="D13" s="92"/>
      <c r="E13" s="93" t="s">
        <v>37</v>
      </c>
      <c r="F13" s="83">
        <v>2</v>
      </c>
    </row>
    <row r="14" ht="69.95" customHeight="1" spans="1:6">
      <c r="A14" s="43">
        <v>6</v>
      </c>
      <c r="B14" s="49"/>
      <c r="C14" s="91" t="s">
        <v>89</v>
      </c>
      <c r="D14" s="92"/>
      <c r="E14" s="93" t="s">
        <v>37</v>
      </c>
      <c r="F14" s="83">
        <v>1</v>
      </c>
    </row>
    <row r="15" ht="69.95" customHeight="1" spans="1:6">
      <c r="A15" s="43">
        <v>7</v>
      </c>
      <c r="B15" s="50"/>
      <c r="C15" s="94" t="s">
        <v>51</v>
      </c>
      <c r="D15" s="95"/>
      <c r="E15" s="96" t="s">
        <v>37</v>
      </c>
      <c r="F15" s="97">
        <v>1</v>
      </c>
    </row>
    <row r="16" ht="24.95" customHeight="1" spans="1:6">
      <c r="A16" s="8" t="s">
        <v>42</v>
      </c>
      <c r="B16" s="8"/>
      <c r="C16" s="98"/>
      <c r="D16" s="99"/>
      <c r="E16" s="100" t="s">
        <v>37</v>
      </c>
      <c r="F16" s="74">
        <f>SUM(F9:F15)</f>
        <v>62</v>
      </c>
    </row>
    <row r="17" ht="80.1" customHeight="1" spans="1:6">
      <c r="A17" s="43">
        <v>1</v>
      </c>
      <c r="B17" s="101" t="s">
        <v>54</v>
      </c>
      <c r="C17" s="91" t="s">
        <v>90</v>
      </c>
      <c r="D17" s="92"/>
      <c r="E17" s="93" t="s">
        <v>37</v>
      </c>
      <c r="F17" s="84">
        <v>2</v>
      </c>
    </row>
    <row r="18" ht="80.1" customHeight="1" spans="1:6">
      <c r="A18" s="43">
        <v>2</v>
      </c>
      <c r="B18" s="69"/>
      <c r="C18" s="91" t="s">
        <v>56</v>
      </c>
      <c r="D18" s="92"/>
      <c r="E18" s="93" t="s">
        <v>37</v>
      </c>
      <c r="F18" s="84">
        <v>1</v>
      </c>
    </row>
    <row r="19" ht="80.1" customHeight="1" spans="1:6">
      <c r="A19" s="43">
        <v>3</v>
      </c>
      <c r="B19" s="69"/>
      <c r="C19" s="91" t="s">
        <v>58</v>
      </c>
      <c r="D19" s="92"/>
      <c r="E19" s="93" t="s">
        <v>37</v>
      </c>
      <c r="F19" s="84">
        <v>1</v>
      </c>
    </row>
    <row r="20" ht="80.1" customHeight="1" spans="1:6">
      <c r="A20" s="43">
        <v>4</v>
      </c>
      <c r="B20" s="69"/>
      <c r="C20" s="91" t="s">
        <v>59</v>
      </c>
      <c r="D20" s="92"/>
      <c r="E20" s="93" t="s">
        <v>37</v>
      </c>
      <c r="F20" s="84">
        <v>1</v>
      </c>
    </row>
    <row r="21" ht="80.1" customHeight="1" spans="1:6">
      <c r="A21" s="43">
        <v>5</v>
      </c>
      <c r="B21" s="69"/>
      <c r="C21" s="91" t="s">
        <v>61</v>
      </c>
      <c r="D21" s="92"/>
      <c r="E21" s="93" t="s">
        <v>37</v>
      </c>
      <c r="F21" s="84">
        <v>2</v>
      </c>
    </row>
    <row r="22" ht="80.1" customHeight="1" spans="1:6">
      <c r="A22" s="43">
        <v>6</v>
      </c>
      <c r="B22" s="69"/>
      <c r="C22" s="91" t="s">
        <v>91</v>
      </c>
      <c r="D22" s="92"/>
      <c r="E22" s="93" t="s">
        <v>37</v>
      </c>
      <c r="F22" s="84">
        <v>4</v>
      </c>
    </row>
    <row r="23" ht="80.1" customHeight="1" spans="1:6">
      <c r="A23" s="43">
        <v>7</v>
      </c>
      <c r="B23" s="69"/>
      <c r="C23" s="102" t="s">
        <v>92</v>
      </c>
      <c r="D23" s="95"/>
      <c r="E23" s="96" t="s">
        <v>37</v>
      </c>
      <c r="F23" s="86">
        <v>1</v>
      </c>
    </row>
    <row r="24" ht="24.95" customHeight="1" spans="1:6">
      <c r="A24" s="8" t="s">
        <v>42</v>
      </c>
      <c r="B24" s="8"/>
      <c r="C24" s="8"/>
      <c r="D24" s="8"/>
      <c r="E24" s="73" t="s">
        <v>37</v>
      </c>
      <c r="F24" s="74">
        <f>SUM(F17:F23)</f>
        <v>12</v>
      </c>
    </row>
    <row r="25" ht="24.95" customHeight="1" spans="1:6">
      <c r="A25" s="10" t="s">
        <v>9</v>
      </c>
      <c r="B25" s="10"/>
      <c r="C25" s="10"/>
      <c r="D25" s="10"/>
      <c r="E25" s="10"/>
      <c r="F25" s="75">
        <f>SUM(F24+F16+F8)</f>
        <v>100</v>
      </c>
    </row>
    <row r="26" spans="1:6">
      <c r="C26" s="103"/>
      <c r="D26" s="103"/>
    </row>
    <row r="27" spans="1:6">
      <c r="C27" s="103"/>
      <c r="D27" s="103"/>
    </row>
    <row r="28" spans="1:6">
      <c r="C28" s="103"/>
      <c r="D28" s="103"/>
    </row>
    <row r="29" spans="1:6">
      <c r="C29" s="103"/>
      <c r="D29" s="103"/>
    </row>
    <row r="30" spans="1:6">
      <c r="C30" s="103"/>
      <c r="D30" s="103"/>
    </row>
    <row r="31" spans="1:6">
      <c r="C31" s="103"/>
      <c r="D31" s="103"/>
    </row>
    <row r="32" spans="1:6">
      <c r="C32" s="103"/>
      <c r="D32" s="103"/>
    </row>
    <row r="33" spans="3:4">
      <c r="C33" s="103"/>
      <c r="D33" s="103"/>
    </row>
    <row r="34" spans="3:4">
      <c r="C34" s="103"/>
      <c r="D34" s="103"/>
    </row>
    <row r="35" spans="3:4">
      <c r="C35" s="103"/>
      <c r="D35" s="103"/>
    </row>
    <row r="36" spans="3:4">
      <c r="C36" s="103"/>
      <c r="D36" s="103"/>
    </row>
    <row r="37" spans="3:4">
      <c r="C37" s="103"/>
      <c r="D37" s="103"/>
    </row>
    <row r="38" spans="3:4">
      <c r="C38" s="103"/>
      <c r="D38" s="103"/>
    </row>
    <row r="39" spans="3:4">
      <c r="C39" s="103"/>
      <c r="D39" s="103"/>
    </row>
    <row r="40" spans="3:4">
      <c r="C40" s="103"/>
      <c r="D40" s="103"/>
    </row>
    <row r="41" spans="3:4">
      <c r="C41" s="103"/>
      <c r="D41" s="103"/>
    </row>
    <row r="42" spans="3:4">
      <c r="C42" s="103"/>
      <c r="D42" s="103"/>
    </row>
    <row r="43" spans="3:4">
      <c r="C43" s="103"/>
      <c r="D43" s="103"/>
    </row>
    <row r="44" spans="3:4">
      <c r="C44" s="103"/>
      <c r="D44" s="103"/>
    </row>
    <row r="45" spans="3:4">
      <c r="C45" s="103"/>
      <c r="D45" s="103"/>
    </row>
    <row r="46" spans="3:4">
      <c r="C46" s="103"/>
      <c r="D46" s="103"/>
    </row>
    <row r="47" spans="3:4">
      <c r="C47" s="103"/>
      <c r="D47" s="103"/>
    </row>
    <row r="48" spans="3:4">
      <c r="C48" s="103"/>
      <c r="D48" s="103"/>
    </row>
    <row r="49" spans="3:4">
      <c r="C49" s="103"/>
      <c r="D49" s="103"/>
    </row>
    <row r="50" spans="3:4">
      <c r="C50" s="103"/>
      <c r="D50" s="103"/>
    </row>
    <row r="51" spans="3:4">
      <c r="C51" s="103"/>
      <c r="D51" s="103"/>
    </row>
    <row r="52" spans="3:4">
      <c r="C52" s="103"/>
      <c r="D52" s="103"/>
    </row>
    <row r="53" spans="3:4">
      <c r="C53" s="103"/>
      <c r="D53" s="103"/>
    </row>
  </sheetData>
  <mergeCells count="28"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25:E25"/>
    <mergeCell ref="B3:B7"/>
    <mergeCell ref="B9:B15"/>
    <mergeCell ref="B17:B2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2" topLeftCell="A3" activePane="bottomLeft" state="frozen"/>
      <selection/>
      <selection pane="bottomLeft" activeCell="M7" sqref="M7"/>
    </sheetView>
  </sheetViews>
  <sheetFormatPr defaultColWidth="9" defaultRowHeight="13.5" outlineLevelCol="5"/>
  <cols>
    <col min="1" max="1" width="9" style="34"/>
    <col min="2" max="2" width="15.75" style="66" customWidth="1"/>
    <col min="3" max="3" width="26.625" style="66" customWidth="1"/>
    <col min="4" max="4" width="14.625" style="66" customWidth="1"/>
    <col min="5" max="5" width="9" style="66"/>
    <col min="6" max="6" width="9" style="34"/>
    <col min="7" max="16384" width="9" style="66"/>
  </cols>
  <sheetData>
    <row r="1" ht="24.95" customHeight="1" spans="1:6">
      <c r="A1" s="2" t="s">
        <v>93</v>
      </c>
      <c r="B1" s="2"/>
      <c r="C1" s="2"/>
      <c r="D1" s="2"/>
      <c r="E1" s="2"/>
      <c r="F1" s="2"/>
    </row>
    <row r="2" ht="24.95" customHeight="1" spans="1:6">
      <c r="A2" s="3" t="s">
        <v>30</v>
      </c>
      <c r="B2" s="3" t="s">
        <v>31</v>
      </c>
      <c r="C2" s="3" t="s">
        <v>32</v>
      </c>
      <c r="D2" s="3"/>
      <c r="E2" s="76" t="s">
        <v>33</v>
      </c>
      <c r="F2" s="3" t="s">
        <v>34</v>
      </c>
    </row>
    <row r="3" ht="85.5" customHeight="1" spans="1:6">
      <c r="A3" s="43">
        <v>1</v>
      </c>
      <c r="B3" s="52" t="s">
        <v>94</v>
      </c>
      <c r="C3" s="77" t="s">
        <v>95</v>
      </c>
      <c r="D3" s="68"/>
      <c r="E3" s="69" t="s">
        <v>37</v>
      </c>
      <c r="F3" s="70">
        <v>2</v>
      </c>
    </row>
    <row r="4" ht="39.95" customHeight="1" spans="1:6">
      <c r="A4" s="43">
        <v>2</v>
      </c>
      <c r="B4" s="50"/>
      <c r="C4" s="67" t="s">
        <v>96</v>
      </c>
      <c r="D4" s="68"/>
      <c r="E4" s="69" t="s">
        <v>37</v>
      </c>
      <c r="F4" s="70">
        <v>2</v>
      </c>
    </row>
    <row r="5" ht="24.95" customHeight="1" spans="1:6">
      <c r="A5" s="8" t="s">
        <v>42</v>
      </c>
      <c r="B5" s="71"/>
      <c r="C5" s="78"/>
      <c r="D5" s="78"/>
      <c r="E5" s="73" t="s">
        <v>37</v>
      </c>
      <c r="F5" s="79">
        <f>SUM(F3:F4)</f>
        <v>4</v>
      </c>
    </row>
    <row r="6" ht="80.1" customHeight="1" spans="1:6">
      <c r="A6" s="43">
        <v>1</v>
      </c>
      <c r="B6" s="44" t="s">
        <v>43</v>
      </c>
      <c r="C6" s="67" t="s">
        <v>45</v>
      </c>
      <c r="D6" s="68"/>
      <c r="E6" s="69" t="s">
        <v>37</v>
      </c>
      <c r="F6" s="70">
        <v>12</v>
      </c>
    </row>
    <row r="7" ht="80.1" customHeight="1" spans="1:6">
      <c r="A7" s="43">
        <v>2</v>
      </c>
      <c r="B7" s="49"/>
      <c r="C7" s="67" t="s">
        <v>97</v>
      </c>
      <c r="D7" s="68"/>
      <c r="E7" s="69" t="s">
        <v>37</v>
      </c>
      <c r="F7" s="70">
        <v>2</v>
      </c>
    </row>
    <row r="8" ht="80.1" customHeight="1" spans="1:6">
      <c r="A8" s="43">
        <v>3</v>
      </c>
      <c r="B8" s="50"/>
      <c r="C8" s="67" t="s">
        <v>49</v>
      </c>
      <c r="D8" s="68"/>
      <c r="E8" s="69" t="s">
        <v>37</v>
      </c>
      <c r="F8" s="70">
        <v>5</v>
      </c>
    </row>
    <row r="9" ht="24.95" customHeight="1" spans="1:6">
      <c r="A9" s="8" t="s">
        <v>42</v>
      </c>
      <c r="B9" s="71"/>
      <c r="C9" s="78"/>
      <c r="D9" s="78"/>
      <c r="E9" s="73" t="s">
        <v>37</v>
      </c>
      <c r="F9" s="74">
        <f>SUM(F6:F8)</f>
        <v>19</v>
      </c>
    </row>
    <row r="10" ht="80.1" customHeight="1" spans="1:6">
      <c r="A10" s="43">
        <v>1</v>
      </c>
      <c r="B10" s="43" t="s">
        <v>54</v>
      </c>
      <c r="C10" s="67" t="s">
        <v>98</v>
      </c>
      <c r="D10" s="68"/>
      <c r="E10" s="69" t="s">
        <v>37</v>
      </c>
      <c r="F10" s="70">
        <v>1</v>
      </c>
    </row>
    <row r="11" ht="80.1" customHeight="1" spans="1:6">
      <c r="A11" s="43">
        <v>2</v>
      </c>
      <c r="B11" s="43"/>
      <c r="C11" s="67" t="s">
        <v>99</v>
      </c>
      <c r="D11" s="68"/>
      <c r="E11" s="69" t="s">
        <v>37</v>
      </c>
      <c r="F11" s="70">
        <v>2</v>
      </c>
    </row>
    <row r="12" ht="24.95" customHeight="1" spans="1:6">
      <c r="A12" s="8" t="s">
        <v>42</v>
      </c>
      <c r="B12" s="71"/>
      <c r="C12" s="78"/>
      <c r="D12" s="78"/>
      <c r="E12" s="73" t="s">
        <v>37</v>
      </c>
      <c r="F12" s="74">
        <f>SUM(F10:F11)</f>
        <v>3</v>
      </c>
    </row>
    <row r="13" ht="66" customHeight="1" spans="1:6">
      <c r="A13" s="43">
        <v>1</v>
      </c>
      <c r="B13" s="43" t="s">
        <v>100</v>
      </c>
      <c r="C13" s="80" t="s">
        <v>101</v>
      </c>
      <c r="D13" s="81"/>
      <c r="E13" s="69" t="s">
        <v>37</v>
      </c>
      <c r="F13" s="70">
        <v>1</v>
      </c>
    </row>
    <row r="14" ht="24.95" customHeight="1" spans="1:6">
      <c r="A14" s="8" t="s">
        <v>42</v>
      </c>
      <c r="B14" s="71"/>
      <c r="C14" s="78"/>
      <c r="D14" s="78"/>
      <c r="E14" s="73" t="s">
        <v>37</v>
      </c>
      <c r="F14" s="8">
        <v>1</v>
      </c>
    </row>
    <row r="15" ht="24.95" customHeight="1" spans="1:6">
      <c r="A15" s="10" t="s">
        <v>9</v>
      </c>
      <c r="B15" s="10"/>
      <c r="C15" s="10"/>
      <c r="D15" s="10"/>
      <c r="E15" s="10"/>
      <c r="F15" s="75">
        <f>SUM(F14+F12+F9+F5)</f>
        <v>27</v>
      </c>
    </row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</sheetData>
  <mergeCells count="18"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B15:E15"/>
    <mergeCell ref="B3:B4"/>
    <mergeCell ref="B6:B8"/>
    <mergeCell ref="B10:B1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pane ySplit="2" topLeftCell="A3" activePane="bottomLeft" state="frozen"/>
      <selection/>
      <selection pane="bottomLeft" activeCell="H4" sqref="H4"/>
    </sheetView>
  </sheetViews>
  <sheetFormatPr defaultColWidth="9" defaultRowHeight="13.5" outlineLevelCol="5"/>
  <cols>
    <col min="1" max="1" width="9" style="34"/>
    <col min="2" max="2" width="16.125" style="66" customWidth="1"/>
    <col min="3" max="3" width="9" style="66"/>
    <col min="4" max="4" width="28.875" style="66" customWidth="1"/>
    <col min="5" max="5" width="9" style="66"/>
    <col min="6" max="6" width="9" style="34"/>
    <col min="7" max="16384" width="9" style="66"/>
  </cols>
  <sheetData>
    <row r="1" ht="24.95" customHeight="1" spans="1:6">
      <c r="A1" s="2" t="s">
        <v>102</v>
      </c>
      <c r="B1" s="2"/>
      <c r="C1" s="2"/>
      <c r="D1" s="2"/>
      <c r="E1" s="2"/>
      <c r="F1" s="2"/>
    </row>
    <row r="2" ht="24.95" customHeight="1" spans="1:6">
      <c r="A2" s="3" t="s">
        <v>30</v>
      </c>
      <c r="B2" s="3" t="s">
        <v>31</v>
      </c>
      <c r="C2" s="3" t="s">
        <v>32</v>
      </c>
      <c r="D2" s="3"/>
      <c r="E2" s="3" t="s">
        <v>33</v>
      </c>
      <c r="F2" s="3" t="s">
        <v>34</v>
      </c>
    </row>
    <row r="3" ht="80.1" customHeight="1" spans="1:6">
      <c r="A3" s="43">
        <v>1</v>
      </c>
      <c r="B3" s="44" t="s">
        <v>35</v>
      </c>
      <c r="C3" s="67" t="s">
        <v>103</v>
      </c>
      <c r="D3" s="68"/>
      <c r="E3" s="69" t="s">
        <v>37</v>
      </c>
      <c r="F3" s="70">
        <v>8</v>
      </c>
    </row>
    <row r="4" ht="80.1" customHeight="1" spans="1:6">
      <c r="A4" s="43">
        <v>2</v>
      </c>
      <c r="B4" s="49"/>
      <c r="C4" s="67" t="s">
        <v>104</v>
      </c>
      <c r="D4" s="68"/>
      <c r="E4" s="69" t="s">
        <v>37</v>
      </c>
      <c r="F4" s="70">
        <v>1</v>
      </c>
    </row>
    <row r="5" ht="80.1" customHeight="1" spans="1:6">
      <c r="A5" s="43">
        <v>3</v>
      </c>
      <c r="B5" s="50"/>
      <c r="C5" s="67" t="s">
        <v>104</v>
      </c>
      <c r="D5" s="68"/>
      <c r="E5" s="69" t="s">
        <v>37</v>
      </c>
      <c r="F5" s="70">
        <v>3</v>
      </c>
    </row>
    <row r="6" ht="24.95" customHeight="1" spans="1:6">
      <c r="A6" s="8" t="s">
        <v>42</v>
      </c>
      <c r="B6" s="71"/>
      <c r="C6" s="72"/>
      <c r="D6" s="72"/>
      <c r="E6" s="73" t="s">
        <v>37</v>
      </c>
      <c r="F6" s="74">
        <f>SUM(F3:F5)</f>
        <v>12</v>
      </c>
    </row>
    <row r="7" ht="69.95" customHeight="1" spans="1:6">
      <c r="A7" s="43">
        <v>1</v>
      </c>
      <c r="B7" s="44" t="s">
        <v>43</v>
      </c>
      <c r="C7" s="67" t="s">
        <v>105</v>
      </c>
      <c r="D7" s="68"/>
      <c r="E7" s="69" t="s">
        <v>37</v>
      </c>
      <c r="F7" s="70">
        <v>14</v>
      </c>
    </row>
    <row r="8" ht="69.95" customHeight="1" spans="1:6">
      <c r="A8" s="43">
        <v>2</v>
      </c>
      <c r="B8" s="49"/>
      <c r="C8" s="67" t="s">
        <v>106</v>
      </c>
      <c r="D8" s="68"/>
      <c r="E8" s="69" t="s">
        <v>37</v>
      </c>
      <c r="F8" s="70">
        <v>3</v>
      </c>
    </row>
    <row r="9" ht="69.95" customHeight="1" spans="1:6">
      <c r="A9" s="43">
        <v>3</v>
      </c>
      <c r="B9" s="49"/>
      <c r="C9" s="67" t="s">
        <v>107</v>
      </c>
      <c r="D9" s="68"/>
      <c r="E9" s="69" t="s">
        <v>37</v>
      </c>
      <c r="F9" s="70">
        <v>10</v>
      </c>
    </row>
    <row r="10" ht="69.95" customHeight="1" spans="1:6">
      <c r="A10" s="43">
        <v>4</v>
      </c>
      <c r="B10" s="49"/>
      <c r="C10" s="67" t="s">
        <v>108</v>
      </c>
      <c r="D10" s="68"/>
      <c r="E10" s="69" t="s">
        <v>37</v>
      </c>
      <c r="F10" s="70">
        <v>4</v>
      </c>
    </row>
    <row r="11" ht="69.95" customHeight="1" spans="1:6">
      <c r="A11" s="43">
        <v>5</v>
      </c>
      <c r="B11" s="49"/>
      <c r="C11" s="67" t="s">
        <v>109</v>
      </c>
      <c r="D11" s="68"/>
      <c r="E11" s="69" t="s">
        <v>37</v>
      </c>
      <c r="F11" s="70">
        <v>4</v>
      </c>
    </row>
    <row r="12" ht="69.95" customHeight="1" spans="1:6">
      <c r="A12" s="43">
        <v>6</v>
      </c>
      <c r="B12" s="49"/>
      <c r="C12" s="67" t="s">
        <v>110</v>
      </c>
      <c r="D12" s="68"/>
      <c r="E12" s="69" t="s">
        <v>37</v>
      </c>
      <c r="F12" s="70">
        <v>6</v>
      </c>
    </row>
    <row r="13" ht="69.95" customHeight="1" spans="1:6">
      <c r="A13" s="43">
        <v>7</v>
      </c>
      <c r="B13" s="49"/>
      <c r="C13" s="67" t="s">
        <v>111</v>
      </c>
      <c r="D13" s="68"/>
      <c r="E13" s="69" t="s">
        <v>37</v>
      </c>
      <c r="F13" s="70">
        <v>10</v>
      </c>
    </row>
    <row r="14" ht="69.95" customHeight="1" spans="1:6">
      <c r="A14" s="43">
        <v>8</v>
      </c>
      <c r="B14" s="49"/>
      <c r="C14" s="67" t="s">
        <v>112</v>
      </c>
      <c r="D14" s="68"/>
      <c r="E14" s="69" t="s">
        <v>37</v>
      </c>
      <c r="F14" s="70">
        <v>2</v>
      </c>
    </row>
    <row r="15" ht="69.95" customHeight="1" spans="1:6">
      <c r="A15" s="43">
        <v>9</v>
      </c>
      <c r="B15" s="49"/>
      <c r="C15" s="67" t="s">
        <v>113</v>
      </c>
      <c r="D15" s="68"/>
      <c r="E15" s="69" t="s">
        <v>37</v>
      </c>
      <c r="F15" s="70">
        <v>17</v>
      </c>
    </row>
    <row r="16" ht="69.95" customHeight="1" spans="1:6">
      <c r="A16" s="43">
        <v>10</v>
      </c>
      <c r="B16" s="49"/>
      <c r="C16" s="67" t="s">
        <v>114</v>
      </c>
      <c r="D16" s="68"/>
      <c r="E16" s="69" t="s">
        <v>37</v>
      </c>
      <c r="F16" s="70">
        <v>25</v>
      </c>
    </row>
    <row r="17" ht="69.95" customHeight="1" spans="1:6">
      <c r="A17" s="43">
        <v>11</v>
      </c>
      <c r="B17" s="49"/>
      <c r="C17" s="67" t="s">
        <v>115</v>
      </c>
      <c r="D17" s="68"/>
      <c r="E17" s="69" t="s">
        <v>37</v>
      </c>
      <c r="F17" s="70">
        <v>8</v>
      </c>
    </row>
    <row r="18" ht="69.95" customHeight="1" spans="1:6">
      <c r="A18" s="43">
        <v>12</v>
      </c>
      <c r="B18" s="49"/>
      <c r="C18" s="67" t="s">
        <v>116</v>
      </c>
      <c r="D18" s="68"/>
      <c r="E18" s="69" t="s">
        <v>37</v>
      </c>
      <c r="F18" s="70">
        <v>13</v>
      </c>
    </row>
    <row r="19" ht="69.95" customHeight="1" spans="1:6">
      <c r="A19" s="43">
        <v>13</v>
      </c>
      <c r="B19" s="50"/>
      <c r="C19" s="67" t="s">
        <v>117</v>
      </c>
      <c r="D19" s="68"/>
      <c r="E19" s="69" t="s">
        <v>37</v>
      </c>
      <c r="F19" s="70">
        <v>4</v>
      </c>
    </row>
    <row r="20" ht="24.95" customHeight="1" spans="1:6">
      <c r="A20" s="8" t="s">
        <v>42</v>
      </c>
      <c r="B20" s="71"/>
      <c r="C20" s="8"/>
      <c r="D20" s="8"/>
      <c r="E20" s="73" t="s">
        <v>37</v>
      </c>
      <c r="F20" s="74">
        <f>SUM(F7:F19)</f>
        <v>120</v>
      </c>
    </row>
    <row r="21" ht="80.1" customHeight="1" spans="1:6">
      <c r="A21" s="43">
        <v>1</v>
      </c>
      <c r="B21" s="44" t="s">
        <v>54</v>
      </c>
      <c r="C21" s="67" t="s">
        <v>118</v>
      </c>
      <c r="D21" s="68"/>
      <c r="E21" s="69" t="s">
        <v>37</v>
      </c>
      <c r="F21" s="70">
        <v>1</v>
      </c>
    </row>
    <row r="22" ht="80.1" customHeight="1" spans="1:6">
      <c r="A22" s="43">
        <v>2</v>
      </c>
      <c r="B22" s="49"/>
      <c r="C22" s="67" t="s">
        <v>119</v>
      </c>
      <c r="D22" s="68"/>
      <c r="E22" s="69" t="s">
        <v>37</v>
      </c>
      <c r="F22" s="70">
        <v>1</v>
      </c>
    </row>
    <row r="23" ht="80.1" customHeight="1" spans="1:6">
      <c r="A23" s="43">
        <v>3</v>
      </c>
      <c r="B23" s="49"/>
      <c r="C23" s="67" t="s">
        <v>120</v>
      </c>
      <c r="D23" s="68"/>
      <c r="E23" s="69" t="s">
        <v>37</v>
      </c>
      <c r="F23" s="70">
        <v>4</v>
      </c>
    </row>
    <row r="24" ht="80.1" customHeight="1" spans="1:6">
      <c r="A24" s="43">
        <v>4</v>
      </c>
      <c r="B24" s="49"/>
      <c r="C24" s="67" t="s">
        <v>121</v>
      </c>
      <c r="D24" s="68"/>
      <c r="E24" s="69" t="s">
        <v>37</v>
      </c>
      <c r="F24" s="70">
        <v>1</v>
      </c>
    </row>
    <row r="25" ht="80.1" customHeight="1" spans="1:6">
      <c r="A25" s="43">
        <v>5</v>
      </c>
      <c r="B25" s="49"/>
      <c r="C25" s="67" t="s">
        <v>122</v>
      </c>
      <c r="D25" s="68"/>
      <c r="E25" s="69" t="s">
        <v>37</v>
      </c>
      <c r="F25" s="70">
        <v>2</v>
      </c>
    </row>
    <row r="26" ht="80.1" customHeight="1" spans="1:6">
      <c r="A26" s="43">
        <v>6</v>
      </c>
      <c r="B26" s="49"/>
      <c r="C26" s="67" t="s">
        <v>123</v>
      </c>
      <c r="D26" s="68"/>
      <c r="E26" s="69" t="s">
        <v>37</v>
      </c>
      <c r="F26" s="70">
        <v>1</v>
      </c>
    </row>
    <row r="27" ht="80.1" customHeight="1" spans="1:6">
      <c r="A27" s="43">
        <v>7</v>
      </c>
      <c r="B27" s="50"/>
      <c r="C27" s="67" t="s">
        <v>124</v>
      </c>
      <c r="D27" s="68"/>
      <c r="E27" s="69" t="s">
        <v>37</v>
      </c>
      <c r="F27" s="70">
        <v>1</v>
      </c>
    </row>
    <row r="28" ht="24.95" customHeight="1" spans="1:6">
      <c r="A28" s="8" t="s">
        <v>42</v>
      </c>
      <c r="B28" s="71"/>
      <c r="C28" s="8"/>
      <c r="D28" s="8"/>
      <c r="E28" s="73" t="s">
        <v>37</v>
      </c>
      <c r="F28" s="74">
        <f>SUM(F21:F27)</f>
        <v>11</v>
      </c>
    </row>
    <row r="29" ht="24.95" customHeight="1" spans="1:6">
      <c r="A29" s="10" t="s">
        <v>9</v>
      </c>
      <c r="B29" s="10"/>
      <c r="C29" s="10"/>
      <c r="D29" s="10"/>
      <c r="E29" s="10"/>
      <c r="F29" s="75">
        <f>SUM(F28,F20,F6)</f>
        <v>143</v>
      </c>
    </row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</sheetData>
  <mergeCells count="32"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29:E29"/>
    <mergeCell ref="B3:B5"/>
    <mergeCell ref="B7:B19"/>
    <mergeCell ref="B21:B2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workbookViewId="0">
      <pane ySplit="2" topLeftCell="A10" activePane="bottomLeft" state="frozen"/>
      <selection/>
      <selection pane="bottomLeft" activeCell="J14" sqref="J14"/>
    </sheetView>
  </sheetViews>
  <sheetFormatPr defaultColWidth="9" defaultRowHeight="13.5" outlineLevelCol="5"/>
  <cols>
    <col min="1" max="1" width="9" style="1"/>
    <col min="2" max="2" width="14.625" customWidth="1"/>
    <col min="4" max="4" width="27.375" customWidth="1"/>
    <col min="6" max="6" width="9" style="1"/>
  </cols>
  <sheetData>
    <row r="1" ht="24.95" customHeight="1" spans="1:6">
      <c r="A1" s="2" t="s">
        <v>125</v>
      </c>
      <c r="B1" s="2"/>
      <c r="C1" s="2"/>
      <c r="D1" s="2"/>
      <c r="E1" s="2"/>
      <c r="F1" s="2"/>
    </row>
    <row r="2" ht="24.95" customHeight="1" spans="1:6">
      <c r="A2" s="3" t="s">
        <v>30</v>
      </c>
      <c r="B2" s="3" t="s">
        <v>31</v>
      </c>
      <c r="C2" s="3" t="s">
        <v>32</v>
      </c>
      <c r="D2" s="3"/>
      <c r="E2" s="3" t="s">
        <v>33</v>
      </c>
      <c r="F2" s="3" t="s">
        <v>34</v>
      </c>
    </row>
    <row r="3" ht="80.1" customHeight="1" spans="1:6">
      <c r="A3" s="4">
        <v>1</v>
      </c>
      <c r="B3" s="44" t="s">
        <v>35</v>
      </c>
      <c r="C3" s="56" t="s">
        <v>126</v>
      </c>
      <c r="D3" s="57"/>
      <c r="E3" s="58" t="s">
        <v>66</v>
      </c>
      <c r="F3" s="59">
        <v>1</v>
      </c>
    </row>
    <row r="4" ht="80.1" customHeight="1" spans="1:6">
      <c r="A4" s="4">
        <v>2</v>
      </c>
      <c r="B4" s="50"/>
      <c r="C4" s="60" t="s">
        <v>127</v>
      </c>
      <c r="D4" s="57"/>
      <c r="E4" s="58" t="s">
        <v>66</v>
      </c>
      <c r="F4" s="59">
        <v>6</v>
      </c>
    </row>
    <row r="5" ht="24.95" customHeight="1" spans="1:6">
      <c r="A5" s="8" t="s">
        <v>42</v>
      </c>
      <c r="B5" s="20"/>
      <c r="C5" s="9"/>
      <c r="D5" s="9"/>
      <c r="E5" s="20"/>
      <c r="F5" s="61">
        <f>SUM(F3:F4)</f>
        <v>7</v>
      </c>
    </row>
    <row r="6" ht="69.95" customHeight="1" spans="1:6">
      <c r="A6" s="4">
        <v>1</v>
      </c>
      <c r="B6" s="44" t="s">
        <v>43</v>
      </c>
      <c r="C6" s="60" t="s">
        <v>75</v>
      </c>
      <c r="D6" s="57"/>
      <c r="E6" s="58" t="s">
        <v>66</v>
      </c>
      <c r="F6" s="59">
        <v>3</v>
      </c>
    </row>
    <row r="7" ht="69.95" customHeight="1" spans="1:6">
      <c r="A7" s="4">
        <v>2</v>
      </c>
      <c r="B7" s="49"/>
      <c r="C7" s="60" t="s">
        <v>76</v>
      </c>
      <c r="D7" s="57"/>
      <c r="E7" s="58" t="s">
        <v>66</v>
      </c>
      <c r="F7" s="59">
        <v>12</v>
      </c>
    </row>
    <row r="8" ht="69.95" customHeight="1" spans="1:6">
      <c r="A8" s="4">
        <v>3</v>
      </c>
      <c r="B8" s="49"/>
      <c r="C8" s="60" t="s">
        <v>77</v>
      </c>
      <c r="D8" s="57"/>
      <c r="E8" s="58" t="s">
        <v>66</v>
      </c>
      <c r="F8" s="59">
        <v>9</v>
      </c>
    </row>
    <row r="9" ht="69.95" customHeight="1" spans="1:6">
      <c r="A9" s="4">
        <v>4</v>
      </c>
      <c r="B9" s="49"/>
      <c r="C9" s="60" t="s">
        <v>128</v>
      </c>
      <c r="D9" s="57"/>
      <c r="E9" s="58" t="s">
        <v>66</v>
      </c>
      <c r="F9" s="59">
        <v>33</v>
      </c>
    </row>
    <row r="10" ht="69.95" customHeight="1" spans="1:6">
      <c r="A10" s="4">
        <v>5</v>
      </c>
      <c r="B10" s="49"/>
      <c r="C10" s="60" t="s">
        <v>78</v>
      </c>
      <c r="D10" s="57"/>
      <c r="E10" s="58" t="s">
        <v>66</v>
      </c>
      <c r="F10" s="59">
        <v>3</v>
      </c>
    </row>
    <row r="11" ht="69.95" customHeight="1" spans="1:6">
      <c r="A11" s="4">
        <v>6</v>
      </c>
      <c r="B11" s="49"/>
      <c r="C11" s="60" t="s">
        <v>79</v>
      </c>
      <c r="D11" s="57"/>
      <c r="E11" s="58" t="s">
        <v>66</v>
      </c>
      <c r="F11" s="59">
        <v>4</v>
      </c>
    </row>
    <row r="12" ht="69.95" customHeight="1" spans="1:6">
      <c r="A12" s="4">
        <v>7</v>
      </c>
      <c r="B12" s="49"/>
      <c r="C12" s="60" t="s">
        <v>129</v>
      </c>
      <c r="D12" s="57"/>
      <c r="E12" s="58" t="s">
        <v>66</v>
      </c>
      <c r="F12" s="59">
        <v>14</v>
      </c>
    </row>
    <row r="13" ht="69.95" customHeight="1" spans="1:6">
      <c r="A13" s="4">
        <v>8</v>
      </c>
      <c r="B13" s="49"/>
      <c r="C13" s="60" t="s">
        <v>130</v>
      </c>
      <c r="D13" s="57"/>
      <c r="E13" s="58" t="s">
        <v>66</v>
      </c>
      <c r="F13" s="59">
        <v>2</v>
      </c>
    </row>
    <row r="14" ht="69.95" customHeight="1" spans="1:6">
      <c r="A14" s="4">
        <v>9</v>
      </c>
      <c r="B14" s="49"/>
      <c r="C14" s="60" t="s">
        <v>131</v>
      </c>
      <c r="D14" s="57"/>
      <c r="E14" s="58" t="s">
        <v>66</v>
      </c>
      <c r="F14" s="59">
        <v>2</v>
      </c>
    </row>
    <row r="15" ht="69.95" customHeight="1" spans="1:6">
      <c r="A15" s="4">
        <v>10</v>
      </c>
      <c r="B15" s="50"/>
      <c r="C15" s="60" t="s">
        <v>132</v>
      </c>
      <c r="D15" s="57"/>
      <c r="E15" s="58" t="s">
        <v>66</v>
      </c>
      <c r="F15" s="59">
        <v>11</v>
      </c>
    </row>
    <row r="16" ht="24.95" customHeight="1" spans="1:6">
      <c r="A16" s="8" t="s">
        <v>42</v>
      </c>
      <c r="B16" s="20"/>
      <c r="C16" s="62"/>
      <c r="D16" s="63"/>
      <c r="E16" s="20"/>
      <c r="F16" s="61">
        <f>SUM(F6:F15)</f>
        <v>93</v>
      </c>
    </row>
    <row r="17" ht="80.1" customHeight="1" spans="1:6">
      <c r="A17" s="4">
        <v>1</v>
      </c>
      <c r="B17" s="44" t="s">
        <v>54</v>
      </c>
      <c r="C17" s="60" t="s">
        <v>133</v>
      </c>
      <c r="D17" s="57"/>
      <c r="E17" s="58" t="s">
        <v>66</v>
      </c>
      <c r="F17" s="59">
        <v>1</v>
      </c>
    </row>
    <row r="18" ht="80.1" customHeight="1" spans="1:6">
      <c r="A18" s="4">
        <v>2</v>
      </c>
      <c r="B18" s="49"/>
      <c r="C18" s="60" t="s">
        <v>134</v>
      </c>
      <c r="D18" s="57"/>
      <c r="E18" s="58" t="s">
        <v>66</v>
      </c>
      <c r="F18" s="59">
        <v>3</v>
      </c>
    </row>
    <row r="19" ht="80.1" customHeight="1" spans="1:6">
      <c r="A19" s="4">
        <v>3</v>
      </c>
      <c r="B19" s="49"/>
      <c r="C19" s="60" t="s">
        <v>135</v>
      </c>
      <c r="D19" s="57"/>
      <c r="E19" s="58" t="s">
        <v>66</v>
      </c>
      <c r="F19" s="59">
        <v>2</v>
      </c>
    </row>
    <row r="20" ht="80.1" customHeight="1" spans="1:6">
      <c r="A20" s="4">
        <v>4</v>
      </c>
      <c r="B20" s="50"/>
      <c r="C20" s="60" t="s">
        <v>136</v>
      </c>
      <c r="D20" s="57"/>
      <c r="E20" s="58" t="s">
        <v>66</v>
      </c>
      <c r="F20" s="59">
        <v>2</v>
      </c>
    </row>
    <row r="21" ht="24.95" customHeight="1" spans="1:6">
      <c r="A21" s="8" t="s">
        <v>42</v>
      </c>
      <c r="B21" s="20"/>
      <c r="C21" s="9"/>
      <c r="D21" s="9"/>
      <c r="E21" s="64" t="s">
        <v>66</v>
      </c>
      <c r="F21" s="61">
        <f>SUM(F17:F20)</f>
        <v>8</v>
      </c>
    </row>
    <row r="22" ht="24.95" customHeight="1" spans="1:6">
      <c r="A22" s="10" t="s">
        <v>9</v>
      </c>
      <c r="B22" s="11"/>
      <c r="C22" s="11"/>
      <c r="D22" s="11"/>
      <c r="E22" s="11"/>
      <c r="F22" s="65">
        <f>SUM(F21,F16,F5)</f>
        <v>108</v>
      </c>
    </row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</sheetData>
  <mergeCells count="25"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2:E22"/>
    <mergeCell ref="B3:B4"/>
    <mergeCell ref="B6:B15"/>
    <mergeCell ref="B17:B20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workbookViewId="0">
      <pane ySplit="2" topLeftCell="A11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9" style="1"/>
    <col min="2" max="2" width="16.25" customWidth="1"/>
    <col min="3" max="3" width="37.5" customWidth="1"/>
    <col min="4" max="4" width="8.5" customWidth="1"/>
    <col min="5" max="5" width="9" style="1"/>
  </cols>
  <sheetData>
    <row r="1" ht="24.95" customHeight="1" spans="1:5">
      <c r="A1" s="2" t="s">
        <v>137</v>
      </c>
      <c r="B1" s="2"/>
      <c r="C1" s="2"/>
      <c r="D1" s="2"/>
      <c r="E1" s="2"/>
    </row>
    <row r="2" ht="24.95" customHeight="1" spans="1:5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</row>
    <row r="3" ht="80.1" customHeight="1" spans="1:5">
      <c r="A3" s="4">
        <v>1</v>
      </c>
      <c r="B3" s="44" t="s">
        <v>138</v>
      </c>
      <c r="C3" s="47" t="s">
        <v>139</v>
      </c>
      <c r="D3" s="48" t="s">
        <v>53</v>
      </c>
      <c r="E3" s="48">
        <v>50</v>
      </c>
    </row>
    <row r="4" ht="80.1" customHeight="1" spans="1:5">
      <c r="A4" s="4">
        <v>2</v>
      </c>
      <c r="B4" s="49"/>
      <c r="C4" s="47" t="s">
        <v>140</v>
      </c>
      <c r="D4" s="48" t="s">
        <v>53</v>
      </c>
      <c r="E4" s="48">
        <v>46</v>
      </c>
    </row>
    <row r="5" ht="80.1" customHeight="1" spans="1:5">
      <c r="A5" s="4">
        <v>3</v>
      </c>
      <c r="B5" s="49"/>
      <c r="C5" s="47" t="s">
        <v>141</v>
      </c>
      <c r="D5" s="48" t="s">
        <v>53</v>
      </c>
      <c r="E5" s="48">
        <v>12</v>
      </c>
    </row>
    <row r="6" ht="80.1" customHeight="1" spans="1:5">
      <c r="A6" s="4">
        <v>4</v>
      </c>
      <c r="B6" s="50"/>
      <c r="C6" s="47" t="s">
        <v>142</v>
      </c>
      <c r="D6" s="48" t="s">
        <v>53</v>
      </c>
      <c r="E6" s="48">
        <v>24</v>
      </c>
    </row>
    <row r="7" ht="24.95" customHeight="1" spans="1:5">
      <c r="A7" s="8" t="s">
        <v>42</v>
      </c>
      <c r="B7" s="20"/>
      <c r="C7" s="20"/>
      <c r="D7" s="51" t="s">
        <v>53</v>
      </c>
      <c r="E7" s="9">
        <f>SUM(E3:E6)</f>
        <v>132</v>
      </c>
    </row>
    <row r="8" ht="84.95" customHeight="1" spans="1:5">
      <c r="A8" s="4">
        <v>1</v>
      </c>
      <c r="B8" s="52" t="s">
        <v>143</v>
      </c>
      <c r="C8" s="47" t="s">
        <v>144</v>
      </c>
      <c r="D8" s="48" t="s">
        <v>53</v>
      </c>
      <c r="E8" s="48">
        <v>10</v>
      </c>
    </row>
    <row r="9" ht="84.95" customHeight="1" spans="1:5">
      <c r="A9" s="4">
        <v>2</v>
      </c>
      <c r="B9" s="53"/>
      <c r="C9" s="47" t="s">
        <v>145</v>
      </c>
      <c r="D9" s="48" t="s">
        <v>53</v>
      </c>
      <c r="E9" s="48">
        <v>108</v>
      </c>
    </row>
    <row r="10" ht="84.95" customHeight="1" spans="1:5">
      <c r="A10" s="4">
        <v>3</v>
      </c>
      <c r="B10" s="53"/>
      <c r="C10" s="47" t="s">
        <v>146</v>
      </c>
      <c r="D10" s="48" t="s">
        <v>53</v>
      </c>
      <c r="E10" s="48">
        <v>185</v>
      </c>
    </row>
    <row r="11" ht="84.95" customHeight="1" spans="1:5">
      <c r="A11" s="4">
        <v>4</v>
      </c>
      <c r="B11" s="54"/>
      <c r="C11" s="47" t="s">
        <v>147</v>
      </c>
      <c r="D11" s="48" t="s">
        <v>53</v>
      </c>
      <c r="E11" s="48">
        <v>2</v>
      </c>
    </row>
    <row r="12" ht="24.95" customHeight="1" spans="1:5">
      <c r="A12" s="8" t="s">
        <v>42</v>
      </c>
      <c r="B12" s="20"/>
      <c r="C12" s="20"/>
      <c r="D12" s="51" t="s">
        <v>53</v>
      </c>
      <c r="E12" s="9">
        <f>SUM(E8:E11)</f>
        <v>305</v>
      </c>
    </row>
    <row r="13" ht="69.95" customHeight="1" spans="1:5">
      <c r="A13" s="4">
        <v>1</v>
      </c>
      <c r="B13" s="55" t="s">
        <v>148</v>
      </c>
      <c r="C13" s="47" t="s">
        <v>149</v>
      </c>
      <c r="D13" s="48" t="s">
        <v>53</v>
      </c>
      <c r="E13" s="48">
        <v>2</v>
      </c>
    </row>
    <row r="14" ht="24.95" customHeight="1" spans="1:5">
      <c r="A14" s="8" t="s">
        <v>42</v>
      </c>
      <c r="B14" s="20"/>
      <c r="C14" s="20"/>
      <c r="D14" s="51" t="s">
        <v>53</v>
      </c>
      <c r="E14" s="9">
        <f>SUM(E13)</f>
        <v>2</v>
      </c>
    </row>
    <row r="15" ht="114" customHeight="1" spans="1:5">
      <c r="A15" s="4">
        <v>1</v>
      </c>
      <c r="B15" s="55" t="s">
        <v>22</v>
      </c>
      <c r="C15" s="47" t="s">
        <v>150</v>
      </c>
      <c r="D15" s="48" t="s">
        <v>53</v>
      </c>
      <c r="E15" s="48">
        <v>3</v>
      </c>
    </row>
    <row r="16" ht="24.95" customHeight="1" spans="1:5">
      <c r="A16" s="8" t="s">
        <v>42</v>
      </c>
      <c r="B16" s="20"/>
      <c r="C16" s="20"/>
      <c r="D16" s="51" t="s">
        <v>53</v>
      </c>
      <c r="E16" s="9">
        <f>SUM(E15)</f>
        <v>3</v>
      </c>
    </row>
    <row r="17" ht="107.25" customHeight="1" spans="1:5">
      <c r="A17" s="4">
        <v>1</v>
      </c>
      <c r="B17" s="55" t="s">
        <v>151</v>
      </c>
      <c r="C17" s="47" t="s">
        <v>152</v>
      </c>
      <c r="D17" s="48" t="s">
        <v>53</v>
      </c>
      <c r="E17" s="48">
        <v>4</v>
      </c>
    </row>
    <row r="18" ht="24.95" customHeight="1" spans="1:5">
      <c r="A18" s="8" t="s">
        <v>42</v>
      </c>
      <c r="B18" s="20"/>
      <c r="C18" s="20"/>
      <c r="D18" s="51" t="s">
        <v>53</v>
      </c>
      <c r="E18" s="9">
        <f>SUM(E17)</f>
        <v>4</v>
      </c>
    </row>
    <row r="19" ht="24.95" customHeight="1" spans="1:5">
      <c r="A19" s="10" t="s">
        <v>9</v>
      </c>
      <c r="B19" s="11"/>
      <c r="C19" s="11"/>
      <c r="D19" s="11"/>
      <c r="E19" s="11">
        <f>SUM(E18,E16,E14,E12,E7)</f>
        <v>446</v>
      </c>
    </row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</sheetData>
  <mergeCells count="4">
    <mergeCell ref="A1:E1"/>
    <mergeCell ref="B19:D19"/>
    <mergeCell ref="B3:B6"/>
    <mergeCell ref="B8:B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汇总表</vt:lpstr>
      <vt:lpstr>立畅楼（G1）</vt:lpstr>
      <vt:lpstr>立行楼（G2）</vt:lpstr>
      <vt:lpstr>立远楼（G3)</vt:lpstr>
      <vt:lpstr>明想楼(G4)</vt:lpstr>
      <vt:lpstr>千秋会堂</vt:lpstr>
      <vt:lpstr>行政楼</vt:lpstr>
      <vt:lpstr>大学生活动中心、综合楼</vt:lpstr>
      <vt:lpstr>尚学楼</vt:lpstr>
      <vt:lpstr>图书馆</vt:lpstr>
      <vt:lpstr>体育馆</vt:lpstr>
      <vt:lpstr>海洋楼</vt:lpstr>
      <vt:lpstr>田径场看台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lenovo</cp:lastModifiedBy>
  <dcterms:created xsi:type="dcterms:W3CDTF">2023-05-12T11:15:00Z</dcterms:created>
  <cp:lastPrinted>2026-03-21T03:03:00Z</cp:lastPrinted>
  <dcterms:modified xsi:type="dcterms:W3CDTF">2026-04-20T01:58:37Z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630E30BF492D4CC494FDF43BC4A7FC2B_13</vt:lpwstr>
  </property>
  <property fmtid="{D5CDD505-2E9C-101B-9397-08002B2CF9AE}" pid="4" name="CalculationRule">
    <vt:i4>0</vt:i4>
  </property>
</Properties>
</file>