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正在进行工程\2026年4月13日潼陇线（颜集段）、青年路“建管养”一体化\"/>
    </mc:Choice>
  </mc:AlternateContent>
  <xr:revisionPtr revIDLastSave="0" documentId="13_ncr:1_{FD05B3FF-A451-485A-9123-3098604071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汇总表" sheetId="18" r:id="rId1"/>
    <sheet name="建设期工程量汇总表" sheetId="6" r:id="rId2"/>
    <sheet name="5年日常养护工程量清单" sheetId="16" r:id="rId3"/>
    <sheet name="3年长周期养护工程量清单" sheetId="17" r:id="rId4"/>
  </sheets>
  <definedNames>
    <definedName name="_xlnm._FilterDatabase" localSheetId="1" hidden="1">建设期工程量汇总表!$A$2:$I$39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7" l="1"/>
  <c r="G48" i="17"/>
  <c r="G47" i="17"/>
  <c r="G46" i="17"/>
  <c r="G44" i="17"/>
  <c r="G43" i="17"/>
  <c r="G42" i="17"/>
  <c r="G41" i="17"/>
  <c r="G40" i="17"/>
  <c r="G39" i="17"/>
  <c r="G38" i="17"/>
  <c r="G37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5" i="17"/>
  <c r="G14" i="17"/>
  <c r="G12" i="17"/>
  <c r="G11" i="17"/>
  <c r="G10" i="17"/>
  <c r="G9" i="17"/>
  <c r="G8" i="17"/>
  <c r="G7" i="17"/>
  <c r="G6" i="17"/>
  <c r="G5" i="17"/>
  <c r="G4" i="17"/>
  <c r="G24" i="16"/>
  <c r="G23" i="16"/>
  <c r="G22" i="16"/>
  <c r="G20" i="16"/>
  <c r="G19" i="16"/>
  <c r="G17" i="16"/>
  <c r="G16" i="16"/>
  <c r="G14" i="16"/>
  <c r="G13" i="16"/>
  <c r="G12" i="16"/>
  <c r="G11" i="16"/>
  <c r="G10" i="16"/>
  <c r="G8" i="16"/>
  <c r="G7" i="16"/>
  <c r="G6" i="16"/>
  <c r="G5" i="16"/>
  <c r="G3" i="16"/>
  <c r="C5" i="18"/>
  <c r="C4" i="18"/>
  <c r="H39" i="6"/>
  <c r="H38" i="6"/>
  <c r="H37" i="6"/>
  <c r="H36" i="6"/>
  <c r="H35" i="6"/>
  <c r="H34" i="6"/>
  <c r="H33" i="6"/>
  <c r="H32" i="6"/>
  <c r="H31" i="6"/>
  <c r="H29" i="6"/>
  <c r="H25" i="6"/>
  <c r="H40" i="6" s="1"/>
  <c r="C3" i="18" s="1"/>
  <c r="C6" i="18" s="1"/>
  <c r="H23" i="6"/>
  <c r="H21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</calcChain>
</file>

<file path=xl/sharedStrings.xml><?xml version="1.0" encoding="utf-8"?>
<sst xmlns="http://schemas.openxmlformats.org/spreadsheetml/2006/main" count="307" uniqueCount="181">
  <si>
    <t>工程量清单汇总表</t>
  </si>
  <si>
    <t>序号</t>
  </si>
  <si>
    <t>项目名称</t>
  </si>
  <si>
    <t>金额（万元）</t>
  </si>
  <si>
    <t>备注</t>
  </si>
  <si>
    <t>建设期</t>
  </si>
  <si>
    <t>5年日常养护</t>
  </si>
  <si>
    <t>3年长周期养护</t>
  </si>
  <si>
    <t>合计</t>
  </si>
  <si>
    <t>建设期工程数量汇总表</t>
  </si>
  <si>
    <t>线路名称</t>
  </si>
  <si>
    <t>位置</t>
  </si>
  <si>
    <t>设备类型</t>
  </si>
  <si>
    <t>单位</t>
  </si>
  <si>
    <t>数量</t>
  </si>
  <si>
    <t>单价（元）</t>
  </si>
  <si>
    <t>合价（元）</t>
  </si>
  <si>
    <t>一、行车预警系统</t>
  </si>
  <si>
    <t>潼陇线
（颜集段）</t>
  </si>
  <si>
    <t>K1+300与颜时线交叉口</t>
  </si>
  <si>
    <t>电子一体化哨兵</t>
  </si>
  <si>
    <t>套</t>
  </si>
  <si>
    <t>详见设计说明7-9页
包含图纸中涉及此部分内容的所有费用</t>
  </si>
  <si>
    <t>K2+240与村道交叉口</t>
  </si>
  <si>
    <t>K4+375与村道交叉口</t>
  </si>
  <si>
    <t>K4+590与村道交叉口</t>
  </si>
  <si>
    <t>青年路</t>
  </si>
  <si>
    <t>K1+250与S245交叉口</t>
  </si>
  <si>
    <t>可变情报板（含悬臂杆件，杆件基础）</t>
  </si>
  <si>
    <t>详见设计说明9-11页
包含图纸中涉及此部分内容的所有费用</t>
  </si>
  <si>
    <t>监控摄像机</t>
  </si>
  <si>
    <t>个</t>
  </si>
  <si>
    <t>雷视一体机</t>
  </si>
  <si>
    <t>雷达车速显示屏</t>
  </si>
  <si>
    <t>K4+650与亚森路交叉口</t>
  </si>
  <si>
    <t>电子一体化哨兵系统</t>
  </si>
  <si>
    <t>安装辅材（设备安装及配套辅材）</t>
  </si>
  <si>
    <t>项</t>
  </si>
  <si>
    <t>配套设施（含机箱、防雷器、电缆、光纤网线等所有用于交叉口预警系统的配套设施）</t>
  </si>
  <si>
    <t>二、无人机巡检系统</t>
  </si>
  <si>
    <t>潼陇线、青年路</t>
  </si>
  <si>
    <t>无人机</t>
  </si>
  <si>
    <t xml:space="preserve">详见设计说明13-14页
包含图纸中涉及此部分内容的所有费用
</t>
  </si>
  <si>
    <t>三、公路巡检系统</t>
  </si>
  <si>
    <t>每年每季度一次智能巡检，出具路面技术状况评定报告，共2年</t>
  </si>
  <si>
    <t>次</t>
  </si>
  <si>
    <t xml:space="preserve">详见设计说明14-15页
包含图纸中涉及此部分内容的所有费用
</t>
  </si>
  <si>
    <t>四、供电和网络</t>
  </si>
  <si>
    <t>行车预警系统、无人机巡检系统、公路巡检系统锁需供电开户（含机箱、防雷器、电表等）、专线租赁（50M）、可变情报板运行期间电费等，结合设计图纸及现场实际情况，综合考虑报价。</t>
  </si>
  <si>
    <t>五、数据集成、接入相关平台</t>
  </si>
  <si>
    <t>“数智协同”、“科技兴安”数据对接，数据集成，接入市级平台</t>
  </si>
  <si>
    <t>1.预警平台组件是基于物联网设备以及物联数据的综合应用平台，通过智能接入组件，实现交通前端物联设备的统一汇聚与接入，包括监控设备、雷达检测设备、交通诱导发布设备等。同时中心依托于云存储、感知数据应用服务以及智能分析设备，实现数据的融合分析应用。
2.本项目系统采取二级管理模式，即：指挥中心一一外场设备模式，不单独设管理中心，系统须接入现有宿迁市公路中心农路平台。
3.详细要求见图纸</t>
  </si>
  <si>
    <t>六、其他设施</t>
  </si>
  <si>
    <t>K2+640-K4+565路段上下行</t>
  </si>
  <si>
    <t>太阳能路灯</t>
  </si>
  <si>
    <t>详见设计说明11-13页
包含路灯、灯杆、电池、挖填土、路灯基础等所有内容</t>
  </si>
  <si>
    <t>黄黑立面标记</t>
  </si>
  <si>
    <t>㎡</t>
  </si>
  <si>
    <t>用于太阳能路灯</t>
  </si>
  <si>
    <t>K0+008-K5+106路段上下行</t>
  </si>
  <si>
    <t>热熔标线</t>
  </si>
  <si>
    <t>热熔型涂料路面标线（反光型），宽度15cm</t>
  </si>
  <si>
    <t>马庄桥路段</t>
  </si>
  <si>
    <t>新增单柱式（□70×120）警告标志</t>
  </si>
  <si>
    <t>警示标志牌 桥梁路段 减速慢行
1.矩形120*70cm
2.钢材全部使用Q235B钢
3.反光膜等级使用III类反光膜
4.包含基础开挖、混凝土浇筑、回填、钢筋绑扎等所有费用
5.详细做法见图纸</t>
  </si>
  <si>
    <t>新增单柱式（D60+D60）禁令标志</t>
  </si>
  <si>
    <t>禁令标志牌（限载15t 限轴10t）
1.直径约600mm
2.钢材全部使用Q235B钢
3.反光膜等级使用III类反光膜
4.包含基础开挖、混凝土浇筑、回填、钢筋绑扎等所有费用
5.详细做法见图纸</t>
  </si>
  <si>
    <t>K1+240-K5+240上行路段</t>
  </si>
  <si>
    <t>Gr-B-2E/1E护栏</t>
  </si>
  <si>
    <t>m</t>
  </si>
  <si>
    <t>1.包含C型板、过渡板、端头等全部费用
2.包含部分位置的立柱有钢筋混凝土基础，
3.详细参数及做法见图纸</t>
  </si>
  <si>
    <t>轮廓标</t>
  </si>
  <si>
    <t>详细参数及做法见图纸</t>
  </si>
  <si>
    <t>用于护栏端头</t>
  </si>
  <si>
    <t>K4+650交叉口</t>
  </si>
  <si>
    <t>警告标志杆件拆除、版面利旧（△90）</t>
  </si>
  <si>
    <t>拆除杆件 版面利旧（十字警告标志）</t>
  </si>
  <si>
    <t>子目号</t>
  </si>
  <si>
    <t>子目名称</t>
  </si>
  <si>
    <t>1年数量</t>
  </si>
  <si>
    <t>5年数量</t>
  </si>
  <si>
    <t>一</t>
  </si>
  <si>
    <t>日常养护</t>
  </si>
  <si>
    <t>道路、桥涵等巡查（含日常巡查、经常性检查、定期检查、特殊性检查及技术状况评定等管养范围内的内业资料）</t>
  </si>
  <si>
    <t>总额</t>
  </si>
  <si>
    <t>二</t>
  </si>
  <si>
    <t>应急抢险</t>
  </si>
  <si>
    <t>应急抢险机械（装载机）</t>
  </si>
  <si>
    <t>台班</t>
  </si>
  <si>
    <t>应急抢险机械（刮平机）</t>
  </si>
  <si>
    <t>应急抢险机械（自卸车）</t>
  </si>
  <si>
    <t>应急处置（人员及辅助费）</t>
  </si>
  <si>
    <t>三</t>
  </si>
  <si>
    <t>冬季防雪</t>
  </si>
  <si>
    <t>道路除雪</t>
  </si>
  <si>
    <t>次.m2</t>
  </si>
  <si>
    <t>桥梁除雪</t>
  </si>
  <si>
    <t>备防滑石料</t>
  </si>
  <si>
    <t>T</t>
  </si>
  <si>
    <t>撒融雪剂</t>
  </si>
  <si>
    <t>撒盐</t>
  </si>
  <si>
    <t>四</t>
  </si>
  <si>
    <t>绿化养护</t>
  </si>
  <si>
    <t>路肩绿化养护、边坡边沟割草</t>
  </si>
  <si>
    <t>m2</t>
  </si>
  <si>
    <t>路肩边沟边坡清理修整</t>
  </si>
  <si>
    <t>公里</t>
  </si>
  <si>
    <t>五</t>
  </si>
  <si>
    <t>路面清扫</t>
  </si>
  <si>
    <t>机械清扫</t>
  </si>
  <si>
    <t>单次/㎡</t>
  </si>
  <si>
    <t>道路冲洒（镇区段）</t>
  </si>
  <si>
    <t>六</t>
  </si>
  <si>
    <t>日常养护费用</t>
  </si>
  <si>
    <t>公路交通安全维护费（含清除路域范围内障碍物）</t>
  </si>
  <si>
    <t>年</t>
  </si>
  <si>
    <t>人工（配合道路保洁、标牌等基础设施扶正清洗）</t>
  </si>
  <si>
    <t>人*年</t>
  </si>
  <si>
    <t>七</t>
  </si>
  <si>
    <t>名称</t>
  </si>
  <si>
    <t>3年数量</t>
  </si>
  <si>
    <t>道路工程</t>
  </si>
  <si>
    <t>（一）</t>
  </si>
  <si>
    <t>沥青路面</t>
  </si>
  <si>
    <t>修补区域标高与周边路面相齐平，无明显跳车感；新旧路面接缝紧密、顺直，无松散、翘边现象；修补区域无泛油、离析或明显色差。</t>
  </si>
  <si>
    <t>沥青混凝土路面维修</t>
  </si>
  <si>
    <t>m3</t>
  </si>
  <si>
    <t>玻纤格栅</t>
  </si>
  <si>
    <t>原材料为无碱玻璃纤维，碱金属氧化物含量不应大于 0.8%；极限抗拉强度≥50kN/m；极限伸 长率≤4%；经 170℃、1h 热处理后，其经向和纬向拉伸断裂强度不应小于原强度的 90%。</t>
  </si>
  <si>
    <t>沥青混凝土路面坑塘维修（热补料、含贴缝带封边）</t>
  </si>
  <si>
    <t>粘层油</t>
  </si>
  <si>
    <t>采用改性乳化沥青，规格采用PC-3型，用量为0.3-0.6L/㎡，具体根据现场喷洒确定。</t>
  </si>
  <si>
    <t>铣刨沥青面层</t>
  </si>
  <si>
    <t>（二）</t>
  </si>
  <si>
    <t>沥青路面预防性养护</t>
  </si>
  <si>
    <t>稀浆封层（ES-2型）</t>
  </si>
  <si>
    <t>1.5cm热拌超薄罩面</t>
  </si>
  <si>
    <t>沥青路面机械灌缝（开槽）</t>
  </si>
  <si>
    <t>灌缝前应将施工部位清理干净，保证裂缝及周边干燥、清洁，开槽槽壁不应有松散、啃边。灌缝需充分饱满、黏结紧密，胶边缘齐顺、表面平整，无颗粒状胶粒。</t>
  </si>
  <si>
    <t>（三）</t>
  </si>
  <si>
    <t>雨水工程</t>
  </si>
  <si>
    <t>窨井盖</t>
  </si>
  <si>
    <t>窨井盖、井座更换，材质规格与现状一致。</t>
  </si>
  <si>
    <t>铸铁雨水蓖</t>
  </si>
  <si>
    <t>铸铁雨水蓖更换，材质规格与现状一致。</t>
  </si>
  <si>
    <t>桥梁、涵洞</t>
  </si>
  <si>
    <t>桥梁伸缩缝维修</t>
  </si>
  <si>
    <t>方圩桥</t>
  </si>
  <si>
    <t>更换桥梁伸缩缝胶条</t>
  </si>
  <si>
    <t>维修伸缩缝混凝土</t>
  </si>
  <si>
    <t>桥梁防撞墙混凝土涂料粉刷</t>
  </si>
  <si>
    <t>交安设施及附属</t>
  </si>
  <si>
    <t>黄闪灯</t>
  </si>
  <si>
    <t>养护规格材质与现状相同</t>
  </si>
  <si>
    <t>里程碑更换（与现状一致）</t>
  </si>
  <si>
    <t>百米桩更换（与现状一致）</t>
  </si>
  <si>
    <t>标志（含各种版面）</t>
  </si>
  <si>
    <t>道口标柱</t>
  </si>
  <si>
    <t>标线(热熔)</t>
  </si>
  <si>
    <t>标线清洗（水洗）</t>
  </si>
  <si>
    <t>波形护栏（更换）</t>
  </si>
  <si>
    <t>波形护栏（维修）</t>
  </si>
  <si>
    <t>波形护栏清洗</t>
  </si>
  <si>
    <t>端头梁（含反光膜、含所有规格）</t>
  </si>
  <si>
    <t>附着式轮廓标</t>
  </si>
  <si>
    <t>智能设施</t>
  </si>
  <si>
    <t>交叉口预警所涉及设备平台维护</t>
  </si>
  <si>
    <t>包含该系统正常使用及3年维保等内容</t>
  </si>
  <si>
    <t>信息情报板设施维护</t>
  </si>
  <si>
    <t>含3年长周期养护期间设备正常运营等内容</t>
  </si>
  <si>
    <t>支路哨兵设施维护</t>
  </si>
  <si>
    <t>测速雷达设施维护</t>
  </si>
  <si>
    <t>雷视设施维护</t>
  </si>
  <si>
    <t>监控摄像机维护</t>
  </si>
  <si>
    <t>每年每季度一次智能巡检，出具路面技术状况评定报告，共3年</t>
  </si>
  <si>
    <t>数智协同建设内容中无人机及硬件设施、算法及平台维护</t>
  </si>
  <si>
    <t>绿化</t>
  </si>
  <si>
    <t>撒草籽</t>
  </si>
  <si>
    <t>草皮补植</t>
  </si>
  <si>
    <t>苗木补植</t>
  </si>
  <si>
    <t>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</si>
</sst>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000_ "/>
  </numFmts>
  <fonts count="11" x14ac:knownFonts="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78" fontId="0" fillId="2" borderId="2" xfId="0" applyNumberFormat="1" applyFill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C3" sqref="C3"/>
    </sheetView>
  </sheetViews>
  <sheetFormatPr defaultColWidth="9" defaultRowHeight="13.5" x14ac:dyDescent="0.15"/>
  <cols>
    <col min="2" max="2" width="31.5" customWidth="1"/>
    <col min="3" max="3" width="25.625" customWidth="1"/>
    <col min="4" max="4" width="21.375" customWidth="1"/>
  </cols>
  <sheetData>
    <row r="1" spans="1:4" ht="20.25" x14ac:dyDescent="0.15">
      <c r="A1" s="57" t="s">
        <v>0</v>
      </c>
      <c r="B1" s="57"/>
      <c r="C1" s="57"/>
      <c r="D1" s="57"/>
    </row>
    <row r="2" spans="1:4" x14ac:dyDescent="0.15">
      <c r="A2" s="23" t="s">
        <v>1</v>
      </c>
      <c r="B2" s="23" t="s">
        <v>2</v>
      </c>
      <c r="C2" s="23" t="s">
        <v>3</v>
      </c>
      <c r="D2" s="23" t="s">
        <v>4</v>
      </c>
    </row>
    <row r="3" spans="1:4" x14ac:dyDescent="0.15">
      <c r="A3" s="24">
        <v>1</v>
      </c>
      <c r="B3" s="24" t="s">
        <v>5</v>
      </c>
      <c r="C3" s="29">
        <f>建设期工程量汇总表!H40</f>
        <v>0</v>
      </c>
      <c r="D3" s="24"/>
    </row>
    <row r="4" spans="1:4" x14ac:dyDescent="0.15">
      <c r="A4" s="14">
        <v>2</v>
      </c>
      <c r="B4" s="14" t="s">
        <v>6</v>
      </c>
      <c r="C4" s="30">
        <f>'5年日常养护工程量清单'!G24</f>
        <v>0</v>
      </c>
      <c r="D4" s="14"/>
    </row>
    <row r="5" spans="1:4" x14ac:dyDescent="0.15">
      <c r="A5" s="14">
        <v>3</v>
      </c>
      <c r="B5" s="14" t="s">
        <v>7</v>
      </c>
      <c r="C5" s="30">
        <f>'3年长周期养护工程量清单'!G49</f>
        <v>0</v>
      </c>
      <c r="D5" s="14"/>
    </row>
    <row r="6" spans="1:4" x14ac:dyDescent="0.15">
      <c r="A6" s="33" t="s">
        <v>8</v>
      </c>
      <c r="B6" s="33"/>
      <c r="C6" s="31">
        <f>SUM(C3:C5)</f>
        <v>0</v>
      </c>
      <c r="D6" s="14"/>
    </row>
  </sheetData>
  <mergeCells count="2">
    <mergeCell ref="A1:D1"/>
    <mergeCell ref="A6:B6"/>
  </mergeCells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0"/>
  <sheetViews>
    <sheetView tabSelected="1" workbookViewId="0">
      <pane ySplit="2" topLeftCell="A10" activePane="bottomLeft" state="frozen"/>
      <selection pane="bottomLeft" activeCell="G15" sqref="G15"/>
    </sheetView>
  </sheetViews>
  <sheetFormatPr defaultColWidth="9" defaultRowHeight="13.5" x14ac:dyDescent="0.15"/>
  <cols>
    <col min="1" max="1" width="5.125" style="22" customWidth="1"/>
    <col min="2" max="2" width="12.125" style="22" customWidth="1"/>
    <col min="3" max="3" width="22.625" style="22" customWidth="1"/>
    <col min="4" max="4" width="53.625" style="22" customWidth="1"/>
    <col min="5" max="6" width="8.625" style="22" customWidth="1"/>
    <col min="7" max="7" width="12.5" style="22" customWidth="1"/>
    <col min="8" max="8" width="13.625" style="22" customWidth="1"/>
    <col min="9" max="9" width="33" style="22" customWidth="1"/>
    <col min="10" max="11" width="9" style="22"/>
    <col min="12" max="12" width="12.625" style="22"/>
    <col min="13" max="14" width="9" style="22"/>
    <col min="15" max="15" width="12.625" style="22"/>
    <col min="16" max="16384" width="9" style="22"/>
  </cols>
  <sheetData>
    <row r="1" spans="1:9" ht="21.95" customHeight="1" x14ac:dyDescent="0.15">
      <c r="A1" s="32" t="s">
        <v>9</v>
      </c>
      <c r="B1" s="32"/>
      <c r="C1" s="32"/>
      <c r="D1" s="32"/>
      <c r="E1" s="32"/>
      <c r="F1" s="32"/>
      <c r="G1" s="32"/>
      <c r="H1" s="32"/>
      <c r="I1" s="32"/>
    </row>
    <row r="2" spans="1:9" ht="21.95" customHeight="1" x14ac:dyDescent="0.15">
      <c r="A2" s="7" t="s"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4</v>
      </c>
    </row>
    <row r="3" spans="1:9" ht="21.95" customHeight="1" x14ac:dyDescent="0.15">
      <c r="A3" s="33" t="s">
        <v>17</v>
      </c>
      <c r="B3" s="33"/>
      <c r="C3" s="33"/>
      <c r="D3" s="33"/>
      <c r="E3" s="33"/>
      <c r="F3" s="33"/>
      <c r="G3" s="33"/>
      <c r="H3" s="33"/>
      <c r="I3" s="33"/>
    </row>
    <row r="4" spans="1:9" ht="32.1" customHeight="1" x14ac:dyDescent="0.15">
      <c r="A4" s="14">
        <v>1</v>
      </c>
      <c r="B4" s="41" t="s">
        <v>18</v>
      </c>
      <c r="C4" s="14" t="s">
        <v>19</v>
      </c>
      <c r="D4" s="14" t="s">
        <v>20</v>
      </c>
      <c r="E4" s="14" t="s">
        <v>21</v>
      </c>
      <c r="F4" s="14">
        <v>1</v>
      </c>
      <c r="G4" s="14"/>
      <c r="H4" s="15">
        <f>G4*F4</f>
        <v>0</v>
      </c>
      <c r="I4" s="54" t="s">
        <v>22</v>
      </c>
    </row>
    <row r="5" spans="1:9" ht="21.95" customHeight="1" x14ac:dyDescent="0.15">
      <c r="A5" s="14">
        <v>2</v>
      </c>
      <c r="B5" s="37"/>
      <c r="C5" s="14" t="s">
        <v>23</v>
      </c>
      <c r="D5" s="14" t="s">
        <v>20</v>
      </c>
      <c r="E5" s="14" t="s">
        <v>21</v>
      </c>
      <c r="F5" s="14">
        <v>2</v>
      </c>
      <c r="G5" s="14"/>
      <c r="H5" s="15">
        <f t="shared" ref="H5:H19" si="0">G5*F5</f>
        <v>0</v>
      </c>
      <c r="I5" s="55"/>
    </row>
    <row r="6" spans="1:9" ht="21.95" customHeight="1" x14ac:dyDescent="0.15">
      <c r="A6" s="14">
        <v>3</v>
      </c>
      <c r="B6" s="37"/>
      <c r="C6" s="14" t="s">
        <v>24</v>
      </c>
      <c r="D6" s="14" t="s">
        <v>20</v>
      </c>
      <c r="E6" s="14" t="s">
        <v>21</v>
      </c>
      <c r="F6" s="14">
        <v>2</v>
      </c>
      <c r="G6" s="14"/>
      <c r="H6" s="15">
        <f t="shared" si="0"/>
        <v>0</v>
      </c>
      <c r="I6" s="55"/>
    </row>
    <row r="7" spans="1:9" ht="21.95" customHeight="1" x14ac:dyDescent="0.15">
      <c r="A7" s="14">
        <v>4</v>
      </c>
      <c r="B7" s="37"/>
      <c r="C7" s="14" t="s">
        <v>25</v>
      </c>
      <c r="D7" s="14" t="s">
        <v>20</v>
      </c>
      <c r="E7" s="14" t="s">
        <v>21</v>
      </c>
      <c r="F7" s="14">
        <v>2</v>
      </c>
      <c r="G7" s="14"/>
      <c r="H7" s="15">
        <f t="shared" si="0"/>
        <v>0</v>
      </c>
      <c r="I7" s="55"/>
    </row>
    <row r="8" spans="1:9" ht="21.95" customHeight="1" x14ac:dyDescent="0.15">
      <c r="A8" s="14">
        <v>5</v>
      </c>
      <c r="B8" s="37" t="s">
        <v>26</v>
      </c>
      <c r="C8" s="37" t="s">
        <v>27</v>
      </c>
      <c r="D8" s="14" t="s">
        <v>20</v>
      </c>
      <c r="E8" s="14" t="s">
        <v>21</v>
      </c>
      <c r="F8" s="14">
        <v>2</v>
      </c>
      <c r="G8" s="14"/>
      <c r="H8" s="15">
        <f t="shared" si="0"/>
        <v>0</v>
      </c>
      <c r="I8" s="56"/>
    </row>
    <row r="9" spans="1:9" ht="21.95" customHeight="1" x14ac:dyDescent="0.15">
      <c r="A9" s="14">
        <v>6</v>
      </c>
      <c r="B9" s="37"/>
      <c r="C9" s="37"/>
      <c r="D9" s="14" t="s">
        <v>28</v>
      </c>
      <c r="E9" s="14" t="s">
        <v>21</v>
      </c>
      <c r="F9" s="14">
        <v>2</v>
      </c>
      <c r="G9" s="14"/>
      <c r="H9" s="15">
        <f t="shared" si="0"/>
        <v>0</v>
      </c>
      <c r="I9" s="54" t="s">
        <v>29</v>
      </c>
    </row>
    <row r="10" spans="1:9" ht="21.95" customHeight="1" x14ac:dyDescent="0.15">
      <c r="A10" s="14">
        <v>7</v>
      </c>
      <c r="B10" s="37"/>
      <c r="C10" s="37"/>
      <c r="D10" s="14" t="s">
        <v>30</v>
      </c>
      <c r="E10" s="14" t="s">
        <v>31</v>
      </c>
      <c r="F10" s="14">
        <v>2</v>
      </c>
      <c r="G10" s="14"/>
      <c r="H10" s="15">
        <f t="shared" si="0"/>
        <v>0</v>
      </c>
      <c r="I10" s="55"/>
    </row>
    <row r="11" spans="1:9" ht="21.95" customHeight="1" x14ac:dyDescent="0.15">
      <c r="A11" s="14">
        <v>8</v>
      </c>
      <c r="B11" s="37"/>
      <c r="C11" s="37"/>
      <c r="D11" s="14" t="s">
        <v>32</v>
      </c>
      <c r="E11" s="14" t="s">
        <v>31</v>
      </c>
      <c r="F11" s="14">
        <v>2</v>
      </c>
      <c r="G11" s="14"/>
      <c r="H11" s="15">
        <f t="shared" si="0"/>
        <v>0</v>
      </c>
      <c r="I11" s="55"/>
    </row>
    <row r="12" spans="1:9" ht="21.95" customHeight="1" x14ac:dyDescent="0.15">
      <c r="A12" s="14">
        <v>9</v>
      </c>
      <c r="B12" s="37"/>
      <c r="C12" s="37"/>
      <c r="D12" s="14" t="s">
        <v>33</v>
      </c>
      <c r="E12" s="14" t="s">
        <v>31</v>
      </c>
      <c r="F12" s="14">
        <v>2</v>
      </c>
      <c r="G12" s="14"/>
      <c r="H12" s="15">
        <f t="shared" si="0"/>
        <v>0</v>
      </c>
      <c r="I12" s="56"/>
    </row>
    <row r="13" spans="1:9" ht="30" customHeight="1" x14ac:dyDescent="0.15">
      <c r="A13" s="14">
        <v>10</v>
      </c>
      <c r="B13" s="37"/>
      <c r="C13" s="37" t="s">
        <v>34</v>
      </c>
      <c r="D13" s="14" t="s">
        <v>35</v>
      </c>
      <c r="E13" s="14" t="s">
        <v>21</v>
      </c>
      <c r="F13" s="14">
        <v>2</v>
      </c>
      <c r="G13" s="14"/>
      <c r="H13" s="15">
        <f t="shared" si="0"/>
        <v>0</v>
      </c>
      <c r="I13" s="54" t="s">
        <v>22</v>
      </c>
    </row>
    <row r="14" spans="1:9" ht="21.95" customHeight="1" x14ac:dyDescent="0.15">
      <c r="A14" s="14">
        <v>11</v>
      </c>
      <c r="B14" s="37"/>
      <c r="C14" s="37"/>
      <c r="D14" s="14" t="s">
        <v>28</v>
      </c>
      <c r="E14" s="14" t="s">
        <v>21</v>
      </c>
      <c r="F14" s="14">
        <v>2</v>
      </c>
      <c r="G14" s="14"/>
      <c r="H14" s="15">
        <f t="shared" si="0"/>
        <v>0</v>
      </c>
      <c r="I14" s="55"/>
    </row>
    <row r="15" spans="1:9" ht="21.95" customHeight="1" x14ac:dyDescent="0.15">
      <c r="A15" s="14">
        <v>12</v>
      </c>
      <c r="B15" s="37"/>
      <c r="C15" s="37"/>
      <c r="D15" s="14" t="s">
        <v>30</v>
      </c>
      <c r="E15" s="14" t="s">
        <v>31</v>
      </c>
      <c r="F15" s="14">
        <v>2</v>
      </c>
      <c r="G15" s="14"/>
      <c r="H15" s="15">
        <f t="shared" si="0"/>
        <v>0</v>
      </c>
      <c r="I15" s="55"/>
    </row>
    <row r="16" spans="1:9" ht="21.95" customHeight="1" x14ac:dyDescent="0.15">
      <c r="A16" s="14">
        <v>13</v>
      </c>
      <c r="B16" s="37"/>
      <c r="C16" s="37"/>
      <c r="D16" s="14" t="s">
        <v>32</v>
      </c>
      <c r="E16" s="14" t="s">
        <v>31</v>
      </c>
      <c r="F16" s="14">
        <v>2</v>
      </c>
      <c r="G16" s="14"/>
      <c r="H16" s="15">
        <f t="shared" si="0"/>
        <v>0</v>
      </c>
      <c r="I16" s="55"/>
    </row>
    <row r="17" spans="1:9" ht="21.95" customHeight="1" x14ac:dyDescent="0.15">
      <c r="A17" s="14">
        <v>14</v>
      </c>
      <c r="B17" s="37"/>
      <c r="C17" s="37"/>
      <c r="D17" s="14" t="s">
        <v>33</v>
      </c>
      <c r="E17" s="14" t="s">
        <v>31</v>
      </c>
      <c r="F17" s="14">
        <v>2</v>
      </c>
      <c r="G17" s="14"/>
      <c r="H17" s="15">
        <f t="shared" si="0"/>
        <v>0</v>
      </c>
      <c r="I17" s="56"/>
    </row>
    <row r="18" spans="1:9" ht="21.95" customHeight="1" x14ac:dyDescent="0.15">
      <c r="A18" s="14">
        <v>15</v>
      </c>
      <c r="B18" s="34" t="s">
        <v>36</v>
      </c>
      <c r="C18" s="35"/>
      <c r="D18" s="36"/>
      <c r="E18" s="25" t="s">
        <v>37</v>
      </c>
      <c r="F18" s="14">
        <v>1</v>
      </c>
      <c r="G18" s="14"/>
      <c r="H18" s="15">
        <f t="shared" si="0"/>
        <v>0</v>
      </c>
      <c r="I18" s="14"/>
    </row>
    <row r="19" spans="1:9" ht="21.95" customHeight="1" x14ac:dyDescent="0.15">
      <c r="A19" s="14">
        <v>16</v>
      </c>
      <c r="B19" s="34" t="s">
        <v>38</v>
      </c>
      <c r="C19" s="35"/>
      <c r="D19" s="36"/>
      <c r="E19" s="25" t="s">
        <v>37</v>
      </c>
      <c r="F19" s="14">
        <v>1</v>
      </c>
      <c r="G19" s="14"/>
      <c r="H19" s="15">
        <f t="shared" si="0"/>
        <v>0</v>
      </c>
      <c r="I19" s="14"/>
    </row>
    <row r="20" spans="1:9" ht="21.95" customHeight="1" x14ac:dyDescent="0.15">
      <c r="A20" s="33" t="s">
        <v>39</v>
      </c>
      <c r="B20" s="33"/>
      <c r="C20" s="33"/>
      <c r="D20" s="33"/>
      <c r="E20" s="33"/>
      <c r="F20" s="33"/>
      <c r="G20" s="33"/>
      <c r="H20" s="33"/>
      <c r="I20" s="33"/>
    </row>
    <row r="21" spans="1:9" ht="30" customHeight="1" x14ac:dyDescent="0.15">
      <c r="A21" s="14">
        <v>1</v>
      </c>
      <c r="B21" s="37" t="s">
        <v>40</v>
      </c>
      <c r="C21" s="37"/>
      <c r="D21" s="25" t="s">
        <v>41</v>
      </c>
      <c r="E21" s="14" t="s">
        <v>21</v>
      </c>
      <c r="F21" s="25">
        <v>2</v>
      </c>
      <c r="G21" s="25"/>
      <c r="H21" s="15">
        <f>G21*F21</f>
        <v>0</v>
      </c>
      <c r="I21" s="24" t="s">
        <v>42</v>
      </c>
    </row>
    <row r="22" spans="1:9" ht="21.95" customHeight="1" x14ac:dyDescent="0.15">
      <c r="A22" s="33" t="s">
        <v>43</v>
      </c>
      <c r="B22" s="33"/>
      <c r="C22" s="33"/>
      <c r="D22" s="33"/>
      <c r="E22" s="33"/>
      <c r="F22" s="33"/>
      <c r="G22" s="33"/>
      <c r="H22" s="33"/>
      <c r="I22" s="33"/>
    </row>
    <row r="23" spans="1:9" ht="36" customHeight="1" x14ac:dyDescent="0.15">
      <c r="A23" s="14">
        <v>1</v>
      </c>
      <c r="B23" s="37" t="s">
        <v>40</v>
      </c>
      <c r="C23" s="37"/>
      <c r="D23" s="25" t="s">
        <v>44</v>
      </c>
      <c r="E23" s="14" t="s">
        <v>45</v>
      </c>
      <c r="F23" s="25">
        <v>8</v>
      </c>
      <c r="G23" s="25"/>
      <c r="H23" s="15">
        <f>G23*F23</f>
        <v>0</v>
      </c>
      <c r="I23" s="24" t="s">
        <v>46</v>
      </c>
    </row>
    <row r="24" spans="1:9" ht="21.95" customHeight="1" x14ac:dyDescent="0.15">
      <c r="A24" s="33" t="s">
        <v>47</v>
      </c>
      <c r="B24" s="33"/>
      <c r="C24" s="33"/>
      <c r="D24" s="33"/>
      <c r="E24" s="33"/>
      <c r="F24" s="33"/>
      <c r="G24" s="33"/>
      <c r="H24" s="33"/>
      <c r="I24" s="33"/>
    </row>
    <row r="25" spans="1:9" ht="21.95" customHeight="1" x14ac:dyDescent="0.15">
      <c r="A25" s="14">
        <v>1</v>
      </c>
      <c r="B25" s="37" t="s">
        <v>40</v>
      </c>
      <c r="C25" s="37"/>
      <c r="D25" s="42" t="s">
        <v>48</v>
      </c>
      <c r="E25" s="45" t="s">
        <v>37</v>
      </c>
      <c r="F25" s="48">
        <v>1</v>
      </c>
      <c r="G25" s="48"/>
      <c r="H25" s="51">
        <f>G25*F25</f>
        <v>0</v>
      </c>
      <c r="I25" s="45"/>
    </row>
    <row r="26" spans="1:9" ht="21.95" customHeight="1" x14ac:dyDescent="0.15">
      <c r="A26" s="14">
        <v>2</v>
      </c>
      <c r="B26" s="37"/>
      <c r="C26" s="37"/>
      <c r="D26" s="43"/>
      <c r="E26" s="46"/>
      <c r="F26" s="49"/>
      <c r="G26" s="49"/>
      <c r="H26" s="52"/>
      <c r="I26" s="46"/>
    </row>
    <row r="27" spans="1:9" ht="21.95" customHeight="1" x14ac:dyDescent="0.15">
      <c r="A27" s="14">
        <v>3</v>
      </c>
      <c r="B27" s="37"/>
      <c r="C27" s="37"/>
      <c r="D27" s="44"/>
      <c r="E27" s="47"/>
      <c r="F27" s="50"/>
      <c r="G27" s="50"/>
      <c r="H27" s="53"/>
      <c r="I27" s="47"/>
    </row>
    <row r="28" spans="1:9" ht="21.95" customHeight="1" x14ac:dyDescent="0.15">
      <c r="A28" s="33" t="s">
        <v>49</v>
      </c>
      <c r="B28" s="33"/>
      <c r="C28" s="33"/>
      <c r="D28" s="33"/>
      <c r="E28" s="33"/>
      <c r="F28" s="33"/>
      <c r="G28" s="33"/>
      <c r="H28" s="33"/>
      <c r="I28" s="33"/>
    </row>
    <row r="29" spans="1:9" ht="189" customHeight="1" x14ac:dyDescent="0.15">
      <c r="A29" s="14">
        <v>1</v>
      </c>
      <c r="B29" s="37" t="s">
        <v>40</v>
      </c>
      <c r="C29" s="37"/>
      <c r="D29" s="14" t="s">
        <v>50</v>
      </c>
      <c r="E29" s="14" t="s">
        <v>37</v>
      </c>
      <c r="F29" s="25">
        <v>1</v>
      </c>
      <c r="G29" s="25"/>
      <c r="H29" s="26">
        <f>G29*F29</f>
        <v>0</v>
      </c>
      <c r="I29" s="27" t="s">
        <v>51</v>
      </c>
    </row>
    <row r="30" spans="1:9" ht="21.95" customHeight="1" x14ac:dyDescent="0.15">
      <c r="A30" s="33" t="s">
        <v>52</v>
      </c>
      <c r="B30" s="33"/>
      <c r="C30" s="33"/>
      <c r="D30" s="33"/>
      <c r="E30" s="33"/>
      <c r="F30" s="33"/>
      <c r="G30" s="33"/>
      <c r="H30" s="33"/>
      <c r="I30" s="33"/>
    </row>
    <row r="31" spans="1:9" ht="59.1" customHeight="1" x14ac:dyDescent="0.15">
      <c r="A31" s="14">
        <v>1</v>
      </c>
      <c r="B31" s="41" t="s">
        <v>18</v>
      </c>
      <c r="C31" s="37" t="s">
        <v>53</v>
      </c>
      <c r="D31" s="14" t="s">
        <v>54</v>
      </c>
      <c r="E31" s="25" t="s">
        <v>31</v>
      </c>
      <c r="F31" s="14">
        <v>97</v>
      </c>
      <c r="G31" s="14"/>
      <c r="H31" s="15">
        <f>G31*F31</f>
        <v>0</v>
      </c>
      <c r="I31" s="27" t="s">
        <v>55</v>
      </c>
    </row>
    <row r="32" spans="1:9" ht="21.95" customHeight="1" x14ac:dyDescent="0.15">
      <c r="A32" s="14">
        <v>2</v>
      </c>
      <c r="B32" s="41"/>
      <c r="C32" s="37"/>
      <c r="D32" s="14" t="s">
        <v>56</v>
      </c>
      <c r="E32" s="25" t="s">
        <v>57</v>
      </c>
      <c r="F32" s="14">
        <v>15.5</v>
      </c>
      <c r="G32" s="14"/>
      <c r="H32" s="15">
        <f t="shared" ref="H32:H39" si="1">G32*F32</f>
        <v>0</v>
      </c>
      <c r="I32" s="14" t="s">
        <v>58</v>
      </c>
    </row>
    <row r="33" spans="1:9" ht="32.1" customHeight="1" x14ac:dyDescent="0.15">
      <c r="A33" s="14">
        <v>3</v>
      </c>
      <c r="B33" s="41"/>
      <c r="C33" s="14" t="s">
        <v>59</v>
      </c>
      <c r="D33" s="14" t="s">
        <v>60</v>
      </c>
      <c r="E33" s="25" t="s">
        <v>57</v>
      </c>
      <c r="F33" s="25">
        <v>1529.4</v>
      </c>
      <c r="G33" s="25"/>
      <c r="H33" s="15">
        <f t="shared" si="1"/>
        <v>0</v>
      </c>
      <c r="I33" s="27" t="s">
        <v>61</v>
      </c>
    </row>
    <row r="34" spans="1:9" ht="102.95" customHeight="1" x14ac:dyDescent="0.15">
      <c r="A34" s="14">
        <v>4</v>
      </c>
      <c r="B34" s="41"/>
      <c r="C34" s="37" t="s">
        <v>62</v>
      </c>
      <c r="D34" s="14" t="s">
        <v>63</v>
      </c>
      <c r="E34" s="25" t="s">
        <v>31</v>
      </c>
      <c r="F34" s="25">
        <v>2</v>
      </c>
      <c r="G34" s="25"/>
      <c r="H34" s="15">
        <f t="shared" si="1"/>
        <v>0</v>
      </c>
      <c r="I34" s="27" t="s">
        <v>64</v>
      </c>
    </row>
    <row r="35" spans="1:9" ht="102" customHeight="1" x14ac:dyDescent="0.15">
      <c r="A35" s="14">
        <v>5</v>
      </c>
      <c r="B35" s="41"/>
      <c r="C35" s="37"/>
      <c r="D35" s="14" t="s">
        <v>65</v>
      </c>
      <c r="E35" s="25" t="s">
        <v>31</v>
      </c>
      <c r="F35" s="25">
        <v>2</v>
      </c>
      <c r="G35" s="25"/>
      <c r="H35" s="15">
        <f t="shared" si="1"/>
        <v>0</v>
      </c>
      <c r="I35" s="27" t="s">
        <v>66</v>
      </c>
    </row>
    <row r="36" spans="1:9" ht="75" customHeight="1" x14ac:dyDescent="0.15">
      <c r="A36" s="14">
        <v>6</v>
      </c>
      <c r="B36" s="37" t="s">
        <v>26</v>
      </c>
      <c r="C36" s="37" t="s">
        <v>67</v>
      </c>
      <c r="D36" s="14" t="s">
        <v>68</v>
      </c>
      <c r="E36" s="25" t="s">
        <v>69</v>
      </c>
      <c r="F36" s="25">
        <v>3536</v>
      </c>
      <c r="G36" s="25"/>
      <c r="H36" s="15">
        <f t="shared" si="1"/>
        <v>0</v>
      </c>
      <c r="I36" s="27" t="s">
        <v>70</v>
      </c>
    </row>
    <row r="37" spans="1:9" ht="21.95" customHeight="1" x14ac:dyDescent="0.15">
      <c r="A37" s="14">
        <v>7</v>
      </c>
      <c r="B37" s="37"/>
      <c r="C37" s="37"/>
      <c r="D37" s="14" t="s">
        <v>71</v>
      </c>
      <c r="E37" s="25" t="s">
        <v>31</v>
      </c>
      <c r="F37" s="25">
        <v>148</v>
      </c>
      <c r="G37" s="25"/>
      <c r="H37" s="15">
        <f t="shared" si="1"/>
        <v>0</v>
      </c>
      <c r="I37" s="27" t="s">
        <v>72</v>
      </c>
    </row>
    <row r="38" spans="1:9" ht="21.95" customHeight="1" x14ac:dyDescent="0.15">
      <c r="A38" s="14">
        <v>8</v>
      </c>
      <c r="B38" s="37"/>
      <c r="C38" s="37"/>
      <c r="D38" s="14" t="s">
        <v>56</v>
      </c>
      <c r="E38" s="25" t="s">
        <v>57</v>
      </c>
      <c r="F38" s="25">
        <v>13.5</v>
      </c>
      <c r="G38" s="25"/>
      <c r="H38" s="15">
        <f t="shared" si="1"/>
        <v>0</v>
      </c>
      <c r="I38" s="14" t="s">
        <v>73</v>
      </c>
    </row>
    <row r="39" spans="1:9" ht="21.95" customHeight="1" x14ac:dyDescent="0.15">
      <c r="A39" s="14">
        <v>9</v>
      </c>
      <c r="B39" s="37"/>
      <c r="C39" s="14" t="s">
        <v>74</v>
      </c>
      <c r="D39" s="14" t="s">
        <v>75</v>
      </c>
      <c r="E39" s="25" t="s">
        <v>31</v>
      </c>
      <c r="F39" s="25">
        <v>2</v>
      </c>
      <c r="G39" s="25"/>
      <c r="H39" s="15">
        <f t="shared" si="1"/>
        <v>0</v>
      </c>
      <c r="I39" s="14" t="s">
        <v>76</v>
      </c>
    </row>
    <row r="40" spans="1:9" customFormat="1" ht="20.100000000000001" customHeight="1" x14ac:dyDescent="0.15">
      <c r="A40" s="38" t="s">
        <v>8</v>
      </c>
      <c r="B40" s="39"/>
      <c r="C40" s="39"/>
      <c r="D40" s="39"/>
      <c r="E40" s="39"/>
      <c r="F40" s="39"/>
      <c r="G40" s="40"/>
      <c r="H40" s="28">
        <f>H39+H38+H37+H36+H35+H34+H33+H32+H31+H29+H25+H23+H21+H19+H18+H17+H16+H15+H14+H13+H12+H11+H10+H9+H8+H7+H6+H5+H4</f>
        <v>0</v>
      </c>
      <c r="I40" s="13"/>
    </row>
  </sheetData>
  <sheetProtection algorithmName="SHA-512" hashValue="gty7Z5+st7e9xmYuh2/QX35j+q69BMwzt+3A7YkvTFmrmdffq9uscBVpFJyUEI9QGbJfT9bfbuPQ3hLnvYCmOw==" saltValue="Z8EaosYvf+lZXIuCOm3DMA==" spinCount="100000" sheet="1" formatCells="0" formatColumns="0" formatRows="0" insertColumns="0" insertRows="0" insertHyperlinks="0" deleteColumns="0" deleteRows="0" sort="0" autoFilter="0" pivotTables="0"/>
  <protectedRanges>
    <protectedRange sqref="G1:G1048576" name="区域1"/>
  </protectedRanges>
  <autoFilter ref="A2:I39" xr:uid="{00000000-0009-0000-0000-000001000000}"/>
  <mergeCells count="32">
    <mergeCell ref="B29:C29"/>
    <mergeCell ref="A30:I30"/>
    <mergeCell ref="A40:G40"/>
    <mergeCell ref="B4:B7"/>
    <mergeCell ref="B8:B17"/>
    <mergeCell ref="B31:B35"/>
    <mergeCell ref="B36:B39"/>
    <mergeCell ref="C8:C12"/>
    <mergeCell ref="C13:C17"/>
    <mergeCell ref="C31:C32"/>
    <mergeCell ref="C34:C35"/>
    <mergeCell ref="C36:C38"/>
    <mergeCell ref="D25:D27"/>
    <mergeCell ref="E25:E27"/>
    <mergeCell ref="F25:F27"/>
    <mergeCell ref="G25:G27"/>
    <mergeCell ref="B21:C21"/>
    <mergeCell ref="A22:I22"/>
    <mergeCell ref="B23:C23"/>
    <mergeCell ref="A24:I24"/>
    <mergeCell ref="A28:I28"/>
    <mergeCell ref="H25:H27"/>
    <mergeCell ref="I25:I27"/>
    <mergeCell ref="B25:C27"/>
    <mergeCell ref="A1:I1"/>
    <mergeCell ref="A3:I3"/>
    <mergeCell ref="B18:D18"/>
    <mergeCell ref="B19:D19"/>
    <mergeCell ref="A20:I20"/>
    <mergeCell ref="I4:I8"/>
    <mergeCell ref="I9:I12"/>
    <mergeCell ref="I13:I17"/>
  </mergeCells>
  <phoneticPr fontId="10" type="noConversion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H3" sqref="H3"/>
    </sheetView>
  </sheetViews>
  <sheetFormatPr defaultColWidth="9" defaultRowHeight="13.5" x14ac:dyDescent="0.15"/>
  <cols>
    <col min="2" max="2" width="97.625" customWidth="1"/>
    <col min="3" max="3" width="7.5" customWidth="1"/>
    <col min="4" max="4" width="9.875" customWidth="1"/>
    <col min="5" max="5" width="9" customWidth="1"/>
    <col min="6" max="6" width="18.75" customWidth="1"/>
    <col min="7" max="7" width="12.5" customWidth="1"/>
    <col min="8" max="8" width="11.5" customWidth="1"/>
  </cols>
  <sheetData>
    <row r="1" spans="1:8" ht="29.1" customHeight="1" x14ac:dyDescent="0.15">
      <c r="A1" s="4" t="s">
        <v>77</v>
      </c>
      <c r="B1" s="4" t="s">
        <v>78</v>
      </c>
      <c r="C1" s="4" t="s">
        <v>13</v>
      </c>
      <c r="D1" s="4" t="s">
        <v>79</v>
      </c>
      <c r="E1" s="4" t="s">
        <v>80</v>
      </c>
      <c r="F1" s="4" t="s">
        <v>15</v>
      </c>
      <c r="G1" s="4" t="s">
        <v>16</v>
      </c>
      <c r="H1" s="4" t="s">
        <v>4</v>
      </c>
    </row>
    <row r="2" spans="1:8" x14ac:dyDescent="0.15">
      <c r="A2" s="9" t="s">
        <v>81</v>
      </c>
      <c r="B2" s="58" t="s">
        <v>82</v>
      </c>
      <c r="C2" s="59"/>
      <c r="D2" s="59"/>
      <c r="E2" s="59"/>
      <c r="F2" s="59"/>
      <c r="G2" s="59"/>
      <c r="H2" s="60"/>
    </row>
    <row r="3" spans="1:8" x14ac:dyDescent="0.15">
      <c r="A3" s="11">
        <v>1</v>
      </c>
      <c r="B3" s="11" t="s">
        <v>83</v>
      </c>
      <c r="C3" s="11" t="s">
        <v>84</v>
      </c>
      <c r="D3" s="11">
        <v>1</v>
      </c>
      <c r="E3" s="11">
        <v>5</v>
      </c>
      <c r="F3" s="11"/>
      <c r="G3" s="16">
        <f>F3*E3</f>
        <v>0</v>
      </c>
      <c r="H3" s="11"/>
    </row>
    <row r="4" spans="1:8" x14ac:dyDescent="0.15">
      <c r="A4" s="9" t="s">
        <v>85</v>
      </c>
      <c r="B4" s="58" t="s">
        <v>86</v>
      </c>
      <c r="C4" s="59"/>
      <c r="D4" s="59"/>
      <c r="E4" s="59"/>
      <c r="F4" s="59"/>
      <c r="G4" s="59"/>
      <c r="H4" s="60"/>
    </row>
    <row r="5" spans="1:8" x14ac:dyDescent="0.15">
      <c r="A5" s="11">
        <v>1</v>
      </c>
      <c r="B5" s="11" t="s">
        <v>87</v>
      </c>
      <c r="C5" s="11" t="s">
        <v>88</v>
      </c>
      <c r="D5" s="11">
        <v>1</v>
      </c>
      <c r="E5" s="11">
        <v>5</v>
      </c>
      <c r="F5" s="11"/>
      <c r="G5" s="16">
        <f>F5*E5</f>
        <v>0</v>
      </c>
      <c r="H5" s="11"/>
    </row>
    <row r="6" spans="1:8" x14ac:dyDescent="0.15">
      <c r="A6" s="11">
        <v>2</v>
      </c>
      <c r="B6" s="11" t="s">
        <v>89</v>
      </c>
      <c r="C6" s="11" t="s">
        <v>88</v>
      </c>
      <c r="D6" s="11">
        <v>1</v>
      </c>
      <c r="E6" s="11">
        <v>5</v>
      </c>
      <c r="F6" s="11"/>
      <c r="G6" s="16">
        <f>F6*E6</f>
        <v>0</v>
      </c>
      <c r="H6" s="11"/>
    </row>
    <row r="7" spans="1:8" x14ac:dyDescent="0.15">
      <c r="A7" s="11">
        <v>3</v>
      </c>
      <c r="B7" s="11" t="s">
        <v>90</v>
      </c>
      <c r="C7" s="11" t="s">
        <v>88</v>
      </c>
      <c r="D7" s="11">
        <v>1</v>
      </c>
      <c r="E7" s="11">
        <v>5</v>
      </c>
      <c r="F7" s="11"/>
      <c r="G7" s="16">
        <f>F7*E7</f>
        <v>0</v>
      </c>
      <c r="H7" s="11"/>
    </row>
    <row r="8" spans="1:8" x14ac:dyDescent="0.15">
      <c r="A8" s="11">
        <v>4</v>
      </c>
      <c r="B8" s="11" t="s">
        <v>91</v>
      </c>
      <c r="C8" s="11" t="s">
        <v>45</v>
      </c>
      <c r="D8" s="11">
        <v>1</v>
      </c>
      <c r="E8" s="11">
        <v>5</v>
      </c>
      <c r="F8" s="11"/>
      <c r="G8" s="16">
        <f>F8*E8</f>
        <v>0</v>
      </c>
      <c r="H8" s="11"/>
    </row>
    <row r="9" spans="1:8" x14ac:dyDescent="0.15">
      <c r="A9" s="9" t="s">
        <v>92</v>
      </c>
      <c r="B9" s="58" t="s">
        <v>93</v>
      </c>
      <c r="C9" s="59"/>
      <c r="D9" s="59"/>
      <c r="E9" s="59"/>
      <c r="F9" s="59"/>
      <c r="G9" s="59"/>
      <c r="H9" s="60"/>
    </row>
    <row r="10" spans="1:8" x14ac:dyDescent="0.15">
      <c r="A10" s="11">
        <v>1</v>
      </c>
      <c r="B10" s="11" t="s">
        <v>94</v>
      </c>
      <c r="C10" s="11" t="s">
        <v>95</v>
      </c>
      <c r="D10" s="11">
        <v>72651</v>
      </c>
      <c r="E10" s="11">
        <v>363255</v>
      </c>
      <c r="F10" s="11"/>
      <c r="G10" s="16">
        <f>F10*E10</f>
        <v>0</v>
      </c>
      <c r="H10" s="11"/>
    </row>
    <row r="11" spans="1:8" x14ac:dyDescent="0.15">
      <c r="A11" s="11">
        <v>2</v>
      </c>
      <c r="B11" s="11" t="s">
        <v>96</v>
      </c>
      <c r="C11" s="11" t="s">
        <v>95</v>
      </c>
      <c r="D11" s="11">
        <v>689</v>
      </c>
      <c r="E11" s="11">
        <v>3445</v>
      </c>
      <c r="F11" s="11"/>
      <c r="G11" s="16">
        <f>F11*E11</f>
        <v>0</v>
      </c>
      <c r="H11" s="11"/>
    </row>
    <row r="12" spans="1:8" x14ac:dyDescent="0.15">
      <c r="A12" s="11">
        <v>3</v>
      </c>
      <c r="B12" s="11" t="s">
        <v>97</v>
      </c>
      <c r="C12" s="11" t="s">
        <v>98</v>
      </c>
      <c r="D12" s="11">
        <v>6</v>
      </c>
      <c r="E12" s="11">
        <v>30</v>
      </c>
      <c r="F12" s="11"/>
      <c r="G12" s="16">
        <f>F12*E12</f>
        <v>0</v>
      </c>
      <c r="H12" s="11"/>
    </row>
    <row r="13" spans="1:8" x14ac:dyDescent="0.15">
      <c r="A13" s="11">
        <v>4</v>
      </c>
      <c r="B13" s="11" t="s">
        <v>99</v>
      </c>
      <c r="C13" s="11" t="s">
        <v>98</v>
      </c>
      <c r="D13" s="11">
        <v>3</v>
      </c>
      <c r="E13" s="11">
        <v>15</v>
      </c>
      <c r="F13" s="11"/>
      <c r="G13" s="16">
        <f>F13*E13</f>
        <v>0</v>
      </c>
      <c r="H13" s="11"/>
    </row>
    <row r="14" spans="1:8" x14ac:dyDescent="0.15">
      <c r="A14" s="11">
        <v>5</v>
      </c>
      <c r="B14" s="11" t="s">
        <v>100</v>
      </c>
      <c r="C14" s="11" t="s">
        <v>98</v>
      </c>
      <c r="D14" s="11">
        <v>3</v>
      </c>
      <c r="E14" s="11">
        <v>15</v>
      </c>
      <c r="F14" s="11"/>
      <c r="G14" s="16">
        <f>F14*E14</f>
        <v>0</v>
      </c>
      <c r="H14" s="11"/>
    </row>
    <row r="15" spans="1:8" x14ac:dyDescent="0.15">
      <c r="A15" s="9" t="s">
        <v>101</v>
      </c>
      <c r="B15" s="58" t="s">
        <v>102</v>
      </c>
      <c r="C15" s="59"/>
      <c r="D15" s="59"/>
      <c r="E15" s="59"/>
      <c r="F15" s="59"/>
      <c r="G15" s="59"/>
      <c r="H15" s="60"/>
    </row>
    <row r="16" spans="1:8" x14ac:dyDescent="0.15">
      <c r="A16" s="11">
        <v>1</v>
      </c>
      <c r="B16" s="11" t="s">
        <v>103</v>
      </c>
      <c r="C16" s="11" t="s">
        <v>104</v>
      </c>
      <c r="D16" s="11">
        <v>17646</v>
      </c>
      <c r="E16" s="11">
        <v>88230</v>
      </c>
      <c r="F16" s="11"/>
      <c r="G16" s="16">
        <f>F16*E16</f>
        <v>0</v>
      </c>
      <c r="H16" s="11"/>
    </row>
    <row r="17" spans="1:8" x14ac:dyDescent="0.15">
      <c r="A17" s="11">
        <v>2</v>
      </c>
      <c r="B17" s="11" t="s">
        <v>105</v>
      </c>
      <c r="C17" s="11" t="s">
        <v>106</v>
      </c>
      <c r="D17" s="11">
        <v>11.625999999999999</v>
      </c>
      <c r="E17" s="11">
        <v>58.13</v>
      </c>
      <c r="F17" s="11"/>
      <c r="G17" s="16">
        <f>F17*E17</f>
        <v>0</v>
      </c>
      <c r="H17" s="11"/>
    </row>
    <row r="18" spans="1:8" x14ac:dyDescent="0.15">
      <c r="A18" s="9" t="s">
        <v>107</v>
      </c>
      <c r="B18" s="58" t="s">
        <v>108</v>
      </c>
      <c r="C18" s="59"/>
      <c r="D18" s="59"/>
      <c r="E18" s="59"/>
      <c r="F18" s="59"/>
      <c r="G18" s="59"/>
      <c r="H18" s="60"/>
    </row>
    <row r="19" spans="1:8" x14ac:dyDescent="0.15">
      <c r="A19" s="11">
        <v>1</v>
      </c>
      <c r="B19" s="11" t="s">
        <v>109</v>
      </c>
      <c r="C19" s="11" t="s">
        <v>110</v>
      </c>
      <c r="D19" s="11">
        <v>73340</v>
      </c>
      <c r="E19" s="11">
        <v>366700</v>
      </c>
      <c r="F19" s="11"/>
      <c r="G19" s="16">
        <f>F19*E19</f>
        <v>0</v>
      </c>
      <c r="H19" s="11"/>
    </row>
    <row r="20" spans="1:8" x14ac:dyDescent="0.15">
      <c r="A20" s="11">
        <v>2</v>
      </c>
      <c r="B20" s="11" t="s">
        <v>111</v>
      </c>
      <c r="C20" s="11" t="s">
        <v>110</v>
      </c>
      <c r="D20" s="11">
        <v>45560</v>
      </c>
      <c r="E20" s="11">
        <v>227800</v>
      </c>
      <c r="F20" s="11"/>
      <c r="G20" s="16">
        <f>F20*E20</f>
        <v>0</v>
      </c>
      <c r="H20" s="11"/>
    </row>
    <row r="21" spans="1:8" x14ac:dyDescent="0.15">
      <c r="A21" s="9" t="s">
        <v>112</v>
      </c>
      <c r="B21" s="58" t="s">
        <v>113</v>
      </c>
      <c r="C21" s="59"/>
      <c r="D21" s="59"/>
      <c r="E21" s="59"/>
      <c r="F21" s="59"/>
      <c r="G21" s="59"/>
      <c r="H21" s="60"/>
    </row>
    <row r="22" spans="1:8" x14ac:dyDescent="0.15">
      <c r="A22" s="11">
        <v>1</v>
      </c>
      <c r="B22" s="11" t="s">
        <v>114</v>
      </c>
      <c r="C22" s="11" t="s">
        <v>115</v>
      </c>
      <c r="D22" s="11">
        <v>1</v>
      </c>
      <c r="E22" s="11">
        <v>5</v>
      </c>
      <c r="F22" s="11"/>
      <c r="G22" s="16">
        <f>E22*F22</f>
        <v>0</v>
      </c>
      <c r="H22" s="11"/>
    </row>
    <row r="23" spans="1:8" x14ac:dyDescent="0.15">
      <c r="A23" s="20">
        <v>2</v>
      </c>
      <c r="B23" s="20" t="s">
        <v>116</v>
      </c>
      <c r="C23" s="20" t="s">
        <v>117</v>
      </c>
      <c r="D23" s="20">
        <v>1</v>
      </c>
      <c r="E23" s="20">
        <v>5</v>
      </c>
      <c r="F23" s="20"/>
      <c r="G23" s="16">
        <f>E23*F23</f>
        <v>0</v>
      </c>
      <c r="H23" s="21"/>
    </row>
    <row r="24" spans="1:8" ht="33" customHeight="1" x14ac:dyDescent="0.15">
      <c r="A24" s="9" t="s">
        <v>118</v>
      </c>
      <c r="B24" s="61" t="s">
        <v>8</v>
      </c>
      <c r="C24" s="62"/>
      <c r="D24" s="62"/>
      <c r="E24" s="62"/>
      <c r="F24" s="63"/>
      <c r="G24" s="15">
        <f>G23+G22+G20+G19+G17+G16+G14+G13+G12+G11+G10+G8+G7+G6+G5+G3</f>
        <v>0</v>
      </c>
      <c r="H24" s="13"/>
    </row>
  </sheetData>
  <sheetProtection algorithmName="SHA-512" hashValue="spHSDsMjayvTRyuIgeDtwnPqExlGJkwUWGAcBTZIqMyFqo2lVrwgW/QtBK0Wnh1vsQQPynEXrB7tyJ2y7e+x4g==" saltValue="kOCjRDrgC1AhqnOXhWsTDg==" spinCount="100000" sheet="1" formatCells="0" formatColumns="0" formatRows="0" insertColumns="0" insertRows="0" insertHyperlinks="0" deleteColumns="0" deleteRows="0" sort="0" autoFilter="0" pivotTables="0"/>
  <protectedRanges>
    <protectedRange sqref="F1:F1048576" name="区域1"/>
  </protectedRanges>
  <mergeCells count="7">
    <mergeCell ref="B21:H21"/>
    <mergeCell ref="B24:F24"/>
    <mergeCell ref="B2:H2"/>
    <mergeCell ref="B4:H4"/>
    <mergeCell ref="B9:H9"/>
    <mergeCell ref="B15:H15"/>
    <mergeCell ref="B18:H18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topLeftCell="A19" workbookViewId="0">
      <selection activeCell="E40" sqref="E40"/>
    </sheetView>
  </sheetViews>
  <sheetFormatPr defaultColWidth="9" defaultRowHeight="13.5" x14ac:dyDescent="0.15"/>
  <cols>
    <col min="1" max="1" width="6.625" customWidth="1"/>
    <col min="2" max="2" width="44.25" customWidth="1"/>
    <col min="3" max="3" width="7.375" customWidth="1"/>
    <col min="4" max="4" width="10.75" customWidth="1"/>
    <col min="5" max="5" width="58.25" style="1" customWidth="1"/>
    <col min="6" max="6" width="10.5" customWidth="1"/>
    <col min="7" max="7" width="11.875" style="2" customWidth="1"/>
  </cols>
  <sheetData>
    <row r="1" spans="1:7" ht="27" customHeight="1" x14ac:dyDescent="0.15">
      <c r="A1" s="3" t="s">
        <v>1</v>
      </c>
      <c r="B1" s="4" t="s">
        <v>119</v>
      </c>
      <c r="C1" s="4" t="s">
        <v>13</v>
      </c>
      <c r="D1" s="4" t="s">
        <v>120</v>
      </c>
      <c r="E1" s="5" t="s">
        <v>4</v>
      </c>
      <c r="F1" s="6" t="s">
        <v>15</v>
      </c>
      <c r="G1" s="7" t="s">
        <v>16</v>
      </c>
    </row>
    <row r="2" spans="1:7" x14ac:dyDescent="0.15">
      <c r="A2" s="8" t="s">
        <v>81</v>
      </c>
      <c r="B2" s="64" t="s">
        <v>121</v>
      </c>
      <c r="C2" s="64"/>
      <c r="D2" s="64"/>
      <c r="E2" s="64"/>
      <c r="F2" s="64"/>
      <c r="G2" s="64"/>
    </row>
    <row r="3" spans="1:7" ht="25.5" x14ac:dyDescent="0.15">
      <c r="A3" s="10" t="s">
        <v>122</v>
      </c>
      <c r="B3" s="11" t="s">
        <v>123</v>
      </c>
      <c r="C3" s="11"/>
      <c r="D3" s="11"/>
      <c r="E3" s="12" t="s">
        <v>124</v>
      </c>
      <c r="F3" s="13"/>
      <c r="G3" s="14"/>
    </row>
    <row r="4" spans="1:7" x14ac:dyDescent="0.15">
      <c r="A4" s="10">
        <v>1</v>
      </c>
      <c r="B4" s="11" t="s">
        <v>125</v>
      </c>
      <c r="C4" s="11" t="s">
        <v>126</v>
      </c>
      <c r="D4" s="11">
        <v>73</v>
      </c>
      <c r="E4" s="12"/>
      <c r="F4" s="13"/>
      <c r="G4" s="15">
        <f>F4*D4</f>
        <v>0</v>
      </c>
    </row>
    <row r="5" spans="1:7" ht="38.25" x14ac:dyDescent="0.15">
      <c r="A5" s="10">
        <v>2</v>
      </c>
      <c r="B5" s="11" t="s">
        <v>127</v>
      </c>
      <c r="C5" s="11" t="s">
        <v>104</v>
      </c>
      <c r="D5" s="11">
        <v>770</v>
      </c>
      <c r="E5" s="12" t="s">
        <v>128</v>
      </c>
      <c r="F5" s="13"/>
      <c r="G5" s="15">
        <f t="shared" ref="G5:G12" si="0">F5*D5</f>
        <v>0</v>
      </c>
    </row>
    <row r="6" spans="1:7" x14ac:dyDescent="0.15">
      <c r="A6" s="10">
        <v>3</v>
      </c>
      <c r="B6" s="11" t="s">
        <v>129</v>
      </c>
      <c r="C6" s="11" t="s">
        <v>126</v>
      </c>
      <c r="D6" s="11">
        <v>30</v>
      </c>
      <c r="E6" s="12"/>
      <c r="F6" s="13"/>
      <c r="G6" s="15">
        <f t="shared" si="0"/>
        <v>0</v>
      </c>
    </row>
    <row r="7" spans="1:7" ht="25.5" x14ac:dyDescent="0.15">
      <c r="A7" s="10">
        <v>4</v>
      </c>
      <c r="B7" s="11" t="s">
        <v>130</v>
      </c>
      <c r="C7" s="11" t="s">
        <v>104</v>
      </c>
      <c r="D7" s="11">
        <v>770</v>
      </c>
      <c r="E7" s="12" t="s">
        <v>131</v>
      </c>
      <c r="F7" s="13"/>
      <c r="G7" s="15">
        <f t="shared" si="0"/>
        <v>0</v>
      </c>
    </row>
    <row r="8" spans="1:7" x14ac:dyDescent="0.15">
      <c r="A8" s="10">
        <v>5</v>
      </c>
      <c r="B8" s="11" t="s">
        <v>132</v>
      </c>
      <c r="C8" s="11" t="s">
        <v>126</v>
      </c>
      <c r="D8" s="11">
        <v>73</v>
      </c>
      <c r="E8" s="12"/>
      <c r="F8" s="13"/>
      <c r="G8" s="15">
        <f t="shared" si="0"/>
        <v>0</v>
      </c>
    </row>
    <row r="9" spans="1:7" x14ac:dyDescent="0.15">
      <c r="A9" s="10" t="s">
        <v>133</v>
      </c>
      <c r="B9" s="11" t="s">
        <v>134</v>
      </c>
      <c r="C9" s="11"/>
      <c r="D9" s="11"/>
      <c r="E9" s="12"/>
      <c r="F9" s="13"/>
      <c r="G9" s="15">
        <f t="shared" si="0"/>
        <v>0</v>
      </c>
    </row>
    <row r="10" spans="1:7" x14ac:dyDescent="0.15">
      <c r="A10" s="10">
        <v>1</v>
      </c>
      <c r="B10" s="11" t="s">
        <v>135</v>
      </c>
      <c r="C10" s="11" t="s">
        <v>104</v>
      </c>
      <c r="D10" s="11">
        <v>727</v>
      </c>
      <c r="E10" s="12" t="s">
        <v>135</v>
      </c>
      <c r="F10" s="13"/>
      <c r="G10" s="15">
        <f t="shared" si="0"/>
        <v>0</v>
      </c>
    </row>
    <row r="11" spans="1:7" x14ac:dyDescent="0.15">
      <c r="A11" s="10">
        <v>2</v>
      </c>
      <c r="B11" s="11" t="s">
        <v>136</v>
      </c>
      <c r="C11" s="11" t="s">
        <v>104</v>
      </c>
      <c r="D11" s="11">
        <v>727</v>
      </c>
      <c r="E11" s="12" t="s">
        <v>136</v>
      </c>
      <c r="F11" s="13"/>
      <c r="G11" s="15">
        <f t="shared" si="0"/>
        <v>0</v>
      </c>
    </row>
    <row r="12" spans="1:7" ht="25.5" x14ac:dyDescent="0.15">
      <c r="A12" s="10">
        <v>3</v>
      </c>
      <c r="B12" s="11" t="s">
        <v>137</v>
      </c>
      <c r="C12" s="11" t="s">
        <v>69</v>
      </c>
      <c r="D12" s="11">
        <v>3000</v>
      </c>
      <c r="E12" s="12" t="s">
        <v>138</v>
      </c>
      <c r="F12" s="13"/>
      <c r="G12" s="15">
        <f t="shared" si="0"/>
        <v>0</v>
      </c>
    </row>
    <row r="13" spans="1:7" x14ac:dyDescent="0.15">
      <c r="A13" s="10" t="s">
        <v>139</v>
      </c>
      <c r="B13" s="11" t="s">
        <v>140</v>
      </c>
      <c r="C13" s="11"/>
      <c r="D13" s="11"/>
      <c r="E13" s="12"/>
      <c r="F13" s="13"/>
      <c r="G13" s="14"/>
    </row>
    <row r="14" spans="1:7" x14ac:dyDescent="0.15">
      <c r="A14" s="10">
        <v>1</v>
      </c>
      <c r="B14" s="16" t="s">
        <v>141</v>
      </c>
      <c r="C14" s="16" t="s">
        <v>31</v>
      </c>
      <c r="D14" s="16">
        <v>1</v>
      </c>
      <c r="E14" s="17" t="s">
        <v>142</v>
      </c>
      <c r="F14" s="18"/>
      <c r="G14" s="15">
        <f>F14*D14</f>
        <v>0</v>
      </c>
    </row>
    <row r="15" spans="1:7" x14ac:dyDescent="0.15">
      <c r="A15" s="10">
        <v>2</v>
      </c>
      <c r="B15" s="16" t="s">
        <v>143</v>
      </c>
      <c r="C15" s="16" t="s">
        <v>31</v>
      </c>
      <c r="D15" s="16">
        <v>2</v>
      </c>
      <c r="E15" s="17" t="s">
        <v>144</v>
      </c>
      <c r="F15" s="18"/>
      <c r="G15" s="15">
        <f>F15*D15</f>
        <v>0</v>
      </c>
    </row>
    <row r="16" spans="1:7" x14ac:dyDescent="0.15">
      <c r="A16" s="8" t="s">
        <v>85</v>
      </c>
      <c r="B16" s="65" t="s">
        <v>145</v>
      </c>
      <c r="C16" s="65"/>
      <c r="D16" s="65"/>
      <c r="E16" s="65"/>
      <c r="F16" s="65"/>
      <c r="G16" s="65"/>
    </row>
    <row r="17" spans="1:7" x14ac:dyDescent="0.15">
      <c r="A17" s="10">
        <v>1</v>
      </c>
      <c r="B17" s="16" t="s">
        <v>146</v>
      </c>
      <c r="C17" s="16" t="s">
        <v>45</v>
      </c>
      <c r="D17" s="16">
        <v>3</v>
      </c>
      <c r="E17" s="17" t="s">
        <v>147</v>
      </c>
      <c r="F17" s="18"/>
      <c r="G17" s="15">
        <f>F17*D17</f>
        <v>0</v>
      </c>
    </row>
    <row r="18" spans="1:7" x14ac:dyDescent="0.15">
      <c r="A18" s="10">
        <v>2</v>
      </c>
      <c r="B18" s="16" t="s">
        <v>148</v>
      </c>
      <c r="C18" s="16" t="s">
        <v>45</v>
      </c>
      <c r="D18" s="16">
        <v>3</v>
      </c>
      <c r="E18" s="17" t="s">
        <v>147</v>
      </c>
      <c r="F18" s="18"/>
      <c r="G18" s="15">
        <f>F18*D18</f>
        <v>0</v>
      </c>
    </row>
    <row r="19" spans="1:7" x14ac:dyDescent="0.15">
      <c r="A19" s="10">
        <v>3</v>
      </c>
      <c r="B19" s="16" t="s">
        <v>149</v>
      </c>
      <c r="C19" s="16" t="s">
        <v>45</v>
      </c>
      <c r="D19" s="16">
        <v>3</v>
      </c>
      <c r="E19" s="17" t="s">
        <v>147</v>
      </c>
      <c r="F19" s="18"/>
      <c r="G19" s="15">
        <f>F19*D19</f>
        <v>0</v>
      </c>
    </row>
    <row r="20" spans="1:7" x14ac:dyDescent="0.15">
      <c r="A20" s="10">
        <v>4</v>
      </c>
      <c r="B20" s="16" t="s">
        <v>150</v>
      </c>
      <c r="C20" s="16" t="s">
        <v>45</v>
      </c>
      <c r="D20" s="16">
        <v>3</v>
      </c>
      <c r="E20" s="17" t="s">
        <v>147</v>
      </c>
      <c r="F20" s="18"/>
      <c r="G20" s="15">
        <f>F20*D20</f>
        <v>0</v>
      </c>
    </row>
    <row r="21" spans="1:7" x14ac:dyDescent="0.15">
      <c r="A21" s="8" t="s">
        <v>92</v>
      </c>
      <c r="B21" s="65" t="s">
        <v>151</v>
      </c>
      <c r="C21" s="65"/>
      <c r="D21" s="65"/>
      <c r="E21" s="65"/>
      <c r="F21" s="65"/>
      <c r="G21" s="65"/>
    </row>
    <row r="22" spans="1:7" x14ac:dyDescent="0.15">
      <c r="A22" s="10">
        <v>1</v>
      </c>
      <c r="B22" s="16" t="s">
        <v>152</v>
      </c>
      <c r="C22" s="16" t="s">
        <v>31</v>
      </c>
      <c r="D22" s="16">
        <v>1</v>
      </c>
      <c r="E22" s="17" t="s">
        <v>153</v>
      </c>
      <c r="F22" s="18"/>
      <c r="G22" s="15">
        <f>F22*D22</f>
        <v>0</v>
      </c>
    </row>
    <row r="23" spans="1:7" x14ac:dyDescent="0.15">
      <c r="A23" s="10">
        <v>2</v>
      </c>
      <c r="B23" s="16" t="s">
        <v>54</v>
      </c>
      <c r="C23" s="16" t="s">
        <v>31</v>
      </c>
      <c r="D23" s="16">
        <v>4</v>
      </c>
      <c r="E23" s="17" t="s">
        <v>153</v>
      </c>
      <c r="F23" s="18"/>
      <c r="G23" s="15">
        <f t="shared" ref="G23:G35" si="1">F23*D23</f>
        <v>0</v>
      </c>
    </row>
    <row r="24" spans="1:7" x14ac:dyDescent="0.15">
      <c r="A24" s="10">
        <v>3</v>
      </c>
      <c r="B24" s="16" t="s">
        <v>154</v>
      </c>
      <c r="C24" s="16" t="s">
        <v>31</v>
      </c>
      <c r="D24" s="16">
        <v>1</v>
      </c>
      <c r="E24" s="17" t="s">
        <v>153</v>
      </c>
      <c r="F24" s="18"/>
      <c r="G24" s="15">
        <f t="shared" si="1"/>
        <v>0</v>
      </c>
    </row>
    <row r="25" spans="1:7" x14ac:dyDescent="0.15">
      <c r="A25" s="10">
        <v>4</v>
      </c>
      <c r="B25" s="16" t="s">
        <v>155</v>
      </c>
      <c r="C25" s="16" t="s">
        <v>31</v>
      </c>
      <c r="D25" s="16">
        <v>1</v>
      </c>
      <c r="E25" s="17" t="s">
        <v>153</v>
      </c>
      <c r="F25" s="18"/>
      <c r="G25" s="15">
        <f t="shared" si="1"/>
        <v>0</v>
      </c>
    </row>
    <row r="26" spans="1:7" x14ac:dyDescent="0.15">
      <c r="A26" s="10">
        <v>5</v>
      </c>
      <c r="B26" s="16" t="s">
        <v>156</v>
      </c>
      <c r="C26" s="16" t="s">
        <v>21</v>
      </c>
      <c r="D26" s="16">
        <v>2</v>
      </c>
      <c r="E26" s="17" t="s">
        <v>153</v>
      </c>
      <c r="F26" s="18"/>
      <c r="G26" s="15">
        <f t="shared" si="1"/>
        <v>0</v>
      </c>
    </row>
    <row r="27" spans="1:7" x14ac:dyDescent="0.15">
      <c r="A27" s="10">
        <v>6</v>
      </c>
      <c r="B27" s="16" t="s">
        <v>157</v>
      </c>
      <c r="C27" s="16" t="s">
        <v>31</v>
      </c>
      <c r="D27" s="16">
        <v>2</v>
      </c>
      <c r="E27" s="17" t="s">
        <v>153</v>
      </c>
      <c r="F27" s="18"/>
      <c r="G27" s="15">
        <f t="shared" si="1"/>
        <v>0</v>
      </c>
    </row>
    <row r="28" spans="1:7" x14ac:dyDescent="0.15">
      <c r="A28" s="10">
        <v>7</v>
      </c>
      <c r="B28" s="16" t="s">
        <v>158</v>
      </c>
      <c r="C28" s="16" t="s">
        <v>104</v>
      </c>
      <c r="D28" s="16">
        <v>2727.2</v>
      </c>
      <c r="E28" s="17" t="s">
        <v>153</v>
      </c>
      <c r="F28" s="18"/>
      <c r="G28" s="15">
        <f t="shared" si="1"/>
        <v>0</v>
      </c>
    </row>
    <row r="29" spans="1:7" x14ac:dyDescent="0.15">
      <c r="A29" s="10">
        <v>8</v>
      </c>
      <c r="B29" s="16" t="s">
        <v>159</v>
      </c>
      <c r="C29" s="16" t="s">
        <v>104</v>
      </c>
      <c r="D29" s="16">
        <v>272.72000000000003</v>
      </c>
      <c r="E29" s="17"/>
      <c r="F29" s="18"/>
      <c r="G29" s="15">
        <f t="shared" si="1"/>
        <v>0</v>
      </c>
    </row>
    <row r="30" spans="1:7" x14ac:dyDescent="0.15">
      <c r="A30" s="10">
        <v>9</v>
      </c>
      <c r="B30" s="16" t="s">
        <v>160</v>
      </c>
      <c r="C30" s="16" t="s">
        <v>69</v>
      </c>
      <c r="D30" s="16">
        <v>58</v>
      </c>
      <c r="E30" s="17" t="s">
        <v>153</v>
      </c>
      <c r="F30" s="18"/>
      <c r="G30" s="15">
        <f t="shared" si="1"/>
        <v>0</v>
      </c>
    </row>
    <row r="31" spans="1:7" x14ac:dyDescent="0.15">
      <c r="A31" s="10">
        <v>10</v>
      </c>
      <c r="B31" s="16" t="s">
        <v>161</v>
      </c>
      <c r="C31" s="16" t="s">
        <v>69</v>
      </c>
      <c r="D31" s="16">
        <v>50</v>
      </c>
      <c r="E31" s="17"/>
      <c r="F31" s="18"/>
      <c r="G31" s="15">
        <f t="shared" si="1"/>
        <v>0</v>
      </c>
    </row>
    <row r="32" spans="1:7" x14ac:dyDescent="0.15">
      <c r="A32" s="10">
        <v>11</v>
      </c>
      <c r="B32" s="16" t="s">
        <v>162</v>
      </c>
      <c r="C32" s="16" t="s">
        <v>69</v>
      </c>
      <c r="D32" s="16">
        <v>32178</v>
      </c>
      <c r="E32" s="17"/>
      <c r="F32" s="18"/>
      <c r="G32" s="15">
        <f t="shared" si="1"/>
        <v>0</v>
      </c>
    </row>
    <row r="33" spans="1:7" x14ac:dyDescent="0.15">
      <c r="A33" s="10">
        <v>12</v>
      </c>
      <c r="B33" s="16" t="s">
        <v>163</v>
      </c>
      <c r="C33" s="16" t="s">
        <v>31</v>
      </c>
      <c r="D33" s="16">
        <v>3</v>
      </c>
      <c r="E33" s="17" t="s">
        <v>153</v>
      </c>
      <c r="F33" s="18"/>
      <c r="G33" s="15">
        <f t="shared" si="1"/>
        <v>0</v>
      </c>
    </row>
    <row r="34" spans="1:7" x14ac:dyDescent="0.15">
      <c r="A34" s="10">
        <v>13</v>
      </c>
      <c r="B34" s="16" t="s">
        <v>164</v>
      </c>
      <c r="C34" s="16" t="s">
        <v>31</v>
      </c>
      <c r="D34" s="16">
        <v>5</v>
      </c>
      <c r="E34" s="17" t="s">
        <v>153</v>
      </c>
      <c r="F34" s="18"/>
      <c r="G34" s="15">
        <f t="shared" si="1"/>
        <v>0</v>
      </c>
    </row>
    <row r="35" spans="1:7" x14ac:dyDescent="0.15">
      <c r="A35" s="10">
        <v>14</v>
      </c>
      <c r="B35" s="16" t="s">
        <v>56</v>
      </c>
      <c r="C35" s="16" t="s">
        <v>104</v>
      </c>
      <c r="D35" s="16">
        <v>1</v>
      </c>
      <c r="E35" s="17" t="s">
        <v>153</v>
      </c>
      <c r="F35" s="18"/>
      <c r="G35" s="15">
        <f t="shared" si="1"/>
        <v>0</v>
      </c>
    </row>
    <row r="36" spans="1:7" x14ac:dyDescent="0.15">
      <c r="A36" s="8" t="s">
        <v>101</v>
      </c>
      <c r="B36" s="65" t="s">
        <v>165</v>
      </c>
      <c r="C36" s="65"/>
      <c r="D36" s="65"/>
      <c r="E36" s="65"/>
      <c r="F36" s="65"/>
      <c r="G36" s="65"/>
    </row>
    <row r="37" spans="1:7" x14ac:dyDescent="0.15">
      <c r="A37" s="10">
        <v>1</v>
      </c>
      <c r="B37" s="16" t="s">
        <v>166</v>
      </c>
      <c r="C37" s="16" t="s">
        <v>37</v>
      </c>
      <c r="D37" s="16">
        <v>1</v>
      </c>
      <c r="E37" s="17" t="s">
        <v>167</v>
      </c>
      <c r="F37" s="18"/>
      <c r="G37" s="15">
        <f>F37*D37</f>
        <v>0</v>
      </c>
    </row>
    <row r="38" spans="1:7" x14ac:dyDescent="0.15">
      <c r="A38" s="10">
        <v>2</v>
      </c>
      <c r="B38" s="16" t="s">
        <v>168</v>
      </c>
      <c r="C38" s="16" t="s">
        <v>37</v>
      </c>
      <c r="D38" s="16">
        <v>1</v>
      </c>
      <c r="E38" s="17" t="s">
        <v>169</v>
      </c>
      <c r="F38" s="18"/>
      <c r="G38" s="15">
        <f t="shared" ref="G38:G44" si="2">F38*D38</f>
        <v>0</v>
      </c>
    </row>
    <row r="39" spans="1:7" x14ac:dyDescent="0.15">
      <c r="A39" s="10">
        <v>3</v>
      </c>
      <c r="B39" s="16" t="s">
        <v>170</v>
      </c>
      <c r="C39" s="16" t="s">
        <v>37</v>
      </c>
      <c r="D39" s="16">
        <v>1</v>
      </c>
      <c r="E39" s="17" t="s">
        <v>169</v>
      </c>
      <c r="F39" s="18"/>
      <c r="G39" s="15">
        <f t="shared" si="2"/>
        <v>0</v>
      </c>
    </row>
    <row r="40" spans="1:7" x14ac:dyDescent="0.15">
      <c r="A40" s="10">
        <v>4</v>
      </c>
      <c r="B40" s="16" t="s">
        <v>171</v>
      </c>
      <c r="C40" s="16" t="s">
        <v>37</v>
      </c>
      <c r="D40" s="16">
        <v>1</v>
      </c>
      <c r="E40" s="17" t="s">
        <v>169</v>
      </c>
      <c r="F40" s="18"/>
      <c r="G40" s="15">
        <f t="shared" si="2"/>
        <v>0</v>
      </c>
    </row>
    <row r="41" spans="1:7" x14ac:dyDescent="0.15">
      <c r="A41" s="10">
        <v>5</v>
      </c>
      <c r="B41" s="16" t="s">
        <v>172</v>
      </c>
      <c r="C41" s="16" t="s">
        <v>37</v>
      </c>
      <c r="D41" s="16">
        <v>1</v>
      </c>
      <c r="E41" s="17" t="s">
        <v>169</v>
      </c>
      <c r="F41" s="18"/>
      <c r="G41" s="15">
        <f t="shared" si="2"/>
        <v>0</v>
      </c>
    </row>
    <row r="42" spans="1:7" x14ac:dyDescent="0.15">
      <c r="A42" s="10">
        <v>6</v>
      </c>
      <c r="B42" s="16" t="s">
        <v>173</v>
      </c>
      <c r="C42" s="16" t="s">
        <v>37</v>
      </c>
      <c r="D42" s="16">
        <v>1</v>
      </c>
      <c r="E42" s="17" t="s">
        <v>169</v>
      </c>
      <c r="F42" s="18"/>
      <c r="G42" s="15">
        <f t="shared" si="2"/>
        <v>0</v>
      </c>
    </row>
    <row r="43" spans="1:7" x14ac:dyDescent="0.15">
      <c r="A43" s="10">
        <v>7</v>
      </c>
      <c r="B43" s="16" t="s">
        <v>174</v>
      </c>
      <c r="C43" s="16" t="s">
        <v>45</v>
      </c>
      <c r="D43" s="16">
        <v>12</v>
      </c>
      <c r="E43" s="17"/>
      <c r="F43" s="18"/>
      <c r="G43" s="15">
        <f t="shared" si="2"/>
        <v>0</v>
      </c>
    </row>
    <row r="44" spans="1:7" x14ac:dyDescent="0.15">
      <c r="A44" s="10">
        <v>8</v>
      </c>
      <c r="B44" s="16" t="s">
        <v>175</v>
      </c>
      <c r="C44" s="16" t="s">
        <v>37</v>
      </c>
      <c r="D44" s="16">
        <v>1</v>
      </c>
      <c r="E44" s="17" t="s">
        <v>169</v>
      </c>
      <c r="F44" s="18"/>
      <c r="G44" s="15">
        <f t="shared" si="2"/>
        <v>0</v>
      </c>
    </row>
    <row r="45" spans="1:7" x14ac:dyDescent="0.15">
      <c r="A45" s="8" t="s">
        <v>107</v>
      </c>
      <c r="B45" s="65" t="s">
        <v>176</v>
      </c>
      <c r="C45" s="65"/>
      <c r="D45" s="65"/>
      <c r="E45" s="65"/>
      <c r="F45" s="65"/>
      <c r="G45" s="65"/>
    </row>
    <row r="46" spans="1:7" x14ac:dyDescent="0.15">
      <c r="A46" s="10">
        <v>1</v>
      </c>
      <c r="B46" s="16" t="s">
        <v>177</v>
      </c>
      <c r="C46" s="16" t="s">
        <v>104</v>
      </c>
      <c r="D46" s="16">
        <v>79</v>
      </c>
      <c r="E46" s="17"/>
      <c r="F46" s="18"/>
      <c r="G46" s="15">
        <f>F46*D46</f>
        <v>0</v>
      </c>
    </row>
    <row r="47" spans="1:7" x14ac:dyDescent="0.15">
      <c r="A47" s="19">
        <v>2</v>
      </c>
      <c r="B47" s="16" t="s">
        <v>178</v>
      </c>
      <c r="C47" s="16" t="s">
        <v>104</v>
      </c>
      <c r="D47" s="16">
        <v>29</v>
      </c>
      <c r="E47" s="17" t="s">
        <v>153</v>
      </c>
      <c r="F47" s="18"/>
      <c r="G47" s="15">
        <f>F47*D47</f>
        <v>0</v>
      </c>
    </row>
    <row r="48" spans="1:7" x14ac:dyDescent="0.15">
      <c r="A48" s="11">
        <v>3</v>
      </c>
      <c r="B48" s="16" t="s">
        <v>179</v>
      </c>
      <c r="C48" s="16" t="s">
        <v>180</v>
      </c>
      <c r="D48" s="16">
        <v>15</v>
      </c>
      <c r="E48" s="17" t="s">
        <v>153</v>
      </c>
      <c r="F48" s="18"/>
      <c r="G48" s="15">
        <f>F48*D48</f>
        <v>0</v>
      </c>
    </row>
    <row r="49" spans="1:7" x14ac:dyDescent="0.15">
      <c r="A49" s="9" t="s">
        <v>112</v>
      </c>
      <c r="B49" s="65" t="s">
        <v>8</v>
      </c>
      <c r="C49" s="65"/>
      <c r="D49" s="65"/>
      <c r="E49" s="65"/>
      <c r="F49" s="65"/>
      <c r="G49" s="15">
        <f>G48+G47+G46+G44+G43+G42+G41+G40+G39+G38+G35+G34+G33+G32+G31+G30+G29+G28+G27+G26+G25+G24+G23+G22+G20+G19+G18+G17+G15+G14+G12+G11+G10+G9+G8+G7+G6+G5+G4</f>
        <v>0</v>
      </c>
    </row>
  </sheetData>
  <sheetProtection algorithmName="SHA-512" hashValue="6gJ+gA+WrbO3Q3VNE/EhGKK9mWYBNj7kv0wSxYXvs9dVICTQ7qXbh4wVe87CL42QOhBnQXC0EA8FphGGMGQmcw==" saltValue="OaEWu/LgAOZpNru03Te2mQ==" spinCount="100000" sheet="1" formatCells="0" formatColumns="0" formatRows="0" insertColumns="0" insertRows="0" insertHyperlinks="0" deleteColumns="0" deleteRows="0" sort="0" autoFilter="0" pivotTables="0"/>
  <protectedRanges>
    <protectedRange sqref="F1:F1048576" name="区域1"/>
  </protectedRanges>
  <mergeCells count="6">
    <mergeCell ref="B49:F49"/>
    <mergeCell ref="B2:G2"/>
    <mergeCell ref="B16:G16"/>
    <mergeCell ref="B21:G21"/>
    <mergeCell ref="B36:G36"/>
    <mergeCell ref="B45:G45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建设期工程量汇总表</vt:lpstr>
      <vt:lpstr>5年日常养护工程量清单</vt:lpstr>
      <vt:lpstr>3年长周期养护工程量清单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敬星 耿</cp:lastModifiedBy>
  <cp:lastPrinted>2026-06-09T09:31:05Z</cp:lastPrinted>
  <dcterms:created xsi:type="dcterms:W3CDTF">2026-01-31T02:04:00Z</dcterms:created>
  <dcterms:modified xsi:type="dcterms:W3CDTF">2026-06-09T09:34:04Z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E8AD9C72E0524CB2B5A0A21E853B1923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