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<sst xmlns="http://schemas.openxmlformats.org/spreadsheetml/2006/main" count="113" uniqueCount="96">
  <si>
    <t>2026批次镇江市市管绿地养护项目（七标段：朱方片区）工作量清单明细表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</si>
  <si>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</si>
  <si>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</si>
  <si>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</si>
  <si>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</si>
  <si>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</si>
  <si>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</si>
  <si>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</si>
  <si>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</si>
  <si>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</si>
  <si>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</si>
  <si>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</si>
  <si>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</si>
  <si>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</si>
  <si>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</si>
  <si>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</si>
  <si>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</si>
  <si>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</si>
  <si>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</si>
  <si>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</si>
  <si>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</si>
  <si>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</si>
  <si>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</si>
  <si>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</si>
  <si>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</si>
  <si>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</si>
  <si>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</si>
  <si>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</si>
  <si>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</si>
  <si>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</si>
  <si>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</si>
  <si>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南徐大道</t>
  </si>
  <si>
    <t>檀山路-朱方路</t>
  </si>
  <si>
    <t>庄泉路-檀山路</t>
  </si>
  <si>
    <t>培文学校旁90平方</t>
  </si>
  <si>
    <t>桑果路</t>
  </si>
  <si>
    <t>蚕桑路-朱方路</t>
  </si>
  <si>
    <t>金蚕路</t>
  </si>
  <si>
    <t>朱方路--断头</t>
  </si>
  <si>
    <t>七里路</t>
  </si>
  <si>
    <t>桑果路--美的三期北门</t>
  </si>
  <si>
    <t>朱方路-桑果路</t>
  </si>
  <si>
    <t>建勤路</t>
  </si>
  <si>
    <t>金蚕路-南徐大道</t>
  </si>
  <si>
    <t>朱方路</t>
  </si>
  <si>
    <t>润州路-中山北路</t>
  </si>
  <si>
    <t>行道树树池</t>
  </si>
  <si>
    <t>团山路-润州路</t>
  </si>
  <si>
    <t>茶砚山路</t>
  </si>
  <si>
    <t>北府路-南山路</t>
  </si>
  <si>
    <t>五里路-南山路</t>
  </si>
  <si>
    <t>五里路</t>
  </si>
  <si>
    <t>坡岗路-南山路</t>
  </si>
  <si>
    <t>坡岗路北段</t>
  </si>
  <si>
    <t>南徐大道-五里路</t>
  </si>
  <si>
    <t>草场湾路</t>
  </si>
  <si>
    <t>新城花园三区西北通道</t>
  </si>
  <si>
    <t>移交协议数据</t>
  </si>
  <si>
    <t>新城花园三区45号楼西侧—跑马山路</t>
  </si>
  <si>
    <t>跑马山路</t>
  </si>
  <si>
    <t>朱方路-檀山路铁路桥</t>
  </si>
  <si>
    <t>檀山路(北)</t>
  </si>
  <si>
    <t>中山西路-南徐大道</t>
  </si>
  <si>
    <t>2025.7鑫韵花园门口179m</t>
  </si>
  <si>
    <t>中山北路</t>
  </si>
  <si>
    <t>长江路-朱方路</t>
  </si>
  <si>
    <t>中山广场</t>
  </si>
  <si>
    <t>中山北路、朱方路、车站路围合</t>
  </si>
  <si>
    <t>文化公园</t>
  </si>
  <si>
    <t>南徐大道、枣林路、团山路、曙光路围合</t>
  </si>
  <si>
    <t>龙脉团山遗址公园</t>
  </si>
  <si>
    <t>团山路与万寿路围成绿地</t>
  </si>
  <si>
    <t>垃圾箱漏项</t>
  </si>
  <si>
    <t>团山路</t>
  </si>
  <si>
    <t>团山桥东侧-九华山路</t>
  </si>
  <si>
    <t>体育馆北侧河道</t>
  </si>
  <si>
    <t>九华山路-檀山路</t>
  </si>
  <si>
    <t>团山路（含桥上绿化）</t>
  </si>
  <si>
    <t>团山桥东侧-朱方路</t>
  </si>
  <si>
    <t>桃西路</t>
  </si>
  <si>
    <t>运粮河路-朱方路</t>
  </si>
  <si>
    <t>太平路</t>
  </si>
  <si>
    <t>长江路—朱方路</t>
  </si>
  <si>
    <t>运粮河路</t>
  </si>
  <si>
    <t>润州路-桃西路</t>
  </si>
  <si>
    <t>解放湾路</t>
  </si>
  <si>
    <t>太平路—桃西路</t>
  </si>
  <si>
    <t>和平路</t>
  </si>
  <si>
    <t>长江路-车站路</t>
  </si>
  <si>
    <t>太平河河道边坡</t>
  </si>
  <si>
    <t>长江路边水闸</t>
  </si>
  <si>
    <t>长江路</t>
  </si>
  <si>
    <t>润州路-和平路</t>
  </si>
  <si>
    <t>七（朱方）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</si>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</sst>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6"/>
      <color theme="1"/>
      <name val="仿宋"/>
      <charset val="134"/>
    </font>
    <font>
      <sz val="6"/>
      <color rgb="FFFF0000"/>
      <name val="仿宋"/>
      <charset val="134"/>
    </font>
    <font>
      <sz val="6"/>
      <name val="方正仿宋_GBK"/>
      <charset val="134"/>
    </font>
    <font>
      <sz val="6"/>
      <color rgb="FFFF0000"/>
      <name val="方正仿宋_GBK"/>
      <charset val="134"/>
    </font>
    <font>
      <sz val="11"/>
      <name val="宋体"/>
      <charset val="134"/>
      <scheme val="minor"/>
    </font>
    <font>
      <b/>
      <sz val="6"/>
      <color theme="5" tint="-0.249977111117893"/>
      <name val="仿宋"/>
      <charset val="134"/>
    </font>
    <font>
      <sz val="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3" borderId="11">
      <alignment vertical="center"/>
    </xf>
    <xf numFmtId="0" fontId="24" fillId="4" borderId="12">
      <alignment vertical="center"/>
    </xf>
    <xf numFmtId="0" fontId="25" fillId="4" borderId="11">
      <alignment vertical="center"/>
    </xf>
    <xf numFmtId="0" fontId="26" fillId="5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77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0" xfId="0" applyFont="1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tabSelected="1" workbookViewId="0">
      <selection activeCell="A1" sqref="A1:W1"/>
    </sheetView>
  </sheetViews>
  <sheetFormatPr defaultColWidth="9" defaultRowHeight="13.5"/>
  <cols>
    <col min="20" max="21" width="9.375"/>
    <col min="22" max="22" width="10.375"/>
  </cols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8"/>
      <c r="B3" s="8"/>
      <c r="C3" s="8"/>
      <c r="D3" s="9" t="s">
        <v>22</v>
      </c>
      <c r="E3" s="9" t="s">
        <v>22</v>
      </c>
      <c r="F3" s="10" t="s">
        <v>23</v>
      </c>
      <c r="G3" s="10" t="s">
        <v>24</v>
      </c>
      <c r="H3" s="11" t="s">
        <v>25</v>
      </c>
      <c r="I3" s="11" t="s">
        <v>25</v>
      </c>
      <c r="J3" s="10" t="s">
        <v>25</v>
      </c>
      <c r="K3" s="10" t="s">
        <v>25</v>
      </c>
      <c r="L3" s="10" t="s">
        <v>26</v>
      </c>
      <c r="M3" s="10" t="s">
        <v>27</v>
      </c>
      <c r="N3" s="10" t="s">
        <v>25</v>
      </c>
      <c r="O3" s="10" t="s">
        <v>25</v>
      </c>
      <c r="P3" s="10" t="s">
        <v>25</v>
      </c>
      <c r="Q3" s="10" t="s">
        <v>28</v>
      </c>
      <c r="R3" s="9" t="s">
        <v>29</v>
      </c>
      <c r="S3" s="12" t="s">
        <v>25</v>
      </c>
      <c r="T3" s="12" t="s">
        <v>25</v>
      </c>
      <c r="U3" s="12" t="s">
        <v>25</v>
      </c>
      <c r="V3" s="12" t="s">
        <v>30</v>
      </c>
      <c r="W3" s="12"/>
      <c r="X3" s="7"/>
      <c r="Y3" s="7"/>
    </row>
    <row r="4" spans="1:25">
      <c r="A4" s="13">
        <v>1</v>
      </c>
      <c r="B4" s="13" t="s">
        <v>31</v>
      </c>
      <c r="C4" s="13" t="s">
        <v>32</v>
      </c>
      <c r="D4" s="13">
        <v>237</v>
      </c>
      <c r="E4" s="13">
        <f>1951</f>
        <v>1951</v>
      </c>
      <c r="F4" s="14">
        <f>69870-60</f>
        <v>69810</v>
      </c>
      <c r="G4" s="14">
        <f>40050-60</f>
        <v>39990</v>
      </c>
      <c r="H4" s="14">
        <v>335</v>
      </c>
      <c r="I4" s="14"/>
      <c r="J4" s="14">
        <v>1030</v>
      </c>
      <c r="K4" s="14"/>
      <c r="L4" s="14"/>
      <c r="M4" s="14"/>
      <c r="N4" s="14"/>
      <c r="O4" s="14"/>
      <c r="P4" s="14"/>
      <c r="Q4" s="14">
        <v>8</v>
      </c>
      <c r="R4" s="13"/>
      <c r="S4" s="15"/>
      <c r="T4" s="16">
        <v>3300</v>
      </c>
      <c r="U4" s="16">
        <v>3300</v>
      </c>
      <c r="V4" s="16">
        <v>25000</v>
      </c>
      <c r="W4" s="17"/>
      <c r="X4" s="18"/>
      <c r="Y4" s="18"/>
    </row>
    <row r="5" spans="1:25">
      <c r="A5" s="13">
        <v>2</v>
      </c>
      <c r="B5" s="19" t="s">
        <v>31</v>
      </c>
      <c r="C5" s="19" t="s">
        <v>33</v>
      </c>
      <c r="D5" s="19">
        <v>279</v>
      </c>
      <c r="E5" s="19">
        <v>1484</v>
      </c>
      <c r="F5" s="20">
        <v>45094</v>
      </c>
      <c r="G5" s="20">
        <v>19388</v>
      </c>
      <c r="H5" s="20"/>
      <c r="I5" s="20"/>
      <c r="J5" s="21">
        <v>90</v>
      </c>
      <c r="K5" s="20"/>
      <c r="L5" s="20"/>
      <c r="M5" s="20"/>
      <c r="N5" s="20"/>
      <c r="O5" s="20"/>
      <c r="P5" s="20"/>
      <c r="Q5" s="20"/>
      <c r="R5" s="19"/>
      <c r="S5" s="22"/>
      <c r="T5" s="23"/>
      <c r="U5" s="23"/>
      <c r="V5" s="23"/>
      <c r="W5" s="24"/>
      <c r="X5" s="25" t="s">
        <v>34</v>
      </c>
      <c r="Y5" s="7"/>
    </row>
    <row r="6" spans="1:25">
      <c r="A6" s="13">
        <v>3</v>
      </c>
      <c r="B6" s="26" t="s">
        <v>35</v>
      </c>
      <c r="C6" s="26" t="s">
        <v>36</v>
      </c>
      <c r="D6" s="26">
        <v>103</v>
      </c>
      <c r="E6" s="26"/>
      <c r="F6" s="21">
        <v>231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6"/>
      <c r="S6" s="27"/>
      <c r="T6" s="23"/>
      <c r="U6" s="23"/>
      <c r="V6" s="23"/>
      <c r="W6" s="24"/>
      <c r="X6" s="7"/>
      <c r="Y6" s="7"/>
    </row>
    <row r="7" spans="1:25">
      <c r="A7" s="13">
        <v>4</v>
      </c>
      <c r="B7" s="26" t="s">
        <v>37</v>
      </c>
      <c r="C7" s="26" t="s">
        <v>38</v>
      </c>
      <c r="D7" s="26">
        <v>161</v>
      </c>
      <c r="E7" s="26"/>
      <c r="F7" s="21">
        <v>211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6"/>
      <c r="S7" s="27"/>
      <c r="T7" s="23"/>
      <c r="U7" s="23"/>
      <c r="V7" s="23"/>
      <c r="W7" s="24"/>
      <c r="X7" s="7"/>
      <c r="Y7" s="7"/>
    </row>
    <row r="8" ht="18" spans="1:25">
      <c r="A8" s="13">
        <v>5</v>
      </c>
      <c r="B8" s="26" t="s">
        <v>39</v>
      </c>
      <c r="C8" s="26" t="s">
        <v>40</v>
      </c>
      <c r="D8" s="26">
        <v>270</v>
      </c>
      <c r="E8" s="26">
        <v>124</v>
      </c>
      <c r="F8" s="21">
        <v>2716</v>
      </c>
      <c r="G8" s="21"/>
      <c r="H8" s="21"/>
      <c r="I8" s="21"/>
      <c r="J8" s="21"/>
      <c r="K8" s="21"/>
      <c r="L8" s="21">
        <v>413</v>
      </c>
      <c r="M8" s="21"/>
      <c r="N8" s="21"/>
      <c r="O8" s="21"/>
      <c r="P8" s="21"/>
      <c r="Q8" s="21"/>
      <c r="R8" s="26"/>
      <c r="S8" s="27"/>
      <c r="T8" s="23"/>
      <c r="U8" s="23"/>
      <c r="V8" s="23"/>
      <c r="W8" s="24"/>
      <c r="X8" s="7"/>
      <c r="Y8" s="7"/>
    </row>
    <row r="9" spans="1:25">
      <c r="A9" s="13">
        <v>6</v>
      </c>
      <c r="B9" s="26" t="s">
        <v>39</v>
      </c>
      <c r="C9" s="26" t="s">
        <v>41</v>
      </c>
      <c r="D9" s="26">
        <v>52</v>
      </c>
      <c r="E9" s="26">
        <v>13</v>
      </c>
      <c r="F9" s="21">
        <v>912</v>
      </c>
      <c r="G9" s="21"/>
      <c r="H9" s="21"/>
      <c r="I9" s="21"/>
      <c r="J9" s="21"/>
      <c r="K9" s="21"/>
      <c r="L9" s="21">
        <v>242</v>
      </c>
      <c r="M9" s="21"/>
      <c r="N9" s="21"/>
      <c r="O9" s="21"/>
      <c r="P9" s="21"/>
      <c r="Q9" s="21"/>
      <c r="R9" s="26"/>
      <c r="S9" s="27"/>
      <c r="T9" s="23"/>
      <c r="U9" s="23"/>
      <c r="V9" s="23"/>
      <c r="W9" s="24"/>
      <c r="X9" s="18"/>
      <c r="Y9" s="18"/>
    </row>
    <row r="10" spans="1:25">
      <c r="A10" s="13">
        <v>7</v>
      </c>
      <c r="B10" s="26" t="s">
        <v>42</v>
      </c>
      <c r="C10" s="26" t="s">
        <v>43</v>
      </c>
      <c r="D10" s="26">
        <v>50</v>
      </c>
      <c r="E10" s="26"/>
      <c r="F10" s="21">
        <v>50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6"/>
      <c r="S10" s="27"/>
      <c r="T10" s="23"/>
      <c r="U10" s="23"/>
      <c r="V10" s="23"/>
      <c r="W10" s="24"/>
      <c r="X10" s="18"/>
      <c r="Y10" s="18"/>
    </row>
    <row r="11" spans="1:25">
      <c r="A11" s="13">
        <v>8</v>
      </c>
      <c r="B11" s="28" t="s">
        <v>44</v>
      </c>
      <c r="C11" s="29" t="s">
        <v>45</v>
      </c>
      <c r="D11" s="30">
        <v>198</v>
      </c>
      <c r="E11" s="30"/>
      <c r="F11" s="31">
        <v>198</v>
      </c>
      <c r="G11" s="14"/>
      <c r="H11" s="14"/>
      <c r="I11" s="14"/>
      <c r="J11" s="14"/>
      <c r="K11" s="14"/>
      <c r="L11" s="14">
        <f>3400-3400</f>
        <v>0</v>
      </c>
      <c r="M11" s="14"/>
      <c r="N11" s="14"/>
      <c r="O11" s="14"/>
      <c r="P11" s="14"/>
      <c r="Q11" s="14"/>
      <c r="R11" s="13"/>
      <c r="S11" s="32"/>
      <c r="T11" s="23"/>
      <c r="U11" s="23"/>
      <c r="V11" s="23"/>
      <c r="W11" s="24"/>
      <c r="X11" s="25" t="s">
        <v>46</v>
      </c>
      <c r="Y11" s="33"/>
    </row>
    <row r="12" spans="1:25">
      <c r="A12" s="13">
        <v>9</v>
      </c>
      <c r="B12" s="13" t="s">
        <v>44</v>
      </c>
      <c r="C12" s="13" t="s">
        <v>47</v>
      </c>
      <c r="D12" s="34">
        <v>331</v>
      </c>
      <c r="E12" s="34">
        <v>252</v>
      </c>
      <c r="F12" s="14">
        <f>9753-1</f>
        <v>9752</v>
      </c>
      <c r="G12" s="14"/>
      <c r="H12" s="14"/>
      <c r="I12" s="14"/>
      <c r="J12" s="14"/>
      <c r="K12" s="14"/>
      <c r="L12" s="14">
        <v>3443.5</v>
      </c>
      <c r="M12" s="14"/>
      <c r="N12" s="14"/>
      <c r="O12" s="14"/>
      <c r="P12" s="14"/>
      <c r="Q12" s="14"/>
      <c r="R12" s="13"/>
      <c r="S12" s="32"/>
      <c r="T12" s="23"/>
      <c r="U12" s="23"/>
      <c r="V12" s="23"/>
      <c r="W12" s="24"/>
      <c r="X12" s="7"/>
      <c r="Y12" s="7"/>
    </row>
    <row r="13" spans="1:25">
      <c r="A13" s="13">
        <v>10</v>
      </c>
      <c r="B13" s="35" t="s">
        <v>48</v>
      </c>
      <c r="C13" s="35" t="s">
        <v>49</v>
      </c>
      <c r="D13" s="36">
        <v>40</v>
      </c>
      <c r="E13" s="36"/>
      <c r="F13" s="37">
        <v>40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6"/>
      <c r="S13" s="14"/>
      <c r="T13" s="23"/>
      <c r="U13" s="23"/>
      <c r="V13" s="23"/>
      <c r="W13" s="24"/>
      <c r="X13" s="7"/>
      <c r="Y13" s="7"/>
    </row>
    <row r="14" spans="1:25">
      <c r="A14" s="13">
        <v>11</v>
      </c>
      <c r="B14" s="26" t="s">
        <v>48</v>
      </c>
      <c r="C14" s="26" t="s">
        <v>50</v>
      </c>
      <c r="D14" s="26"/>
      <c r="E14" s="26">
        <v>7</v>
      </c>
      <c r="F14" s="21">
        <v>1683</v>
      </c>
      <c r="G14" s="21">
        <v>1683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6"/>
      <c r="S14" s="27"/>
      <c r="T14" s="23"/>
      <c r="U14" s="23"/>
      <c r="V14" s="23"/>
      <c r="W14" s="24"/>
      <c r="X14" s="7"/>
      <c r="Y14" s="7"/>
    </row>
    <row r="15" spans="1:25">
      <c r="A15" s="13">
        <v>12</v>
      </c>
      <c r="B15" s="26" t="s">
        <v>51</v>
      </c>
      <c r="C15" s="26" t="s">
        <v>52</v>
      </c>
      <c r="D15" s="26">
        <v>53</v>
      </c>
      <c r="E15" s="26"/>
      <c r="F15" s="21">
        <v>76.32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6"/>
      <c r="S15" s="27"/>
      <c r="T15" s="23"/>
      <c r="U15" s="23"/>
      <c r="V15" s="23"/>
      <c r="W15" s="24"/>
      <c r="X15" s="7"/>
      <c r="Y15" s="7"/>
    </row>
    <row r="16" spans="1:25">
      <c r="A16" s="13">
        <v>13</v>
      </c>
      <c r="B16" s="13" t="s">
        <v>53</v>
      </c>
      <c r="C16" s="13" t="s">
        <v>54</v>
      </c>
      <c r="D16" s="26">
        <v>76</v>
      </c>
      <c r="E16" s="26"/>
      <c r="F16" s="21">
        <v>76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6"/>
      <c r="S16" s="27"/>
      <c r="T16" s="23"/>
      <c r="U16" s="23"/>
      <c r="V16" s="23"/>
      <c r="W16" s="24"/>
      <c r="X16" s="7"/>
      <c r="Y16" s="7"/>
    </row>
    <row r="17" ht="18" spans="1:25">
      <c r="A17" s="13">
        <v>14</v>
      </c>
      <c r="B17" s="19" t="s">
        <v>55</v>
      </c>
      <c r="C17" s="19" t="s">
        <v>56</v>
      </c>
      <c r="D17" s="38">
        <v>38</v>
      </c>
      <c r="E17" s="38">
        <v>10</v>
      </c>
      <c r="F17" s="21">
        <v>561.4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9"/>
      <c r="S17" s="15"/>
      <c r="T17" s="23"/>
      <c r="U17" s="23"/>
      <c r="V17" s="23"/>
      <c r="W17" s="24"/>
      <c r="X17" s="25" t="s">
        <v>57</v>
      </c>
      <c r="Y17" s="33"/>
    </row>
    <row r="18" ht="18" spans="1:25">
      <c r="A18" s="13">
        <v>15</v>
      </c>
      <c r="B18" s="19" t="s">
        <v>55</v>
      </c>
      <c r="C18" s="19" t="s">
        <v>58</v>
      </c>
      <c r="D18" s="19">
        <v>212</v>
      </c>
      <c r="E18" s="19"/>
      <c r="F18" s="20">
        <v>212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9"/>
      <c r="S18" s="15"/>
      <c r="T18" s="23"/>
      <c r="U18" s="23"/>
      <c r="V18" s="23"/>
      <c r="W18" s="24"/>
      <c r="X18" s="7"/>
      <c r="Y18" s="7"/>
    </row>
    <row r="19" ht="18" spans="1:25">
      <c r="A19" s="13">
        <v>16</v>
      </c>
      <c r="B19" s="19" t="s">
        <v>59</v>
      </c>
      <c r="C19" s="19" t="s">
        <v>60</v>
      </c>
      <c r="D19" s="39">
        <v>60</v>
      </c>
      <c r="E19" s="39">
        <v>38</v>
      </c>
      <c r="F19" s="20">
        <v>767.5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9"/>
      <c r="S19" s="40"/>
      <c r="T19" s="23"/>
      <c r="U19" s="23"/>
      <c r="V19" s="23"/>
      <c r="W19" s="24"/>
      <c r="X19" s="18"/>
      <c r="Y19" s="18"/>
    </row>
    <row r="20" ht="18" spans="1:25">
      <c r="A20" s="13">
        <v>17</v>
      </c>
      <c r="B20" s="13" t="s">
        <v>59</v>
      </c>
      <c r="C20" s="19" t="s">
        <v>60</v>
      </c>
      <c r="D20" s="34"/>
      <c r="E20" s="34">
        <v>45</v>
      </c>
      <c r="F20" s="14">
        <v>1840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3"/>
      <c r="S20" s="32"/>
      <c r="T20" s="23"/>
      <c r="U20" s="23"/>
      <c r="V20" s="23"/>
      <c r="W20" s="24"/>
      <c r="X20" s="7"/>
      <c r="Y20" s="7"/>
    </row>
    <row r="21" ht="18" spans="1:25">
      <c r="A21" s="13">
        <v>18</v>
      </c>
      <c r="B21" s="19" t="s">
        <v>61</v>
      </c>
      <c r="C21" s="19" t="s">
        <v>62</v>
      </c>
      <c r="D21" s="39">
        <v>409</v>
      </c>
      <c r="E21" s="39">
        <f>2090</f>
        <v>2090</v>
      </c>
      <c r="F21" s="20">
        <f>43064-41-40-1147.8</f>
        <v>41835.2</v>
      </c>
      <c r="G21" s="20"/>
      <c r="H21" s="20"/>
      <c r="I21" s="20"/>
      <c r="J21" s="20"/>
      <c r="K21" s="20"/>
      <c r="L21" s="21">
        <v>179</v>
      </c>
      <c r="M21" s="20"/>
      <c r="N21" s="20"/>
      <c r="O21" s="20"/>
      <c r="P21" s="20"/>
      <c r="Q21" s="20"/>
      <c r="R21" s="19"/>
      <c r="S21" s="15"/>
      <c r="T21" s="23"/>
      <c r="U21" s="23"/>
      <c r="V21" s="23"/>
      <c r="W21" s="24"/>
      <c r="X21" s="25" t="s">
        <v>63</v>
      </c>
      <c r="Y21" s="18"/>
    </row>
    <row r="22" spans="1:25">
      <c r="A22" s="13">
        <v>19</v>
      </c>
      <c r="B22" s="19" t="s">
        <v>64</v>
      </c>
      <c r="C22" s="19" t="s">
        <v>65</v>
      </c>
      <c r="D22" s="19">
        <v>220</v>
      </c>
      <c r="E22" s="39">
        <v>248</v>
      </c>
      <c r="F22" s="20">
        <v>6209</v>
      </c>
      <c r="G22" s="20"/>
      <c r="H22" s="20"/>
      <c r="I22" s="20"/>
      <c r="J22" s="20"/>
      <c r="K22" s="20"/>
      <c r="L22" s="20">
        <v>641</v>
      </c>
      <c r="M22" s="20"/>
      <c r="N22" s="20"/>
      <c r="O22" s="20"/>
      <c r="P22" s="20"/>
      <c r="Q22" s="20"/>
      <c r="R22" s="19"/>
      <c r="S22" s="32"/>
      <c r="T22" s="23"/>
      <c r="U22" s="23"/>
      <c r="V22" s="23"/>
      <c r="W22" s="24"/>
      <c r="X22" s="7"/>
      <c r="Y22" s="7"/>
    </row>
    <row r="23" ht="18" spans="1:25">
      <c r="A23" s="13">
        <v>20</v>
      </c>
      <c r="B23" s="13" t="s">
        <v>66</v>
      </c>
      <c r="C23" s="13" t="s">
        <v>67</v>
      </c>
      <c r="D23" s="13"/>
      <c r="E23" s="13">
        <v>496</v>
      </c>
      <c r="F23" s="14">
        <v>7198</v>
      </c>
      <c r="G23" s="14">
        <v>7198</v>
      </c>
      <c r="H23" s="14"/>
      <c r="I23" s="14"/>
      <c r="J23" s="14">
        <v>2500</v>
      </c>
      <c r="K23" s="14"/>
      <c r="L23" s="14"/>
      <c r="M23" s="14"/>
      <c r="N23" s="14"/>
      <c r="O23" s="14">
        <v>139</v>
      </c>
      <c r="P23" s="14"/>
      <c r="Q23" s="14">
        <v>26</v>
      </c>
      <c r="R23" s="13">
        <v>7</v>
      </c>
      <c r="S23" s="15"/>
      <c r="T23" s="23"/>
      <c r="U23" s="23"/>
      <c r="V23" s="23"/>
      <c r="W23" s="24"/>
      <c r="X23" s="7"/>
      <c r="Y23" s="7"/>
    </row>
    <row r="24" ht="27" spans="1:25">
      <c r="A24" s="13">
        <v>21</v>
      </c>
      <c r="B24" s="19" t="s">
        <v>68</v>
      </c>
      <c r="C24" s="19" t="s">
        <v>69</v>
      </c>
      <c r="D24" s="41"/>
      <c r="E24" s="41">
        <v>2566</v>
      </c>
      <c r="F24" s="20">
        <f>51305-1</f>
        <v>51304</v>
      </c>
      <c r="G24" s="20">
        <f>51305-1</f>
        <v>51304</v>
      </c>
      <c r="H24" s="20"/>
      <c r="I24" s="20"/>
      <c r="J24" s="20">
        <v>14566</v>
      </c>
      <c r="K24" s="20"/>
      <c r="L24" s="20"/>
      <c r="M24" s="20"/>
      <c r="N24" s="20">
        <v>16</v>
      </c>
      <c r="O24" s="20">
        <v>140</v>
      </c>
      <c r="P24" s="20">
        <v>184.2</v>
      </c>
      <c r="Q24" s="20">
        <v>58</v>
      </c>
      <c r="R24" s="41">
        <v>22</v>
      </c>
      <c r="S24" s="20"/>
      <c r="T24" s="23"/>
      <c r="U24" s="23"/>
      <c r="V24" s="23"/>
      <c r="W24" s="24"/>
      <c r="X24" s="7"/>
      <c r="Y24" s="7"/>
    </row>
    <row r="25" ht="18" spans="1:25">
      <c r="A25" s="13">
        <v>22</v>
      </c>
      <c r="B25" s="13" t="s">
        <v>70</v>
      </c>
      <c r="C25" s="19" t="s">
        <v>71</v>
      </c>
      <c r="D25" s="13">
        <v>70</v>
      </c>
      <c r="E25" s="13">
        <v>255</v>
      </c>
      <c r="F25" s="14">
        <f>17494-7</f>
        <v>17487</v>
      </c>
      <c r="G25" s="14">
        <f>17494-7</f>
        <v>17487</v>
      </c>
      <c r="H25" s="14"/>
      <c r="I25" s="14"/>
      <c r="J25" s="14">
        <v>2555</v>
      </c>
      <c r="K25" s="14">
        <v>1803</v>
      </c>
      <c r="L25" s="14"/>
      <c r="M25" s="14"/>
      <c r="N25" s="14">
        <v>16</v>
      </c>
      <c r="O25" s="14"/>
      <c r="P25" s="14">
        <v>71</v>
      </c>
      <c r="Q25" s="14"/>
      <c r="R25" s="21">
        <v>9</v>
      </c>
      <c r="S25" s="14"/>
      <c r="T25" s="23"/>
      <c r="U25" s="23"/>
      <c r="V25" s="23"/>
      <c r="W25" s="24"/>
      <c r="X25" s="42" t="s">
        <v>72</v>
      </c>
      <c r="Y25" s="7"/>
    </row>
    <row r="26" ht="18" spans="1:25">
      <c r="A26" s="13">
        <v>23</v>
      </c>
      <c r="B26" s="19" t="s">
        <v>73</v>
      </c>
      <c r="C26" s="19" t="s">
        <v>74</v>
      </c>
      <c r="D26" s="19">
        <v>445</v>
      </c>
      <c r="E26" s="19">
        <v>678</v>
      </c>
      <c r="F26" s="20">
        <f>26465.1-6-2</f>
        <v>26457.1</v>
      </c>
      <c r="G26" s="20">
        <v>13615.92</v>
      </c>
      <c r="H26" s="20"/>
      <c r="I26" s="20"/>
      <c r="J26" s="20">
        <v>84</v>
      </c>
      <c r="K26" s="20"/>
      <c r="L26" s="20"/>
      <c r="M26" s="20"/>
      <c r="N26" s="20"/>
      <c r="O26" s="20"/>
      <c r="P26" s="20"/>
      <c r="Q26" s="20"/>
      <c r="R26" s="41"/>
      <c r="S26" s="22"/>
      <c r="T26" s="23"/>
      <c r="U26" s="23"/>
      <c r="V26" s="23"/>
      <c r="W26" s="24"/>
      <c r="X26" s="7"/>
      <c r="Y26" s="7"/>
    </row>
    <row r="27" spans="1:25">
      <c r="A27" s="13">
        <v>24</v>
      </c>
      <c r="B27" s="19" t="s">
        <v>75</v>
      </c>
      <c r="C27" s="19" t="s">
        <v>76</v>
      </c>
      <c r="D27" s="19"/>
      <c r="E27" s="19">
        <v>228</v>
      </c>
      <c r="F27" s="20">
        <v>3220.8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41"/>
      <c r="S27" s="22"/>
      <c r="T27" s="23"/>
      <c r="U27" s="23"/>
      <c r="V27" s="23"/>
      <c r="W27" s="24"/>
      <c r="X27" s="7"/>
      <c r="Y27" s="7"/>
    </row>
    <row r="28" ht="18" spans="1:25">
      <c r="A28" s="13">
        <v>25</v>
      </c>
      <c r="B28" s="13" t="s">
        <v>77</v>
      </c>
      <c r="C28" s="13" t="s">
        <v>78</v>
      </c>
      <c r="D28" s="13">
        <v>110</v>
      </c>
      <c r="E28" s="13"/>
      <c r="F28" s="14">
        <f>9393-6-12</f>
        <v>9375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3"/>
      <c r="S28" s="14"/>
      <c r="T28" s="23"/>
      <c r="U28" s="23"/>
      <c r="V28" s="23"/>
      <c r="W28" s="24"/>
      <c r="X28" s="33"/>
      <c r="Y28" s="33"/>
    </row>
    <row r="29" spans="1:25">
      <c r="A29" s="13">
        <v>26</v>
      </c>
      <c r="B29" s="13" t="s">
        <v>79</v>
      </c>
      <c r="C29" s="13" t="s">
        <v>80</v>
      </c>
      <c r="D29" s="13">
        <v>95</v>
      </c>
      <c r="E29" s="34"/>
      <c r="F29" s="14">
        <v>95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3"/>
      <c r="S29" s="15"/>
      <c r="T29" s="23"/>
      <c r="U29" s="23"/>
      <c r="V29" s="23"/>
      <c r="W29" s="24"/>
      <c r="X29" s="7"/>
      <c r="Y29" s="7"/>
    </row>
    <row r="30" spans="1:25">
      <c r="A30" s="13">
        <v>27</v>
      </c>
      <c r="B30" s="13" t="s">
        <v>81</v>
      </c>
      <c r="C30" s="13" t="s">
        <v>82</v>
      </c>
      <c r="D30" s="13">
        <v>256</v>
      </c>
      <c r="E30" s="13">
        <v>130</v>
      </c>
      <c r="F30" s="14">
        <v>1890</v>
      </c>
      <c r="G30" s="14"/>
      <c r="H30" s="14"/>
      <c r="I30" s="14"/>
      <c r="J30" s="14"/>
      <c r="K30" s="14"/>
      <c r="L30" s="14">
        <v>793</v>
      </c>
      <c r="M30" s="14"/>
      <c r="N30" s="14"/>
      <c r="O30" s="14"/>
      <c r="P30" s="14"/>
      <c r="Q30" s="14"/>
      <c r="R30" s="13"/>
      <c r="S30" s="15"/>
      <c r="T30" s="23"/>
      <c r="U30" s="23"/>
      <c r="V30" s="23"/>
      <c r="W30" s="24"/>
      <c r="X30" s="7"/>
      <c r="Y30" s="7"/>
    </row>
    <row r="31" spans="1:25">
      <c r="A31" s="13">
        <v>28</v>
      </c>
      <c r="B31" s="13" t="s">
        <v>83</v>
      </c>
      <c r="C31" s="13" t="s">
        <v>84</v>
      </c>
      <c r="D31" s="13">
        <v>207</v>
      </c>
      <c r="E31" s="34">
        <v>44</v>
      </c>
      <c r="F31" s="14">
        <v>2362</v>
      </c>
      <c r="G31" s="14"/>
      <c r="H31" s="14"/>
      <c r="I31" s="14"/>
      <c r="J31" s="14"/>
      <c r="K31" s="14"/>
      <c r="L31" s="14">
        <v>1123</v>
      </c>
      <c r="M31" s="14"/>
      <c r="N31" s="14"/>
      <c r="O31" s="14"/>
      <c r="P31" s="14"/>
      <c r="Q31" s="14"/>
      <c r="R31" s="13"/>
      <c r="S31" s="15"/>
      <c r="T31" s="23"/>
      <c r="U31" s="23"/>
      <c r="V31" s="23"/>
      <c r="W31" s="24"/>
      <c r="X31" s="7"/>
      <c r="Y31" s="7"/>
    </row>
    <row r="32" spans="1:25">
      <c r="A32" s="13">
        <v>29</v>
      </c>
      <c r="B32" s="13" t="s">
        <v>85</v>
      </c>
      <c r="C32" s="13" t="s">
        <v>86</v>
      </c>
      <c r="D32" s="13">
        <f>76-2-2</f>
        <v>72</v>
      </c>
      <c r="E32" s="13">
        <v>97</v>
      </c>
      <c r="F32" s="14">
        <f>1340-6</f>
        <v>1334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3"/>
      <c r="S32" s="15"/>
      <c r="T32" s="23"/>
      <c r="U32" s="23"/>
      <c r="V32" s="23"/>
      <c r="W32" s="24"/>
      <c r="X32" s="7"/>
      <c r="Y32" s="7"/>
    </row>
    <row r="33" spans="1:25">
      <c r="A33" s="13">
        <v>30</v>
      </c>
      <c r="B33" s="13" t="s">
        <v>87</v>
      </c>
      <c r="C33" s="13" t="s">
        <v>88</v>
      </c>
      <c r="D33" s="13">
        <v>28</v>
      </c>
      <c r="E33" s="34"/>
      <c r="F33" s="14">
        <v>28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3"/>
      <c r="S33" s="15"/>
      <c r="T33" s="23"/>
      <c r="U33" s="23"/>
      <c r="V33" s="23"/>
      <c r="W33" s="24"/>
      <c r="X33" s="7"/>
      <c r="Y33" s="7"/>
    </row>
    <row r="34" spans="1:25">
      <c r="A34" s="13">
        <v>31</v>
      </c>
      <c r="B34" s="26" t="s">
        <v>89</v>
      </c>
      <c r="C34" s="26" t="s">
        <v>90</v>
      </c>
      <c r="D34" s="26"/>
      <c r="E34" s="26"/>
      <c r="F34" s="21">
        <v>3638</v>
      </c>
      <c r="G34" s="21">
        <v>3638</v>
      </c>
      <c r="H34" s="21"/>
      <c r="I34" s="21"/>
      <c r="J34" s="21"/>
      <c r="K34" s="21"/>
      <c r="L34" s="21">
        <v>612</v>
      </c>
      <c r="M34" s="21"/>
      <c r="N34" s="21"/>
      <c r="O34" s="21"/>
      <c r="P34" s="21"/>
      <c r="Q34" s="21"/>
      <c r="R34" s="26"/>
      <c r="S34" s="27"/>
      <c r="T34" s="23"/>
      <c r="U34" s="23"/>
      <c r="V34" s="23"/>
      <c r="W34" s="24"/>
      <c r="X34" s="7"/>
      <c r="Y34" s="7"/>
    </row>
    <row r="35" spans="1:25">
      <c r="A35" s="13">
        <v>32</v>
      </c>
      <c r="B35" s="13" t="s">
        <v>91</v>
      </c>
      <c r="C35" s="13" t="s">
        <v>92</v>
      </c>
      <c r="D35" s="13">
        <v>443</v>
      </c>
      <c r="E35" s="34">
        <v>2149</v>
      </c>
      <c r="F35" s="14">
        <f>31591.48-6.12-1-5-1-158.84</f>
        <v>31419.52</v>
      </c>
      <c r="G35" s="14">
        <v>14598</v>
      </c>
      <c r="H35" s="14">
        <v>540</v>
      </c>
      <c r="I35" s="14"/>
      <c r="J35" s="14">
        <v>3143.55</v>
      </c>
      <c r="K35" s="14"/>
      <c r="L35" s="14">
        <v>3361</v>
      </c>
      <c r="M35" s="14">
        <v>946</v>
      </c>
      <c r="N35" s="14">
        <v>16</v>
      </c>
      <c r="O35" s="14"/>
      <c r="P35" s="14">
        <v>80</v>
      </c>
      <c r="Q35" s="14">
        <v>70.1</v>
      </c>
      <c r="R35" s="13">
        <v>5</v>
      </c>
      <c r="S35" s="15"/>
      <c r="T35" s="43"/>
      <c r="U35" s="43"/>
      <c r="V35" s="43"/>
      <c r="W35" s="44"/>
      <c r="X35" s="7"/>
      <c r="Y35" s="7"/>
    </row>
    <row r="36" spans="1:25">
      <c r="A36" s="45" t="s">
        <v>93</v>
      </c>
      <c r="B36" s="46"/>
      <c r="C36" s="47"/>
      <c r="D36" s="48">
        <f t="shared" ref="D36:S36" si="0">SUM(D4:D35)</f>
        <v>4515</v>
      </c>
      <c r="E36" s="48">
        <f t="shared" si="0"/>
        <v>12905</v>
      </c>
      <c r="F36" s="49">
        <f t="shared" si="0"/>
        <v>338082.84</v>
      </c>
      <c r="G36" s="49">
        <f t="shared" si="0"/>
        <v>168901.92</v>
      </c>
      <c r="H36" s="49">
        <f t="shared" si="0"/>
        <v>875</v>
      </c>
      <c r="I36" s="49">
        <f t="shared" si="0"/>
        <v>0</v>
      </c>
      <c r="J36" s="49">
        <f t="shared" si="0"/>
        <v>23968.55</v>
      </c>
      <c r="K36" s="49">
        <f t="shared" si="0"/>
        <v>1803</v>
      </c>
      <c r="L36" s="49">
        <f t="shared" si="0"/>
        <v>10807.5</v>
      </c>
      <c r="M36" s="49">
        <f t="shared" si="0"/>
        <v>946</v>
      </c>
      <c r="N36" s="49">
        <f t="shared" si="0"/>
        <v>48</v>
      </c>
      <c r="O36" s="49">
        <f t="shared" si="0"/>
        <v>279</v>
      </c>
      <c r="P36" s="49">
        <f t="shared" si="0"/>
        <v>335.2</v>
      </c>
      <c r="Q36" s="49">
        <f t="shared" si="0"/>
        <v>162.1</v>
      </c>
      <c r="R36" s="48">
        <f t="shared" si="0"/>
        <v>43</v>
      </c>
      <c r="S36" s="49">
        <f t="shared" si="0"/>
        <v>0</v>
      </c>
      <c r="T36" s="49">
        <v>3300</v>
      </c>
      <c r="U36" s="49">
        <v>3300</v>
      </c>
      <c r="V36" s="49">
        <v>25000</v>
      </c>
      <c r="W36" s="50"/>
      <c r="X36" s="51"/>
      <c r="Y36" s="51"/>
    </row>
    <row r="37" spans="1:25">
      <c r="A37" s="8" t="s">
        <v>94</v>
      </c>
      <c r="B37" s="8"/>
      <c r="C37" s="8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5">
      <c r="A38" s="8" t="s">
        <v>95</v>
      </c>
      <c r="B38" s="8"/>
      <c r="C38" s="8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</sheetData>
  <mergeCells count="14">
    <mergeCell ref="A1:W1"/>
    <mergeCell ref="F2:G2"/>
    <mergeCell ref="L2:M2"/>
    <mergeCell ref="A36:C36"/>
    <mergeCell ref="A37:C37"/>
    <mergeCell ref="A38:C38"/>
    <mergeCell ref="A2:A3"/>
    <mergeCell ref="B2:B3"/>
    <mergeCell ref="C2:C3"/>
    <mergeCell ref="T4:T35"/>
    <mergeCell ref="U4:U35"/>
    <mergeCell ref="V4:V35"/>
    <mergeCell ref="W2:W3"/>
    <mergeCell ref="W4:W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F7384FE6434D4335B091DD0EFE49A25C_12</vt:lpwstr>
  </property>
  <property fmtid="{D5CDD505-2E9C-101B-9397-08002B2CF9AE}" pid="4" name="CalculationRule">
    <vt:i4>0</vt:i4>
  </property>
</Properties>
</file>