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<sst xmlns="http://schemas.openxmlformats.org/spreadsheetml/2006/main" count="82" uniqueCount="70">
  <si>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t>2026批次镇江市市管绿地养护项目（五标段：南徐南片区）工作量清单明细表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</si>
  <si>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</si>
  <si>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</si>
  <si>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</si>
  <si>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</si>
  <si>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</si>
  <si>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</si>
  <si>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</si>
  <si>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</si>
  <si>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</si>
  <si>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</si>
  <si>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</si>
  <si>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</si>
  <si>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</si>
  <si>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</si>
  <si>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</si>
  <si>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</si>
  <si>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</si>
  <si>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</si>
  <si>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</si>
  <si>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</si>
  <si>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</si>
  <si>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</si>
  <si>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</si>
  <si>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</si>
  <si>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</si>
  <si>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</si>
  <si>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</si>
  <si>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</si>
  <si>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</si>
  <si>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</si>
  <si>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金润大道1标</t>
  </si>
  <si>
    <t>瑞山路--宜城大道</t>
  </si>
  <si>
    <t>金润大道2标</t>
  </si>
  <si>
    <t>檀山路--瑞山路</t>
  </si>
  <si>
    <t>诈输村高铁南站2号地块东侧、西侧、北侧绿地</t>
  </si>
  <si>
    <t>友谊路、平安街、通达街环绕C型地块</t>
  </si>
  <si>
    <t>马山路</t>
  </si>
  <si>
    <t>九华山路-五洲山路</t>
  </si>
  <si>
    <t>站前路</t>
  </si>
  <si>
    <t>枣林路—檀山路</t>
  </si>
  <si>
    <t>友谊路</t>
  </si>
  <si>
    <t>白龙山路—金润大道</t>
  </si>
  <si>
    <t>友爱路</t>
  </si>
  <si>
    <t>马山路向西到头</t>
  </si>
  <si>
    <t>白龙山路</t>
  </si>
  <si>
    <t>九华山路-御桥港路</t>
  </si>
  <si>
    <t>五洲山路</t>
  </si>
  <si>
    <t>御桥港路—九华山路</t>
  </si>
  <si>
    <t>白龙山山体绿地</t>
  </si>
  <si>
    <t>万科蓝山小区旁</t>
  </si>
  <si>
    <t>新增5个垃圾箱</t>
  </si>
  <si>
    <t>小龙山路</t>
  </si>
  <si>
    <t>檀山路-御桥港路</t>
  </si>
  <si>
    <t>九华山路-檀山路</t>
  </si>
  <si>
    <t>凤凰河绿地</t>
  </si>
  <si>
    <t>御桥港路-枣林路</t>
  </si>
  <si>
    <t>2025.7紫檀小区东南角12.5m</t>
  </si>
  <si>
    <t>蛋山路</t>
  </si>
  <si>
    <t>凤凰山路-白龙山路</t>
  </si>
  <si>
    <t>九华山路</t>
  </si>
  <si>
    <t>金润大道-南徐大道</t>
  </si>
  <si>
    <t>九华山路西侧绿地</t>
  </si>
  <si>
    <t>五洲山路-金润大道</t>
  </si>
  <si>
    <t>九华山路东侧绿地</t>
  </si>
  <si>
    <t>白龙山路对面</t>
  </si>
  <si>
    <t>檀山路（南）</t>
  </si>
  <si>
    <t>五（南徐南）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</si>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</sst>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rgb="FFFF0000"/>
      <name val="仿宋"/>
      <charset val="134"/>
    </font>
    <font>
      <sz val="6"/>
      <name val="宋体"/>
      <charset val="134"/>
      <scheme val="minor"/>
    </font>
    <font>
      <sz val="6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theme="1"/>
      <name val="仿宋"/>
      <charset val="134"/>
    </font>
    <font>
      <sz val="6"/>
      <color theme="1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3" borderId="11">
      <alignment vertical="center"/>
    </xf>
    <xf numFmtId="0" fontId="22" fillId="4" borderId="12">
      <alignment vertical="center"/>
    </xf>
    <xf numFmtId="0" fontId="23" fillId="4" borderId="11">
      <alignment vertical="center"/>
    </xf>
    <xf numFmtId="0" fontId="24" fillId="5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workbookViewId="0">
      <selection activeCell="A1" sqref="A1:W1"/>
    </sheetView>
  </sheetViews>
  <sheetFormatPr defaultColWidth="9" defaultRowHeight="13.5"/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8"/>
      <c r="B3" s="8"/>
      <c r="C3" s="8"/>
      <c r="D3" s="9" t="s">
        <v>22</v>
      </c>
      <c r="E3" s="9" t="s">
        <v>22</v>
      </c>
      <c r="F3" s="10" t="s">
        <v>23</v>
      </c>
      <c r="G3" s="10" t="s">
        <v>24</v>
      </c>
      <c r="H3" s="11" t="s">
        <v>25</v>
      </c>
      <c r="I3" s="11" t="s">
        <v>25</v>
      </c>
      <c r="J3" s="10" t="s">
        <v>25</v>
      </c>
      <c r="K3" s="10" t="s">
        <v>25</v>
      </c>
      <c r="L3" s="10" t="s">
        <v>26</v>
      </c>
      <c r="M3" s="10" t="s">
        <v>27</v>
      </c>
      <c r="N3" s="10" t="s">
        <v>25</v>
      </c>
      <c r="O3" s="10" t="s">
        <v>25</v>
      </c>
      <c r="P3" s="10" t="s">
        <v>25</v>
      </c>
      <c r="Q3" s="10" t="s">
        <v>28</v>
      </c>
      <c r="R3" s="9" t="s">
        <v>29</v>
      </c>
      <c r="S3" s="12" t="s">
        <v>25</v>
      </c>
      <c r="T3" s="12" t="s">
        <v>25</v>
      </c>
      <c r="U3" s="12" t="s">
        <v>25</v>
      </c>
      <c r="V3" s="12" t="s">
        <v>30</v>
      </c>
      <c r="W3" s="12"/>
      <c r="X3" s="7"/>
      <c r="Y3" s="7"/>
    </row>
    <row r="4" spans="1:25">
      <c r="A4" s="13">
        <v>1</v>
      </c>
      <c r="B4" s="14" t="s">
        <v>31</v>
      </c>
      <c r="C4" s="14" t="s">
        <v>32</v>
      </c>
      <c r="D4" s="14">
        <v>426</v>
      </c>
      <c r="E4" s="14">
        <v>904</v>
      </c>
      <c r="F4" s="15">
        <v>33709.5</v>
      </c>
      <c r="G4" s="15">
        <v>12034.4</v>
      </c>
      <c r="H4" s="15"/>
      <c r="I4" s="15">
        <v>2146.8</v>
      </c>
      <c r="J4" s="15"/>
      <c r="K4" s="15"/>
      <c r="L4" s="15"/>
      <c r="M4" s="15"/>
      <c r="N4" s="15"/>
      <c r="O4" s="15"/>
      <c r="P4" s="15"/>
      <c r="Q4" s="15"/>
      <c r="R4" s="14"/>
      <c r="S4" s="16"/>
      <c r="T4" s="17">
        <v>3300</v>
      </c>
      <c r="U4" s="17">
        <v>3300</v>
      </c>
      <c r="V4" s="17">
        <v>10000</v>
      </c>
      <c r="W4" s="18"/>
      <c r="X4" s="19"/>
      <c r="Y4" s="20"/>
    </row>
    <row r="5" spans="1:25">
      <c r="A5" s="13">
        <v>2</v>
      </c>
      <c r="B5" s="14" t="s">
        <v>33</v>
      </c>
      <c r="C5" s="14" t="s">
        <v>34</v>
      </c>
      <c r="D5" s="14">
        <v>892</v>
      </c>
      <c r="E5" s="14">
        <v>551</v>
      </c>
      <c r="F5" s="15">
        <v>39758.9</v>
      </c>
      <c r="G5" s="15">
        <v>7907.6</v>
      </c>
      <c r="H5" s="15">
        <v>378.6</v>
      </c>
      <c r="I5" s="15">
        <v>2951.4</v>
      </c>
      <c r="J5" s="15"/>
      <c r="K5" s="15"/>
      <c r="L5" s="15"/>
      <c r="M5" s="15"/>
      <c r="N5" s="15"/>
      <c r="O5" s="15"/>
      <c r="P5" s="15"/>
      <c r="Q5" s="15"/>
      <c r="R5" s="14"/>
      <c r="S5" s="16"/>
      <c r="T5" s="21"/>
      <c r="U5" s="21"/>
      <c r="V5" s="21"/>
      <c r="W5" s="22"/>
      <c r="X5" s="19"/>
      <c r="Y5" s="20"/>
    </row>
    <row r="6" ht="27" spans="1:25">
      <c r="A6" s="13">
        <v>3</v>
      </c>
      <c r="B6" s="14" t="s">
        <v>35</v>
      </c>
      <c r="C6" s="14" t="s">
        <v>36</v>
      </c>
      <c r="D6" s="14"/>
      <c r="E6" s="14">
        <v>54</v>
      </c>
      <c r="F6" s="15">
        <v>8470.2</v>
      </c>
      <c r="G6" s="15">
        <v>8768</v>
      </c>
      <c r="H6" s="15">
        <v>297.8</v>
      </c>
      <c r="I6" s="15"/>
      <c r="J6" s="15"/>
      <c r="K6" s="15"/>
      <c r="L6" s="15">
        <v>480</v>
      </c>
      <c r="M6" s="15"/>
      <c r="N6" s="15"/>
      <c r="O6" s="15"/>
      <c r="P6" s="15"/>
      <c r="Q6" s="15"/>
      <c r="R6" s="14"/>
      <c r="S6" s="16"/>
      <c r="T6" s="21"/>
      <c r="U6" s="21"/>
      <c r="V6" s="21"/>
      <c r="W6" s="22"/>
      <c r="X6" s="7"/>
      <c r="Y6" s="7"/>
    </row>
    <row r="7" spans="1:25">
      <c r="A7" s="13">
        <v>4</v>
      </c>
      <c r="B7" s="13" t="s">
        <v>37</v>
      </c>
      <c r="C7" s="23" t="s">
        <v>38</v>
      </c>
      <c r="D7" s="13">
        <v>120</v>
      </c>
      <c r="E7" s="13">
        <v>905</v>
      </c>
      <c r="F7" s="24">
        <v>11916</v>
      </c>
      <c r="G7" s="24">
        <v>11796</v>
      </c>
      <c r="H7" s="24"/>
      <c r="I7" s="24"/>
      <c r="J7" s="25">
        <v>510</v>
      </c>
      <c r="K7" s="25"/>
      <c r="L7" s="25">
        <v>170</v>
      </c>
      <c r="M7" s="25"/>
      <c r="N7" s="25"/>
      <c r="O7" s="25"/>
      <c r="P7" s="25"/>
      <c r="Q7" s="24"/>
      <c r="R7" s="13"/>
      <c r="S7" s="24"/>
      <c r="T7" s="21"/>
      <c r="U7" s="21"/>
      <c r="V7" s="21"/>
      <c r="W7" s="22"/>
      <c r="X7" s="7"/>
      <c r="Y7" s="7"/>
    </row>
    <row r="8" spans="1:25">
      <c r="A8" s="13">
        <v>5</v>
      </c>
      <c r="B8" s="13" t="s">
        <v>39</v>
      </c>
      <c r="C8" s="23" t="s">
        <v>40</v>
      </c>
      <c r="D8" s="13">
        <v>106</v>
      </c>
      <c r="E8" s="13"/>
      <c r="F8" s="24">
        <v>106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13"/>
      <c r="S8" s="24"/>
      <c r="T8" s="21"/>
      <c r="U8" s="21"/>
      <c r="V8" s="21"/>
      <c r="W8" s="22"/>
      <c r="X8" s="7"/>
      <c r="Y8" s="7"/>
    </row>
    <row r="9" ht="18" spans="1:25">
      <c r="A9" s="13">
        <v>6</v>
      </c>
      <c r="B9" s="13" t="s">
        <v>41</v>
      </c>
      <c r="C9" s="23" t="s">
        <v>42</v>
      </c>
      <c r="D9" s="13">
        <f>96+52</f>
        <v>148</v>
      </c>
      <c r="E9" s="13">
        <f>0+18</f>
        <v>18</v>
      </c>
      <c r="F9" s="24">
        <f>96+670</f>
        <v>766</v>
      </c>
      <c r="G9" s="24"/>
      <c r="H9" s="24"/>
      <c r="I9" s="24"/>
      <c r="J9" s="25"/>
      <c r="K9" s="25"/>
      <c r="L9" s="25"/>
      <c r="M9" s="25"/>
      <c r="N9" s="25"/>
      <c r="O9" s="25"/>
      <c r="P9" s="25"/>
      <c r="Q9" s="24"/>
      <c r="R9" s="13"/>
      <c r="S9" s="24"/>
      <c r="T9" s="21"/>
      <c r="U9" s="21"/>
      <c r="V9" s="21"/>
      <c r="W9" s="22"/>
      <c r="X9" s="7"/>
      <c r="Y9" s="7"/>
    </row>
    <row r="10" spans="1:25">
      <c r="A10" s="13">
        <v>7</v>
      </c>
      <c r="B10" s="13" t="s">
        <v>43</v>
      </c>
      <c r="C10" s="23" t="s">
        <v>44</v>
      </c>
      <c r="D10" s="13">
        <v>79</v>
      </c>
      <c r="E10" s="13"/>
      <c r="F10" s="24">
        <v>79</v>
      </c>
      <c r="G10" s="24"/>
      <c r="H10" s="24"/>
      <c r="I10" s="24"/>
      <c r="J10" s="25"/>
      <c r="K10" s="25"/>
      <c r="L10" s="25"/>
      <c r="M10" s="25"/>
      <c r="N10" s="25"/>
      <c r="O10" s="25"/>
      <c r="P10" s="25"/>
      <c r="Q10" s="24"/>
      <c r="R10" s="13"/>
      <c r="S10" s="24"/>
      <c r="T10" s="21"/>
      <c r="U10" s="21"/>
      <c r="V10" s="21"/>
      <c r="W10" s="22"/>
      <c r="X10" s="20"/>
      <c r="Y10" s="20"/>
    </row>
    <row r="11" spans="1:25">
      <c r="A11" s="13">
        <v>8</v>
      </c>
      <c r="B11" s="13" t="s">
        <v>45</v>
      </c>
      <c r="C11" s="23" t="s">
        <v>46</v>
      </c>
      <c r="D11" s="13"/>
      <c r="E11" s="13">
        <f>700</f>
        <v>700</v>
      </c>
      <c r="F11" s="24">
        <f>11149-29-10.5</f>
        <v>11109.5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3"/>
      <c r="S11" s="24"/>
      <c r="T11" s="21"/>
      <c r="U11" s="21"/>
      <c r="V11" s="21"/>
      <c r="W11" s="22"/>
      <c r="X11" s="7"/>
      <c r="Y11" s="7"/>
    </row>
    <row r="12" ht="18" spans="1:25">
      <c r="A12" s="13">
        <v>9</v>
      </c>
      <c r="B12" s="13" t="s">
        <v>47</v>
      </c>
      <c r="C12" s="23" t="s">
        <v>48</v>
      </c>
      <c r="D12" s="13">
        <v>453</v>
      </c>
      <c r="E12" s="13">
        <v>938</v>
      </c>
      <c r="F12" s="24">
        <v>7402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3"/>
      <c r="S12" s="24"/>
      <c r="T12" s="21"/>
      <c r="U12" s="21"/>
      <c r="V12" s="21"/>
      <c r="W12" s="22"/>
      <c r="X12" s="7"/>
      <c r="Y12" s="7"/>
    </row>
    <row r="13" spans="1:25">
      <c r="A13" s="13">
        <v>10</v>
      </c>
      <c r="B13" s="14" t="s">
        <v>49</v>
      </c>
      <c r="C13" s="14" t="s">
        <v>50</v>
      </c>
      <c r="D13" s="14"/>
      <c r="E13" s="14">
        <v>433</v>
      </c>
      <c r="F13" s="15">
        <v>21459</v>
      </c>
      <c r="G13" s="15">
        <v>18644</v>
      </c>
      <c r="H13" s="15"/>
      <c r="I13" s="15"/>
      <c r="J13" s="15">
        <v>2851</v>
      </c>
      <c r="K13" s="15"/>
      <c r="L13" s="15">
        <v>567.75</v>
      </c>
      <c r="M13" s="15"/>
      <c r="N13" s="15">
        <v>75</v>
      </c>
      <c r="O13" s="15">
        <v>72</v>
      </c>
      <c r="P13" s="15"/>
      <c r="Q13" s="15">
        <v>25.2</v>
      </c>
      <c r="R13" s="14">
        <v>8</v>
      </c>
      <c r="S13" s="16"/>
      <c r="T13" s="21"/>
      <c r="U13" s="21"/>
      <c r="V13" s="21"/>
      <c r="W13" s="22"/>
      <c r="X13" s="26" t="s">
        <v>51</v>
      </c>
      <c r="Y13" s="7"/>
    </row>
    <row r="14" spans="1:25">
      <c r="A14" s="13">
        <v>11</v>
      </c>
      <c r="B14" s="14" t="s">
        <v>52</v>
      </c>
      <c r="C14" s="14" t="s">
        <v>53</v>
      </c>
      <c r="D14" s="14">
        <v>190</v>
      </c>
      <c r="E14" s="14"/>
      <c r="F14" s="15">
        <v>1411.5</v>
      </c>
      <c r="G14" s="15"/>
      <c r="H14" s="15"/>
      <c r="I14" s="15"/>
      <c r="J14" s="15"/>
      <c r="K14" s="15"/>
      <c r="L14" s="15">
        <v>767.3</v>
      </c>
      <c r="M14" s="24"/>
      <c r="N14" s="24"/>
      <c r="O14" s="24"/>
      <c r="P14" s="24"/>
      <c r="Q14" s="24"/>
      <c r="R14" s="13"/>
      <c r="S14" s="24"/>
      <c r="T14" s="21"/>
      <c r="U14" s="21"/>
      <c r="V14" s="21"/>
      <c r="W14" s="22"/>
      <c r="X14" s="20"/>
      <c r="Y14" s="20"/>
    </row>
    <row r="15" spans="1:25">
      <c r="A15" s="13">
        <v>12</v>
      </c>
      <c r="B15" s="13" t="s">
        <v>52</v>
      </c>
      <c r="C15" s="23" t="s">
        <v>54</v>
      </c>
      <c r="D15" s="13">
        <f>190-4</f>
        <v>186</v>
      </c>
      <c r="E15" s="13"/>
      <c r="F15" s="24">
        <v>190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3"/>
      <c r="S15" s="24"/>
      <c r="T15" s="21"/>
      <c r="U15" s="21"/>
      <c r="V15" s="21"/>
      <c r="W15" s="22"/>
      <c r="X15" s="20"/>
      <c r="Y15" s="20"/>
    </row>
    <row r="16" ht="18" spans="1:25">
      <c r="A16" s="13">
        <v>13</v>
      </c>
      <c r="B16" s="13" t="s">
        <v>55</v>
      </c>
      <c r="C16" s="13" t="s">
        <v>56</v>
      </c>
      <c r="D16" s="13"/>
      <c r="E16" s="13">
        <v>1506</v>
      </c>
      <c r="F16" s="24">
        <v>35724</v>
      </c>
      <c r="G16" s="24">
        <v>35724</v>
      </c>
      <c r="H16" s="24"/>
      <c r="I16" s="24"/>
      <c r="J16" s="24">
        <v>320</v>
      </c>
      <c r="K16" s="24"/>
      <c r="L16" s="15">
        <v>12.5</v>
      </c>
      <c r="M16" s="24"/>
      <c r="N16" s="24"/>
      <c r="O16" s="24"/>
      <c r="P16" s="24"/>
      <c r="Q16" s="24"/>
      <c r="R16" s="13"/>
      <c r="S16" s="24"/>
      <c r="T16" s="21"/>
      <c r="U16" s="21"/>
      <c r="V16" s="21"/>
      <c r="W16" s="22"/>
      <c r="X16" s="26" t="s">
        <v>57</v>
      </c>
      <c r="Y16" s="7"/>
    </row>
    <row r="17" spans="1:25">
      <c r="A17" s="13">
        <v>14</v>
      </c>
      <c r="B17" s="14" t="s">
        <v>58</v>
      </c>
      <c r="C17" s="14" t="s">
        <v>59</v>
      </c>
      <c r="D17" s="14">
        <v>201</v>
      </c>
      <c r="E17" s="14"/>
      <c r="F17" s="15">
        <v>1467.5</v>
      </c>
      <c r="G17" s="15"/>
      <c r="H17" s="15"/>
      <c r="I17" s="15"/>
      <c r="J17" s="15"/>
      <c r="K17" s="15"/>
      <c r="L17" s="15">
        <v>816.8</v>
      </c>
      <c r="M17" s="15"/>
      <c r="N17" s="15"/>
      <c r="O17" s="15"/>
      <c r="P17" s="15"/>
      <c r="Q17" s="15"/>
      <c r="R17" s="14"/>
      <c r="S17" s="16"/>
      <c r="T17" s="21"/>
      <c r="U17" s="21"/>
      <c r="V17" s="21"/>
      <c r="W17" s="22"/>
      <c r="X17" s="20"/>
      <c r="Y17" s="20"/>
    </row>
    <row r="18" spans="1:25">
      <c r="A18" s="13">
        <v>15</v>
      </c>
      <c r="B18" s="23" t="s">
        <v>60</v>
      </c>
      <c r="C18" s="23" t="s">
        <v>61</v>
      </c>
      <c r="D18" s="23">
        <v>0</v>
      </c>
      <c r="E18" s="13">
        <f>2017</f>
        <v>2017</v>
      </c>
      <c r="F18" s="24">
        <f>40710.6-2</f>
        <v>40708.6</v>
      </c>
      <c r="G18" s="1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7"/>
      <c r="S18" s="28"/>
      <c r="T18" s="21"/>
      <c r="U18" s="21"/>
      <c r="V18" s="21"/>
      <c r="W18" s="22"/>
      <c r="X18" s="26"/>
      <c r="Y18" s="7"/>
    </row>
    <row r="19" spans="1:25">
      <c r="A19" s="13">
        <v>16</v>
      </c>
      <c r="B19" s="14" t="s">
        <v>62</v>
      </c>
      <c r="C19" s="14" t="s">
        <v>63</v>
      </c>
      <c r="D19" s="14"/>
      <c r="E19" s="14">
        <v>1859</v>
      </c>
      <c r="F19" s="15">
        <v>13373.44</v>
      </c>
      <c r="G19" s="15">
        <v>13426.64</v>
      </c>
      <c r="H19" s="15">
        <v>53.2</v>
      </c>
      <c r="I19" s="15"/>
      <c r="J19" s="15"/>
      <c r="K19" s="15"/>
      <c r="L19" s="15">
        <v>680</v>
      </c>
      <c r="M19" s="15"/>
      <c r="N19" s="15"/>
      <c r="O19" s="15"/>
      <c r="P19" s="15"/>
      <c r="Q19" s="15"/>
      <c r="R19" s="14"/>
      <c r="S19" s="16"/>
      <c r="T19" s="21"/>
      <c r="U19" s="21"/>
      <c r="V19" s="21"/>
      <c r="W19" s="22"/>
      <c r="X19" s="7"/>
      <c r="Y19" s="7"/>
    </row>
    <row r="20" spans="1:25">
      <c r="A20" s="13">
        <v>17</v>
      </c>
      <c r="B20" s="14" t="s">
        <v>64</v>
      </c>
      <c r="C20" s="14" t="s">
        <v>65</v>
      </c>
      <c r="D20" s="14"/>
      <c r="E20" s="14">
        <v>4</v>
      </c>
      <c r="F20" s="15">
        <v>1605</v>
      </c>
      <c r="G20" s="15">
        <v>1605</v>
      </c>
      <c r="H20" s="15"/>
      <c r="I20" s="25"/>
      <c r="J20" s="25"/>
      <c r="K20" s="25"/>
      <c r="L20" s="25"/>
      <c r="M20" s="25"/>
      <c r="N20" s="25"/>
      <c r="O20" s="25"/>
      <c r="P20" s="25"/>
      <c r="Q20" s="25"/>
      <c r="R20" s="27"/>
      <c r="S20" s="28"/>
      <c r="T20" s="21"/>
      <c r="U20" s="21"/>
      <c r="V20" s="21"/>
      <c r="W20" s="22"/>
      <c r="X20" s="7"/>
      <c r="Y20" s="7"/>
    </row>
    <row r="21" spans="1:25">
      <c r="A21" s="13">
        <v>18</v>
      </c>
      <c r="B21" s="29" t="s">
        <v>66</v>
      </c>
      <c r="C21" s="30" t="s">
        <v>61</v>
      </c>
      <c r="D21" s="29">
        <v>848</v>
      </c>
      <c r="E21" s="29">
        <f>5804</f>
        <v>5804</v>
      </c>
      <c r="F21" s="31">
        <f>146456-2-3707-47</f>
        <v>142700</v>
      </c>
      <c r="G21" s="31"/>
      <c r="H21" s="31"/>
      <c r="I21" s="31"/>
      <c r="J21" s="31">
        <v>1510</v>
      </c>
      <c r="K21" s="31">
        <v>2700</v>
      </c>
      <c r="L21" s="31">
        <v>297</v>
      </c>
      <c r="M21" s="31"/>
      <c r="N21" s="31"/>
      <c r="O21" s="31"/>
      <c r="P21" s="31"/>
      <c r="Q21" s="31"/>
      <c r="R21" s="29"/>
      <c r="S21" s="24"/>
      <c r="T21" s="32"/>
      <c r="U21" s="32"/>
      <c r="V21" s="32"/>
      <c r="W21" s="33"/>
      <c r="X21" s="7"/>
      <c r="Y21" s="7"/>
    </row>
    <row r="22" spans="1:25">
      <c r="A22" s="34" t="s">
        <v>67</v>
      </c>
      <c r="B22" s="35"/>
      <c r="C22" s="36"/>
      <c r="D22" s="37">
        <f t="shared" ref="D22:S22" si="0">SUM(D4:D21)</f>
        <v>3649</v>
      </c>
      <c r="E22" s="37">
        <f t="shared" si="0"/>
        <v>15693</v>
      </c>
      <c r="F22" s="38">
        <f t="shared" si="0"/>
        <v>371956.14</v>
      </c>
      <c r="G22" s="38">
        <f t="shared" si="0"/>
        <v>109905.64</v>
      </c>
      <c r="H22" s="38">
        <f t="shared" si="0"/>
        <v>729.6</v>
      </c>
      <c r="I22" s="38">
        <f t="shared" si="0"/>
        <v>5098.2</v>
      </c>
      <c r="J22" s="38">
        <f t="shared" si="0"/>
        <v>5191</v>
      </c>
      <c r="K22" s="38">
        <f t="shared" si="0"/>
        <v>2700</v>
      </c>
      <c r="L22" s="38">
        <f t="shared" si="0"/>
        <v>3791.35</v>
      </c>
      <c r="M22" s="38">
        <f t="shared" si="0"/>
        <v>0</v>
      </c>
      <c r="N22" s="38">
        <f t="shared" si="0"/>
        <v>75</v>
      </c>
      <c r="O22" s="38">
        <f t="shared" si="0"/>
        <v>72</v>
      </c>
      <c r="P22" s="38">
        <f t="shared" si="0"/>
        <v>0</v>
      </c>
      <c r="Q22" s="38">
        <f t="shared" si="0"/>
        <v>25.2</v>
      </c>
      <c r="R22" s="37">
        <f t="shared" si="0"/>
        <v>8</v>
      </c>
      <c r="S22" s="38">
        <f t="shared" si="0"/>
        <v>0</v>
      </c>
      <c r="T22" s="38">
        <v>3300</v>
      </c>
      <c r="U22" s="38">
        <v>3300</v>
      </c>
      <c r="V22" s="38">
        <v>10000</v>
      </c>
      <c r="W22" s="39"/>
      <c r="X22" s="40"/>
      <c r="Y22" s="40"/>
    </row>
    <row r="23" spans="1:25">
      <c r="A23" s="8" t="s">
        <v>68</v>
      </c>
      <c r="B23" s="8"/>
      <c r="C23" s="8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1:25">
      <c r="A24" s="8" t="s">
        <v>69</v>
      </c>
      <c r="B24" s="8"/>
      <c r="C24" s="8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</sheetData>
  <mergeCells count="14">
    <mergeCell ref="A1:W1"/>
    <mergeCell ref="F2:G2"/>
    <mergeCell ref="L2:M2"/>
    <mergeCell ref="A22:C22"/>
    <mergeCell ref="A23:C23"/>
    <mergeCell ref="A24:C24"/>
    <mergeCell ref="A2:A3"/>
    <mergeCell ref="B2:B3"/>
    <mergeCell ref="C2:C3"/>
    <mergeCell ref="T4:T21"/>
    <mergeCell ref="U4:U21"/>
    <mergeCell ref="V4:V21"/>
    <mergeCell ref="W2:W3"/>
    <mergeCell ref="W4:W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44DDFCFDC58840FE89D32F9B70515288_12</vt:lpwstr>
  </property>
  <property fmtid="{D5CDD505-2E9C-101B-9397-08002B2CF9AE}" pid="4" name="CalculationRule">
    <vt:i4>0</vt:i4>
  </property>
</Properties>
</file>