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<sst xmlns="http://schemas.openxmlformats.org/spreadsheetml/2006/main" count="80" uniqueCount="69">
  <si>
    <t>2026批次镇江市市管绿地养护项目（十标段：高新北片区）工作量清单明细表</t>
  </si>
  <si>
    <t>项目序号</t>
  </si>
  <si>
    <t>道路名称</t>
  </si>
  <si>
    <t>道路起止点</t>
  </si>
  <si>
    <t>行道树</t>
  </si>
  <si>
    <t>景观树</t>
  </si>
  <si>
    <t>绿地</t>
  </si>
  <si>
    <t>草花</t>
  </si>
  <si>
    <t>观赏性草本地被</t>
  </si>
  <si>
    <t>铺装</t>
  </si>
  <si>
    <t>水面</t>
  </si>
  <si>
    <t>护栏</t>
  </si>
  <si>
    <t>景亭</t>
  </si>
  <si>
    <t>廊架</t>
  </si>
  <si>
    <t>栈道</t>
  </si>
  <si>
    <t>坐凳</t>
  </si>
  <si>
    <t>垃圾箱</t>
  </si>
  <si>
    <t>安保</t>
  </si>
  <si>
    <t>麦冬</t>
  </si>
  <si>
    <t>草坪</t>
  </si>
  <si>
    <t>暂列金</t>
  </si>
  <si>
    <t>备注</t>
  </si>
  <si>
    <t>数量（株）</t>
  </si>
  <si>
    <t>养护（㎡）</t>
  </si>
  <si>
    <t>保洁（㎡）</t>
  </si>
  <si>
    <t>面积（㎡）</t>
  </si>
  <si>
    <t>绿岛护栏（m）</t>
  </si>
  <si>
    <t>石护栏（m）</t>
  </si>
  <si>
    <t>长度（m）</t>
  </si>
  <si>
    <t>数量（个）</t>
  </si>
  <si>
    <t>金额（元）</t>
  </si>
  <si>
    <t>长江路</t>
  </si>
  <si>
    <t>二道河路-润州路</t>
  </si>
  <si>
    <t>长江路边侧</t>
  </si>
  <si>
    <t>戴家门路-金中路</t>
  </si>
  <si>
    <t>镇江西出入口绿化</t>
  </si>
  <si>
    <t>高速出入口边侧绿化</t>
  </si>
  <si>
    <t>疏港路</t>
  </si>
  <si>
    <t>长江路-何家圩路</t>
  </si>
  <si>
    <t>戴家门路</t>
  </si>
  <si>
    <t>长江路-团山路</t>
  </si>
  <si>
    <t>庆丰圩路</t>
  </si>
  <si>
    <t>富润路-福馨路</t>
  </si>
  <si>
    <t>跃进路（三角地）绿化</t>
  </si>
  <si>
    <t>二道河路西</t>
  </si>
  <si>
    <t>二道河路</t>
  </si>
  <si>
    <t>京江路-长江路</t>
  </si>
  <si>
    <t>徐家圩路</t>
  </si>
  <si>
    <t>览江桥北路-览金桥北路</t>
  </si>
  <si>
    <t>柳城路</t>
  </si>
  <si>
    <t>长江路-京江路</t>
  </si>
  <si>
    <t>润江路</t>
  </si>
  <si>
    <t>京江路-金山水城五区西南门</t>
  </si>
  <si>
    <t>港前路</t>
  </si>
  <si>
    <t>大桥家园西侧绿化</t>
  </si>
  <si>
    <t>大桥家园西侧、港前路东侧</t>
  </si>
  <si>
    <t>京江路</t>
  </si>
  <si>
    <t>长江路-润州路</t>
  </si>
  <si>
    <t>润州广场</t>
  </si>
  <si>
    <t>朱方路与润州路交叉口西南角</t>
  </si>
  <si>
    <t>垃圾箱现场清点</t>
  </si>
  <si>
    <t>润州路</t>
  </si>
  <si>
    <t>渡口-朱方路</t>
  </si>
  <si>
    <t>2024.10
润州路河道以西389m</t>
  </si>
  <si>
    <t>御桥巷</t>
  </si>
  <si>
    <t>润州路-润州区残联门口</t>
  </si>
  <si>
    <t>十（高新北）</t>
  </si>
  <si>
    <t>单价（元）</t>
  </si>
  <si>
    <t>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</si>
</sst>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6"/>
      <name val="仿宋"/>
      <charset val="134"/>
    </font>
    <font>
      <b/>
      <sz val="6"/>
      <color indexed="8"/>
      <name val="仿宋"/>
      <charset val="134"/>
    </font>
    <font>
      <sz val="6"/>
      <name val="仿宋"/>
      <charset val="134"/>
    </font>
    <font>
      <sz val="6"/>
      <name val="宋体"/>
      <charset val="134"/>
      <scheme val="minor"/>
    </font>
    <font>
      <sz val="11"/>
      <name val="宋体"/>
      <charset val="134"/>
      <scheme val="minor"/>
    </font>
    <font>
      <sz val="6"/>
      <color rgb="FFFF0000"/>
      <name val="仿宋"/>
      <charset val="134"/>
    </font>
    <font>
      <sz val="11"/>
      <color rgb="FFFF0000"/>
      <name val="宋体"/>
      <charset val="134"/>
      <scheme val="minor"/>
    </font>
    <font>
      <sz val="6"/>
      <color rgb="FFFF0000"/>
      <name val="宋体"/>
      <charset val="134"/>
      <scheme val="minor"/>
    </font>
    <font>
      <b/>
      <sz val="6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5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6">
      <alignment vertical="center"/>
    </xf>
    <xf numFmtId="0" fontId="19" fillId="0" borderId="6">
      <alignment vertical="center"/>
    </xf>
    <xf numFmtId="0" fontId="20" fillId="0" borderId="7">
      <alignment vertical="center"/>
    </xf>
    <xf numFmtId="0" fontId="20" fillId="0" borderId="0">
      <alignment vertical="center"/>
    </xf>
    <xf numFmtId="0" fontId="21" fillId="3" borderId="8">
      <alignment vertical="center"/>
    </xf>
    <xf numFmtId="0" fontId="22" fillId="4" borderId="9">
      <alignment vertical="center"/>
    </xf>
    <xf numFmtId="0" fontId="23" fillId="4" borderId="8">
      <alignment vertical="center"/>
    </xf>
    <xf numFmtId="0" fontId="24" fillId="5" borderId="10">
      <alignment vertical="center"/>
    </xf>
    <xf numFmtId="0" fontId="25" fillId="0" borderId="11">
      <alignment vertical="center"/>
    </xf>
    <xf numFmtId="0" fontId="26" fillId="0" borderId="12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177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77" fontId="2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0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tabSelected="1" topLeftCell="F1" workbookViewId="0">
      <selection activeCell="T4" sqref="T4:V20"/>
    </sheetView>
  </sheetViews>
  <sheetFormatPr defaultColWidth="9" defaultRowHeight="13.5"/>
  <cols>
    <col min="20" max="21" width="9.375"/>
    <col min="22" max="22" width="10.375"/>
  </cols>
  <sheetData>
    <row r="1" ht="22.5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</row>
    <row r="2" spans="1:2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/>
      <c r="H2" s="6" t="s">
        <v>7</v>
      </c>
      <c r="I2" s="6" t="s">
        <v>8</v>
      </c>
      <c r="J2" s="6" t="s">
        <v>9</v>
      </c>
      <c r="K2" s="5" t="s">
        <v>10</v>
      </c>
      <c r="L2" s="5" t="s">
        <v>11</v>
      </c>
      <c r="M2" s="5"/>
      <c r="N2" s="5" t="s">
        <v>12</v>
      </c>
      <c r="O2" s="5" t="s">
        <v>13</v>
      </c>
      <c r="P2" s="5" t="s">
        <v>14</v>
      </c>
      <c r="Q2" s="5" t="s">
        <v>15</v>
      </c>
      <c r="R2" s="4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7" t="s">
        <v>21</v>
      </c>
      <c r="X2" s="8"/>
      <c r="Y2" s="8"/>
    </row>
    <row r="3" spans="1:25">
      <c r="A3" s="3"/>
      <c r="B3" s="3"/>
      <c r="C3" s="3"/>
      <c r="D3" s="4" t="s">
        <v>22</v>
      </c>
      <c r="E3" s="4" t="s">
        <v>22</v>
      </c>
      <c r="F3" s="5" t="s">
        <v>23</v>
      </c>
      <c r="G3" s="5" t="s">
        <v>24</v>
      </c>
      <c r="H3" s="6" t="s">
        <v>25</v>
      </c>
      <c r="I3" s="6" t="s">
        <v>25</v>
      </c>
      <c r="J3" s="5" t="s">
        <v>25</v>
      </c>
      <c r="K3" s="5" t="s">
        <v>25</v>
      </c>
      <c r="L3" s="5" t="s">
        <v>26</v>
      </c>
      <c r="M3" s="5" t="s">
        <v>27</v>
      </c>
      <c r="N3" s="5" t="s">
        <v>25</v>
      </c>
      <c r="O3" s="5" t="s">
        <v>25</v>
      </c>
      <c r="P3" s="5" t="s">
        <v>25</v>
      </c>
      <c r="Q3" s="5" t="s">
        <v>28</v>
      </c>
      <c r="R3" s="4" t="s">
        <v>29</v>
      </c>
      <c r="S3" s="5" t="s">
        <v>25</v>
      </c>
      <c r="T3" s="5" t="s">
        <v>25</v>
      </c>
      <c r="U3" s="5" t="s">
        <v>25</v>
      </c>
      <c r="V3" s="5" t="s">
        <v>30</v>
      </c>
      <c r="W3" s="9"/>
      <c r="X3" s="8"/>
      <c r="Y3" s="8"/>
    </row>
    <row r="4" spans="1:25">
      <c r="A4" s="10">
        <v>1</v>
      </c>
      <c r="B4" s="11" t="s">
        <v>31</v>
      </c>
      <c r="C4" s="11" t="s">
        <v>32</v>
      </c>
      <c r="D4" s="11">
        <v>464</v>
      </c>
      <c r="E4" s="11">
        <f>1374</f>
        <v>1374</v>
      </c>
      <c r="F4" s="12">
        <f>21534-5-2-2.4-480</f>
        <v>21044.6</v>
      </c>
      <c r="G4" s="12"/>
      <c r="H4" s="12">
        <v>292</v>
      </c>
      <c r="I4" s="12"/>
      <c r="J4" s="12">
        <v>255</v>
      </c>
      <c r="K4" s="12">
        <v>16000</v>
      </c>
      <c r="L4" s="12"/>
      <c r="M4" s="12"/>
      <c r="N4" s="12">
        <v>48</v>
      </c>
      <c r="O4" s="12"/>
      <c r="P4" s="12"/>
      <c r="Q4" s="12">
        <v>54</v>
      </c>
      <c r="R4" s="11"/>
      <c r="S4" s="12"/>
      <c r="T4" s="13">
        <v>3300</v>
      </c>
      <c r="U4" s="13">
        <v>3300</v>
      </c>
      <c r="V4" s="13">
        <v>10000</v>
      </c>
      <c r="W4" s="14"/>
      <c r="X4" s="15"/>
      <c r="Y4" s="15"/>
    </row>
    <row r="5" spans="1:25">
      <c r="A5" s="10">
        <v>2</v>
      </c>
      <c r="B5" s="11" t="s">
        <v>33</v>
      </c>
      <c r="C5" s="11" t="s">
        <v>34</v>
      </c>
      <c r="D5" s="11"/>
      <c r="E5" s="11">
        <v>2061</v>
      </c>
      <c r="F5" s="12">
        <v>57000</v>
      </c>
      <c r="G5" s="12"/>
      <c r="H5" s="12"/>
      <c r="I5" s="12"/>
      <c r="J5" s="12"/>
      <c r="K5" s="12"/>
      <c r="L5" s="12">
        <v>40</v>
      </c>
      <c r="M5" s="12"/>
      <c r="N5" s="12"/>
      <c r="O5" s="12"/>
      <c r="P5" s="12"/>
      <c r="Q5" s="12"/>
      <c r="R5" s="11"/>
      <c r="S5" s="12"/>
      <c r="T5" s="16"/>
      <c r="U5" s="16"/>
      <c r="V5" s="16"/>
      <c r="W5" s="17"/>
      <c r="X5" s="15"/>
      <c r="Y5" s="15"/>
    </row>
    <row r="6" ht="18" spans="1:25">
      <c r="A6" s="10">
        <v>3</v>
      </c>
      <c r="B6" s="11" t="s">
        <v>35</v>
      </c>
      <c r="C6" s="11" t="s">
        <v>36</v>
      </c>
      <c r="D6" s="11"/>
      <c r="E6" s="11">
        <v>467</v>
      </c>
      <c r="F6" s="12">
        <v>14400</v>
      </c>
      <c r="G6" s="12">
        <v>14400</v>
      </c>
      <c r="H6" s="18"/>
      <c r="I6" s="18"/>
      <c r="J6" s="18"/>
      <c r="K6" s="18"/>
      <c r="L6" s="18"/>
      <c r="M6" s="12"/>
      <c r="N6" s="12"/>
      <c r="O6" s="12"/>
      <c r="P6" s="12"/>
      <c r="Q6" s="12"/>
      <c r="R6" s="11"/>
      <c r="S6" s="12"/>
      <c r="T6" s="16"/>
      <c r="U6" s="16"/>
      <c r="V6" s="16"/>
      <c r="W6" s="17"/>
      <c r="X6" s="15"/>
      <c r="Y6" s="15"/>
    </row>
    <row r="7" spans="1:25">
      <c r="A7" s="10">
        <v>4</v>
      </c>
      <c r="B7" s="19" t="s">
        <v>37</v>
      </c>
      <c r="C7" s="19" t="s">
        <v>38</v>
      </c>
      <c r="D7" s="19">
        <v>75</v>
      </c>
      <c r="E7" s="19"/>
      <c r="F7" s="20">
        <v>365.4</v>
      </c>
      <c r="G7" s="20"/>
      <c r="H7" s="20"/>
      <c r="I7" s="20"/>
      <c r="J7" s="20"/>
      <c r="K7" s="20"/>
      <c r="L7" s="20">
        <v>389.4</v>
      </c>
      <c r="M7" s="12"/>
      <c r="N7" s="12"/>
      <c r="O7" s="12"/>
      <c r="P7" s="12"/>
      <c r="Q7" s="12"/>
      <c r="R7" s="11"/>
      <c r="S7" s="12"/>
      <c r="T7" s="16"/>
      <c r="U7" s="16"/>
      <c r="V7" s="16"/>
      <c r="W7" s="17"/>
      <c r="X7" s="15"/>
      <c r="Y7" s="15"/>
    </row>
    <row r="8" spans="1:25">
      <c r="A8" s="10">
        <v>5</v>
      </c>
      <c r="B8" s="11" t="s">
        <v>39</v>
      </c>
      <c r="C8" s="11" t="s">
        <v>40</v>
      </c>
      <c r="D8" s="11"/>
      <c r="E8" s="11">
        <f>231+66</f>
        <v>297</v>
      </c>
      <c r="F8" s="12">
        <f>2125-36+4500-2904.96</f>
        <v>3684.04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1"/>
      <c r="S8" s="12"/>
      <c r="T8" s="16"/>
      <c r="U8" s="16"/>
      <c r="V8" s="16"/>
      <c r="W8" s="17"/>
      <c r="X8" s="21"/>
      <c r="Y8" s="21"/>
    </row>
    <row r="9" spans="1:25">
      <c r="A9" s="10">
        <v>6</v>
      </c>
      <c r="B9" s="11" t="s">
        <v>41</v>
      </c>
      <c r="C9" s="11" t="s">
        <v>42</v>
      </c>
      <c r="D9" s="11">
        <v>118</v>
      </c>
      <c r="E9" s="11"/>
      <c r="F9" s="12">
        <v>1197</v>
      </c>
      <c r="G9" s="12"/>
      <c r="H9" s="18"/>
      <c r="I9" s="18"/>
      <c r="J9" s="18"/>
      <c r="K9" s="18"/>
      <c r="L9" s="18"/>
      <c r="M9" s="18"/>
      <c r="N9" s="18"/>
      <c r="O9" s="18"/>
      <c r="P9" s="18"/>
      <c r="Q9" s="18"/>
      <c r="R9" s="22"/>
      <c r="S9" s="12"/>
      <c r="T9" s="16"/>
      <c r="U9" s="16"/>
      <c r="V9" s="16"/>
      <c r="W9" s="17"/>
      <c r="X9" s="15"/>
      <c r="Y9" s="15"/>
    </row>
    <row r="10" ht="18" spans="1:25">
      <c r="A10" s="10">
        <v>7</v>
      </c>
      <c r="B10" s="11" t="s">
        <v>43</v>
      </c>
      <c r="C10" s="11" t="s">
        <v>44</v>
      </c>
      <c r="D10" s="11"/>
      <c r="E10" s="11">
        <v>374</v>
      </c>
      <c r="F10" s="12">
        <f>6642-19</f>
        <v>6623</v>
      </c>
      <c r="G10" s="12">
        <v>6642</v>
      </c>
      <c r="H10" s="12"/>
      <c r="I10" s="12"/>
      <c r="J10" s="12">
        <v>2338</v>
      </c>
      <c r="K10" s="12"/>
      <c r="L10" s="12"/>
      <c r="M10" s="12"/>
      <c r="N10" s="12">
        <v>16</v>
      </c>
      <c r="O10" s="12">
        <v>45</v>
      </c>
      <c r="P10" s="12"/>
      <c r="Q10" s="12">
        <v>10</v>
      </c>
      <c r="R10" s="11">
        <v>4</v>
      </c>
      <c r="S10" s="12"/>
      <c r="T10" s="16"/>
      <c r="U10" s="16"/>
      <c r="V10" s="16"/>
      <c r="W10" s="17"/>
      <c r="X10" s="15"/>
      <c r="Y10" s="15"/>
    </row>
    <row r="11" spans="1:25">
      <c r="A11" s="10">
        <v>8</v>
      </c>
      <c r="B11" s="11" t="s">
        <v>45</v>
      </c>
      <c r="C11" s="11" t="s">
        <v>46</v>
      </c>
      <c r="D11" s="11">
        <v>225</v>
      </c>
      <c r="E11" s="11">
        <v>296</v>
      </c>
      <c r="F11" s="12">
        <v>5116</v>
      </c>
      <c r="G11" s="12"/>
      <c r="H11" s="12"/>
      <c r="I11" s="12"/>
      <c r="J11" s="12"/>
      <c r="K11" s="12"/>
      <c r="L11" s="12">
        <v>1157</v>
      </c>
      <c r="M11" s="12"/>
      <c r="N11" s="12"/>
      <c r="O11" s="12"/>
      <c r="P11" s="12"/>
      <c r="Q11" s="12"/>
      <c r="R11" s="11"/>
      <c r="S11" s="12"/>
      <c r="T11" s="16"/>
      <c r="U11" s="16"/>
      <c r="V11" s="16"/>
      <c r="W11" s="17"/>
      <c r="X11" s="15"/>
      <c r="Y11" s="15"/>
    </row>
    <row r="12" ht="18" spans="1:25">
      <c r="A12" s="10">
        <v>9</v>
      </c>
      <c r="B12" s="11" t="s">
        <v>47</v>
      </c>
      <c r="C12" s="11" t="s">
        <v>48</v>
      </c>
      <c r="D12" s="11">
        <v>267</v>
      </c>
      <c r="E12" s="11">
        <v>0</v>
      </c>
      <c r="F12" s="12">
        <v>6087.27</v>
      </c>
      <c r="G12" s="12">
        <v>5640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22"/>
      <c r="S12" s="12"/>
      <c r="T12" s="16"/>
      <c r="U12" s="16"/>
      <c r="V12" s="16"/>
      <c r="W12" s="17"/>
      <c r="X12" s="21"/>
      <c r="Y12" s="21"/>
    </row>
    <row r="13" spans="1:25">
      <c r="A13" s="10">
        <v>10</v>
      </c>
      <c r="B13" s="19" t="s">
        <v>49</v>
      </c>
      <c r="C13" s="19" t="s">
        <v>50</v>
      </c>
      <c r="D13" s="19">
        <v>191</v>
      </c>
      <c r="E13" s="19">
        <v>162</v>
      </c>
      <c r="F13" s="20">
        <v>8644.5</v>
      </c>
      <c r="G13" s="20">
        <v>5396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19"/>
      <c r="S13" s="23"/>
      <c r="T13" s="16"/>
      <c r="U13" s="16"/>
      <c r="V13" s="16"/>
      <c r="W13" s="17"/>
      <c r="X13" s="21"/>
      <c r="Y13" s="21"/>
    </row>
    <row r="14" ht="18" spans="1:25">
      <c r="A14" s="10">
        <v>11</v>
      </c>
      <c r="B14" s="19" t="s">
        <v>51</v>
      </c>
      <c r="C14" s="19" t="s">
        <v>52</v>
      </c>
      <c r="D14" s="19">
        <v>21</v>
      </c>
      <c r="E14" s="19"/>
      <c r="F14" s="20">
        <v>21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19"/>
      <c r="S14" s="23"/>
      <c r="T14" s="16"/>
      <c r="U14" s="16"/>
      <c r="V14" s="16"/>
      <c r="W14" s="17"/>
      <c r="X14" s="15"/>
      <c r="Y14" s="15"/>
    </row>
    <row r="15" spans="1:25">
      <c r="A15" s="10">
        <v>12</v>
      </c>
      <c r="B15" s="11" t="s">
        <v>53</v>
      </c>
      <c r="C15" s="11" t="s">
        <v>46</v>
      </c>
      <c r="D15" s="11">
        <v>198</v>
      </c>
      <c r="E15" s="11">
        <v>431</v>
      </c>
      <c r="F15" s="12">
        <v>12330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1"/>
      <c r="S15" s="12"/>
      <c r="T15" s="16"/>
      <c r="U15" s="16"/>
      <c r="V15" s="16"/>
      <c r="W15" s="17"/>
      <c r="X15" s="15"/>
      <c r="Y15" s="15"/>
    </row>
    <row r="16" ht="18" spans="1:25">
      <c r="A16" s="10">
        <v>13</v>
      </c>
      <c r="B16" s="11" t="s">
        <v>54</v>
      </c>
      <c r="C16" s="11" t="s">
        <v>55</v>
      </c>
      <c r="D16" s="11"/>
      <c r="E16" s="11">
        <v>175</v>
      </c>
      <c r="F16" s="12">
        <v>4687</v>
      </c>
      <c r="G16" s="12"/>
      <c r="H16" s="12"/>
      <c r="I16" s="12"/>
      <c r="J16" s="12">
        <v>1334.4</v>
      </c>
      <c r="K16" s="12"/>
      <c r="L16" s="12"/>
      <c r="M16" s="12"/>
      <c r="N16" s="12"/>
      <c r="O16" s="12"/>
      <c r="P16" s="12"/>
      <c r="Q16" s="12">
        <v>22.4</v>
      </c>
      <c r="R16" s="11">
        <v>2</v>
      </c>
      <c r="S16" s="12"/>
      <c r="T16" s="16"/>
      <c r="U16" s="16"/>
      <c r="V16" s="16"/>
      <c r="W16" s="17"/>
      <c r="X16" s="21"/>
      <c r="Y16" s="21"/>
    </row>
    <row r="17" spans="1:25">
      <c r="A17" s="10">
        <v>14</v>
      </c>
      <c r="B17" s="11" t="s">
        <v>56</v>
      </c>
      <c r="C17" s="11" t="s">
        <v>57</v>
      </c>
      <c r="D17" s="11">
        <f>1092-1</f>
        <v>1091</v>
      </c>
      <c r="E17" s="11">
        <f>8376</f>
        <v>8376</v>
      </c>
      <c r="F17" s="12">
        <f>133812.8-9-15-150-9-38.4</f>
        <v>133591.4</v>
      </c>
      <c r="G17" s="12"/>
      <c r="H17" s="12"/>
      <c r="I17" s="12"/>
      <c r="J17" s="12">
        <v>3675.2</v>
      </c>
      <c r="K17" s="12"/>
      <c r="L17" s="12"/>
      <c r="M17" s="12"/>
      <c r="N17" s="12">
        <v>225.4</v>
      </c>
      <c r="O17" s="12"/>
      <c r="P17" s="12"/>
      <c r="Q17" s="12"/>
      <c r="R17" s="24"/>
      <c r="S17" s="25"/>
      <c r="T17" s="16"/>
      <c r="U17" s="16"/>
      <c r="V17" s="16"/>
      <c r="W17" s="17"/>
      <c r="X17" s="21"/>
      <c r="Y17" s="21"/>
    </row>
    <row r="18" ht="18" spans="1:25">
      <c r="A18" s="10">
        <v>15</v>
      </c>
      <c r="B18" s="11" t="s">
        <v>58</v>
      </c>
      <c r="C18" s="11" t="s">
        <v>59</v>
      </c>
      <c r="D18" s="10"/>
      <c r="E18" s="10">
        <v>129</v>
      </c>
      <c r="F18" s="12">
        <v>5900</v>
      </c>
      <c r="G18" s="12">
        <v>5900</v>
      </c>
      <c r="H18" s="12"/>
      <c r="I18" s="12"/>
      <c r="J18" s="12">
        <v>6600</v>
      </c>
      <c r="K18" s="12"/>
      <c r="L18" s="12"/>
      <c r="M18" s="12"/>
      <c r="N18" s="12"/>
      <c r="O18" s="12">
        <v>500</v>
      </c>
      <c r="P18" s="12"/>
      <c r="Q18" s="12">
        <v>88</v>
      </c>
      <c r="R18" s="19">
        <v>18</v>
      </c>
      <c r="S18" s="25"/>
      <c r="T18" s="16"/>
      <c r="U18" s="16"/>
      <c r="V18" s="16"/>
      <c r="W18" s="17"/>
      <c r="X18" s="26" t="s">
        <v>60</v>
      </c>
      <c r="Y18" s="8"/>
    </row>
    <row r="19" ht="27" spans="1:25">
      <c r="A19" s="10">
        <v>16</v>
      </c>
      <c r="B19" s="11" t="s">
        <v>61</v>
      </c>
      <c r="C19" s="11" t="s">
        <v>62</v>
      </c>
      <c r="D19" s="11"/>
      <c r="E19" s="10">
        <f>5720</f>
        <v>5720</v>
      </c>
      <c r="F19" s="12">
        <f>58432-29-257.59</f>
        <v>58145.41</v>
      </c>
      <c r="G19" s="12">
        <f>43674-257.59</f>
        <v>43416.41</v>
      </c>
      <c r="H19" s="12"/>
      <c r="I19" s="12"/>
      <c r="J19" s="12">
        <v>1512</v>
      </c>
      <c r="K19" s="12">
        <v>25000</v>
      </c>
      <c r="L19" s="20">
        <f>2359.2+389</f>
        <v>2748.2</v>
      </c>
      <c r="M19" s="12"/>
      <c r="N19" s="12"/>
      <c r="O19" s="12"/>
      <c r="P19" s="12"/>
      <c r="Q19" s="12"/>
      <c r="R19" s="11">
        <v>10</v>
      </c>
      <c r="S19" s="27"/>
      <c r="T19" s="16"/>
      <c r="U19" s="16"/>
      <c r="V19" s="16"/>
      <c r="W19" s="17"/>
      <c r="X19" s="26" t="s">
        <v>63</v>
      </c>
      <c r="Y19" s="21"/>
    </row>
    <row r="20" ht="18" spans="1:25">
      <c r="A20" s="10">
        <v>17</v>
      </c>
      <c r="B20" s="19" t="s">
        <v>64</v>
      </c>
      <c r="C20" s="19" t="s">
        <v>65</v>
      </c>
      <c r="D20" s="19">
        <v>6</v>
      </c>
      <c r="E20" s="19"/>
      <c r="F20" s="20">
        <v>6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19"/>
      <c r="S20" s="23"/>
      <c r="T20" s="28"/>
      <c r="U20" s="28"/>
      <c r="V20" s="28"/>
      <c r="W20" s="29"/>
      <c r="X20" s="30"/>
      <c r="Y20" s="21"/>
    </row>
    <row r="21" spans="1:25">
      <c r="A21" s="31" t="s">
        <v>66</v>
      </c>
      <c r="B21" s="31"/>
      <c r="C21" s="31"/>
      <c r="D21" s="32">
        <f t="shared" ref="D21:S21" si="0">SUM(D4:D20)</f>
        <v>2656</v>
      </c>
      <c r="E21" s="32">
        <f t="shared" si="0"/>
        <v>19862</v>
      </c>
      <c r="F21" s="33">
        <f t="shared" si="0"/>
        <v>338842.62</v>
      </c>
      <c r="G21" s="33">
        <f t="shared" si="0"/>
        <v>81394.41</v>
      </c>
      <c r="H21" s="33">
        <f t="shared" si="0"/>
        <v>292</v>
      </c>
      <c r="I21" s="33">
        <f t="shared" si="0"/>
        <v>0</v>
      </c>
      <c r="J21" s="33">
        <f t="shared" si="0"/>
        <v>15714.6</v>
      </c>
      <c r="K21" s="33">
        <f t="shared" si="0"/>
        <v>41000</v>
      </c>
      <c r="L21" s="33">
        <f t="shared" si="0"/>
        <v>4334.6</v>
      </c>
      <c r="M21" s="33">
        <f t="shared" si="0"/>
        <v>0</v>
      </c>
      <c r="N21" s="33">
        <f t="shared" si="0"/>
        <v>289.4</v>
      </c>
      <c r="O21" s="33">
        <f t="shared" si="0"/>
        <v>545</v>
      </c>
      <c r="P21" s="33">
        <f t="shared" si="0"/>
        <v>0</v>
      </c>
      <c r="Q21" s="33">
        <f t="shared" si="0"/>
        <v>174.4</v>
      </c>
      <c r="R21" s="32">
        <f t="shared" si="0"/>
        <v>34</v>
      </c>
      <c r="S21" s="33">
        <f t="shared" si="0"/>
        <v>0</v>
      </c>
      <c r="T21" s="33">
        <v>3300</v>
      </c>
      <c r="U21" s="33">
        <v>3300</v>
      </c>
      <c r="V21" s="33">
        <v>10000</v>
      </c>
      <c r="W21" s="34"/>
      <c r="X21" s="35"/>
      <c r="Y21" s="35"/>
    </row>
    <row r="22" spans="1:25">
      <c r="A22" s="36" t="s">
        <v>67</v>
      </c>
      <c r="B22" s="36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</row>
    <row r="23" spans="1:25">
      <c r="A23" s="36" t="s">
        <v>68</v>
      </c>
      <c r="B23" s="36"/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</row>
  </sheetData>
  <mergeCells count="14">
    <mergeCell ref="A1:W1"/>
    <mergeCell ref="F2:G2"/>
    <mergeCell ref="L2:M2"/>
    <mergeCell ref="A21:C21"/>
    <mergeCell ref="A22:C22"/>
    <mergeCell ref="A23:C23"/>
    <mergeCell ref="A2:A3"/>
    <mergeCell ref="B2:B3"/>
    <mergeCell ref="C2:C3"/>
    <mergeCell ref="T4:T20"/>
    <mergeCell ref="U4:U20"/>
    <mergeCell ref="V4:V20"/>
    <mergeCell ref="W2:W3"/>
    <mergeCell ref="W4:W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2026-07-20T06:03:24Z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A9DC0EA1E4B84080AF9AF1D96AF8158B_12</vt:lpwstr>
  </property>
  <property fmtid="{D5CDD505-2E9C-101B-9397-08002B2CF9AE}" pid="4" name="CalculationRule">
    <vt:i4>0</vt:i4>
  </property>
</Properties>
</file>