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<sst xmlns="http://schemas.openxmlformats.org/spreadsheetml/2006/main" count="94" uniqueCount="79">
  <si>
    <t>2026批次镇江市市管绿地养护项目（四标段：金山片区）工作量清单明细表</t>
  </si>
  <si>
    <t>项目序号</t>
  </si>
  <si>
    <t>道路名称</t>
  </si>
  <si>
    <t>道路起止点</t>
  </si>
  <si>
    <t>行道树</t>
  </si>
  <si>
    <t>景观树</t>
  </si>
  <si>
    <t>绿地</t>
  </si>
  <si>
    <t>草花</t>
  </si>
  <si>
    <t>观赏性草本地被</t>
  </si>
  <si>
    <t>铺装</t>
  </si>
  <si>
    <t>水面</t>
  </si>
  <si>
    <t>护栏</t>
  </si>
  <si>
    <t>景亭</t>
  </si>
  <si>
    <t>廊架</t>
  </si>
  <si>
    <t>栈道</t>
  </si>
  <si>
    <t>坐凳</t>
  </si>
  <si>
    <t>垃圾箱</t>
  </si>
  <si>
    <t>安保</t>
  </si>
  <si>
    <t>麦冬</t>
  </si>
  <si>
    <t>草坪</t>
  </si>
  <si>
    <t>暂列金</t>
  </si>
  <si>
    <t>备注</t>
  </si>
  <si>
    <t>数量（株）</t>
  </si>
  <si>
    <t>养护（㎡）</t>
  </si>
  <si>
    <t>保洁（㎡）</t>
  </si>
  <si>
    <t>面积（㎡）</t>
  </si>
  <si>
    <t>绿岛护栏（m）</t>
  </si>
  <si>
    <t>石护栏（m）</t>
  </si>
  <si>
    <t>长度（m）</t>
  </si>
  <si>
    <t>数量（个）</t>
  </si>
  <si>
    <t>金额（元）</t>
  </si>
  <si>
    <t>长江路</t>
  </si>
  <si>
    <t>和平路-解放路</t>
  </si>
  <si>
    <t>2023.12解放路-彩虹桥岛头包围556.6m</t>
  </si>
  <si>
    <t>新河西岸</t>
  </si>
  <si>
    <t>江南桥（含）-长江路</t>
  </si>
  <si>
    <t>征润州路</t>
  </si>
  <si>
    <t>环湖路-长江路</t>
  </si>
  <si>
    <t>2024.11自南向北数，东侧首个路口岛头16m</t>
  </si>
  <si>
    <t>丰润街</t>
  </si>
  <si>
    <t>新河西岸-征润州路</t>
  </si>
  <si>
    <t>环湖路</t>
  </si>
  <si>
    <t>长江路-征润洲路</t>
  </si>
  <si>
    <t>金山湖路</t>
  </si>
  <si>
    <t>一泉路-菱苇路以东200m</t>
  </si>
  <si>
    <t>菱苇路</t>
  </si>
  <si>
    <t>航道路-环湖路</t>
  </si>
  <si>
    <t>金塔路</t>
  </si>
  <si>
    <t>京江路-环湖路</t>
  </si>
  <si>
    <t>金水路</t>
  </si>
  <si>
    <t>芙蓉路</t>
  </si>
  <si>
    <t>慈寿路</t>
  </si>
  <si>
    <t>环湖路-京江路</t>
  </si>
  <si>
    <t>京江路-京江路（绕圈）</t>
  </si>
  <si>
    <t>中泠路</t>
  </si>
  <si>
    <t>环湖路-慈寿路</t>
  </si>
  <si>
    <t>中泠路-长江路</t>
  </si>
  <si>
    <t>镜天路</t>
  </si>
  <si>
    <r>
      <rPr>
        <sz val="6"/>
        <color theme="1"/>
        <rFont val="方正仿宋_GBK"/>
        <charset val="134"/>
      </rPr>
      <t>京江路</t>
    </r>
    <r>
      <rPr>
        <sz val="6"/>
        <color theme="1"/>
        <rFont val="方正仿宋_GBK"/>
        <charset val="134"/>
      </rPr>
      <t>-</t>
    </r>
    <r>
      <rPr>
        <sz val="6"/>
        <color theme="1"/>
        <rFont val="方正仿宋_GBK"/>
        <charset val="134"/>
      </rPr>
      <t>长江路</t>
    </r>
  </si>
  <si>
    <t>百花路</t>
  </si>
  <si>
    <r>
      <rPr>
        <sz val="6"/>
        <color theme="1"/>
        <rFont val="仿宋"/>
        <charset val="134"/>
      </rPr>
      <t>润州路</t>
    </r>
    <r>
      <rPr>
        <sz val="6"/>
        <color theme="1"/>
        <rFont val="方正仿宋_GBK"/>
        <charset val="134"/>
      </rPr>
      <t>-</t>
    </r>
    <r>
      <rPr>
        <sz val="6"/>
        <color theme="1"/>
        <rFont val="方正仿宋_GBK"/>
        <charset val="134"/>
      </rPr>
      <t>金山湖路</t>
    </r>
  </si>
  <si>
    <t>百花路水系</t>
  </si>
  <si>
    <t>润州路-镜天路</t>
  </si>
  <si>
    <t>润湖河、环湖河整治工程</t>
  </si>
  <si>
    <t>金山湖路以西百花路-中泠路河道两侧、镜天路-中泠路河道两侧、中泠路以西万润路-京江路围墙边侧、京江路以南镜天路-中泠路围墙边侧</t>
  </si>
  <si>
    <t>江山樾河道</t>
  </si>
  <si>
    <t>镜天路-百花路-长江路</t>
  </si>
  <si>
    <t>万润路</t>
  </si>
  <si>
    <r>
      <rPr>
        <sz val="6"/>
        <color theme="1"/>
        <rFont val="方正仿宋_GBK"/>
        <charset val="134"/>
      </rPr>
      <t>润州路</t>
    </r>
    <r>
      <rPr>
        <sz val="6"/>
        <color theme="1"/>
        <rFont val="方正仿宋_GBK"/>
        <charset val="134"/>
      </rPr>
      <t>-</t>
    </r>
    <r>
      <rPr>
        <sz val="6"/>
        <color theme="1"/>
        <rFont val="方正仿宋_GBK"/>
        <charset val="134"/>
      </rPr>
      <t>中泠路</t>
    </r>
  </si>
  <si>
    <t>万润路水系</t>
  </si>
  <si>
    <t>润州路-镜天路（南侧）</t>
  </si>
  <si>
    <t>京江路</t>
  </si>
  <si>
    <t>润州路—引航道闸站</t>
  </si>
  <si>
    <t>引航道闸站-京口润州分界线</t>
  </si>
  <si>
    <t>航道路</t>
  </si>
  <si>
    <t>滨江外环路（环岛）-中山北路延伸段（京江公交首末站）</t>
  </si>
  <si>
    <t>四（金山）</t>
  </si>
  <si>
    <t>单价（元）</t>
  </si>
  <si>
    <t>总价（元）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</si>
</sst>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6"/>
      <name val="仿宋"/>
      <charset val="134"/>
    </font>
    <font>
      <b/>
      <sz val="6"/>
      <color indexed="8"/>
      <name val="仿宋"/>
      <charset val="134"/>
    </font>
    <font>
      <sz val="6"/>
      <name val="仿宋"/>
      <charset val="134"/>
    </font>
    <font>
      <sz val="6"/>
      <color theme="1"/>
      <name val="仿宋"/>
      <charset val="134"/>
    </font>
    <font>
      <sz val="6"/>
      <color rgb="FFFF0000"/>
      <name val="仿宋"/>
      <charset val="134"/>
    </font>
    <font>
      <sz val="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6"/>
      <color theme="1"/>
      <name val="方正仿宋_GBK"/>
      <charset val="134"/>
    </font>
    <font>
      <b/>
      <sz val="6"/>
      <color theme="4"/>
      <name val="仿宋"/>
      <charset val="134"/>
    </font>
    <font>
      <b/>
      <sz val="6"/>
      <color rgb="FF00B050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5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6">
      <alignment vertical="center"/>
    </xf>
    <xf numFmtId="0" fontId="19" fillId="0" borderId="6">
      <alignment vertical="center"/>
    </xf>
    <xf numFmtId="0" fontId="20" fillId="0" borderId="7">
      <alignment vertical="center"/>
    </xf>
    <xf numFmtId="0" fontId="20" fillId="0" borderId="0">
      <alignment vertical="center"/>
    </xf>
    <xf numFmtId="0" fontId="21" fillId="3" borderId="8">
      <alignment vertical="center"/>
    </xf>
    <xf numFmtId="0" fontId="22" fillId="4" borderId="9">
      <alignment vertical="center"/>
    </xf>
    <xf numFmtId="0" fontId="23" fillId="4" borderId="8">
      <alignment vertical="center"/>
    </xf>
    <xf numFmtId="0" fontId="24" fillId="5" borderId="10">
      <alignment vertical="center"/>
    </xf>
    <xf numFmtId="0" fontId="25" fillId="0" borderId="11">
      <alignment vertical="center"/>
    </xf>
    <xf numFmtId="0" fontId="26" fillId="0" borderId="12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2" fillId="0" borderId="0" xfId="0" applyFont="1" applyBorder="1">
      <alignment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"/>
  <sheetViews>
    <sheetView tabSelected="1" workbookViewId="0">
      <selection activeCell="A1" sqref="A1:W1"/>
    </sheetView>
  </sheetViews>
  <sheetFormatPr defaultColWidth="9" defaultRowHeight="13.5"/>
  <sheetData>
    <row r="1" ht="22.5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</row>
    <row r="2" spans="1:2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/>
      <c r="H2" s="6" t="s">
        <v>7</v>
      </c>
      <c r="I2" s="6" t="s">
        <v>8</v>
      </c>
      <c r="J2" s="6" t="s">
        <v>9</v>
      </c>
      <c r="K2" s="5" t="s">
        <v>10</v>
      </c>
      <c r="L2" s="5" t="s">
        <v>11</v>
      </c>
      <c r="M2" s="5"/>
      <c r="N2" s="5" t="s">
        <v>12</v>
      </c>
      <c r="O2" s="5" t="s">
        <v>13</v>
      </c>
      <c r="P2" s="5" t="s">
        <v>14</v>
      </c>
      <c r="Q2" s="5" t="s">
        <v>15</v>
      </c>
      <c r="R2" s="4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7"/>
      <c r="Y2" s="7"/>
    </row>
    <row r="3" spans="1:25">
      <c r="A3" s="8"/>
      <c r="B3" s="8"/>
      <c r="C3" s="8"/>
      <c r="D3" s="9" t="s">
        <v>22</v>
      </c>
      <c r="E3" s="9" t="s">
        <v>22</v>
      </c>
      <c r="F3" s="10" t="s">
        <v>23</v>
      </c>
      <c r="G3" s="10" t="s">
        <v>24</v>
      </c>
      <c r="H3" s="11" t="s">
        <v>25</v>
      </c>
      <c r="I3" s="11" t="s">
        <v>25</v>
      </c>
      <c r="J3" s="10" t="s">
        <v>25</v>
      </c>
      <c r="K3" s="10" t="s">
        <v>25</v>
      </c>
      <c r="L3" s="10" t="s">
        <v>26</v>
      </c>
      <c r="M3" s="10" t="s">
        <v>27</v>
      </c>
      <c r="N3" s="10" t="s">
        <v>25</v>
      </c>
      <c r="O3" s="10" t="s">
        <v>25</v>
      </c>
      <c r="P3" s="10" t="s">
        <v>25</v>
      </c>
      <c r="Q3" s="10" t="s">
        <v>28</v>
      </c>
      <c r="R3" s="9" t="s">
        <v>29</v>
      </c>
      <c r="S3" s="12" t="s">
        <v>25</v>
      </c>
      <c r="T3" s="12" t="s">
        <v>25</v>
      </c>
      <c r="U3" s="12" t="s">
        <v>25</v>
      </c>
      <c r="V3" s="12" t="s">
        <v>30</v>
      </c>
      <c r="W3" s="12"/>
      <c r="X3" s="7"/>
      <c r="Y3" s="7"/>
    </row>
    <row r="4" ht="27" spans="1:25">
      <c r="A4" s="13">
        <v>1</v>
      </c>
      <c r="B4" s="14" t="s">
        <v>31</v>
      </c>
      <c r="C4" s="14" t="s">
        <v>32</v>
      </c>
      <c r="D4" s="14">
        <f>647-6</f>
        <v>641</v>
      </c>
      <c r="E4" s="14">
        <f>1048</f>
        <v>1048</v>
      </c>
      <c r="F4" s="15">
        <f>12491-3-1.3-389.9</f>
        <v>12096.8</v>
      </c>
      <c r="G4" s="15"/>
      <c r="H4" s="15">
        <v>1822</v>
      </c>
      <c r="I4" s="15"/>
      <c r="J4" s="15"/>
      <c r="K4" s="15"/>
      <c r="L4" s="16">
        <f>4940+556.5</f>
        <v>5496.5</v>
      </c>
      <c r="M4" s="15"/>
      <c r="N4" s="15"/>
      <c r="O4" s="15"/>
      <c r="P4" s="15"/>
      <c r="Q4" s="15"/>
      <c r="R4" s="14"/>
      <c r="S4" s="17"/>
      <c r="T4" s="18">
        <v>3300</v>
      </c>
      <c r="U4" s="18">
        <v>3300</v>
      </c>
      <c r="V4" s="18">
        <v>15000</v>
      </c>
      <c r="W4" s="19"/>
      <c r="X4" s="20" t="s">
        <v>33</v>
      </c>
      <c r="Y4" s="7"/>
    </row>
    <row r="5" ht="18" spans="1:25">
      <c r="A5" s="13">
        <v>2</v>
      </c>
      <c r="B5" s="14" t="s">
        <v>34</v>
      </c>
      <c r="C5" s="14" t="s">
        <v>35</v>
      </c>
      <c r="D5" s="14">
        <v>183</v>
      </c>
      <c r="E5" s="14">
        <v>471</v>
      </c>
      <c r="F5" s="15">
        <f>8131-4-1.3</f>
        <v>8125.7</v>
      </c>
      <c r="G5" s="15">
        <f>8131-4-1.3</f>
        <v>8125.7</v>
      </c>
      <c r="H5" s="15"/>
      <c r="I5" s="15"/>
      <c r="J5" s="15">
        <v>3866</v>
      </c>
      <c r="K5" s="15"/>
      <c r="L5" s="15"/>
      <c r="M5" s="15">
        <v>454</v>
      </c>
      <c r="N5" s="15"/>
      <c r="O5" s="15"/>
      <c r="P5" s="15"/>
      <c r="Q5" s="15">
        <v>24</v>
      </c>
      <c r="R5" s="14">
        <v>6</v>
      </c>
      <c r="S5" s="17"/>
      <c r="T5" s="21"/>
      <c r="U5" s="21"/>
      <c r="V5" s="21"/>
      <c r="W5" s="22"/>
      <c r="X5" s="7"/>
      <c r="Y5" s="7"/>
    </row>
    <row r="6" ht="27" spans="1:25">
      <c r="A6" s="13">
        <v>3</v>
      </c>
      <c r="B6" s="14" t="s">
        <v>36</v>
      </c>
      <c r="C6" s="14" t="s">
        <v>37</v>
      </c>
      <c r="D6" s="14">
        <v>261</v>
      </c>
      <c r="E6" s="23">
        <f>475</f>
        <v>475</v>
      </c>
      <c r="F6" s="15">
        <f>9702-1</f>
        <v>9701</v>
      </c>
      <c r="G6" s="15">
        <v>2973</v>
      </c>
      <c r="H6" s="15"/>
      <c r="I6" s="15"/>
      <c r="J6" s="15"/>
      <c r="K6" s="15"/>
      <c r="L6" s="16">
        <v>16</v>
      </c>
      <c r="M6" s="15"/>
      <c r="N6" s="15"/>
      <c r="O6" s="15"/>
      <c r="P6" s="15"/>
      <c r="Q6" s="15"/>
      <c r="R6" s="14"/>
      <c r="S6" s="17"/>
      <c r="T6" s="21"/>
      <c r="U6" s="21"/>
      <c r="V6" s="21"/>
      <c r="W6" s="22"/>
      <c r="X6" s="20" t="s">
        <v>38</v>
      </c>
      <c r="Y6" s="7"/>
    </row>
    <row r="7" spans="1:25">
      <c r="A7" s="13">
        <v>4</v>
      </c>
      <c r="B7" s="14" t="s">
        <v>39</v>
      </c>
      <c r="C7" s="14" t="s">
        <v>40</v>
      </c>
      <c r="D7" s="14">
        <v>108</v>
      </c>
      <c r="E7" s="14"/>
      <c r="F7" s="15">
        <v>108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4"/>
      <c r="S7" s="17"/>
      <c r="T7" s="21"/>
      <c r="U7" s="21"/>
      <c r="V7" s="21"/>
      <c r="W7" s="22"/>
      <c r="X7" s="24"/>
      <c r="Y7" s="24"/>
    </row>
    <row r="8" spans="1:25">
      <c r="A8" s="13">
        <v>5</v>
      </c>
      <c r="B8" s="14" t="s">
        <v>41</v>
      </c>
      <c r="C8" s="14" t="s">
        <v>42</v>
      </c>
      <c r="D8" s="14">
        <v>804</v>
      </c>
      <c r="E8" s="14">
        <v>3254</v>
      </c>
      <c r="F8" s="15">
        <f>30628-2</f>
        <v>30626</v>
      </c>
      <c r="G8" s="15">
        <v>22301</v>
      </c>
      <c r="H8" s="15"/>
      <c r="I8" s="15"/>
      <c r="J8" s="15">
        <v>17262</v>
      </c>
      <c r="K8" s="15"/>
      <c r="L8" s="15"/>
      <c r="M8" s="15"/>
      <c r="N8" s="15"/>
      <c r="O8" s="15">
        <v>140</v>
      </c>
      <c r="P8" s="15"/>
      <c r="Q8" s="15">
        <v>12</v>
      </c>
      <c r="R8" s="14">
        <v>6</v>
      </c>
      <c r="S8" s="17"/>
      <c r="T8" s="21"/>
      <c r="U8" s="21"/>
      <c r="V8" s="21"/>
      <c r="W8" s="22"/>
      <c r="X8" s="7"/>
      <c r="Y8" s="7"/>
    </row>
    <row r="9" ht="18" spans="1:25">
      <c r="A9" s="13">
        <v>6</v>
      </c>
      <c r="B9" s="14" t="s">
        <v>43</v>
      </c>
      <c r="C9" s="14" t="s">
        <v>44</v>
      </c>
      <c r="D9" s="14">
        <v>567</v>
      </c>
      <c r="E9" s="23">
        <v>1039</v>
      </c>
      <c r="F9" s="15">
        <v>20410</v>
      </c>
      <c r="G9" s="15">
        <v>11199</v>
      </c>
      <c r="H9" s="15"/>
      <c r="I9" s="15"/>
      <c r="J9" s="15"/>
      <c r="K9" s="15"/>
      <c r="L9" s="15">
        <v>390</v>
      </c>
      <c r="M9" s="15"/>
      <c r="N9" s="15"/>
      <c r="O9" s="15"/>
      <c r="P9" s="15"/>
      <c r="Q9" s="15"/>
      <c r="R9" s="14"/>
      <c r="S9" s="17"/>
      <c r="T9" s="21"/>
      <c r="U9" s="21"/>
      <c r="V9" s="21"/>
      <c r="W9" s="22"/>
      <c r="X9" s="7"/>
      <c r="Y9" s="7"/>
    </row>
    <row r="10" spans="1:25">
      <c r="A10" s="13">
        <v>7</v>
      </c>
      <c r="B10" s="14" t="s">
        <v>45</v>
      </c>
      <c r="C10" s="14" t="s">
        <v>46</v>
      </c>
      <c r="D10" s="14">
        <v>168</v>
      </c>
      <c r="E10" s="23"/>
      <c r="F10" s="15">
        <v>168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4"/>
      <c r="S10" s="17"/>
      <c r="T10" s="21"/>
      <c r="U10" s="21"/>
      <c r="V10" s="21"/>
      <c r="W10" s="22"/>
      <c r="X10" s="7"/>
      <c r="Y10" s="7"/>
    </row>
    <row r="11" spans="1:25">
      <c r="A11" s="13">
        <v>8</v>
      </c>
      <c r="B11" s="14" t="s">
        <v>47</v>
      </c>
      <c r="C11" s="14" t="s">
        <v>48</v>
      </c>
      <c r="D11" s="14">
        <v>168</v>
      </c>
      <c r="E11" s="14"/>
      <c r="F11" s="15">
        <v>168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4"/>
      <c r="S11" s="17"/>
      <c r="T11" s="21"/>
      <c r="U11" s="21"/>
      <c r="V11" s="21"/>
      <c r="W11" s="22"/>
      <c r="X11" s="7"/>
      <c r="Y11" s="7"/>
    </row>
    <row r="12" spans="1:25">
      <c r="A12" s="13">
        <v>9</v>
      </c>
      <c r="B12" s="14" t="s">
        <v>49</v>
      </c>
      <c r="C12" s="14" t="s">
        <v>48</v>
      </c>
      <c r="D12" s="14">
        <v>150</v>
      </c>
      <c r="E12" s="23">
        <v>346</v>
      </c>
      <c r="F12" s="15">
        <v>1998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4"/>
      <c r="S12" s="17"/>
      <c r="T12" s="21"/>
      <c r="U12" s="21"/>
      <c r="V12" s="21"/>
      <c r="W12" s="22"/>
      <c r="X12" s="7"/>
      <c r="Y12" s="7"/>
    </row>
    <row r="13" spans="1:25">
      <c r="A13" s="13">
        <v>10</v>
      </c>
      <c r="B13" s="14" t="s">
        <v>50</v>
      </c>
      <c r="C13" s="14" t="s">
        <v>48</v>
      </c>
      <c r="D13" s="14">
        <v>107</v>
      </c>
      <c r="E13" s="23"/>
      <c r="F13" s="15">
        <v>107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4"/>
      <c r="S13" s="17"/>
      <c r="T13" s="21"/>
      <c r="U13" s="21"/>
      <c r="V13" s="21"/>
      <c r="W13" s="22"/>
      <c r="X13" s="7"/>
      <c r="Y13" s="7"/>
    </row>
    <row r="14" spans="1:25">
      <c r="A14" s="13">
        <v>11</v>
      </c>
      <c r="B14" s="14" t="s">
        <v>51</v>
      </c>
      <c r="C14" s="14" t="s">
        <v>52</v>
      </c>
      <c r="D14" s="14">
        <v>100</v>
      </c>
      <c r="E14" s="23"/>
      <c r="F14" s="15">
        <v>1204.6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4"/>
      <c r="S14" s="17"/>
      <c r="T14" s="21"/>
      <c r="U14" s="21"/>
      <c r="V14" s="21"/>
      <c r="W14" s="22"/>
      <c r="X14" s="7"/>
      <c r="Y14" s="7"/>
    </row>
    <row r="15" ht="18" spans="1:25">
      <c r="A15" s="13">
        <v>12</v>
      </c>
      <c r="B15" s="14" t="s">
        <v>51</v>
      </c>
      <c r="C15" s="14" t="s">
        <v>53</v>
      </c>
      <c r="D15" s="14">
        <v>284</v>
      </c>
      <c r="E15" s="23"/>
      <c r="F15" s="15">
        <v>284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4"/>
      <c r="S15" s="17"/>
      <c r="T15" s="21"/>
      <c r="U15" s="21"/>
      <c r="V15" s="21"/>
      <c r="W15" s="22"/>
      <c r="X15" s="7"/>
      <c r="Y15" s="7"/>
    </row>
    <row r="16" spans="1:25">
      <c r="A16" s="13">
        <v>13</v>
      </c>
      <c r="B16" s="14" t="s">
        <v>54</v>
      </c>
      <c r="C16" s="14" t="s">
        <v>55</v>
      </c>
      <c r="D16" s="14">
        <f>127-1</f>
        <v>126</v>
      </c>
      <c r="E16" s="14">
        <f>416</f>
        <v>416</v>
      </c>
      <c r="F16" s="15">
        <f>4316-35</f>
        <v>4281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4"/>
      <c r="S16" s="17"/>
      <c r="T16" s="21"/>
      <c r="U16" s="21"/>
      <c r="V16" s="21"/>
      <c r="W16" s="22"/>
      <c r="X16" s="7"/>
      <c r="Y16" s="7"/>
    </row>
    <row r="17" spans="1:25">
      <c r="A17" s="13">
        <v>14</v>
      </c>
      <c r="B17" s="14" t="s">
        <v>43</v>
      </c>
      <c r="C17" s="14" t="s">
        <v>56</v>
      </c>
      <c r="D17" s="14">
        <v>134</v>
      </c>
      <c r="E17" s="23"/>
      <c r="F17" s="15">
        <v>3372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4"/>
      <c r="S17" s="17"/>
      <c r="T17" s="21"/>
      <c r="U17" s="21"/>
      <c r="V17" s="21"/>
      <c r="W17" s="22"/>
      <c r="X17" s="7"/>
      <c r="Y17" s="7"/>
    </row>
    <row r="18" spans="1:25">
      <c r="A18" s="13">
        <v>15</v>
      </c>
      <c r="B18" s="25" t="s">
        <v>57</v>
      </c>
      <c r="C18" s="26" t="s">
        <v>58</v>
      </c>
      <c r="D18" s="27">
        <v>168</v>
      </c>
      <c r="E18" s="14"/>
      <c r="F18" s="28">
        <v>154.83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4"/>
      <c r="S18" s="29"/>
      <c r="T18" s="21"/>
      <c r="U18" s="21"/>
      <c r="V18" s="21"/>
      <c r="W18" s="22"/>
      <c r="X18" s="7"/>
      <c r="Y18" s="7"/>
    </row>
    <row r="19" spans="1:25">
      <c r="A19" s="13">
        <v>16</v>
      </c>
      <c r="B19" s="15" t="s">
        <v>59</v>
      </c>
      <c r="C19" s="15" t="s">
        <v>60</v>
      </c>
      <c r="D19" s="15">
        <v>140</v>
      </c>
      <c r="E19" s="14"/>
      <c r="F19" s="15">
        <v>124.4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4"/>
      <c r="S19" s="29"/>
      <c r="T19" s="21"/>
      <c r="U19" s="21"/>
      <c r="V19" s="21"/>
      <c r="W19" s="22"/>
      <c r="X19" s="7"/>
      <c r="Y19" s="7"/>
    </row>
    <row r="20" spans="1:25">
      <c r="A20" s="13">
        <v>17</v>
      </c>
      <c r="B20" s="14" t="s">
        <v>61</v>
      </c>
      <c r="C20" s="14" t="s">
        <v>62</v>
      </c>
      <c r="D20" s="14"/>
      <c r="E20" s="14">
        <v>444</v>
      </c>
      <c r="F20" s="15">
        <v>5544</v>
      </c>
      <c r="G20" s="15">
        <v>5544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4"/>
      <c r="S20" s="17"/>
      <c r="T20" s="21"/>
      <c r="U20" s="21"/>
      <c r="V20" s="21"/>
      <c r="W20" s="22"/>
      <c r="X20" s="7"/>
      <c r="Y20" s="7"/>
    </row>
    <row r="21" ht="72" spans="1:25">
      <c r="A21" s="13">
        <v>18</v>
      </c>
      <c r="B21" s="30" t="s">
        <v>63</v>
      </c>
      <c r="C21" s="30" t="s">
        <v>64</v>
      </c>
      <c r="D21" s="30"/>
      <c r="E21" s="30">
        <v>557</v>
      </c>
      <c r="F21" s="16">
        <v>19029</v>
      </c>
      <c r="G21" s="16">
        <v>19029</v>
      </c>
      <c r="H21" s="16"/>
      <c r="I21" s="16"/>
      <c r="J21" s="16">
        <v>220.8</v>
      </c>
      <c r="K21" s="16"/>
      <c r="L21" s="16">
        <v>10</v>
      </c>
      <c r="M21" s="16"/>
      <c r="N21" s="16"/>
      <c r="O21" s="16"/>
      <c r="P21" s="16">
        <v>57.44</v>
      </c>
      <c r="Q21" s="16"/>
      <c r="R21" s="30"/>
      <c r="S21" s="31"/>
      <c r="T21" s="21"/>
      <c r="U21" s="21"/>
      <c r="V21" s="21"/>
      <c r="W21" s="22"/>
      <c r="X21" s="7"/>
      <c r="Y21" s="7"/>
    </row>
    <row r="22" ht="18" spans="1:25">
      <c r="A22" s="13">
        <v>19</v>
      </c>
      <c r="B22" s="14" t="s">
        <v>65</v>
      </c>
      <c r="C22" s="14" t="s">
        <v>66</v>
      </c>
      <c r="D22" s="14"/>
      <c r="E22" s="14">
        <v>60</v>
      </c>
      <c r="F22" s="15">
        <v>10769</v>
      </c>
      <c r="G22" s="15">
        <v>10769</v>
      </c>
      <c r="H22" s="15"/>
      <c r="I22" s="15"/>
      <c r="J22" s="15">
        <v>1055.5</v>
      </c>
      <c r="K22" s="15"/>
      <c r="L22" s="15"/>
      <c r="M22" s="15"/>
      <c r="N22" s="15"/>
      <c r="O22" s="15"/>
      <c r="P22" s="15"/>
      <c r="Q22" s="15"/>
      <c r="R22" s="14"/>
      <c r="S22" s="32"/>
      <c r="T22" s="21"/>
      <c r="U22" s="21"/>
      <c r="V22" s="21"/>
      <c r="W22" s="22"/>
      <c r="X22" s="7"/>
      <c r="Y22" s="7"/>
    </row>
    <row r="23" spans="1:25">
      <c r="A23" s="13">
        <v>20</v>
      </c>
      <c r="B23" s="14" t="s">
        <v>67</v>
      </c>
      <c r="C23" s="26" t="s">
        <v>68</v>
      </c>
      <c r="D23" s="27">
        <v>138</v>
      </c>
      <c r="E23" s="27"/>
      <c r="F23" s="28">
        <v>138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4"/>
      <c r="S23" s="29"/>
      <c r="T23" s="21"/>
      <c r="U23" s="21"/>
      <c r="V23" s="21"/>
      <c r="W23" s="22"/>
      <c r="X23" s="7"/>
      <c r="Y23" s="7"/>
    </row>
    <row r="24" ht="18" spans="1:25">
      <c r="A24" s="13">
        <v>21</v>
      </c>
      <c r="B24" s="14" t="s">
        <v>69</v>
      </c>
      <c r="C24" s="14" t="s">
        <v>70</v>
      </c>
      <c r="D24" s="14"/>
      <c r="E24" s="14">
        <v>182</v>
      </c>
      <c r="F24" s="15">
        <v>3429</v>
      </c>
      <c r="G24" s="15">
        <v>3429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4"/>
      <c r="S24" s="17"/>
      <c r="T24" s="21"/>
      <c r="U24" s="21"/>
      <c r="V24" s="21"/>
      <c r="W24" s="22"/>
      <c r="X24" s="7"/>
      <c r="Y24" s="7"/>
    </row>
    <row r="25" ht="18" spans="1:25">
      <c r="A25" s="13">
        <v>22</v>
      </c>
      <c r="B25" s="14" t="s">
        <v>71</v>
      </c>
      <c r="C25" s="14" t="s">
        <v>72</v>
      </c>
      <c r="D25" s="14">
        <v>1003</v>
      </c>
      <c r="E25" s="23">
        <f>2319</f>
        <v>2319</v>
      </c>
      <c r="F25" s="15">
        <f>25984-127-10.88-3</f>
        <v>25843.12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4"/>
      <c r="S25" s="17"/>
      <c r="T25" s="21"/>
      <c r="U25" s="21"/>
      <c r="V25" s="21"/>
      <c r="W25" s="22"/>
      <c r="X25" s="7"/>
      <c r="Y25" s="7"/>
    </row>
    <row r="26" ht="18" spans="1:25">
      <c r="A26" s="13">
        <v>23</v>
      </c>
      <c r="B26" s="14" t="s">
        <v>71</v>
      </c>
      <c r="C26" s="14" t="s">
        <v>73</v>
      </c>
      <c r="D26" s="14">
        <v>1068</v>
      </c>
      <c r="E26" s="23">
        <v>7392</v>
      </c>
      <c r="F26" s="15">
        <v>167716</v>
      </c>
      <c r="G26" s="15">
        <v>122711.8</v>
      </c>
      <c r="H26" s="15"/>
      <c r="I26" s="15"/>
      <c r="J26" s="15">
        <v>1900</v>
      </c>
      <c r="K26" s="15"/>
      <c r="L26" s="15"/>
      <c r="M26" s="15"/>
      <c r="N26" s="15"/>
      <c r="O26" s="15"/>
      <c r="P26" s="15"/>
      <c r="Q26" s="15"/>
      <c r="R26" s="14"/>
      <c r="S26" s="33"/>
      <c r="T26" s="21"/>
      <c r="U26" s="21"/>
      <c r="V26" s="21"/>
      <c r="W26" s="22"/>
      <c r="X26" s="7"/>
      <c r="Y26" s="7"/>
    </row>
    <row r="27" ht="36" spans="1:25">
      <c r="A27" s="34">
        <v>24</v>
      </c>
      <c r="B27" s="35" t="s">
        <v>74</v>
      </c>
      <c r="C27" s="35" t="s">
        <v>75</v>
      </c>
      <c r="D27" s="35">
        <v>80</v>
      </c>
      <c r="E27" s="36"/>
      <c r="F27" s="37">
        <v>80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5"/>
      <c r="S27" s="38"/>
      <c r="T27" s="39"/>
      <c r="U27" s="39"/>
      <c r="V27" s="39"/>
      <c r="W27" s="40"/>
      <c r="X27" s="7"/>
      <c r="Y27" s="7"/>
    </row>
    <row r="28" spans="1:25">
      <c r="A28" s="8" t="s">
        <v>76</v>
      </c>
      <c r="B28" s="8"/>
      <c r="C28" s="8"/>
      <c r="D28" s="41">
        <f t="shared" ref="D28:S28" si="0">SUM(D4:D27)</f>
        <v>6398</v>
      </c>
      <c r="E28" s="41">
        <f t="shared" si="0"/>
        <v>18003</v>
      </c>
      <c r="F28" s="42">
        <f t="shared" si="0"/>
        <v>325477.45</v>
      </c>
      <c r="G28" s="42">
        <f t="shared" si="0"/>
        <v>206081.5</v>
      </c>
      <c r="H28" s="42">
        <f t="shared" si="0"/>
        <v>1822</v>
      </c>
      <c r="I28" s="42">
        <f t="shared" si="0"/>
        <v>0</v>
      </c>
      <c r="J28" s="42">
        <f t="shared" si="0"/>
        <v>24304.3</v>
      </c>
      <c r="K28" s="42">
        <f t="shared" si="0"/>
        <v>0</v>
      </c>
      <c r="L28" s="42">
        <f t="shared" si="0"/>
        <v>5912.5</v>
      </c>
      <c r="M28" s="42">
        <f t="shared" si="0"/>
        <v>454</v>
      </c>
      <c r="N28" s="42">
        <f t="shared" si="0"/>
        <v>0</v>
      </c>
      <c r="O28" s="42">
        <f t="shared" si="0"/>
        <v>140</v>
      </c>
      <c r="P28" s="42">
        <f t="shared" si="0"/>
        <v>57.44</v>
      </c>
      <c r="Q28" s="42">
        <f t="shared" si="0"/>
        <v>36</v>
      </c>
      <c r="R28" s="41">
        <f t="shared" si="0"/>
        <v>12</v>
      </c>
      <c r="S28" s="42">
        <f t="shared" si="0"/>
        <v>0</v>
      </c>
      <c r="T28" s="42">
        <v>3300</v>
      </c>
      <c r="U28" s="42">
        <v>3300</v>
      </c>
      <c r="V28" s="42">
        <v>15000</v>
      </c>
      <c r="W28" s="43"/>
      <c r="X28" s="44"/>
      <c r="Y28" s="44"/>
    </row>
    <row r="29" spans="1:25">
      <c r="A29" s="8" t="s">
        <v>77</v>
      </c>
      <c r="B29" s="8"/>
      <c r="C29" s="8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</row>
    <row r="30" spans="1:25">
      <c r="A30" s="8" t="s">
        <v>78</v>
      </c>
      <c r="B30" s="8"/>
      <c r="C30" s="8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</row>
  </sheetData>
  <mergeCells count="14">
    <mergeCell ref="A1:W1"/>
    <mergeCell ref="F2:G2"/>
    <mergeCell ref="L2:M2"/>
    <mergeCell ref="A28:C28"/>
    <mergeCell ref="A29:C29"/>
    <mergeCell ref="A30:C30"/>
    <mergeCell ref="A2:A3"/>
    <mergeCell ref="B2:B3"/>
    <mergeCell ref="C2:C3"/>
    <mergeCell ref="T4:T27"/>
    <mergeCell ref="U4:U27"/>
    <mergeCell ref="V4:V27"/>
    <mergeCell ref="W2:W3"/>
    <mergeCell ref="W4:W2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2026-07-20T08:12:55Z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285AE66637CD4D7FAD74204E940905B7_12</vt:lpwstr>
  </property>
  <property fmtid="{D5CDD505-2E9C-101B-9397-08002B2CF9AE}" pid="4" name="CalculationRule">
    <vt:i4>0</vt:i4>
  </property>
</Properties>
</file>