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<sst xmlns="http://schemas.openxmlformats.org/spreadsheetml/2006/main" count="79" uniqueCount="66">
  <si>
    <t>2026批次镇江市市管绿地养护项目（三标段: 官塘片区）工作量清单明细表</t>
  </si>
  <si>
    <t>项目序号</t>
  </si>
  <si>
    <t>道路名称</t>
  </si>
  <si>
    <t>道路起止点</t>
  </si>
  <si>
    <t>行道树</t>
  </si>
  <si>
    <t>景观树</t>
  </si>
  <si>
    <t>绿地</t>
  </si>
  <si>
    <t>草花</t>
  </si>
  <si>
    <t>观赏性草本地被</t>
  </si>
  <si>
    <t>铺装</t>
  </si>
  <si>
    <t>水面</t>
  </si>
  <si>
    <t>护栏</t>
  </si>
  <si>
    <t>景亭</t>
  </si>
  <si>
    <t>廊架</t>
  </si>
  <si>
    <t>栈道</t>
  </si>
  <si>
    <t>坐凳</t>
  </si>
  <si>
    <t>垃圾箱</t>
  </si>
  <si>
    <t>安保</t>
  </si>
  <si>
    <t>麦冬</t>
  </si>
  <si>
    <t>草坪</t>
  </si>
  <si>
    <t>暂列金</t>
  </si>
  <si>
    <t>备注</t>
  </si>
  <si>
    <t>数量（株）</t>
  </si>
  <si>
    <t>养护（㎡）</t>
  </si>
  <si>
    <t>保洁（㎡）</t>
  </si>
  <si>
    <t>面积（㎡）</t>
  </si>
  <si>
    <t>绿岛护栏（m）</t>
  </si>
  <si>
    <t>石护栏（m）</t>
  </si>
  <si>
    <t>长度（m）</t>
  </si>
  <si>
    <t>数量（个）</t>
  </si>
  <si>
    <t>金额（元）</t>
  </si>
  <si>
    <t>环山路</t>
  </si>
  <si>
    <t>金润大道-官塘桥路</t>
  </si>
  <si>
    <t>和儿庙西段（罗家头路）</t>
  </si>
  <si>
    <t>官塘桥路-环山路</t>
  </si>
  <si>
    <t>罗家头地块</t>
  </si>
  <si>
    <t>宜城大道-罗家头路、环山路-回龙路边侧</t>
  </si>
  <si>
    <t>官塘桥路</t>
  </si>
  <si>
    <t>南徐大道-五凤口118号</t>
  </si>
  <si>
    <t>四明河路</t>
  </si>
  <si>
    <t>三里岗路-秀山路</t>
  </si>
  <si>
    <t>四平山公园</t>
  </si>
  <si>
    <t>2025.9入口处26.5m</t>
  </si>
  <si>
    <t>新增20个垃圾箱；坐凳688m</t>
  </si>
  <si>
    <t>莱山路</t>
  </si>
  <si>
    <t>官山路-宝平路</t>
  </si>
  <si>
    <t>官平山路</t>
  </si>
  <si>
    <t>环山路-罗家头路</t>
  </si>
  <si>
    <t>五凤口路</t>
  </si>
  <si>
    <t>官塘桥路-宝平路</t>
  </si>
  <si>
    <t>板桥路</t>
  </si>
  <si>
    <t>官塘桥路-官山路</t>
  </si>
  <si>
    <t>三里岗路</t>
  </si>
  <si>
    <t>朱岗路</t>
  </si>
  <si>
    <t>三里岗路-莱山路</t>
  </si>
  <si>
    <t>宝珠路</t>
  </si>
  <si>
    <t>宝平路-朱岗路</t>
  </si>
  <si>
    <t>回龙路</t>
  </si>
  <si>
    <t>罗家头路-宜城大道</t>
  </si>
  <si>
    <t>谷阳路</t>
  </si>
  <si>
    <t>官塘桥路-谷阳路跨铁路桥（宝平路）</t>
  </si>
  <si>
    <t>宝平路</t>
  </si>
  <si>
    <t>官塘桥路-金润大道</t>
  </si>
  <si>
    <t>三（官塘）</t>
  </si>
  <si>
    <t>单价（元）</t>
  </si>
  <si>
    <t>总价（元）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</si>
</sst>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  <numFmt numFmtId="178" formatCode="0.00_);[Red]\(0.00\)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6"/>
      <name val="仿宋"/>
      <charset val="134"/>
    </font>
    <font>
      <b/>
      <sz val="6"/>
      <color indexed="8"/>
      <name val="仿宋"/>
      <charset val="134"/>
    </font>
    <font>
      <sz val="6"/>
      <name val="仿宋"/>
      <charset val="134"/>
    </font>
    <font>
      <sz val="6"/>
      <color theme="1"/>
      <name val="仿宋"/>
      <charset val="134"/>
    </font>
    <font>
      <sz val="6"/>
      <color theme="1"/>
      <name val="宋体"/>
      <charset val="134"/>
      <scheme val="minor"/>
    </font>
    <font>
      <sz val="6"/>
      <color rgb="FFFF0000"/>
      <name val="仿宋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2" borderId="5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6">
      <alignment vertical="center"/>
    </xf>
    <xf numFmtId="0" fontId="17" fillId="0" borderId="6">
      <alignment vertical="center"/>
    </xf>
    <xf numFmtId="0" fontId="18" fillId="0" borderId="7">
      <alignment vertical="center"/>
    </xf>
    <xf numFmtId="0" fontId="18" fillId="0" borderId="0">
      <alignment vertical="center"/>
    </xf>
    <xf numFmtId="0" fontId="19" fillId="3" borderId="8">
      <alignment vertical="center"/>
    </xf>
    <xf numFmtId="0" fontId="20" fillId="4" borderId="9">
      <alignment vertical="center"/>
    </xf>
    <xf numFmtId="0" fontId="21" fillId="4" borderId="8">
      <alignment vertical="center"/>
    </xf>
    <xf numFmtId="0" fontId="22" fillId="5" borderId="10">
      <alignment vertical="center"/>
    </xf>
    <xf numFmtId="0" fontId="23" fillId="0" borderId="11">
      <alignment vertical="center"/>
    </xf>
    <xf numFmtId="0" fontId="24" fillId="0" borderId="12">
      <alignment vertical="center"/>
    </xf>
    <xf numFmtId="0" fontId="25" fillId="6" borderId="0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29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9" fillId="14" borderId="0">
      <alignment vertical="center"/>
    </xf>
    <xf numFmtId="0" fontId="29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9" fillId="18" borderId="0">
      <alignment vertical="center"/>
    </xf>
    <xf numFmtId="0" fontId="29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9" fillId="22" borderId="0">
      <alignment vertical="center"/>
    </xf>
    <xf numFmtId="0" fontId="29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9" fillId="26" borderId="0">
      <alignment vertical="center"/>
    </xf>
    <xf numFmtId="0" fontId="29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9" fillId="30" borderId="0">
      <alignment vertical="center"/>
    </xf>
    <xf numFmtId="0" fontId="29" fillId="31" borderId="0">
      <alignment vertical="center"/>
    </xf>
    <xf numFmtId="0" fontId="28" fillId="32" borderId="0">
      <alignment vertical="center"/>
    </xf>
  </cellStyleXfs>
  <cellXfs count="32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>
      <alignment vertical="center"/>
    </xf>
    <xf numFmtId="176" fontId="2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7" fontId="6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6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8" fillId="0" borderId="0" xfId="0" applyFont="1">
      <alignment vertical="center"/>
    </xf>
    <xf numFmtId="178" fontId="7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177" fontId="6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23"/>
  <sheetViews>
    <sheetView tabSelected="1" topLeftCell="L1" workbookViewId="0">
      <selection activeCell="T4" sqref="T4:T20"/>
    </sheetView>
  </sheetViews>
  <sheetFormatPr defaultColWidth="9" defaultRowHeight="13.5"/>
  <cols>
    <col min="20" max="21" width="9.375"/>
    <col min="22" max="22" width="10.375"/>
  </cols>
  <sheetData>
    <row r="1" ht="22.5" spans="1:3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5" t="s">
        <v>6</v>
      </c>
      <c r="G2" s="5"/>
      <c r="H2" s="6" t="s">
        <v>7</v>
      </c>
      <c r="I2" s="6" t="s">
        <v>8</v>
      </c>
      <c r="J2" s="6" t="s">
        <v>9</v>
      </c>
      <c r="K2" s="5" t="s">
        <v>10</v>
      </c>
      <c r="L2" s="5" t="s">
        <v>11</v>
      </c>
      <c r="M2" s="5"/>
      <c r="N2" s="5" t="s">
        <v>12</v>
      </c>
      <c r="O2" s="5" t="s">
        <v>13</v>
      </c>
      <c r="P2" s="5" t="s">
        <v>14</v>
      </c>
      <c r="Q2" s="5" t="s">
        <v>15</v>
      </c>
      <c r="R2" s="4" t="s">
        <v>16</v>
      </c>
      <c r="S2" s="5" t="s">
        <v>17</v>
      </c>
      <c r="T2" s="5" t="s">
        <v>18</v>
      </c>
      <c r="U2" s="5" t="s">
        <v>19</v>
      </c>
      <c r="V2" s="5" t="s">
        <v>20</v>
      </c>
      <c r="W2" s="5" t="s">
        <v>21</v>
      </c>
      <c r="X2" s="7"/>
      <c r="Y2" s="7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36">
      <c r="A3" s="3"/>
      <c r="B3" s="3"/>
      <c r="C3" s="3"/>
      <c r="D3" s="4" t="s">
        <v>22</v>
      </c>
      <c r="E3" s="4" t="s">
        <v>22</v>
      </c>
      <c r="F3" s="5" t="s">
        <v>23</v>
      </c>
      <c r="G3" s="5" t="s">
        <v>24</v>
      </c>
      <c r="H3" s="6" t="s">
        <v>25</v>
      </c>
      <c r="I3" s="6" t="s">
        <v>25</v>
      </c>
      <c r="J3" s="5" t="s">
        <v>25</v>
      </c>
      <c r="K3" s="5" t="s">
        <v>25</v>
      </c>
      <c r="L3" s="5" t="s">
        <v>26</v>
      </c>
      <c r="M3" s="5" t="s">
        <v>27</v>
      </c>
      <c r="N3" s="5" t="s">
        <v>25</v>
      </c>
      <c r="O3" s="5" t="s">
        <v>25</v>
      </c>
      <c r="P3" s="5" t="s">
        <v>25</v>
      </c>
      <c r="Q3" s="5" t="s">
        <v>28</v>
      </c>
      <c r="R3" s="4" t="s">
        <v>29</v>
      </c>
      <c r="S3" s="5" t="s">
        <v>25</v>
      </c>
      <c r="T3" s="5" t="s">
        <v>25</v>
      </c>
      <c r="U3" s="5" t="s">
        <v>25</v>
      </c>
      <c r="V3" s="5" t="s">
        <v>30</v>
      </c>
      <c r="W3" s="5"/>
      <c r="X3" s="7"/>
      <c r="Y3" s="7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>
      <c r="A4" s="8">
        <v>1</v>
      </c>
      <c r="B4" s="9" t="s">
        <v>31</v>
      </c>
      <c r="C4" s="9" t="s">
        <v>32</v>
      </c>
      <c r="D4" s="10">
        <f>785</f>
        <v>785</v>
      </c>
      <c r="E4" s="10">
        <f>4452</f>
        <v>4452</v>
      </c>
      <c r="F4" s="11">
        <f>40989-64-2-1151</f>
        <v>39772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0"/>
      <c r="S4" s="11"/>
      <c r="T4" s="12">
        <v>3300</v>
      </c>
      <c r="U4" s="12">
        <v>3300</v>
      </c>
      <c r="V4" s="12">
        <v>30000</v>
      </c>
      <c r="W4" s="13"/>
      <c r="X4" s="7"/>
      <c r="Y4" s="7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ht="18" spans="1:36">
      <c r="A5" s="8">
        <v>2</v>
      </c>
      <c r="B5" s="9" t="s">
        <v>33</v>
      </c>
      <c r="C5" s="9" t="s">
        <v>34</v>
      </c>
      <c r="D5" s="9">
        <v>246</v>
      </c>
      <c r="E5" s="9"/>
      <c r="F5" s="11">
        <v>3574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9"/>
      <c r="S5" s="11"/>
      <c r="T5" s="14"/>
      <c r="U5" s="14"/>
      <c r="V5" s="14"/>
      <c r="W5" s="15"/>
      <c r="X5" s="7"/>
      <c r="Y5" s="7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ht="27" spans="1:36">
      <c r="A6" s="8">
        <v>3</v>
      </c>
      <c r="B6" s="16" t="s">
        <v>35</v>
      </c>
      <c r="C6" s="16" t="s">
        <v>36</v>
      </c>
      <c r="D6" s="16"/>
      <c r="E6" s="16">
        <v>236</v>
      </c>
      <c r="F6" s="17">
        <v>7804</v>
      </c>
      <c r="G6" s="17">
        <v>7804</v>
      </c>
      <c r="H6" s="17"/>
      <c r="I6" s="17"/>
      <c r="J6" s="17"/>
      <c r="K6" s="17"/>
      <c r="L6" s="17"/>
      <c r="M6" s="17"/>
      <c r="N6" s="17"/>
      <c r="O6" s="17"/>
      <c r="P6" s="17"/>
      <c r="Q6" s="17"/>
      <c r="R6" s="16"/>
      <c r="S6" s="18"/>
      <c r="T6" s="14"/>
      <c r="U6" s="14"/>
      <c r="V6" s="14"/>
      <c r="W6" s="15"/>
      <c r="X6" s="19"/>
      <c r="Y6" s="19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</row>
    <row r="7" ht="18" spans="1:36">
      <c r="A7" s="8">
        <v>4</v>
      </c>
      <c r="B7" s="9" t="s">
        <v>37</v>
      </c>
      <c r="C7" s="9" t="s">
        <v>38</v>
      </c>
      <c r="D7" s="10">
        <v>298</v>
      </c>
      <c r="E7" s="10">
        <v>904</v>
      </c>
      <c r="F7" s="11">
        <v>33411</v>
      </c>
      <c r="G7" s="11"/>
      <c r="H7" s="11"/>
      <c r="I7" s="11"/>
      <c r="J7" s="11">
        <v>530</v>
      </c>
      <c r="K7" s="11"/>
      <c r="L7" s="11">
        <v>378</v>
      </c>
      <c r="M7" s="11"/>
      <c r="N7" s="11"/>
      <c r="O7" s="11">
        <v>70</v>
      </c>
      <c r="P7" s="11"/>
      <c r="Q7" s="11"/>
      <c r="R7" s="10"/>
      <c r="S7" s="11"/>
      <c r="T7" s="14"/>
      <c r="U7" s="14"/>
      <c r="V7" s="14"/>
      <c r="W7" s="15"/>
      <c r="X7" s="7"/>
      <c r="Y7" s="7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>
      <c r="A8" s="8">
        <v>5</v>
      </c>
      <c r="B8" s="9" t="s">
        <v>39</v>
      </c>
      <c r="C8" s="9" t="s">
        <v>40</v>
      </c>
      <c r="D8" s="9">
        <f>512-3</f>
        <v>509</v>
      </c>
      <c r="E8" s="9">
        <f>1122</f>
        <v>1122</v>
      </c>
      <c r="F8" s="11">
        <v>20366.6</v>
      </c>
      <c r="G8" s="11">
        <v>13090</v>
      </c>
      <c r="H8" s="11"/>
      <c r="I8" s="11"/>
      <c r="J8" s="11"/>
      <c r="K8" s="11"/>
      <c r="L8" s="11">
        <v>3119</v>
      </c>
      <c r="M8" s="11"/>
      <c r="N8" s="11"/>
      <c r="O8" s="11"/>
      <c r="P8" s="11"/>
      <c r="Q8" s="11"/>
      <c r="R8" s="9"/>
      <c r="S8" s="11"/>
      <c r="T8" s="14"/>
      <c r="U8" s="14"/>
      <c r="V8" s="14"/>
      <c r="W8" s="15"/>
      <c r="X8" s="7"/>
      <c r="Y8" s="7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ht="18" spans="1:36">
      <c r="A9" s="8">
        <v>6</v>
      </c>
      <c r="B9" s="9" t="s">
        <v>41</v>
      </c>
      <c r="C9" s="9"/>
      <c r="D9" s="9">
        <v>0</v>
      </c>
      <c r="E9" s="9">
        <v>3143</v>
      </c>
      <c r="F9" s="11">
        <v>90642.11</v>
      </c>
      <c r="G9" s="11">
        <v>90642.11</v>
      </c>
      <c r="H9" s="11"/>
      <c r="I9" s="11"/>
      <c r="J9" s="11">
        <v>23240</v>
      </c>
      <c r="K9" s="11">
        <v>8955</v>
      </c>
      <c r="L9" s="17">
        <f>2630+26.5</f>
        <v>2656.5</v>
      </c>
      <c r="M9" s="11"/>
      <c r="N9" s="11"/>
      <c r="O9" s="11"/>
      <c r="P9" s="11"/>
      <c r="Q9" s="17">
        <v>688</v>
      </c>
      <c r="R9" s="21">
        <v>20</v>
      </c>
      <c r="S9" s="22"/>
      <c r="T9" s="14"/>
      <c r="U9" s="14"/>
      <c r="V9" s="14"/>
      <c r="W9" s="15"/>
      <c r="X9" s="23" t="s">
        <v>42</v>
      </c>
      <c r="Y9" s="23" t="s">
        <v>43</v>
      </c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>
      <c r="A10" s="8">
        <v>7</v>
      </c>
      <c r="B10" s="9" t="s">
        <v>44</v>
      </c>
      <c r="C10" s="9" t="s">
        <v>45</v>
      </c>
      <c r="D10" s="9">
        <v>200</v>
      </c>
      <c r="E10" s="9">
        <v>136</v>
      </c>
      <c r="F10" s="11">
        <v>6691.79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9"/>
      <c r="S10" s="11"/>
      <c r="T10" s="14"/>
      <c r="U10" s="14"/>
      <c r="V10" s="14"/>
      <c r="W10" s="15"/>
      <c r="X10" s="7"/>
      <c r="Y10" s="7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>
      <c r="A11" s="8">
        <v>8</v>
      </c>
      <c r="B11" s="9" t="s">
        <v>46</v>
      </c>
      <c r="C11" s="9" t="s">
        <v>47</v>
      </c>
      <c r="D11" s="9">
        <v>122</v>
      </c>
      <c r="E11" s="9"/>
      <c r="F11" s="11">
        <v>753.75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9"/>
      <c r="S11" s="11"/>
      <c r="T11" s="14"/>
      <c r="U11" s="14"/>
      <c r="V11" s="14"/>
      <c r="W11" s="15"/>
      <c r="X11" s="7"/>
      <c r="Y11" s="7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>
      <c r="A12" s="8">
        <v>9</v>
      </c>
      <c r="B12" s="9" t="s">
        <v>48</v>
      </c>
      <c r="C12" s="9" t="s">
        <v>49</v>
      </c>
      <c r="D12" s="9">
        <v>138</v>
      </c>
      <c r="E12" s="9">
        <v>351</v>
      </c>
      <c r="F12" s="11">
        <v>8436.2</v>
      </c>
      <c r="G12" s="11"/>
      <c r="H12" s="11"/>
      <c r="I12" s="11"/>
      <c r="J12" s="11"/>
      <c r="K12" s="11"/>
      <c r="L12" s="11">
        <v>100</v>
      </c>
      <c r="M12" s="11"/>
      <c r="N12" s="11"/>
      <c r="O12" s="11"/>
      <c r="P12" s="11"/>
      <c r="Q12" s="11"/>
      <c r="R12" s="10"/>
      <c r="S12" s="22"/>
      <c r="T12" s="14"/>
      <c r="U12" s="14"/>
      <c r="V12" s="14"/>
      <c r="W12" s="15"/>
      <c r="X12" s="7"/>
      <c r="Y12" s="7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>
      <c r="A13" s="8">
        <v>10</v>
      </c>
      <c r="B13" s="9" t="s">
        <v>50</v>
      </c>
      <c r="C13" s="9" t="s">
        <v>49</v>
      </c>
      <c r="D13" s="9">
        <v>160</v>
      </c>
      <c r="E13" s="9">
        <v>297</v>
      </c>
      <c r="F13" s="11">
        <v>1808</v>
      </c>
      <c r="G13" s="11"/>
      <c r="H13" s="11"/>
      <c r="I13" s="11"/>
      <c r="J13" s="11"/>
      <c r="K13" s="11"/>
      <c r="L13" s="11">
        <v>825</v>
      </c>
      <c r="M13" s="11"/>
      <c r="N13" s="11"/>
      <c r="O13" s="11"/>
      <c r="P13" s="11"/>
      <c r="Q13" s="11"/>
      <c r="R13" s="10"/>
      <c r="S13" s="22"/>
      <c r="T13" s="14"/>
      <c r="U13" s="14"/>
      <c r="V13" s="14"/>
      <c r="W13" s="15"/>
      <c r="X13" s="7"/>
      <c r="Y13" s="7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>
      <c r="A14" s="8">
        <v>11</v>
      </c>
      <c r="B14" s="9" t="s">
        <v>44</v>
      </c>
      <c r="C14" s="9" t="s">
        <v>51</v>
      </c>
      <c r="D14" s="9">
        <v>97</v>
      </c>
      <c r="E14" s="9">
        <v>325</v>
      </c>
      <c r="F14" s="11">
        <v>5255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0"/>
      <c r="S14" s="22"/>
      <c r="T14" s="14"/>
      <c r="U14" s="14"/>
      <c r="V14" s="14"/>
      <c r="W14" s="15"/>
      <c r="X14" s="7"/>
      <c r="Y14" s="7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>
      <c r="A15" s="8">
        <v>12</v>
      </c>
      <c r="B15" s="9" t="s">
        <v>52</v>
      </c>
      <c r="C15" s="9" t="s">
        <v>49</v>
      </c>
      <c r="D15" s="9">
        <v>289</v>
      </c>
      <c r="E15" s="9">
        <f>145</f>
        <v>145</v>
      </c>
      <c r="F15" s="11">
        <f>3227-10-4.5</f>
        <v>3212.5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0"/>
      <c r="S15" s="22"/>
      <c r="T15" s="14"/>
      <c r="U15" s="14"/>
      <c r="V15" s="14"/>
      <c r="W15" s="15"/>
      <c r="X15" s="7"/>
      <c r="Y15" s="7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>
      <c r="A16" s="8">
        <v>13</v>
      </c>
      <c r="B16" s="16" t="s">
        <v>53</v>
      </c>
      <c r="C16" s="16" t="s">
        <v>54</v>
      </c>
      <c r="D16" s="16">
        <v>109</v>
      </c>
      <c r="E16" s="16">
        <v>137</v>
      </c>
      <c r="F16" s="17">
        <v>2281.64</v>
      </c>
      <c r="G16" s="17"/>
      <c r="H16" s="17"/>
      <c r="I16" s="17"/>
      <c r="J16" s="17"/>
      <c r="K16" s="17"/>
      <c r="L16" s="17">
        <v>774</v>
      </c>
      <c r="M16" s="17"/>
      <c r="N16" s="17"/>
      <c r="O16" s="17"/>
      <c r="P16" s="17"/>
      <c r="Q16" s="17"/>
      <c r="R16" s="16"/>
      <c r="S16" s="18"/>
      <c r="T16" s="14"/>
      <c r="U16" s="14"/>
      <c r="V16" s="14"/>
      <c r="W16" s="15"/>
      <c r="X16" s="19"/>
      <c r="Y16" s="19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</row>
    <row r="17" spans="1:36">
      <c r="A17" s="8">
        <v>14</v>
      </c>
      <c r="B17" s="9" t="s">
        <v>55</v>
      </c>
      <c r="C17" s="9" t="s">
        <v>56</v>
      </c>
      <c r="D17" s="9">
        <v>115</v>
      </c>
      <c r="E17" s="9"/>
      <c r="F17" s="11">
        <v>591.96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0"/>
      <c r="S17" s="22"/>
      <c r="T17" s="14"/>
      <c r="U17" s="14"/>
      <c r="V17" s="14"/>
      <c r="W17" s="15"/>
      <c r="X17" s="7"/>
      <c r="Y17" s="7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>
      <c r="A18" s="8">
        <v>15</v>
      </c>
      <c r="B18" s="16" t="s">
        <v>57</v>
      </c>
      <c r="C18" s="16" t="s">
        <v>58</v>
      </c>
      <c r="D18" s="16">
        <v>72</v>
      </c>
      <c r="E18" s="16"/>
      <c r="F18" s="17">
        <v>766.53</v>
      </c>
      <c r="G18" s="17"/>
      <c r="H18" s="17"/>
      <c r="I18" s="17"/>
      <c r="J18" s="17"/>
      <c r="K18" s="17"/>
      <c r="L18" s="17">
        <v>313.6</v>
      </c>
      <c r="M18" s="17"/>
      <c r="N18" s="17"/>
      <c r="O18" s="17"/>
      <c r="P18" s="17"/>
      <c r="Q18" s="17"/>
      <c r="R18" s="16"/>
      <c r="S18" s="18"/>
      <c r="T18" s="14"/>
      <c r="U18" s="14"/>
      <c r="V18" s="14"/>
      <c r="W18" s="15"/>
      <c r="X18" s="19"/>
      <c r="Y18" s="19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</row>
    <row r="19" ht="18" spans="1:36">
      <c r="A19" s="8">
        <v>16</v>
      </c>
      <c r="B19" s="16" t="s">
        <v>59</v>
      </c>
      <c r="C19" s="16" t="s">
        <v>60</v>
      </c>
      <c r="D19" s="16">
        <v>136</v>
      </c>
      <c r="E19" s="16">
        <v>271</v>
      </c>
      <c r="F19" s="17">
        <v>7107.2</v>
      </c>
      <c r="G19" s="17"/>
      <c r="H19" s="17"/>
      <c r="I19" s="17"/>
      <c r="J19" s="17"/>
      <c r="K19" s="17"/>
      <c r="L19" s="17">
        <v>585</v>
      </c>
      <c r="M19" s="17"/>
      <c r="N19" s="17"/>
      <c r="O19" s="17"/>
      <c r="P19" s="17"/>
      <c r="Q19" s="17"/>
      <c r="R19" s="16"/>
      <c r="S19" s="18"/>
      <c r="T19" s="14"/>
      <c r="U19" s="14"/>
      <c r="V19" s="14"/>
      <c r="W19" s="15"/>
      <c r="X19" s="19"/>
      <c r="Y19" s="19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</row>
    <row r="20" spans="1:36">
      <c r="A20" s="8">
        <v>17</v>
      </c>
      <c r="B20" s="16" t="s">
        <v>61</v>
      </c>
      <c r="C20" s="16" t="s">
        <v>62</v>
      </c>
      <c r="D20" s="16">
        <v>2810</v>
      </c>
      <c r="E20" s="16">
        <v>7397</v>
      </c>
      <c r="F20" s="17">
        <v>148586.8</v>
      </c>
      <c r="G20" s="17">
        <v>112559.8</v>
      </c>
      <c r="H20" s="17"/>
      <c r="I20" s="17"/>
      <c r="J20" s="17"/>
      <c r="K20" s="17"/>
      <c r="L20" s="17">
        <v>7730</v>
      </c>
      <c r="M20" s="17"/>
      <c r="N20" s="17"/>
      <c r="O20" s="17"/>
      <c r="P20" s="17"/>
      <c r="Q20" s="17"/>
      <c r="R20" s="16"/>
      <c r="S20" s="17"/>
      <c r="T20" s="24"/>
      <c r="U20" s="24"/>
      <c r="V20" s="24"/>
      <c r="W20" s="25"/>
      <c r="X20" s="26"/>
      <c r="Y20" s="26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</row>
    <row r="21" spans="1:36">
      <c r="A21" s="28" t="s">
        <v>63</v>
      </c>
      <c r="B21" s="28"/>
      <c r="C21" s="28"/>
      <c r="D21" s="28">
        <f t="shared" ref="D21:S21" si="0">SUM(D4:D20)</f>
        <v>6086</v>
      </c>
      <c r="E21" s="28">
        <f t="shared" si="0"/>
        <v>18916</v>
      </c>
      <c r="F21" s="29">
        <f t="shared" si="0"/>
        <v>381061.08</v>
      </c>
      <c r="G21" s="29">
        <f t="shared" si="0"/>
        <v>224095.91</v>
      </c>
      <c r="H21" s="29">
        <f t="shared" si="0"/>
        <v>0</v>
      </c>
      <c r="I21" s="29">
        <f t="shared" si="0"/>
        <v>0</v>
      </c>
      <c r="J21" s="29">
        <f t="shared" si="0"/>
        <v>23770</v>
      </c>
      <c r="K21" s="29">
        <f t="shared" si="0"/>
        <v>8955</v>
      </c>
      <c r="L21" s="29">
        <f t="shared" si="0"/>
        <v>16481.1</v>
      </c>
      <c r="M21" s="29">
        <f t="shared" si="0"/>
        <v>0</v>
      </c>
      <c r="N21" s="29">
        <f t="shared" si="0"/>
        <v>0</v>
      </c>
      <c r="O21" s="29">
        <f t="shared" si="0"/>
        <v>70</v>
      </c>
      <c r="P21" s="29">
        <f t="shared" si="0"/>
        <v>0</v>
      </c>
      <c r="Q21" s="29">
        <f t="shared" si="0"/>
        <v>688</v>
      </c>
      <c r="R21" s="28">
        <f t="shared" si="0"/>
        <v>20</v>
      </c>
      <c r="S21" s="29">
        <f t="shared" si="0"/>
        <v>0</v>
      </c>
      <c r="T21" s="29">
        <v>3300</v>
      </c>
      <c r="U21" s="29">
        <v>3300</v>
      </c>
      <c r="V21" s="29">
        <v>30000</v>
      </c>
      <c r="W21" s="30"/>
      <c r="X21" s="26"/>
      <c r="Y21" s="26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</row>
    <row r="22" spans="1:36">
      <c r="A22" s="28" t="s">
        <v>64</v>
      </c>
      <c r="B22" s="28"/>
      <c r="C22" s="28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</row>
    <row r="23" spans="1:36">
      <c r="A23" s="28" t="s">
        <v>65</v>
      </c>
      <c r="B23" s="28"/>
      <c r="C23" s="28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</row>
  </sheetData>
  <mergeCells count="14">
    <mergeCell ref="A1:W1"/>
    <mergeCell ref="F2:G2"/>
    <mergeCell ref="L2:M2"/>
    <mergeCell ref="A21:C21"/>
    <mergeCell ref="A22:C22"/>
    <mergeCell ref="A23:C23"/>
    <mergeCell ref="A2:A3"/>
    <mergeCell ref="B2:B3"/>
    <mergeCell ref="C2:C3"/>
    <mergeCell ref="T4:T20"/>
    <mergeCell ref="U4:U20"/>
    <mergeCell ref="V4:V20"/>
    <mergeCell ref="W2:W3"/>
    <mergeCell ref="W4:W2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2023-05-12T11:15:00Z</dcterms:created>
  <dcterms:modified xsi:type="dcterms:W3CDTF">2026-07-20T05:54:43Z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1A4F5DBE51AC4012A5F2486B801A0384_12</vt:lpwstr>
  </property>
  <property fmtid="{D5CDD505-2E9C-101B-9397-08002B2CF9AE}" pid="4" name="CalculationRule">
    <vt:i4>0</vt:i4>
  </property>
</Properties>
</file>