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983"/>
  </bookViews>
  <sheets>
    <sheet name="投标报价封面 " sheetId="18" r:id="rId1"/>
    <sheet name="总说明" sheetId="13" r:id="rId2"/>
    <sheet name="投标报价汇总表" sheetId="7" r:id="rId3"/>
    <sheet name="第100章" sheetId="22" r:id="rId4"/>
    <sheet name="第200章  路基(S611(8.1KM-33KM))" sheetId="32" r:id="rId5"/>
    <sheet name="第200章  路基(花城岗(101县道13.5KM))" sheetId="45" r:id="rId6"/>
    <sheet name="第300章  路面(S611(8.1KM-33KM))" sheetId="46" r:id="rId7"/>
    <sheet name="第300章  路面(花城岗(101县道13.5KM))" sheetId="47" r:id="rId8"/>
    <sheet name="第600章  安全设施及预埋管线(S418文昌西路与甘八线交叉" sheetId="48" r:id="rId9"/>
    <sheet name="第600章  安全设施及预埋管线(S611(8.1KM-33K" sheetId="49" r:id="rId10"/>
    <sheet name="第600章  安全设施及预埋管线( 小运河桥(101县道12." sheetId="50" r:id="rId11"/>
    <sheet name="第600章  安全设施及预埋管线(花城岗(101县道13.5K" sheetId="51" r:id="rId12"/>
    <sheet name="第600章  安全设施及预埋管线( 侧分带开口封闭及道口橡胶减" sheetId="52" r:id="rId13"/>
  </sheets>
  <definedNames>
    <definedName name="_xlnm.Print_Area" localSheetId="0">'投标报价封面 '!$A$1:$M$15</definedName>
    <definedName name="_xlnm.Print_Area" localSheetId="2">投标报价汇总表!$A$1:$D$25</definedName>
    <definedName name="_xlnm.Print_Area" localSheetId="1">总说明!$A$1:$A$32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<sst xmlns="http://schemas.openxmlformats.org/spreadsheetml/2006/main" count="515" uniqueCount="236">
  <si>
    <t>2026年邗江区道路交通安全重点隐患路段“5510”整治工程</t>
  </si>
  <si>
    <t>投 标 文 件</t>
  </si>
  <si>
    <t>（报价文件）</t>
  </si>
  <si>
    <t>投标人：</t>
  </si>
  <si>
    <t>年</t>
  </si>
  <si>
    <t>月</t>
  </si>
  <si>
    <t>日</t>
  </si>
  <si>
    <t>总 说 明</t>
  </si>
  <si>
    <t>项目名称：2026年邗江区道路交通安全重点隐患路段“5510”整治工程</t>
  </si>
  <si>
    <r>
      <rPr>
        <b/>
        <sz val="12"/>
        <color theme="1"/>
        <rFont val="Times New Roman"/>
        <charset val="134"/>
      </rPr>
      <t>1</t>
    </r>
    <r>
      <rPr>
        <b/>
        <sz val="12"/>
        <color indexed="8"/>
        <rFont val="宋体"/>
        <charset val="134"/>
      </rPr>
      <t>．工程量清单说明</t>
    </r>
  </si>
  <si>
    <r>
      <rPr>
        <sz val="10"/>
        <rFont val="Times New Roman"/>
        <charset val="134"/>
      </rPr>
      <t xml:space="preserve">    1.1 </t>
    </r>
    <r>
      <rPr>
        <sz val="10"/>
        <rFont val="宋体"/>
        <charset val="134"/>
      </rPr>
      <t>本工程量清单是根据招标文件中包括的、有合同约束力的图纸以及有关工程量清单的国家标准（公路工程标准施工招标文件（</t>
    </r>
    <r>
      <rPr>
        <sz val="10"/>
        <rFont val="Times New Roman"/>
        <charset val="134"/>
      </rPr>
      <t>2018</t>
    </r>
    <r>
      <rPr>
        <sz val="10"/>
        <rFont val="宋体"/>
        <charset val="134"/>
      </rPr>
      <t>年版））合同条款中约定的工程量计算规则编制。约定计量规则中没有的子目，其工程量按照有合同约束力的图纸所标示尺寸的理论净量计算。计量采用中华人民共和国法定计量单位。</t>
    </r>
  </si>
  <si>
    <r>
      <rPr>
        <sz val="10"/>
        <rFont val="Times New Roman"/>
        <charset val="134"/>
      </rPr>
      <t xml:space="preserve">    1.2 </t>
    </r>
    <r>
      <rPr>
        <sz val="10"/>
        <rFont val="宋体"/>
        <charset val="134"/>
      </rPr>
      <t>本工程量清单应与招标文件中的投标人须知、通用合同条款、专用合同条款、技术规范及图纸等一起阅读和理解。</t>
    </r>
  </si>
  <si>
    <r>
      <rPr>
        <sz val="10"/>
        <rFont val="Times New Roman"/>
        <charset val="134"/>
      </rPr>
      <t xml:space="preserve">    1.3</t>
    </r>
    <r>
      <rPr>
        <sz val="10"/>
        <rFont val="宋体"/>
        <charset val="134"/>
      </rPr>
      <t>本工程量清单中所列工程数量是施工图设计的数量或因工程实施可能发生的工程量，仅作为投标报价的共同基础，不能作为最终结算与支付的依据。实际支付应按实际完成的工程量，由承包人按技术规范规定的计量方法，以监理人认可的尺寸、断面计量，按本工程量清单的单价和总额价计算支付金额；或者，根据具体情况，按合同条款第</t>
    </r>
    <r>
      <rPr>
        <sz val="10"/>
        <rFont val="Times New Roman"/>
        <charset val="134"/>
      </rPr>
      <t>15</t>
    </r>
    <r>
      <rPr>
        <sz val="10"/>
        <rFont val="宋体"/>
        <charset val="134"/>
      </rPr>
      <t>．</t>
    </r>
    <r>
      <rPr>
        <sz val="10"/>
        <rFont val="Times New Roman"/>
        <charset val="134"/>
      </rPr>
      <t>4</t>
    </r>
    <r>
      <rPr>
        <sz val="10"/>
        <rFont val="宋体"/>
        <charset val="134"/>
      </rPr>
      <t>款的规定，由监理人确定的单价或总额价计算支付额。</t>
    </r>
  </si>
  <si>
    <r>
      <rPr>
        <sz val="10"/>
        <rFont val="Times New Roman"/>
        <charset val="134"/>
      </rPr>
      <t xml:space="preserve">    1.4</t>
    </r>
    <r>
      <rPr>
        <sz val="10"/>
        <rFont val="宋体"/>
        <charset val="134"/>
      </rPr>
      <t>本项目工程量的计量规定公路工程标准施工招标文件（</t>
    </r>
    <r>
      <rPr>
        <sz val="10"/>
        <rFont val="Times New Roman"/>
        <charset val="134"/>
      </rPr>
      <t>2018</t>
    </r>
    <r>
      <rPr>
        <sz val="10"/>
        <rFont val="宋体"/>
        <charset val="134"/>
      </rPr>
      <t>年版）、本项目专用本中的</t>
    </r>
    <r>
      <rPr>
        <sz val="10"/>
        <rFont val="Times New Roman"/>
        <charset val="134"/>
      </rPr>
      <t>“</t>
    </r>
    <r>
      <rPr>
        <sz val="10"/>
        <rFont val="宋体"/>
        <charset val="134"/>
      </rPr>
      <t>技术规范</t>
    </r>
    <r>
      <rPr>
        <sz val="10"/>
        <rFont val="Times New Roman"/>
        <charset val="134"/>
      </rPr>
      <t>”</t>
    </r>
    <r>
      <rPr>
        <sz val="10"/>
        <rFont val="宋体"/>
        <charset val="134"/>
      </rPr>
      <t>和</t>
    </r>
    <r>
      <rPr>
        <sz val="10"/>
        <rFont val="Times New Roman"/>
        <charset val="134"/>
      </rPr>
      <t>“</t>
    </r>
    <r>
      <rPr>
        <sz val="10"/>
        <rFont val="宋体"/>
        <charset val="134"/>
      </rPr>
      <t>工程量清单说明</t>
    </r>
    <r>
      <rPr>
        <sz val="10"/>
        <rFont val="Times New Roman"/>
        <charset val="134"/>
      </rPr>
      <t>”</t>
    </r>
    <r>
      <rPr>
        <sz val="10"/>
        <rFont val="宋体"/>
        <charset val="134"/>
      </rPr>
      <t>三部分组成，后两部分是先后对公路工程标准施工招标文件（</t>
    </r>
    <r>
      <rPr>
        <sz val="10"/>
        <rFont val="Times New Roman"/>
        <charset val="134"/>
      </rPr>
      <t>2018</t>
    </r>
    <r>
      <rPr>
        <sz val="10"/>
        <rFont val="宋体"/>
        <charset val="134"/>
      </rPr>
      <t>年版）进行了补充、修改，若对同一内容标书不一致之处，以排序在后者内容为准。</t>
    </r>
    <r>
      <rPr>
        <sz val="10"/>
        <rFont val="Times New Roman"/>
        <charset val="134"/>
      </rPr>
      <t xml:space="preserve"> </t>
    </r>
    <r>
      <rPr>
        <sz val="10"/>
        <rFont val="宋体"/>
        <charset val="134"/>
      </rPr>
      <t>工程量清单各章是按第七章</t>
    </r>
    <r>
      <rPr>
        <sz val="10"/>
        <rFont val="Times New Roman"/>
        <charset val="134"/>
      </rPr>
      <t>“</t>
    </r>
    <r>
      <rPr>
        <sz val="10"/>
        <rFont val="宋体"/>
        <charset val="134"/>
      </rPr>
      <t>技术规范</t>
    </r>
    <r>
      <rPr>
        <sz val="10"/>
        <rFont val="Times New Roman"/>
        <charset val="134"/>
      </rPr>
      <t>”</t>
    </r>
    <r>
      <rPr>
        <sz val="10"/>
        <rFont val="宋体"/>
        <charset val="134"/>
      </rPr>
      <t>的相应章次编号的，因此，工程量清单中各章的工程子目的范围与计量等应与</t>
    </r>
    <r>
      <rPr>
        <sz val="10"/>
        <rFont val="Times New Roman"/>
        <charset val="134"/>
      </rPr>
      <t>“</t>
    </r>
    <r>
      <rPr>
        <sz val="10"/>
        <rFont val="宋体"/>
        <charset val="134"/>
      </rPr>
      <t>技术规范</t>
    </r>
    <r>
      <rPr>
        <sz val="10"/>
        <rFont val="Times New Roman"/>
        <charset val="134"/>
      </rPr>
      <t>”</t>
    </r>
    <r>
      <rPr>
        <sz val="10"/>
        <rFont val="宋体"/>
        <charset val="134"/>
      </rPr>
      <t>相应章节的范围、计量与支付条款结合起来理解或解释。</t>
    </r>
  </si>
  <si>
    <r>
      <rPr>
        <sz val="10"/>
        <rFont val="Times New Roman"/>
        <charset val="134"/>
      </rPr>
      <t xml:space="preserve">    1.5 </t>
    </r>
    <r>
      <rPr>
        <sz val="10"/>
        <rFont val="宋体"/>
        <charset val="134"/>
      </rPr>
      <t>对作业和材料的</t>
    </r>
    <r>
      <rPr>
        <sz val="10"/>
        <rFont val="Times New Roman"/>
        <charset val="134"/>
      </rPr>
      <t>—</t>
    </r>
    <r>
      <rPr>
        <sz val="10"/>
        <rFont val="宋体"/>
        <charset val="134"/>
      </rPr>
      <t>般说明或规定，未重复写入工程量清单内，在给工程量清单各子目标价前，应参阅第七章</t>
    </r>
    <r>
      <rPr>
        <sz val="10"/>
        <rFont val="Times New Roman"/>
        <charset val="134"/>
      </rPr>
      <t>“</t>
    </r>
    <r>
      <rPr>
        <sz val="10"/>
        <rFont val="宋体"/>
        <charset val="134"/>
      </rPr>
      <t>技术规范</t>
    </r>
    <r>
      <rPr>
        <sz val="10"/>
        <rFont val="Times New Roman"/>
        <charset val="134"/>
      </rPr>
      <t>”</t>
    </r>
    <r>
      <rPr>
        <sz val="10"/>
        <rFont val="宋体"/>
        <charset val="134"/>
      </rPr>
      <t>的有关内容。</t>
    </r>
  </si>
  <si>
    <r>
      <rPr>
        <sz val="10"/>
        <rFont val="Times New Roman"/>
        <charset val="134"/>
      </rPr>
      <t xml:space="preserve">    1.6 </t>
    </r>
    <r>
      <rPr>
        <sz val="10"/>
        <rFont val="宋体"/>
        <charset val="134"/>
      </rPr>
      <t>工程量清单中所列工程量的变动，丝毫不会降低或影响合同条款的效力，也不免除承包人按规定的标准进行施工和修复缺陷的责任。</t>
    </r>
  </si>
  <si>
    <r>
      <rPr>
        <sz val="10"/>
        <rFont val="Times New Roman"/>
        <charset val="134"/>
      </rPr>
      <t xml:space="preserve">    1.7 </t>
    </r>
    <r>
      <rPr>
        <sz val="10"/>
        <rFont val="宋体"/>
        <charset val="134"/>
      </rPr>
      <t>图纸中所列的工程数量表及数量汇总表仅是提供资料，不是工程量清单的外延。当图纸与工程量清单所列数量不一致时，以工程量清单所列数量作为报价的依据。</t>
    </r>
  </si>
  <si>
    <r>
      <rPr>
        <b/>
        <sz val="12"/>
        <color theme="1"/>
        <rFont val="Times New Roman"/>
        <charset val="134"/>
      </rPr>
      <t>2</t>
    </r>
    <r>
      <rPr>
        <b/>
        <sz val="12"/>
        <color indexed="8"/>
        <rFont val="宋体"/>
        <charset val="134"/>
      </rPr>
      <t>．投标报价说明</t>
    </r>
  </si>
  <si>
    <r>
      <rPr>
        <sz val="10"/>
        <rFont val="Times New Roman"/>
        <charset val="134"/>
      </rPr>
      <t xml:space="preserve">    2.1 </t>
    </r>
    <r>
      <rPr>
        <sz val="10"/>
        <rFont val="宋体"/>
        <charset val="134"/>
      </rPr>
      <t>工程量清单中的每一子目须填入单价或价格，且只允许有一个报价。</t>
    </r>
  </si>
  <si>
    <r>
      <rPr>
        <sz val="10"/>
        <rFont val="Times New Roman"/>
        <charset val="134"/>
      </rPr>
      <t xml:space="preserve">    2.2 </t>
    </r>
    <r>
      <rPr>
        <sz val="10"/>
        <rFont val="宋体"/>
        <charset val="134"/>
      </rPr>
      <t>除非合同另有规定，工程量清单中有标价的单价和总额价均已包括了为实施和完成合同工程所需的劳务、材料、机械、质检（自检）、安装、缺陷修复、管理、保险、税费、利润等费用，以及合同明示或暗示的所有责任、义务和一般风险。</t>
    </r>
  </si>
  <si>
    <r>
      <rPr>
        <sz val="10"/>
        <rFont val="Times New Roman"/>
        <charset val="134"/>
      </rPr>
      <t xml:space="preserve">    2.3 </t>
    </r>
    <r>
      <rPr>
        <sz val="10"/>
        <rFont val="宋体"/>
        <charset val="134"/>
      </rPr>
      <t>工程量清单中投标人没有填入单价或价格的子目，其费用视为已分摊在工程量清单中其他相关子目的单价或价格之中。承包人必须按监理人指令完成工程量清单中未填入单价或价格的子目，但不能得到结算与支付。</t>
    </r>
  </si>
  <si>
    <r>
      <rPr>
        <sz val="10"/>
        <rFont val="Times New Roman"/>
        <charset val="134"/>
      </rPr>
      <t xml:space="preserve">    2.4 </t>
    </r>
    <r>
      <rPr>
        <sz val="10"/>
        <rFont val="宋体"/>
        <charset val="134"/>
      </rPr>
      <t>符合合同条款规定的全部费用应认为已被计入有标价的工程量清单所列各子目之中，未列子目不予计量的工作，其费用应视为已分摊在本合同工程的有关子目的单价或总额价之中。</t>
    </r>
  </si>
  <si>
    <r>
      <rPr>
        <sz val="10"/>
        <rFont val="Times New Roman"/>
        <charset val="134"/>
      </rPr>
      <t xml:space="preserve">    2.5 </t>
    </r>
    <r>
      <rPr>
        <sz val="10"/>
        <rFont val="宋体"/>
        <charset val="134"/>
      </rPr>
      <t>承包人用于本合同工程的各类装备的提供、运输、维护、拆卸、拼装等支付的费用，已包括在工程量清单的单价与总额价之中。</t>
    </r>
  </si>
  <si>
    <r>
      <rPr>
        <sz val="10"/>
        <rFont val="Times New Roman"/>
        <charset val="134"/>
      </rPr>
      <t xml:space="preserve">    2.6 </t>
    </r>
    <r>
      <rPr>
        <sz val="10"/>
        <rFont val="宋体"/>
        <charset val="134"/>
      </rPr>
      <t>本工程所有水泥砼按商品砼，砂浆按自拌考虑。</t>
    </r>
  </si>
  <si>
    <r>
      <rPr>
        <sz val="10"/>
        <rFont val="Times New Roman"/>
        <charset val="134"/>
      </rPr>
      <t xml:space="preserve">    2.7 </t>
    </r>
    <r>
      <rPr>
        <sz val="10"/>
        <rFont val="宋体"/>
        <charset val="134"/>
      </rPr>
      <t>工程量清单中各项金额均以人民币（元）结算。</t>
    </r>
  </si>
  <si>
    <r>
      <rPr>
        <b/>
        <sz val="10"/>
        <rFont val="Times New Roman"/>
        <charset val="134"/>
      </rPr>
      <t xml:space="preserve">    2.8 </t>
    </r>
    <r>
      <rPr>
        <b/>
        <sz val="10"/>
        <rFont val="宋体"/>
        <charset val="134"/>
      </rPr>
      <t>暂列金额（不含计日工总额）的数量及拟用子目的说明：按</t>
    </r>
    <r>
      <rPr>
        <b/>
        <sz val="10"/>
        <rFont val="Times New Roman"/>
        <charset val="134"/>
      </rPr>
      <t>100</t>
    </r>
    <r>
      <rPr>
        <b/>
        <sz val="10"/>
        <rFont val="宋体"/>
        <charset val="134"/>
      </rPr>
      <t>章至</t>
    </r>
    <r>
      <rPr>
        <b/>
        <sz val="10"/>
        <rFont val="Times New Roman"/>
        <charset val="134"/>
      </rPr>
      <t>700</t>
    </r>
    <r>
      <rPr>
        <b/>
        <sz val="10"/>
        <rFont val="宋体"/>
        <charset val="134"/>
      </rPr>
      <t>章合计的</t>
    </r>
    <r>
      <rPr>
        <b/>
        <sz val="10"/>
        <rFont val="Times New Roman"/>
        <charset val="134"/>
      </rPr>
      <t>5</t>
    </r>
    <r>
      <rPr>
        <b/>
        <sz val="10"/>
        <rFont val="Times New Roman"/>
        <charset val="134"/>
      </rPr>
      <t>%</t>
    </r>
    <r>
      <rPr>
        <b/>
        <sz val="10"/>
        <rFont val="宋体"/>
        <charset val="134"/>
      </rPr>
      <t>计入。</t>
    </r>
  </si>
  <si>
    <r>
      <rPr>
        <b/>
        <sz val="10"/>
        <rFont val="Times New Roman"/>
        <charset val="134"/>
      </rPr>
      <t xml:space="preserve">    2.9 </t>
    </r>
    <r>
      <rPr>
        <b/>
        <sz val="10"/>
        <rFont val="宋体"/>
        <charset val="134"/>
      </rPr>
      <t>暂估价的数量及拟用子目的说明：无。</t>
    </r>
  </si>
  <si>
    <r>
      <rPr>
        <b/>
        <sz val="12"/>
        <rFont val="Times New Roman"/>
        <charset val="134"/>
      </rPr>
      <t>3</t>
    </r>
    <r>
      <rPr>
        <b/>
        <sz val="12"/>
        <rFont val="宋体"/>
        <charset val="134"/>
      </rPr>
      <t>．计日工说明</t>
    </r>
  </si>
  <si>
    <r>
      <rPr>
        <sz val="11"/>
        <rFont val="Times New Roman"/>
        <charset val="134"/>
      </rPr>
      <t xml:space="preserve">      </t>
    </r>
    <r>
      <rPr>
        <sz val="11"/>
        <rFont val="宋体"/>
        <charset val="134"/>
      </rPr>
      <t>本项目不适用。</t>
    </r>
  </si>
  <si>
    <r>
      <rPr>
        <b/>
        <sz val="12"/>
        <rFont val="Times New Roman"/>
        <charset val="134"/>
      </rPr>
      <t>4</t>
    </r>
    <r>
      <rPr>
        <b/>
        <sz val="12"/>
        <rFont val="宋体"/>
        <charset val="134"/>
      </rPr>
      <t>．其他说明</t>
    </r>
  </si>
  <si>
    <r>
      <rPr>
        <sz val="10"/>
        <rFont val="Times New Roman"/>
        <charset val="134"/>
      </rPr>
      <t xml:space="preserve">    4.1 </t>
    </r>
    <r>
      <rPr>
        <sz val="10"/>
        <rFont val="宋体"/>
        <charset val="134"/>
      </rPr>
      <t>本标段为</t>
    </r>
    <r>
      <rPr>
        <sz val="10"/>
        <color rgb="FF202AF6"/>
        <rFont val="宋体"/>
        <charset val="134"/>
      </rPr>
      <t>邗江区道路交通安全重点隐患路段“5510”整治工程工程</t>
    </r>
    <r>
      <rPr>
        <b/>
        <sz val="10"/>
        <color rgb="FF202AF6"/>
        <rFont val="宋体"/>
        <charset val="134"/>
      </rPr>
      <t>。</t>
    </r>
  </si>
  <si>
    <r>
      <rPr>
        <sz val="10"/>
        <rFont val="Times New Roman"/>
        <charset val="134"/>
      </rPr>
      <t xml:space="preserve">    4.2 </t>
    </r>
    <r>
      <rPr>
        <sz val="10"/>
        <rFont val="宋体"/>
        <charset val="134"/>
      </rPr>
      <t>采用的招标图纸：扬州市名城交通规划设计有限公司设计的《邗江区道路交通安全重点隐患路段“5510”整治工程》施工图设计（</t>
    </r>
    <r>
      <rPr>
        <sz val="10"/>
        <rFont val="Times New Roman"/>
        <charset val="134"/>
      </rPr>
      <t xml:space="preserve">2026 </t>
    </r>
    <r>
      <rPr>
        <sz val="10"/>
        <rFont val="宋体"/>
        <charset val="134"/>
      </rPr>
      <t>年</t>
    </r>
    <r>
      <rPr>
        <sz val="10"/>
        <rFont val="Times New Roman"/>
        <charset val="134"/>
      </rPr>
      <t xml:space="preserve"> 6 </t>
    </r>
    <r>
      <rPr>
        <sz val="10"/>
        <rFont val="宋体"/>
        <charset val="134"/>
      </rPr>
      <t>月）。</t>
    </r>
  </si>
  <si>
    <r>
      <rPr>
        <sz val="10"/>
        <rFont val="Times New Roman"/>
        <charset val="134"/>
      </rPr>
      <t xml:space="preserve">    4.3 </t>
    </r>
    <r>
      <rPr>
        <sz val="10"/>
        <rFont val="宋体"/>
        <charset val="134"/>
      </rPr>
      <t>招标内容（工程范围）：主要工作内容为交叉口展宽车道的增设以及标志、标线、护栏等公路交通安全设施的完善等。</t>
    </r>
    <r>
      <rPr>
        <sz val="10"/>
        <rFont val="Times New Roman"/>
        <charset val="134"/>
      </rPr>
      <t xml:space="preserve">  </t>
    </r>
  </si>
  <si>
    <r>
      <rPr>
        <sz val="10"/>
        <rFont val="Times New Roman"/>
        <charset val="134"/>
      </rPr>
      <t xml:space="preserve">    4.4 </t>
    </r>
    <r>
      <rPr>
        <sz val="10"/>
        <rFont val="宋体"/>
        <charset val="134"/>
      </rPr>
      <t>清单</t>
    </r>
    <r>
      <rPr>
        <sz val="10"/>
        <rFont val="Times New Roman"/>
        <charset val="134"/>
      </rPr>
      <t>100</t>
    </r>
    <r>
      <rPr>
        <sz val="10"/>
        <rFont val="宋体"/>
        <charset val="134"/>
      </rPr>
      <t>章中若某一细目未发生，该细目则不计量与支付。另外对于以</t>
    </r>
    <r>
      <rPr>
        <sz val="10"/>
        <rFont val="Times New Roman"/>
        <charset val="134"/>
      </rPr>
      <t>“</t>
    </r>
    <r>
      <rPr>
        <sz val="10"/>
        <rFont val="宋体"/>
        <charset val="134"/>
      </rPr>
      <t>总额</t>
    </r>
    <r>
      <rPr>
        <sz val="10"/>
        <rFont val="Times New Roman"/>
        <charset val="134"/>
      </rPr>
      <t>”</t>
    </r>
    <r>
      <rPr>
        <sz val="10"/>
        <rFont val="宋体"/>
        <charset val="134"/>
      </rPr>
      <t>为单位的细目对应的支付限额以其总额价为准。</t>
    </r>
  </si>
  <si>
    <r>
      <rPr>
        <sz val="10"/>
        <rFont val="Times New Roman"/>
        <charset val="134"/>
      </rPr>
      <t xml:space="preserve">4.5 </t>
    </r>
    <r>
      <rPr>
        <sz val="10"/>
        <rFont val="宋体"/>
        <charset val="134"/>
      </rPr>
      <t xml:space="preserve">本项目的建筑工程一切险、第三者责任险、承包人装备险和承包人职工的人身意外伤害险、工伤保险、安全生产责任险均由承包人投保，保险费由承包人承担并支付，其中承包人装备险和承包人职工的人身意外伤害险、安全生产责任险包含在投标报价中，发包人不另行支付。
</t>
    </r>
    <r>
      <rPr>
        <sz val="10"/>
        <rFont val="Times New Roman"/>
        <charset val="134"/>
      </rPr>
      <t xml:space="preserve">    a</t>
    </r>
    <r>
      <rPr>
        <sz val="10"/>
        <rFont val="宋体"/>
        <charset val="134"/>
      </rPr>
      <t xml:space="preserve">、建筑工程一切险：
</t>
    </r>
    <r>
      <rPr>
        <sz val="10"/>
        <rFont val="Times New Roman"/>
        <charset val="134"/>
      </rPr>
      <t xml:space="preserve">    </t>
    </r>
    <r>
      <rPr>
        <sz val="10"/>
        <rFont val="宋体"/>
        <charset val="134"/>
      </rPr>
      <t>建筑工程一切险由承包人投保，保险费由承包人承担并支付。投保条件与保险费率由承包人根据江苏省保险行业协会有关工程保险的相关规定自行考虑，在工程量清单中以总额形式单独列出，中标后该价格不再调整。如最终费用总额低于清单报价，按实结算；如最终费用总额高于清单报价，多余部分视为包含在其他项目单价中。因承包人延迟办理或未办理相关保险所引起的一切相关后果、责任由承包人自行承担。保险期限：开工日起至本合同工程签发缺陷责任期终止证书止（即合同工期</t>
    </r>
    <r>
      <rPr>
        <sz val="10"/>
        <rFont val="Times New Roman"/>
        <charset val="134"/>
      </rPr>
      <t>+</t>
    </r>
    <r>
      <rPr>
        <sz val="10"/>
        <rFont val="宋体"/>
        <charset val="134"/>
      </rPr>
      <t xml:space="preserve">缺陷责任期）。
</t>
    </r>
    <r>
      <rPr>
        <sz val="10"/>
        <rFont val="Times New Roman"/>
        <charset val="134"/>
      </rPr>
      <t xml:space="preserve">    b</t>
    </r>
    <r>
      <rPr>
        <sz val="10"/>
        <rFont val="宋体"/>
        <charset val="134"/>
      </rPr>
      <t xml:space="preserve">、第三者责任险：
</t>
    </r>
    <r>
      <rPr>
        <sz val="10"/>
        <rFont val="Times New Roman"/>
        <charset val="134"/>
      </rPr>
      <t xml:space="preserve">    </t>
    </r>
    <r>
      <rPr>
        <sz val="10"/>
        <rFont val="宋体"/>
        <charset val="134"/>
      </rPr>
      <t>第三者责任险由承包人投保。保额不低于</t>
    </r>
    <r>
      <rPr>
        <sz val="10"/>
        <rFont val="Times New Roman"/>
        <charset val="134"/>
      </rPr>
      <t>50</t>
    </r>
    <r>
      <rPr>
        <sz val="10"/>
        <rFont val="宋体"/>
        <charset val="134"/>
      </rPr>
      <t>万元，事故次数不限（不计免赔额）。保险期限：开工日起至本合同工程签发缺陷责任期终止证书止（即合同工期</t>
    </r>
    <r>
      <rPr>
        <sz val="10"/>
        <rFont val="Times New Roman"/>
        <charset val="134"/>
      </rPr>
      <t>+</t>
    </r>
    <r>
      <rPr>
        <sz val="10"/>
        <rFont val="宋体"/>
        <charset val="134"/>
      </rPr>
      <t xml:space="preserve">缺陷责任期）。保险费用由承包人承担，计入投标报价中，不单独计量。
</t>
    </r>
    <r>
      <rPr>
        <sz val="10"/>
        <rFont val="Times New Roman"/>
        <charset val="134"/>
      </rPr>
      <t xml:space="preserve">    c</t>
    </r>
    <r>
      <rPr>
        <sz val="10"/>
        <rFont val="宋体"/>
        <charset val="134"/>
      </rPr>
      <t>、本项目实施过程中，意外伤害险（死亡赔偿限额不低于</t>
    </r>
    <r>
      <rPr>
        <sz val="10"/>
        <rFont val="Times New Roman"/>
        <charset val="134"/>
      </rPr>
      <t>80</t>
    </r>
    <r>
      <rPr>
        <sz val="10"/>
        <rFont val="宋体"/>
        <charset val="134"/>
      </rPr>
      <t>万元</t>
    </r>
    <r>
      <rPr>
        <sz val="10"/>
        <rFont val="Times New Roman"/>
        <charset val="134"/>
      </rPr>
      <t>/</t>
    </r>
    <r>
      <rPr>
        <sz val="10"/>
        <rFont val="宋体"/>
        <charset val="134"/>
      </rPr>
      <t>人，医疗事故赔偿限额</t>
    </r>
    <r>
      <rPr>
        <sz val="10"/>
        <rFont val="Times New Roman"/>
        <charset val="134"/>
      </rPr>
      <t>8</t>
    </r>
    <r>
      <rPr>
        <sz val="10"/>
        <rFont val="宋体"/>
        <charset val="134"/>
      </rPr>
      <t xml:space="preserve">万元）、装备险由承包人投保，保险费由承包人承担并支付。保险费包含在投标人投标总价中，不单独支付。
</t>
    </r>
    <r>
      <rPr>
        <sz val="10"/>
        <rFont val="Times New Roman"/>
        <charset val="134"/>
      </rPr>
      <t xml:space="preserve">    d</t>
    </r>
    <r>
      <rPr>
        <sz val="10"/>
        <rFont val="宋体"/>
        <charset val="134"/>
      </rPr>
      <t xml:space="preserve">、工伤保险：
</t>
    </r>
    <r>
      <rPr>
        <sz val="10"/>
        <rFont val="Times New Roman"/>
        <charset val="134"/>
      </rPr>
      <t xml:space="preserve">    </t>
    </r>
    <r>
      <rPr>
        <sz val="10"/>
        <rFont val="宋体"/>
        <charset val="134"/>
      </rPr>
      <t>本项目承包人应当依据《转发省人力资源和社会保障厅等六部门关于铁路公路水运水利能源机场工程建设项目参加工伤保险通知的通知》（扬交建〔</t>
    </r>
    <r>
      <rPr>
        <sz val="10"/>
        <rFont val="Times New Roman"/>
        <charset val="134"/>
      </rPr>
      <t>2018</t>
    </r>
    <r>
      <rPr>
        <sz val="10"/>
        <rFont val="微软雅黑"/>
        <charset val="134"/>
      </rPr>
      <t>〕</t>
    </r>
    <r>
      <rPr>
        <sz val="10"/>
        <rFont val="Times New Roman"/>
        <charset val="134"/>
      </rPr>
      <t>12</t>
    </r>
    <r>
      <rPr>
        <sz val="10"/>
        <rFont val="宋体"/>
        <charset val="134"/>
      </rPr>
      <t>号）、《江苏省工伤保险费率管理办法》的通知（苏人社规〔</t>
    </r>
    <r>
      <rPr>
        <sz val="10"/>
        <rFont val="Times New Roman"/>
        <charset val="134"/>
      </rPr>
      <t>2020</t>
    </r>
    <r>
      <rPr>
        <sz val="10"/>
        <rFont val="微软雅黑"/>
        <charset val="134"/>
      </rPr>
      <t>〕</t>
    </r>
    <r>
      <rPr>
        <sz val="10"/>
        <rFont val="Times New Roman"/>
        <charset val="134"/>
      </rPr>
      <t>1</t>
    </r>
    <r>
      <rPr>
        <sz val="10"/>
        <rFont val="宋体"/>
        <charset val="134"/>
      </rPr>
      <t>号）、《关于印发</t>
    </r>
    <r>
      <rPr>
        <sz val="10"/>
        <rFont val="Times New Roman"/>
        <charset val="134"/>
      </rPr>
      <t>&lt;</t>
    </r>
    <r>
      <rPr>
        <sz val="10"/>
        <rFont val="宋体"/>
        <charset val="134"/>
      </rPr>
      <t>江苏省超过法定退休年龄人员和实习生参加工伤保险办法</t>
    </r>
    <r>
      <rPr>
        <sz val="10"/>
        <rFont val="Times New Roman"/>
        <charset val="134"/>
      </rPr>
      <t>&gt;</t>
    </r>
    <r>
      <rPr>
        <sz val="10"/>
        <rFont val="宋体"/>
        <charset val="134"/>
      </rPr>
      <t>的通知》（苏人社规〔</t>
    </r>
    <r>
      <rPr>
        <sz val="10"/>
        <rFont val="Times New Roman"/>
        <charset val="134"/>
      </rPr>
      <t>2020</t>
    </r>
    <r>
      <rPr>
        <sz val="10"/>
        <rFont val="微软雅黑"/>
        <charset val="134"/>
      </rPr>
      <t>〕</t>
    </r>
    <r>
      <rPr>
        <sz val="10"/>
        <rFont val="Times New Roman"/>
        <charset val="134"/>
      </rPr>
      <t>6</t>
    </r>
    <r>
      <rPr>
        <sz val="10"/>
        <rFont val="宋体"/>
        <charset val="134"/>
      </rPr>
      <t>号）、《省人力资源社会保障厅关于确定</t>
    </r>
    <r>
      <rPr>
        <sz val="10"/>
        <rFont val="Times New Roman"/>
        <charset val="134"/>
      </rPr>
      <t>2025</t>
    </r>
    <r>
      <rPr>
        <sz val="10"/>
        <rFont val="宋体"/>
        <charset val="134"/>
      </rPr>
      <t>年各地工程建设项目工伤保险费率的通知》（苏人社函〔</t>
    </r>
    <r>
      <rPr>
        <sz val="10"/>
        <rFont val="Times New Roman"/>
        <charset val="134"/>
      </rPr>
      <t>2025</t>
    </r>
    <r>
      <rPr>
        <sz val="10"/>
        <rFont val="微软雅黑"/>
        <charset val="134"/>
      </rPr>
      <t>〕</t>
    </r>
    <r>
      <rPr>
        <sz val="10"/>
        <rFont val="Times New Roman"/>
        <charset val="134"/>
      </rPr>
      <t>1</t>
    </r>
    <r>
      <rPr>
        <sz val="10"/>
        <rFont val="宋体"/>
        <charset val="134"/>
      </rPr>
      <t>号）的规定，项目实施前，以项目为单元参加工伤保险，工伤保险费率按最高投标限价的</t>
    </r>
    <r>
      <rPr>
        <sz val="10"/>
        <rFont val="Times New Roman"/>
        <charset val="134"/>
      </rPr>
      <t>2.5‰</t>
    </r>
    <r>
      <rPr>
        <sz val="10"/>
        <rFont val="宋体"/>
        <charset val="134"/>
      </rPr>
      <t>计取（如遇政策调整，以人社等部门的最新规定为准），并一次性缴纳到项目所在地的工伤保险经办机构。工伤保险费列入工程量清单汇总表作为不可竞争费用，专款专用，承包人凭发票报销，发包人据实支付，保险金不足以补偿损失的（包括免赔偿和超过赔偿限额的部分）应由承包人承担。保险期限：开工日起至本合同工程签发缺陷责任期终止证书止（即合同工期</t>
    </r>
    <r>
      <rPr>
        <sz val="10"/>
        <rFont val="Times New Roman"/>
        <charset val="134"/>
      </rPr>
      <t>+</t>
    </r>
    <r>
      <rPr>
        <sz val="10"/>
        <rFont val="宋体"/>
        <charset val="134"/>
      </rPr>
      <t xml:space="preserve">缺陷责任期）。
</t>
    </r>
    <r>
      <rPr>
        <sz val="10"/>
        <rFont val="Times New Roman"/>
        <charset val="134"/>
      </rPr>
      <t xml:space="preserve"> </t>
    </r>
  </si>
  <si>
    <t xml:space="preserve"> e、安全生产责任险：
    根据《市交通运输局关于在全市交通运输行业全面落实安全生产责任保险制度的通知》（扬交安办函〔2024〕39号），死亡赔偿限额不低于30万元/人，每次事故赔偿限额不低于200万元。承包人应投保安全生产责任保险，保障范围包括因生产安全事故造成的投保企业从业人员的人身伤亡赔偿、投保企业以外的第三者人身伤亡和相关财产损失赔偿以及事故抢险救援、法律服务等的费用。保险费率：由承包人自行投保，该部分费用包含在安全生产费用中，不另行计列。</t>
  </si>
  <si>
    <r>
      <rPr>
        <sz val="10"/>
        <rFont val="Times New Roman"/>
        <charset val="134"/>
      </rPr>
      <t xml:space="preserve"> 4.6 </t>
    </r>
    <r>
      <rPr>
        <sz val="10"/>
        <rFont val="宋体"/>
        <charset val="134"/>
      </rPr>
      <t>本项目的安全生产费（含安全生产责任险）按最高投标限价的</t>
    </r>
    <r>
      <rPr>
        <sz val="10"/>
        <rFont val="Times New Roman"/>
        <charset val="134"/>
      </rPr>
      <t>1.5%</t>
    </r>
    <r>
      <rPr>
        <sz val="10"/>
        <rFont val="宋体"/>
        <charset val="134"/>
      </rPr>
      <t>计算，为不可竞争费，在工程量清单第</t>
    </r>
    <r>
      <rPr>
        <sz val="10"/>
        <rFont val="Times New Roman"/>
        <charset val="134"/>
      </rPr>
      <t>100</t>
    </r>
    <r>
      <rPr>
        <sz val="10"/>
        <rFont val="宋体"/>
        <charset val="134"/>
      </rPr>
      <t>章中计列。安全生产费应由发包人根据监理工程师对承包人在本项目生产过程中安全生产实际投入，并依据《江苏省公路水运工程安全生产费用管理办法》及《江苏省公路水运工程安全生产监督管理办法》及《江苏省公路水运工程安全生产费用使用指南》进行的计量签字确认进行支付。本次招标工程均在通车路段施工，根据不同路段采取半幅封闭施工或单车道封闭施工，承包人需综合考虑交通分流、公交绕行、沿线居民出行、地方矛盾协调等，因此发生的一切费用均应含在投标报价中，发包人不再单独支付。</t>
    </r>
  </si>
  <si>
    <r>
      <rPr>
        <sz val="10"/>
        <rFont val="Times New Roman"/>
        <charset val="134"/>
      </rPr>
      <t xml:space="preserve">4.7 </t>
    </r>
    <r>
      <rPr>
        <sz val="10"/>
        <rFont val="宋体"/>
        <charset val="134"/>
      </rPr>
      <t>投标人在投标文件中应当编制扬尘污染防治实施方案，扬尘污染防治措施费用包含在施工环保费中，施工环保费在工程量清单</t>
    </r>
    <r>
      <rPr>
        <sz val="10"/>
        <rFont val="Times New Roman"/>
        <charset val="134"/>
      </rPr>
      <t>100</t>
    </r>
    <r>
      <rPr>
        <sz val="10"/>
        <rFont val="宋体"/>
        <charset val="134"/>
      </rPr>
      <t>章中单列，专款专用，报价由投标人综合各方面因素自行确定。如实际超出，超出部分费用视为包括在投标总价内，发包人不另行计量与支付。投标人应当针对工地扬尘防治特点，采取喷淋、雾炮、洒水降尘、择时施工、局部停工、做好特定时期（如重大活动）空气质量保障等预警响应措施，做好扬尘污染防治预警响应预案，同时做好施工桥区水域保护，不得抛洒、污染水域及区周边环境。并满足《省交通运输厅关于招标文件贯彻落实扬尘污染防治有关法律法规规定的指导意见》（苏交建〔</t>
    </r>
    <r>
      <rPr>
        <sz val="10"/>
        <rFont val="Times New Roman"/>
        <charset val="134"/>
      </rPr>
      <t>2018</t>
    </r>
    <r>
      <rPr>
        <sz val="10"/>
        <rFont val="微软雅黑"/>
        <charset val="134"/>
      </rPr>
      <t>〕</t>
    </r>
    <r>
      <rPr>
        <sz val="10"/>
        <rFont val="Times New Roman"/>
        <charset val="134"/>
      </rPr>
      <t>17</t>
    </r>
    <r>
      <rPr>
        <sz val="10"/>
        <rFont val="宋体"/>
        <charset val="134"/>
      </rPr>
      <t>号文、《省交通综合执法局关于印发江苏省公路水运工程施工扬尘污染防治指导手册的通知》（苏交执法发〔</t>
    </r>
    <r>
      <rPr>
        <sz val="10"/>
        <rFont val="Times New Roman"/>
        <charset val="134"/>
      </rPr>
      <t>2021</t>
    </r>
    <r>
      <rPr>
        <sz val="10"/>
        <rFont val="微软雅黑"/>
        <charset val="134"/>
      </rPr>
      <t>〕</t>
    </r>
    <r>
      <rPr>
        <sz val="10"/>
        <rFont val="Times New Roman"/>
        <charset val="134"/>
      </rPr>
      <t>48</t>
    </r>
    <r>
      <rPr>
        <sz val="10"/>
        <rFont val="宋体"/>
        <charset val="134"/>
      </rPr>
      <t>号）、《扬州市扬尘污染防治条例》、市交通运输局关于印发《扬州市公路水运工程扬尘污染防治实施意见的通知》（扬交技〔</t>
    </r>
    <r>
      <rPr>
        <sz val="10"/>
        <rFont val="Times New Roman"/>
        <charset val="134"/>
      </rPr>
      <t>2022</t>
    </r>
    <r>
      <rPr>
        <sz val="10"/>
        <rFont val="微软雅黑"/>
        <charset val="134"/>
      </rPr>
      <t>〕</t>
    </r>
    <r>
      <rPr>
        <sz val="10"/>
        <rFont val="Times New Roman"/>
        <charset val="134"/>
      </rPr>
      <t>5</t>
    </r>
    <r>
      <rPr>
        <sz val="10"/>
        <rFont val="宋体"/>
        <charset val="134"/>
      </rPr>
      <t>号）、《关于在公路水运工程施工期落实污染防治工作有关要求的函》（苏交建便函〔</t>
    </r>
    <r>
      <rPr>
        <sz val="10"/>
        <rFont val="Times New Roman"/>
        <charset val="134"/>
      </rPr>
      <t>2023</t>
    </r>
    <r>
      <rPr>
        <sz val="10"/>
        <rFont val="微软雅黑"/>
        <charset val="134"/>
      </rPr>
      <t>〕</t>
    </r>
    <r>
      <rPr>
        <sz val="10"/>
        <rFont val="Times New Roman"/>
        <charset val="134"/>
      </rPr>
      <t>71</t>
    </r>
    <r>
      <rPr>
        <sz val="10"/>
        <rFont val="宋体"/>
        <charset val="134"/>
      </rPr>
      <t>号）、《关于开展全市交通工程施工期污染防治集中整治行动的通知》（扬交技〔</t>
    </r>
    <r>
      <rPr>
        <sz val="10"/>
        <rFont val="Times New Roman"/>
        <charset val="134"/>
      </rPr>
      <t>2023</t>
    </r>
    <r>
      <rPr>
        <sz val="10"/>
        <rFont val="微软雅黑"/>
        <charset val="134"/>
      </rPr>
      <t>〕</t>
    </r>
    <r>
      <rPr>
        <sz val="10"/>
        <rFont val="Times New Roman"/>
        <charset val="134"/>
      </rPr>
      <t>13</t>
    </r>
    <r>
      <rPr>
        <sz val="10"/>
        <rFont val="宋体"/>
        <charset val="134"/>
      </rPr>
      <t>号）的要求。若环保管控升级（如重大活动期间额外措施），费用由承包人承担，已含在报价中，结算时不予增加。</t>
    </r>
  </si>
  <si>
    <r>
      <rPr>
        <sz val="10"/>
        <rFont val="Times New Roman"/>
        <charset val="134"/>
      </rPr>
      <t xml:space="preserve"> 4.8 </t>
    </r>
    <r>
      <rPr>
        <sz val="10"/>
        <rFont val="宋体"/>
        <charset val="134"/>
      </rPr>
      <t>本项目所涉及的场内转运、废弃方外运等运距均由承包人在投标时自行考虑。</t>
    </r>
  </si>
  <si>
    <t>投标报价汇总表</t>
  </si>
  <si>
    <t>序号</t>
  </si>
  <si>
    <t>章次</t>
  </si>
  <si>
    <t>科   目   名   称</t>
  </si>
  <si>
    <t>金额（元）</t>
  </si>
  <si>
    <t>清单 第100章  总则</t>
  </si>
  <si>
    <t>清单 第200章  路基(S611(8.1KM-33KM))</t>
  </si>
  <si>
    <t>清单 第200章  路基(花城岗(101县道13.5KM))</t>
  </si>
  <si>
    <t>清单 第300章  路面(S611(8.1KM-33KM))</t>
  </si>
  <si>
    <t>清单 第300章  路面(花城岗(101县道13.5KM))</t>
  </si>
  <si>
    <t>清单 第600章  安全设施及预埋管线(S418文昌西路与甘八线交叉口)</t>
  </si>
  <si>
    <t>清单 第600章  安全设施及预埋管线(S611(8.1KM-33KM))</t>
  </si>
  <si>
    <t>清单 第600章  安全设施及预埋管线( 小运河桥(101县道12.2KM))</t>
  </si>
  <si>
    <t>清单 第600章  安全设施及预埋管线(花城岗(101县道13.5KM))</t>
  </si>
  <si>
    <t>清单 第600章  安全设施及预埋管线( 侧分带开口封闭及道口橡胶减速带维修)</t>
  </si>
  <si>
    <r>
      <rPr>
        <sz val="9"/>
        <color rgb="FF000000"/>
        <rFont val="宋体"/>
        <charset val="134"/>
      </rPr>
      <t>第</t>
    </r>
    <r>
      <rPr>
        <sz val="9"/>
        <color rgb="FF000000"/>
        <rFont val="宋体"/>
        <charset val="134"/>
      </rPr>
      <t>100</t>
    </r>
    <r>
      <rPr>
        <sz val="9"/>
        <color rgb="FF000000"/>
        <rFont val="宋体"/>
        <charset val="134"/>
      </rPr>
      <t>章至7</t>
    </r>
    <r>
      <rPr>
        <sz val="9"/>
        <color rgb="FF000000"/>
        <rFont val="宋体"/>
        <charset val="134"/>
      </rPr>
      <t>00</t>
    </r>
    <r>
      <rPr>
        <sz val="9"/>
        <color rgb="FF000000"/>
        <rFont val="宋体"/>
        <charset val="134"/>
      </rPr>
      <t>章清单合计</t>
    </r>
  </si>
  <si>
    <t>已包含在清单合计中的专项暂定金额小计</t>
  </si>
  <si>
    <r>
      <rPr>
        <sz val="9"/>
        <color rgb="FF000000"/>
        <rFont val="宋体"/>
        <charset val="134"/>
      </rPr>
      <t>清单合计减去专项暂定金额</t>
    </r>
    <r>
      <rPr>
        <sz val="9"/>
        <color rgb="FF000000"/>
        <rFont val="smartSimSun"/>
        <charset val="134"/>
      </rPr>
      <t>(</t>
    </r>
    <r>
      <rPr>
        <sz val="9"/>
        <color rgb="FF000000"/>
        <rFont val="宋体"/>
        <charset val="134"/>
      </rPr>
      <t>即</t>
    </r>
    <r>
      <rPr>
        <sz val="9"/>
        <color rgb="FF000000"/>
        <rFont val="smartSimSun"/>
        <charset val="134"/>
      </rPr>
      <t>11-12)=13</t>
    </r>
  </si>
  <si>
    <t>计日工合计</t>
  </si>
  <si>
    <t>/</t>
  </si>
  <si>
    <t>暂列金额（不含计日工总额）（第100章至第700章总价的5%）</t>
  </si>
  <si>
    <r>
      <rPr>
        <sz val="9"/>
        <color rgb="FF000000"/>
        <rFont val="宋体"/>
        <charset val="134"/>
      </rPr>
      <t>投标报价</t>
    </r>
    <r>
      <rPr>
        <sz val="9"/>
        <color rgb="FF000000"/>
        <rFont val="smartSimSun"/>
        <charset val="134"/>
      </rPr>
      <t>(4+8)=9</t>
    </r>
  </si>
  <si>
    <t>投       标       人：</t>
  </si>
  <si>
    <t>法定代表人或委托代理人：</t>
  </si>
  <si>
    <t>日                  期：</t>
  </si>
  <si>
    <t>工程量清单</t>
  </si>
  <si>
    <t>货币单位: 人民币 元</t>
  </si>
  <si>
    <t>细目号</t>
  </si>
  <si>
    <t>细  目  名  称</t>
  </si>
  <si>
    <t>单位</t>
  </si>
  <si>
    <t>数量</t>
  </si>
  <si>
    <t>单价</t>
  </si>
  <si>
    <t>合价</t>
  </si>
  <si>
    <t>通则</t>
  </si>
  <si>
    <t>101-1</t>
  </si>
  <si>
    <t>保险费</t>
  </si>
  <si>
    <t>-a</t>
  </si>
  <si>
    <t>按合同条款规定，提供建筑工程一切险</t>
  </si>
  <si>
    <t>总额</t>
  </si>
  <si>
    <t>-b</t>
  </si>
  <si>
    <t>按合同条款规定，提供第三者责任险</t>
  </si>
  <si>
    <t>-c</t>
  </si>
  <si>
    <t>工伤保险费（不可竞争费，最高投标限价的2.5‰）</t>
  </si>
  <si>
    <t>工程管理</t>
  </si>
  <si>
    <t>102-1</t>
  </si>
  <si>
    <t>竣工文件</t>
  </si>
  <si>
    <t>102-2</t>
  </si>
  <si>
    <t>施工环保费</t>
  </si>
  <si>
    <t>扬尘污染防治措施费用</t>
  </si>
  <si>
    <t>102-3</t>
  </si>
  <si>
    <t>安全生产费（不可竞争费，最高投标限价1.5%，含安全生产责任险）</t>
  </si>
  <si>
    <t>清单  第 100 章合计   人民币</t>
  </si>
  <si>
    <t>元</t>
  </si>
  <si>
    <t>坡面排水</t>
  </si>
  <si>
    <t>207-2</t>
  </si>
  <si>
    <t>排水沟</t>
  </si>
  <si>
    <t>-e</t>
  </si>
  <si>
    <t>预制安装混凝土盖板(10cm厚，C25砼,含钢筋)</t>
  </si>
  <si>
    <t>m3</t>
  </si>
  <si>
    <t>清单  第200 章合计   人民币</t>
  </si>
  <si>
    <t>场地清理</t>
  </si>
  <si>
    <t>202-1</t>
  </si>
  <si>
    <t>清理与掘除</t>
  </si>
  <si>
    <t>-d</t>
  </si>
  <si>
    <t>乔木迁移(按φ15cn暂估)</t>
  </si>
  <si>
    <t>棵</t>
  </si>
  <si>
    <t>202-2</t>
  </si>
  <si>
    <t>挖除旧路面</t>
  </si>
  <si>
    <t>沥青混凝土路面</t>
  </si>
  <si>
    <t>铣刨沥青面层（h=10cm）</t>
  </si>
  <si>
    <t>挖除老路基层</t>
  </si>
  <si>
    <t>202-3</t>
  </si>
  <si>
    <t>拆除结构物</t>
  </si>
  <si>
    <t>混凝土结构</t>
  </si>
  <si>
    <t>平石拆除</t>
  </si>
  <si>
    <t>m</t>
  </si>
  <si>
    <t>侧石拆除</t>
  </si>
  <si>
    <t>挖方路基</t>
  </si>
  <si>
    <t>203-1</t>
  </si>
  <si>
    <t>路基挖方</t>
  </si>
  <si>
    <t>挖除非适用材料(不含淤泥、岩盐、冻土)</t>
  </si>
  <si>
    <t>水泥混凝土面板</t>
  </si>
  <si>
    <t>312-1</t>
  </si>
  <si>
    <t>地面硬化(18cmC25砼+10cm再生碎石)</t>
  </si>
  <si>
    <t>m2</t>
  </si>
  <si>
    <t>清单  第300 章合计   人民币</t>
  </si>
  <si>
    <t>垫层</t>
  </si>
  <si>
    <t>302-1</t>
  </si>
  <si>
    <t>碎石垫层</t>
  </si>
  <si>
    <t>厚150mm</t>
  </si>
  <si>
    <t>透层和黏层</t>
  </si>
  <si>
    <t>308-2</t>
  </si>
  <si>
    <t>黏层(改性乳化沥青用量0.3-0.6L/m)</t>
  </si>
  <si>
    <t>热拌沥青混合料面层</t>
  </si>
  <si>
    <t>309-2</t>
  </si>
  <si>
    <t>中粒式沥青混凝土</t>
  </si>
  <si>
    <t>厚6cmAC-20C</t>
  </si>
  <si>
    <t>改性沥青及改性沥清混合料</t>
  </si>
  <si>
    <t>311-1</t>
  </si>
  <si>
    <t>细粒式改性沥青混合料路面</t>
  </si>
  <si>
    <t>厚4cmAC-13C(SBS改性沥青、玄武岩)</t>
  </si>
  <si>
    <t>50cmC30砼基层</t>
  </si>
  <si>
    <t>312-3</t>
  </si>
  <si>
    <t>旧路面处理</t>
  </si>
  <si>
    <t>抗裂贴</t>
  </si>
  <si>
    <t>路面切缝</t>
  </si>
  <si>
    <t>路肩培土、中央分隔带回填土、土路肩加固及路缘石</t>
  </si>
  <si>
    <t>313-5</t>
  </si>
  <si>
    <t>混凝土预制块路缘石</t>
  </si>
  <si>
    <t>砼平石(12.5*30cm)(含砼靠背)</t>
  </si>
  <si>
    <t>砼侧石(12.5*27.5cm)(含砼靠背)</t>
  </si>
  <si>
    <t>路面及中央分隔带排水</t>
  </si>
  <si>
    <t>314-3</t>
  </si>
  <si>
    <t>集水井</t>
  </si>
  <si>
    <t>检查井调平</t>
  </si>
  <si>
    <t>座</t>
  </si>
  <si>
    <t>护栏</t>
  </si>
  <si>
    <t>602-6</t>
  </si>
  <si>
    <t>隔离护栏(利旧)</t>
  </si>
  <si>
    <t>道路交通标线</t>
  </si>
  <si>
    <t>605-1</t>
  </si>
  <si>
    <t>热熔型涂料路面标线</t>
  </si>
  <si>
    <t>普通热熔反光标线</t>
  </si>
  <si>
    <t>605-9</t>
  </si>
  <si>
    <t>铲除原有路面标线</t>
  </si>
  <si>
    <t>清单  第600 章合计   人民币</t>
  </si>
  <si>
    <t>602-3</t>
  </si>
  <si>
    <t>波形梁钢护栏</t>
  </si>
  <si>
    <t>路侧波形梁钢护栏</t>
  </si>
  <si>
    <t>Gr-Am-4E（不含外展端头处护栏，12m一处）</t>
  </si>
  <si>
    <t>中央分隔带波形梁钢护栏</t>
  </si>
  <si>
    <t>Gr-Am-4E(含路面钻孔)</t>
  </si>
  <si>
    <t>Gr-Am-2E(含路面钻孔)</t>
  </si>
  <si>
    <t>波形梁钢护栏端头</t>
  </si>
  <si>
    <t>路侧护栏上游外展端头（12m一处）</t>
  </si>
  <si>
    <t>处</t>
  </si>
  <si>
    <t>A型端头DR1</t>
  </si>
  <si>
    <t>个</t>
  </si>
  <si>
    <t>B型端头</t>
  </si>
  <si>
    <t>道路交通标志</t>
  </si>
  <si>
    <t>604-1</t>
  </si>
  <si>
    <t>单柱式交通标志</t>
  </si>
  <si>
    <t>反光膜更换</t>
  </si>
  <si>
    <t>标志牌拆除</t>
  </si>
  <si>
    <t>标志牌及杆件拆除</t>
  </si>
  <si>
    <t>φ60cm（停车让行 单柱式）</t>
  </si>
  <si>
    <t>△110cm（警告标志 单牌单柱式）</t>
  </si>
  <si>
    <t>-f</t>
  </si>
  <si>
    <t>△110cm*2（警告标志 双牌单柱式）</t>
  </si>
  <si>
    <t>604-7</t>
  </si>
  <si>
    <t>附着式交通标志</t>
  </si>
  <si>
    <t>限速标志(φ100cm)</t>
  </si>
  <si>
    <t>604-8</t>
  </si>
  <si>
    <t>玻璃钢里程碑</t>
  </si>
  <si>
    <t>604-11</t>
  </si>
  <si>
    <t>道口标注</t>
  </si>
  <si>
    <t>605-4</t>
  </si>
  <si>
    <t>突起路标</t>
  </si>
  <si>
    <t>605-5</t>
  </si>
  <si>
    <t>轮廓标</t>
  </si>
  <si>
    <t>附着式轮廓标</t>
  </si>
  <si>
    <t>605-6</t>
  </si>
  <si>
    <t>黄黑立面标记</t>
  </si>
  <si>
    <t>605-8</t>
  </si>
  <si>
    <t>减速带</t>
  </si>
  <si>
    <t>橡胶减速带(300mm宽,30mm高)</t>
  </si>
  <si>
    <t>120*230cm(含太阳能黄闪灯)</t>
  </si>
  <si>
    <t>震荡减速标线</t>
  </si>
  <si>
    <t>Gr-Am-4E</t>
  </si>
  <si>
    <t>隔离护栏</t>
  </si>
  <si>
    <t>机非隔离护栏</t>
  </si>
  <si>
    <t>φ60cm</t>
  </si>
  <si>
    <t>φ80cm*2</t>
  </si>
  <si>
    <t>604-5</t>
  </si>
  <si>
    <t>单悬臂式交通标志</t>
  </si>
  <si>
    <t>φ100cm*2</t>
  </si>
  <si>
    <t>分道行驶标志迁移、换膜</t>
  </si>
  <si>
    <t>□70*25cm+△70cm</t>
  </si>
  <si>
    <t>605-2</t>
  </si>
  <si>
    <t>路灯工程</t>
  </si>
  <si>
    <t>610-1</t>
  </si>
  <si>
    <t>供电及照明系统</t>
  </si>
  <si>
    <t>路灯控制箱迁移(含接地、基础等)</t>
  </si>
  <si>
    <t>套</t>
  </si>
  <si>
    <t>路灯灯杆迁移(含接地、基础等)</t>
  </si>
  <si>
    <t>路灯（H=10m P=160W 单臂1.5m LED灯）</t>
  </si>
  <si>
    <t>灯具更换(P=160W LED)</t>
  </si>
  <si>
    <t>中杆灯(H=14m P=3×250W LED灯)</t>
  </si>
  <si>
    <t>电缆保护管(PE50*2增强管、含开挖、回填)</t>
  </si>
  <si>
    <t>-g</t>
  </si>
  <si>
    <t>电缆保护管(SC100*2涂塑钢管、含开挖、C25砼回填)</t>
  </si>
  <si>
    <t>-h</t>
  </si>
  <si>
    <t>引上线(RVV 3*2.5)</t>
  </si>
  <si>
    <t>-i</t>
  </si>
  <si>
    <t>五芯铜芯电缆(YJV-0.6/1KV-5*10)</t>
  </si>
  <si>
    <t>-j</t>
  </si>
  <si>
    <t>手孔井（700*700mm）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</si>
</sst>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Red]\-0.00\ "/>
    <numFmt numFmtId="178" formatCode="0_);[Red]\(0\)"/>
    <numFmt numFmtId="179" formatCode="0.00_ "/>
    <numFmt numFmtId="180" formatCode="0_ "/>
    <numFmt numFmtId="181" formatCode="0_ ;[Red]\-0\ "/>
    <numFmt numFmtId="182" formatCode="0;[Red]0"/>
    <numFmt numFmtId="183" formatCode="[DBNum1][$-804]yyyy&quot;年&quot;m&quot;月&quot;;@"/>
    <numFmt numFmtId="184" formatCode="yyyy&quot;年&quot;m&quot;月&quot;d&quot;日&quot;;@"/>
  </numFmts>
  <fonts count="66">
    <font>
      <sz val="10"/>
      <name val="宋体"/>
      <charset val="134"/>
    </font>
    <font>
      <sz val="10"/>
      <name val="宋体"/>
      <charset val="134"/>
      <scheme val="minor"/>
    </font>
    <font>
      <b/>
      <sz val="20"/>
      <color indexed="8"/>
      <name val="宋体"/>
      <charset val="134"/>
      <scheme val="minor"/>
    </font>
    <font>
      <sz val="9"/>
      <color rgb="FF000000"/>
      <name val="宋体"/>
      <charset val="134"/>
      <scheme val="minor"/>
    </font>
    <font>
      <sz val="9"/>
      <color indexed="8"/>
      <name val="宋体"/>
      <charset val="134"/>
      <scheme val="minor"/>
    </font>
    <font>
      <b/>
      <sz val="14"/>
      <color rgb="FF000000"/>
      <name val="宋体"/>
      <charset val="134"/>
      <scheme val="minor"/>
    </font>
    <font>
      <b/>
      <sz val="14"/>
      <color indexed="8"/>
      <name val="宋体"/>
      <charset val="134"/>
      <scheme val="minor"/>
    </font>
    <font>
      <sz val="9"/>
      <color indexed="8"/>
      <name val="宋体"/>
      <charset val="134"/>
    </font>
    <font>
      <sz val="10"/>
      <color indexed="8"/>
      <name val="宋体"/>
      <charset val="134"/>
      <scheme val="minor"/>
    </font>
    <font>
      <sz val="9"/>
      <color indexed="8"/>
      <name val="宋体"/>
      <charset val="134"/>
      <scheme val="minor"/>
    </font>
    <font>
      <sz val="9"/>
      <name val="宋体"/>
      <charset val="134"/>
      <scheme val="minor"/>
    </font>
    <font>
      <sz val="12"/>
      <name val="宋体"/>
      <charset val="134"/>
    </font>
    <font>
      <b/>
      <sz val="20"/>
      <name val="宋体"/>
      <charset val="134"/>
    </font>
    <font>
      <sz val="10"/>
      <name val="宋体"/>
      <charset val="134"/>
    </font>
    <font>
      <b/>
      <sz val="11"/>
      <name val="宋体"/>
      <charset val="134"/>
    </font>
    <font>
      <b/>
      <sz val="9"/>
      <name val="宋体"/>
      <charset val="134"/>
    </font>
    <font>
      <sz val="9"/>
      <color rgb="FF000000"/>
      <name val="宋体"/>
      <charset val="134"/>
    </font>
    <font>
      <sz val="9"/>
      <color rgb="FF000000"/>
      <name val="smartSimSun"/>
      <charset val="134"/>
    </font>
    <font>
      <sz val="9"/>
      <color rgb="FF000000"/>
      <name val="smartSimSun"/>
      <charset val="134"/>
    </font>
    <font>
      <sz val="9"/>
      <color rgb="FF000000"/>
      <name val="Arial Narrow"/>
      <charset val="134"/>
    </font>
    <font>
      <b/>
      <sz val="22"/>
      <name val="宋体"/>
      <charset val="134"/>
    </font>
    <font>
      <sz val="11"/>
      <color theme="1"/>
      <name val="宋体"/>
      <charset val="134"/>
      <scheme val="minor"/>
    </font>
    <font>
      <b/>
      <sz val="12"/>
      <color theme="1"/>
      <name val="Times New Roman"/>
      <charset val="134"/>
    </font>
    <font>
      <sz val="10"/>
      <name val="Times New Roman"/>
      <charset val="134"/>
    </font>
    <font>
      <b/>
      <sz val="10"/>
      <name val="Times New Roman"/>
      <charset val="134"/>
    </font>
    <font>
      <b/>
      <sz val="12"/>
      <name val="Times New Roman"/>
      <charset val="134"/>
    </font>
    <font>
      <sz val="11"/>
      <name val="Times New Roman"/>
      <charset val="134"/>
    </font>
    <font>
      <sz val="11"/>
      <name val="宋体"/>
      <charset val="134"/>
    </font>
    <font>
      <sz val="16"/>
      <name val="宋体"/>
      <charset val="134"/>
    </font>
    <font>
      <sz val="14"/>
      <name val="宋体"/>
      <charset val="134"/>
    </font>
    <font>
      <sz val="14"/>
      <name val="黑体"/>
      <charset val="134"/>
    </font>
    <font>
      <b/>
      <sz val="18"/>
      <name val="宋体"/>
      <charset val="134"/>
    </font>
    <font>
      <b/>
      <sz val="20"/>
      <name val="黑体"/>
      <charset val="134"/>
    </font>
    <font>
      <b/>
      <sz val="16"/>
      <name val="宋体"/>
      <charset val="134"/>
    </font>
    <font>
      <b/>
      <sz val="36"/>
      <name val="宋体"/>
      <charset val="134"/>
    </font>
    <font>
      <sz val="1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b/>
      <sz val="10"/>
      <name val="宋体"/>
      <charset val="134"/>
    </font>
    <font>
      <b/>
      <sz val="10"/>
      <name val="Times New Roman"/>
      <charset val="134"/>
    </font>
    <font>
      <b/>
      <sz val="12"/>
      <name val="宋体"/>
      <charset val="134"/>
    </font>
    <font>
      <b/>
      <sz val="12"/>
      <color indexed="8"/>
      <name val="宋体"/>
      <charset val="134"/>
    </font>
    <font>
      <sz val="10"/>
      <color rgb="FF202AF6"/>
      <name val="宋体"/>
      <charset val="134"/>
    </font>
    <font>
      <b/>
      <sz val="10"/>
      <color rgb="FF202AF6"/>
      <name val="宋体"/>
      <charset val="134"/>
    </font>
    <font>
      <sz val="9"/>
      <color rgb="FF000000"/>
      <name val="宋体"/>
      <charset val="134"/>
    </font>
    <font>
      <sz val="10"/>
      <name val="微软雅黑"/>
      <charset val="134"/>
    </font>
    <font>
      <sz val="11"/>
      <name val="宋体"/>
      <charset val="134"/>
    </font>
  </fonts>
  <fills count="34">
    <fill>
      <patternFill patternType="none"/>
    </fill>
    <fill>
      <patternFill patternType="gray125"/>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xf numFmtId="43" fontId="36" fillId="0" borderId="0" applyFont="0" applyFill="0" applyBorder="0" applyAlignment="0" applyProtection="0">
      <alignment vertical="center"/>
    </xf>
    <xf numFmtId="44" fontId="36" fillId="0" borderId="0" applyFont="0" applyFill="0" applyBorder="0" applyAlignment="0" applyProtection="0">
      <alignment vertical="center"/>
    </xf>
    <xf numFmtId="9" fontId="36" fillId="0" borderId="0" applyFont="0" applyFill="0" applyBorder="0" applyAlignment="0" applyProtection="0">
      <alignment vertical="center"/>
    </xf>
    <xf numFmtId="41" fontId="36" fillId="0" borderId="0" applyFont="0" applyFill="0" applyBorder="0" applyAlignment="0" applyProtection="0">
      <alignment vertical="center"/>
    </xf>
    <xf numFmtId="42" fontId="36"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6" fillId="3" borderId="10"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11" applyNumberFormat="0" applyFill="0" applyAlignment="0" applyProtection="0">
      <alignment vertical="center"/>
    </xf>
    <xf numFmtId="0" fontId="43" fillId="0" borderId="11" applyNumberFormat="0" applyFill="0" applyAlignment="0" applyProtection="0">
      <alignment vertical="center"/>
    </xf>
    <xf numFmtId="0" fontId="44" fillId="0" borderId="12" applyNumberFormat="0" applyFill="0" applyAlignment="0" applyProtection="0">
      <alignment vertical="center"/>
    </xf>
    <xf numFmtId="0" fontId="44" fillId="0" borderId="0" applyNumberFormat="0" applyFill="0" applyBorder="0" applyAlignment="0" applyProtection="0">
      <alignment vertical="center"/>
    </xf>
    <xf numFmtId="0" fontId="45" fillId="4" borderId="13" applyNumberFormat="0" applyAlignment="0" applyProtection="0">
      <alignment vertical="center"/>
    </xf>
    <xf numFmtId="0" fontId="46" fillId="5" borderId="14" applyNumberFormat="0" applyAlignment="0" applyProtection="0">
      <alignment vertical="center"/>
    </xf>
    <xf numFmtId="0" fontId="47" fillId="5" borderId="13" applyNumberFormat="0" applyAlignment="0" applyProtection="0">
      <alignment vertical="center"/>
    </xf>
    <xf numFmtId="0" fontId="48" fillId="6" borderId="15" applyNumberFormat="0" applyAlignment="0" applyProtection="0">
      <alignment vertical="center"/>
    </xf>
    <xf numFmtId="0" fontId="49" fillId="0" borderId="16" applyNumberFormat="0" applyFill="0" applyAlignment="0" applyProtection="0">
      <alignment vertical="center"/>
    </xf>
    <xf numFmtId="0" fontId="50" fillId="0" borderId="17" applyNumberFormat="0" applyFill="0" applyAlignment="0" applyProtection="0">
      <alignment vertical="center"/>
    </xf>
    <xf numFmtId="0" fontId="51" fillId="7" borderId="0" applyNumberFormat="0" applyBorder="0" applyAlignment="0" applyProtection="0">
      <alignment vertical="center"/>
    </xf>
    <xf numFmtId="0" fontId="52" fillId="8" borderId="0" applyNumberFormat="0" applyBorder="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55" fillId="11" borderId="0" applyNumberFormat="0" applyBorder="0" applyAlignment="0" applyProtection="0">
      <alignment vertical="center"/>
    </xf>
    <xf numFmtId="0" fontId="55" fillId="12" borderId="0" applyNumberFormat="0" applyBorder="0" applyAlignment="0" applyProtection="0">
      <alignment vertical="center"/>
    </xf>
    <xf numFmtId="0" fontId="54" fillId="13" borderId="0" applyNumberFormat="0" applyBorder="0" applyAlignment="0" applyProtection="0">
      <alignment vertical="center"/>
    </xf>
    <xf numFmtId="0" fontId="54" fillId="14"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54" fillId="17" borderId="0" applyNumberFormat="0" applyBorder="0" applyAlignment="0" applyProtection="0">
      <alignment vertical="center"/>
    </xf>
    <xf numFmtId="0" fontId="54"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54" fillId="21" borderId="0" applyNumberFormat="0" applyBorder="0" applyAlignment="0" applyProtection="0">
      <alignment vertical="center"/>
    </xf>
    <xf numFmtId="0" fontId="54"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4" fillId="25" borderId="0" applyNumberFormat="0" applyBorder="0" applyAlignment="0" applyProtection="0">
      <alignment vertical="center"/>
    </xf>
    <xf numFmtId="0" fontId="54"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54" fillId="29" borderId="0" applyNumberFormat="0" applyBorder="0" applyAlignment="0" applyProtection="0">
      <alignment vertical="center"/>
    </xf>
    <xf numFmtId="0" fontId="54" fillId="30" borderId="0" applyNumberFormat="0" applyBorder="0" applyAlignment="0" applyProtection="0">
      <alignment vertical="center"/>
    </xf>
    <xf numFmtId="0" fontId="55" fillId="31" borderId="0" applyNumberFormat="0" applyBorder="0" applyAlignment="0" applyProtection="0">
      <alignment vertical="center"/>
    </xf>
    <xf numFmtId="0" fontId="55" fillId="32" borderId="0" applyNumberFormat="0" applyBorder="0" applyAlignment="0" applyProtection="0">
      <alignment vertical="center"/>
    </xf>
    <xf numFmtId="0" fontId="54" fillId="33" borderId="0" applyNumberFormat="0" applyBorder="0" applyAlignment="0" applyProtection="0">
      <alignment vertical="center"/>
    </xf>
    <xf numFmtId="0" fontId="11" fillId="0" borderId="0"/>
    <xf numFmtId="0" fontId="21" fillId="0" borderId="0">
      <alignment vertical="center"/>
    </xf>
    <xf numFmtId="0" fontId="11" fillId="0" borderId="0"/>
    <xf numFmtId="0" fontId="11" fillId="0" borderId="0">
      <alignment vertical="center"/>
    </xf>
    <xf numFmtId="0" fontId="11" fillId="0" borderId="0">
      <alignment vertical="center"/>
    </xf>
    <xf numFmtId="0" fontId="21" fillId="0" borderId="0"/>
    <xf numFmtId="0" fontId="56"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cellStyleXfs>
  <cellXfs count="128">
    <xf numFmtId="0" fontId="0" fillId="0" borderId="0" xfId="0"/>
    <xf numFmtId="0" fontId="1" fillId="0" borderId="0" xfId="0" applyFont="1" applyAlignment="1">
      <alignment wrapText="1"/>
    </xf>
    <xf numFmtId="0" fontId="1" fillId="0" borderId="0" xfId="0" applyFont="1" applyAlignment="1">
      <alignment horizontal="left" wrapText="1"/>
    </xf>
    <xf numFmtId="176" fontId="1" fillId="0" borderId="0" xfId="0" applyNumberFormat="1" applyFont="1" applyAlignment="1">
      <alignment wrapText="1"/>
    </xf>
    <xf numFmtId="0" fontId="2" fillId="0" borderId="0" xfId="0" applyFont="1" applyAlignment="1">
      <alignment horizontal="center" vertical="center" wrapText="1" shrinkToFit="1"/>
    </xf>
    <xf numFmtId="0" fontId="3" fillId="0" borderId="1" xfId="0" applyFont="1" applyBorder="1" applyAlignment="1">
      <alignment horizontal="left" vertical="center" wrapText="1" shrinkToFit="1"/>
    </xf>
    <xf numFmtId="0" fontId="4" fillId="0" borderId="1" xfId="0" applyFont="1" applyBorder="1" applyAlignment="1">
      <alignment horizontal="left" vertical="center" wrapText="1" shrinkToFit="1"/>
    </xf>
    <xf numFmtId="0" fontId="3" fillId="0" borderId="0" xfId="0" applyFont="1" applyAlignment="1">
      <alignment vertical="center" wrapText="1" shrinkToFit="1"/>
    </xf>
    <xf numFmtId="0" fontId="5" fillId="0" borderId="2"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4" fillId="0" borderId="2" xfId="0" applyFont="1" applyBorder="1" applyAlignment="1">
      <alignment horizontal="center" vertical="center" wrapText="1" shrinkToFit="1"/>
    </xf>
    <xf numFmtId="176" fontId="4" fillId="0" borderId="2" xfId="0" applyNumberFormat="1" applyFont="1" applyBorder="1" applyAlignment="1">
      <alignment horizontal="center" vertical="center" wrapText="1" shrinkToFit="1"/>
    </xf>
    <xf numFmtId="0" fontId="7" fillId="0" borderId="2" xfId="0" applyFont="1" applyBorder="1" applyAlignment="1">
      <alignment horizontal="center" vertical="center" shrinkToFit="1"/>
    </xf>
    <xf numFmtId="0" fontId="7" fillId="0" borderId="2" xfId="0" applyFont="1" applyBorder="1" applyAlignment="1">
      <alignment horizontal="left" vertical="center" shrinkToFit="1"/>
    </xf>
    <xf numFmtId="0" fontId="7" fillId="0" borderId="2" xfId="0" applyFont="1" applyBorder="1" applyAlignment="1">
      <alignment horizontal="right" vertical="center" shrinkToFit="1"/>
    </xf>
    <xf numFmtId="177" fontId="4" fillId="0" borderId="2" xfId="0" applyNumberFormat="1" applyFont="1" applyBorder="1" applyAlignment="1">
      <alignment horizontal="right" vertical="center" wrapText="1"/>
    </xf>
    <xf numFmtId="178" fontId="8" fillId="0" borderId="2" xfId="0" applyNumberFormat="1" applyFont="1" applyBorder="1" applyAlignment="1">
      <alignment horizontal="right" vertical="center" wrapText="1"/>
    </xf>
    <xf numFmtId="179" fontId="7" fillId="0" borderId="2" xfId="0" applyNumberFormat="1" applyFont="1" applyBorder="1" applyAlignment="1">
      <alignment horizontal="right" vertical="center" shrinkToFit="1"/>
    </xf>
    <xf numFmtId="177" fontId="4" fillId="0" borderId="2" xfId="0" applyNumberFormat="1" applyFont="1" applyBorder="1" applyAlignment="1" applyProtection="1">
      <alignment horizontal="right" vertical="center" wrapText="1"/>
      <protection locked="0"/>
    </xf>
    <xf numFmtId="180" fontId="7" fillId="0" borderId="2" xfId="0" applyNumberFormat="1" applyFont="1" applyBorder="1" applyAlignment="1">
      <alignment horizontal="right" vertical="center" shrinkToFit="1"/>
    </xf>
    <xf numFmtId="0" fontId="3" fillId="0" borderId="2" xfId="0" applyFont="1" applyBorder="1" applyAlignment="1">
      <alignment horizontal="right" vertical="center" wrapText="1" shrinkToFit="1"/>
    </xf>
    <xf numFmtId="0" fontId="4" fillId="0" borderId="2" xfId="0" applyFont="1" applyBorder="1" applyAlignment="1">
      <alignment horizontal="right" vertical="center" wrapText="1" shrinkToFit="1"/>
    </xf>
    <xf numFmtId="178" fontId="4" fillId="0" borderId="2" xfId="0" applyNumberFormat="1" applyFont="1" applyBorder="1" applyAlignment="1">
      <alignment vertical="center" wrapText="1" shrinkToFit="1"/>
    </xf>
    <xf numFmtId="0" fontId="4" fillId="0" borderId="2" xfId="0" applyFont="1" applyBorder="1" applyAlignment="1">
      <alignment vertical="center" wrapText="1" shrinkToFit="1"/>
    </xf>
    <xf numFmtId="0" fontId="1" fillId="0" borderId="0" xfId="0" applyFont="1" applyAlignment="1" applyProtection="1">
      <alignment wrapText="1"/>
    </xf>
    <xf numFmtId="0" fontId="1" fillId="0" borderId="0" xfId="0" applyFont="1" applyAlignment="1" applyProtection="1">
      <alignment horizontal="left" wrapText="1"/>
    </xf>
    <xf numFmtId="176" fontId="1" fillId="0" borderId="0" xfId="0" applyNumberFormat="1" applyFont="1" applyAlignment="1" applyProtection="1">
      <alignment wrapText="1"/>
    </xf>
    <xf numFmtId="0" fontId="2" fillId="0" borderId="0" xfId="0" applyFont="1" applyAlignment="1" applyProtection="1">
      <alignment horizontal="center" vertical="center" wrapText="1" shrinkToFit="1"/>
    </xf>
    <xf numFmtId="0" fontId="3" fillId="0" borderId="1" xfId="0" applyFont="1" applyBorder="1" applyAlignment="1" applyProtection="1">
      <alignment horizontal="left" vertical="center" wrapText="1" shrinkToFit="1"/>
    </xf>
    <xf numFmtId="0" fontId="4" fillId="0" borderId="1" xfId="0" applyFont="1" applyBorder="1" applyAlignment="1" applyProtection="1">
      <alignment horizontal="left" vertical="center" wrapText="1" shrinkToFit="1"/>
    </xf>
    <xf numFmtId="0" fontId="3" fillId="0" borderId="0" xfId="0" applyFont="1" applyAlignment="1" applyProtection="1">
      <alignment vertical="center" wrapText="1" shrinkToFit="1"/>
    </xf>
    <xf numFmtId="0" fontId="5" fillId="0" borderId="2" xfId="0" applyFont="1" applyBorder="1" applyAlignment="1" applyProtection="1">
      <alignment horizontal="center" vertical="center" wrapText="1" shrinkToFit="1"/>
    </xf>
    <xf numFmtId="0" fontId="6" fillId="0" borderId="2" xfId="0" applyFont="1" applyBorder="1" applyAlignment="1" applyProtection="1">
      <alignment horizontal="center" vertical="center" wrapText="1" shrinkToFit="1"/>
    </xf>
    <xf numFmtId="0" fontId="4" fillId="0" borderId="2" xfId="0" applyFont="1" applyBorder="1" applyAlignment="1" applyProtection="1">
      <alignment horizontal="center" vertical="center" wrapText="1" shrinkToFit="1"/>
    </xf>
    <xf numFmtId="176" fontId="4" fillId="0" borderId="2" xfId="0" applyNumberFormat="1" applyFont="1" applyBorder="1" applyAlignment="1" applyProtection="1">
      <alignment horizontal="center" vertical="center" wrapText="1" shrinkToFit="1"/>
    </xf>
    <xf numFmtId="0" fontId="9" fillId="0" borderId="2" xfId="0" applyNumberFormat="1" applyFont="1" applyFill="1" applyBorder="1" applyAlignment="1" applyProtection="1">
      <alignment horizontal="center" vertical="center" shrinkToFit="1"/>
    </xf>
    <xf numFmtId="0" fontId="9" fillId="0" borderId="2" xfId="0" applyFont="1" applyFill="1" applyBorder="1" applyAlignment="1" applyProtection="1">
      <alignment horizontal="left" vertical="center" shrinkToFit="1"/>
    </xf>
    <xf numFmtId="0" fontId="9" fillId="0" borderId="2" xfId="0" applyFont="1" applyFill="1" applyBorder="1" applyAlignment="1" applyProtection="1">
      <alignment horizontal="center" vertical="center" shrinkToFit="1"/>
    </xf>
    <xf numFmtId="0" fontId="9" fillId="0" borderId="2" xfId="0" applyFont="1" applyFill="1" applyBorder="1" applyAlignment="1" applyProtection="1">
      <alignment horizontal="right" vertical="center" shrinkToFit="1"/>
    </xf>
    <xf numFmtId="177" fontId="4" fillId="0" borderId="2" xfId="0" applyNumberFormat="1" applyFont="1" applyBorder="1" applyAlignment="1" applyProtection="1">
      <alignment horizontal="right" vertical="center" wrapText="1"/>
    </xf>
    <xf numFmtId="178" fontId="8" fillId="0" borderId="2" xfId="0" applyNumberFormat="1" applyFont="1" applyBorder="1" applyAlignment="1" applyProtection="1">
      <alignment horizontal="right" vertical="center" wrapText="1"/>
    </xf>
    <xf numFmtId="179" fontId="9" fillId="0" borderId="2" xfId="0" applyNumberFormat="1" applyFont="1" applyFill="1" applyBorder="1" applyAlignment="1" applyProtection="1">
      <alignment horizontal="right" vertical="center" shrinkToFit="1"/>
    </xf>
    <xf numFmtId="180" fontId="9" fillId="0" borderId="2" xfId="0" applyNumberFormat="1" applyFont="1" applyFill="1" applyBorder="1" applyAlignment="1" applyProtection="1">
      <alignment horizontal="right" vertical="center" shrinkToFit="1"/>
    </xf>
    <xf numFmtId="177" fontId="4" fillId="0" borderId="2" xfId="0" applyNumberFormat="1" applyFont="1" applyBorder="1" applyAlignment="1" applyProtection="1">
      <alignment horizontal="right" vertical="center" wrapText="1"/>
    </xf>
    <xf numFmtId="177" fontId="4" fillId="0" borderId="2" xfId="0" applyNumberFormat="1" applyFont="1" applyBorder="1" applyAlignment="1" applyProtection="1">
      <alignment horizontal="right" vertical="center" wrapText="1"/>
      <protection locked="0"/>
    </xf>
    <xf numFmtId="0" fontId="3" fillId="0" borderId="3" xfId="0" applyFont="1" applyBorder="1" applyAlignment="1" applyProtection="1">
      <alignment horizontal="right" vertical="center" wrapText="1" shrinkToFit="1"/>
    </xf>
    <xf numFmtId="0" fontId="3" fillId="0" borderId="4" xfId="0" applyFont="1" applyBorder="1" applyAlignment="1" applyProtection="1">
      <alignment horizontal="right" vertical="center" wrapText="1" shrinkToFit="1"/>
    </xf>
    <xf numFmtId="0" fontId="3" fillId="0" borderId="5" xfId="0" applyFont="1" applyBorder="1" applyAlignment="1" applyProtection="1">
      <alignment horizontal="right" vertical="center" wrapText="1" shrinkToFit="1"/>
    </xf>
    <xf numFmtId="178" fontId="4" fillId="0" borderId="2" xfId="0" applyNumberFormat="1" applyFont="1" applyBorder="1" applyAlignment="1" applyProtection="1">
      <alignment vertical="center" wrapText="1" shrinkToFit="1"/>
    </xf>
    <xf numFmtId="0" fontId="4" fillId="0" borderId="2" xfId="0" applyFont="1" applyBorder="1" applyAlignment="1" applyProtection="1">
      <alignment vertical="center" wrapText="1" shrinkToFit="1"/>
    </xf>
    <xf numFmtId="0" fontId="9" fillId="0" borderId="2" xfId="0" applyNumberFormat="1" applyFont="1" applyFill="1" applyBorder="1" applyAlignment="1">
      <alignment horizontal="center" vertical="center" wrapText="1" shrinkToFit="1"/>
    </xf>
    <xf numFmtId="0" fontId="9" fillId="0" borderId="2" xfId="0" applyFont="1" applyFill="1" applyBorder="1" applyAlignment="1">
      <alignment horizontal="left" vertical="center" wrapText="1" shrinkToFi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right" vertical="center" wrapText="1" shrinkToFit="1"/>
    </xf>
    <xf numFmtId="179" fontId="9" fillId="0" borderId="2" xfId="0" applyNumberFormat="1" applyFont="1" applyFill="1" applyBorder="1" applyAlignment="1">
      <alignment horizontal="right" vertical="center" wrapText="1" shrinkToFit="1"/>
    </xf>
    <xf numFmtId="180" fontId="9" fillId="0" borderId="2" xfId="0" applyNumberFormat="1" applyFont="1" applyFill="1" applyBorder="1" applyAlignment="1">
      <alignment horizontal="right" vertical="center" wrapText="1" shrinkToFit="1"/>
    </xf>
    <xf numFmtId="0" fontId="7" fillId="0" borderId="2" xfId="0" applyFont="1" applyBorder="1" applyAlignment="1">
      <alignment horizontal="left" vertical="center" wrapText="1" shrinkToFit="1"/>
    </xf>
    <xf numFmtId="0" fontId="7" fillId="0" borderId="2" xfId="0" applyFont="1" applyBorder="1" applyAlignment="1">
      <alignment horizontal="center" vertical="center" wrapText="1" shrinkToFit="1"/>
    </xf>
    <xf numFmtId="0" fontId="7" fillId="0" borderId="2" xfId="0" applyFont="1" applyBorder="1" applyAlignment="1">
      <alignment horizontal="right" vertical="center" wrapText="1" shrinkToFit="1"/>
    </xf>
    <xf numFmtId="179" fontId="7" fillId="0" borderId="2" xfId="0" applyNumberFormat="1" applyFont="1" applyBorder="1" applyAlignment="1">
      <alignment horizontal="right" vertical="center" wrapText="1" shrinkToFit="1"/>
    </xf>
    <xf numFmtId="0" fontId="1" fillId="0" borderId="0" xfId="0" applyFont="1"/>
    <xf numFmtId="0" fontId="2" fillId="0" borderId="0" xfId="0" applyFont="1" applyAlignment="1">
      <alignment horizontal="center" vertical="center" shrinkToFit="1"/>
    </xf>
    <xf numFmtId="0" fontId="6" fillId="0" borderId="2" xfId="0" applyFont="1" applyBorder="1" applyAlignment="1">
      <alignment horizontal="center" vertical="center" shrinkToFit="1"/>
    </xf>
    <xf numFmtId="0" fontId="4" fillId="0" borderId="2" xfId="0" applyFont="1" applyBorder="1" applyAlignment="1">
      <alignment horizontal="center" vertical="center" shrinkToFit="1"/>
    </xf>
    <xf numFmtId="177" fontId="10" fillId="0" borderId="2" xfId="52" applyNumberFormat="1" applyFont="1" applyBorder="1" applyAlignment="1">
      <alignment horizontal="right" vertical="center" wrapText="1"/>
    </xf>
    <xf numFmtId="178" fontId="10" fillId="0" borderId="2" xfId="52" applyNumberFormat="1" applyFont="1" applyBorder="1" applyAlignment="1">
      <alignment horizontal="center" vertical="center" wrapText="1"/>
    </xf>
    <xf numFmtId="178" fontId="10" fillId="0" borderId="2" xfId="52" applyNumberFormat="1" applyFont="1" applyBorder="1" applyAlignment="1">
      <alignment horizontal="right" vertical="center" wrapText="1"/>
    </xf>
    <xf numFmtId="177" fontId="10" fillId="0" borderId="2" xfId="52" applyNumberFormat="1" applyFont="1" applyBorder="1" applyAlignment="1" applyProtection="1">
      <alignment horizontal="right" vertical="center" wrapText="1"/>
      <protection locked="0"/>
    </xf>
    <xf numFmtId="177" fontId="10" fillId="0" borderId="2" xfId="0" applyNumberFormat="1" applyFont="1" applyBorder="1" applyAlignment="1" applyProtection="1">
      <alignment horizontal="right" vertical="center" wrapText="1"/>
      <protection locked="0"/>
    </xf>
    <xf numFmtId="177" fontId="10" fillId="0" borderId="2" xfId="0" applyNumberFormat="1" applyFont="1" applyBorder="1" applyAlignment="1">
      <alignment horizontal="right" vertical="center" wrapText="1"/>
    </xf>
    <xf numFmtId="178" fontId="7" fillId="0" borderId="2" xfId="0" applyNumberFormat="1" applyFont="1" applyBorder="1" applyAlignment="1">
      <alignment horizontal="center" vertical="center" shrinkToFit="1"/>
    </xf>
    <xf numFmtId="0" fontId="4" fillId="0" borderId="2" xfId="0" applyFont="1" applyBorder="1" applyAlignment="1">
      <alignment horizontal="right" vertical="center" shrinkToFit="1"/>
    </xf>
    <xf numFmtId="181" fontId="4" fillId="0" borderId="2" xfId="0" applyNumberFormat="1" applyFont="1" applyBorder="1" applyAlignment="1">
      <alignment horizontal="right" vertical="center" shrinkToFit="1"/>
    </xf>
    <xf numFmtId="0" fontId="4" fillId="0" borderId="2" xfId="0" applyFont="1" applyBorder="1" applyAlignment="1">
      <alignment vertical="center" shrinkToFit="1"/>
    </xf>
    <xf numFmtId="0" fontId="11" fillId="0" borderId="0" xfId="62" applyFont="1">
      <alignment vertical="center"/>
    </xf>
    <xf numFmtId="0" fontId="11" fillId="0" borderId="0" xfId="62">
      <alignment vertical="center"/>
    </xf>
    <xf numFmtId="0" fontId="12" fillId="0" borderId="0" xfId="62" applyFont="1" applyAlignment="1">
      <alignment horizontal="center" vertical="center"/>
    </xf>
    <xf numFmtId="49" fontId="13" fillId="0" borderId="1" xfId="62" applyNumberFormat="1" applyFont="1" applyBorder="1" applyAlignment="1">
      <alignment horizontal="left" vertical="center" wrapText="1"/>
    </xf>
    <xf numFmtId="49" fontId="13" fillId="0" borderId="0" xfId="62" applyNumberFormat="1" applyFont="1" applyAlignment="1">
      <alignment vertical="center" wrapText="1"/>
    </xf>
    <xf numFmtId="0" fontId="14" fillId="0" borderId="2" xfId="62" applyFont="1" applyBorder="1" applyAlignment="1">
      <alignment horizontal="center" vertical="center"/>
    </xf>
    <xf numFmtId="182" fontId="15" fillId="0" borderId="2" xfId="62" applyNumberFormat="1" applyFont="1" applyBorder="1" applyAlignment="1">
      <alignment horizontal="center" vertical="center" shrinkToFit="1"/>
    </xf>
    <xf numFmtId="0" fontId="16" fillId="0" borderId="2" xfId="0" applyFont="1" applyBorder="1" applyAlignment="1">
      <alignment horizontal="center" vertical="center" shrinkToFit="1"/>
    </xf>
    <xf numFmtId="0" fontId="3" fillId="0" borderId="2" xfId="0" applyFont="1" applyBorder="1" applyAlignment="1">
      <alignment horizontal="center" vertical="center" shrinkToFit="1"/>
    </xf>
    <xf numFmtId="0" fontId="17" fillId="0" borderId="2" xfId="0" applyFont="1" applyBorder="1" applyAlignment="1">
      <alignment horizontal="center" vertical="center" shrinkToFit="1"/>
    </xf>
    <xf numFmtId="0" fontId="18" fillId="0" borderId="2" xfId="0" applyFont="1" applyBorder="1" applyAlignment="1">
      <alignment horizontal="center" vertical="center" shrinkToFit="1"/>
    </xf>
    <xf numFmtId="179" fontId="11" fillId="0" borderId="0" xfId="62" applyNumberFormat="1">
      <alignment vertical="center"/>
    </xf>
    <xf numFmtId="182" fontId="15" fillId="0" borderId="2" xfId="62" applyNumberFormat="1" applyFont="1" applyBorder="1" applyAlignment="1">
      <alignment horizontal="center" vertical="center"/>
    </xf>
    <xf numFmtId="0" fontId="19" fillId="0" borderId="0" xfId="0" applyFont="1" applyAlignment="1">
      <alignment horizontal="center" vertical="center" shrinkToFit="1"/>
    </xf>
    <xf numFmtId="0" fontId="18" fillId="0" borderId="0" xfId="0" applyFont="1" applyAlignment="1">
      <alignment horizontal="center" vertical="center" shrinkToFit="1"/>
    </xf>
    <xf numFmtId="0" fontId="17" fillId="0" borderId="6" xfId="0" applyFont="1" applyBorder="1" applyAlignment="1">
      <alignment horizontal="center" vertical="center" shrinkToFit="1"/>
    </xf>
    <xf numFmtId="182" fontId="15" fillId="0" borderId="6" xfId="62" applyNumberFormat="1" applyFont="1" applyBorder="1" applyAlignment="1">
      <alignment horizontal="center" vertical="center"/>
    </xf>
    <xf numFmtId="0" fontId="11" fillId="0" borderId="0" xfId="62" applyFont="1" applyAlignment="1">
      <alignment horizontal="left" vertical="center"/>
    </xf>
    <xf numFmtId="0" fontId="11" fillId="2" borderId="0" xfId="62" applyFont="1" applyFill="1" applyAlignment="1" applyProtection="1">
      <alignment horizontal="center" vertical="center" wrapText="1"/>
      <protection locked="0"/>
    </xf>
    <xf numFmtId="0" fontId="11" fillId="0" borderId="0" xfId="62" applyAlignment="1">
      <alignment horizontal="left" vertical="center" wrapText="1"/>
    </xf>
    <xf numFmtId="0" fontId="0" fillId="2" borderId="0" xfId="0" applyFill="1" applyAlignment="1" applyProtection="1">
      <alignment horizontal="center" vertical="center" wrapText="1"/>
      <protection locked="0"/>
    </xf>
    <xf numFmtId="0" fontId="13" fillId="0" borderId="0" xfId="62" applyFont="1">
      <alignment vertical="center"/>
    </xf>
    <xf numFmtId="0" fontId="11" fillId="0" borderId="0" xfId="62" applyAlignment="1">
      <alignment vertical="center" wrapText="1"/>
    </xf>
    <xf numFmtId="183" fontId="20" fillId="0" borderId="7" xfId="62" applyNumberFormat="1" applyFont="1" applyBorder="1" applyAlignment="1">
      <alignment horizontal="center" vertical="center" wrapText="1"/>
    </xf>
    <xf numFmtId="0" fontId="21" fillId="0" borderId="2" xfId="62" applyFont="1" applyBorder="1" applyAlignment="1">
      <alignment horizontal="left" vertical="center" wrapText="1"/>
    </xf>
    <xf numFmtId="0" fontId="22" fillId="0" borderId="8" xfId="62" applyFont="1" applyBorder="1" applyAlignment="1">
      <alignment horizontal="left" vertical="center" wrapText="1"/>
    </xf>
    <xf numFmtId="0" fontId="23" fillId="0" borderId="8" xfId="64" applyFont="1" applyBorder="1" applyAlignment="1">
      <alignment vertical="center" wrapText="1"/>
    </xf>
    <xf numFmtId="0" fontId="23" fillId="0" borderId="8" xfId="64" applyFont="1" applyBorder="1" applyAlignment="1">
      <alignment horizontal="left" vertical="center" wrapText="1"/>
    </xf>
    <xf numFmtId="0" fontId="24" fillId="0" borderId="8" xfId="64" applyFont="1" applyBorder="1" applyAlignment="1">
      <alignment horizontal="left" vertical="center" wrapText="1"/>
    </xf>
    <xf numFmtId="0" fontId="25" fillId="0" borderId="8" xfId="62" applyFont="1" applyBorder="1" applyAlignment="1">
      <alignment horizontal="left" vertical="center" wrapText="1"/>
    </xf>
    <xf numFmtId="0" fontId="26" fillId="0" borderId="9" xfId="62" applyFont="1" applyBorder="1" applyAlignment="1">
      <alignment horizontal="left" vertical="center" wrapText="1"/>
    </xf>
    <xf numFmtId="0" fontId="25" fillId="0" borderId="7" xfId="62" applyFont="1" applyBorder="1" applyAlignment="1">
      <alignment horizontal="left" vertical="center" wrapText="1"/>
    </xf>
    <xf numFmtId="0" fontId="23" fillId="0" borderId="9" xfId="64" applyFont="1" applyBorder="1" applyAlignment="1">
      <alignment horizontal="left" vertical="center" wrapText="1"/>
    </xf>
    <xf numFmtId="0" fontId="27" fillId="0" borderId="0" xfId="62" applyFont="1" applyAlignment="1">
      <alignment horizontal="left" vertical="center" wrapText="1"/>
    </xf>
    <xf numFmtId="0" fontId="0" fillId="0" borderId="0" xfId="0" applyAlignment="1">
      <alignment vertical="center"/>
    </xf>
    <xf numFmtId="0" fontId="28" fillId="0" borderId="0" xfId="0" applyFont="1" applyAlignment="1">
      <alignment horizontal="center" vertical="center"/>
    </xf>
    <xf numFmtId="0" fontId="29" fillId="0" borderId="0" xfId="0" applyFont="1" applyAlignment="1">
      <alignment horizontal="center" vertical="center"/>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28"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20" fillId="0" borderId="0" xfId="0" applyFont="1" applyAlignment="1">
      <alignment horizontal="center" vertical="center"/>
    </xf>
    <xf numFmtId="0" fontId="29" fillId="0" borderId="0" xfId="0" applyFont="1" applyAlignment="1">
      <alignment horizontal="right" vertical="center"/>
    </xf>
    <xf numFmtId="49" fontId="35" fillId="0" borderId="0" xfId="0" applyNumberFormat="1" applyFont="1" applyAlignment="1">
      <alignment horizontal="center"/>
    </xf>
    <xf numFmtId="0" fontId="35" fillId="0" borderId="1" xfId="0" applyFont="1" applyBorder="1" applyAlignment="1" applyProtection="1">
      <alignment horizontal="center" wrapText="1"/>
      <protection locked="0"/>
    </xf>
    <xf numFmtId="0" fontId="35" fillId="0" borderId="6" xfId="0" applyFont="1" applyBorder="1" applyAlignment="1">
      <alignment horizontal="center" wrapText="1"/>
    </xf>
    <xf numFmtId="0" fontId="35" fillId="0" borderId="0" xfId="0" applyFont="1" applyAlignment="1">
      <alignment horizontal="center" wrapText="1"/>
    </xf>
    <xf numFmtId="0" fontId="35" fillId="0" borderId="1" xfId="0" applyFont="1" applyBorder="1" applyAlignment="1" applyProtection="1">
      <alignment horizontal="center" vertical="center"/>
      <protection locked="0"/>
    </xf>
    <xf numFmtId="0" fontId="35" fillId="0" borderId="0" xfId="0" applyFont="1" applyAlignment="1">
      <alignment horizontal="center" vertical="center"/>
    </xf>
    <xf numFmtId="49" fontId="29" fillId="0" borderId="0" xfId="0" applyNumberFormat="1" applyFont="1" applyAlignment="1">
      <alignment horizontal="center" vertical="center"/>
    </xf>
    <xf numFmtId="184" fontId="29" fillId="0" borderId="0" xfId="0" applyNumberFormat="1" applyFont="1" applyAlignment="1">
      <alignment horizontal="center" vertical="center"/>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常规 10" xfId="50"/>
    <cellStyle name="常规 11 2 2" xfId="51"/>
    <cellStyle name="常规 13" xfId="52"/>
    <cellStyle name="常规 13 3" xfId="53"/>
    <cellStyle name="常规 14 2" xfId="54"/>
    <cellStyle name="常规 15 2" xfId="55"/>
    <cellStyle name="常规 2" xfId="56"/>
    <cellStyle name="常规 2 2" xfId="57"/>
    <cellStyle name="常规 3 2 10 3 4" xfId="58"/>
    <cellStyle name="常规 3 2 10 3 4 3" xfId="59"/>
    <cellStyle name="常规 3 2 10 3 4 3 2" xfId="60"/>
    <cellStyle name="常规 3 2 2_六标数据" xfId="61"/>
    <cellStyle name="常规 4" xfId="62"/>
    <cellStyle name="常规 4 2" xfId="63"/>
    <cellStyle name="常规 4 2 2" xfId="64"/>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E0E0E0"/>
      <rgbColor rgb="00339966"/>
      <rgbColor rgb="00F0F0F0"/>
      <rgbColor rgb="00ECE9D8"/>
      <rgbColor rgb="00A0A0A0"/>
      <rgbColor rgb="00ACA899"/>
      <rgbColor rgb="00808080"/>
      <rgbColor rgb="00D4D0C8"/>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showGridLines="0" showZeros="0" tabSelected="1" view="pageBreakPreview" zoomScale="85" zoomScaleNormal="100" workbookViewId="0">
      <selection activeCell="I7" sqref="I7"/>
    </sheetView>
  </sheetViews>
  <sheetFormatPr defaultColWidth="9.14285714285714" defaultRowHeight="12"/>
  <cols>
    <col min="1" max="1" width="2.28571428571429" style="108" customWidth="1"/>
    <col min="2" max="3" width="6" style="108" customWidth="1"/>
    <col min="4" max="4" width="11.4285714285714" style="108" customWidth="1"/>
    <col min="5" max="5" width="15.7142857142857" style="108" customWidth="1"/>
    <col min="6" max="6" width="4.71428571428571" style="108" customWidth="1"/>
    <col min="7" max="7" width="8.71428571428571" style="108" customWidth="1"/>
    <col min="8" max="8" width="5.57142857142857" style="108" customWidth="1"/>
    <col min="9" max="9" width="8.71428571428571" style="108" customWidth="1"/>
    <col min="10" max="10" width="4.85714285714286" style="108" customWidth="1"/>
    <col min="11" max="11" width="8.85714285714286" style="108" customWidth="1"/>
    <col min="12" max="12" width="5.85714285714286" style="108" customWidth="1"/>
    <col min="13" max="13" width="4.71428571428571" style="108" customWidth="1"/>
    <col min="14" max="14" width="5.57142857142857" style="108" customWidth="1"/>
    <col min="15" max="15" width="58.2857142857143" style="108" customWidth="1"/>
    <col min="16" max="16384" width="9.14285714285714" style="108"/>
  </cols>
  <sheetData>
    <row r="1" ht="54" customHeight="1" spans="1:15">
      <c r="C1" s="109"/>
      <c r="D1" s="110"/>
      <c r="E1" s="111"/>
      <c r="F1" s="111"/>
      <c r="G1" s="111"/>
      <c r="H1" s="111"/>
      <c r="I1" s="111"/>
      <c r="J1" s="111"/>
      <c r="K1" s="111"/>
      <c r="L1" s="112"/>
      <c r="M1" s="113"/>
      <c r="O1" s="114"/>
    </row>
    <row r="2" ht="72" customHeight="1" spans="1:15">
      <c r="A2" s="115" t="s">
        <v>0</v>
      </c>
      <c r="B2" s="115"/>
      <c r="C2" s="115"/>
      <c r="D2" s="115"/>
      <c r="E2" s="115"/>
      <c r="F2" s="115"/>
      <c r="G2" s="115"/>
      <c r="H2" s="115"/>
      <c r="I2" s="115"/>
      <c r="J2" s="115"/>
      <c r="K2" s="115"/>
      <c r="L2" s="115"/>
      <c r="M2" s="115"/>
    </row>
    <row r="3" ht="33.75" customHeight="1" spans="1:15">
      <c r="B3" s="116"/>
      <c r="C3" s="116"/>
      <c r="D3" s="116"/>
      <c r="E3" s="116"/>
      <c r="F3" s="116"/>
      <c r="G3" s="116"/>
      <c r="H3" s="116"/>
      <c r="I3" s="116"/>
      <c r="J3" s="116"/>
      <c r="K3" s="116"/>
      <c r="L3" s="116"/>
      <c r="M3" s="116"/>
    </row>
    <row r="4" ht="64.5" customHeight="1" spans="1:15">
      <c r="A4" s="117" t="s">
        <v>1</v>
      </c>
      <c r="B4" s="117"/>
      <c r="C4" s="117"/>
      <c r="D4" s="117"/>
      <c r="E4" s="117"/>
      <c r="F4" s="117"/>
      <c r="G4" s="117"/>
      <c r="H4" s="117"/>
      <c r="I4" s="117"/>
      <c r="J4" s="117"/>
      <c r="K4" s="117"/>
      <c r="L4" s="117"/>
      <c r="M4" s="117"/>
    </row>
    <row r="5" ht="33.75" customHeight="1" spans="1:15">
      <c r="A5" s="118" t="s">
        <v>2</v>
      </c>
      <c r="B5" s="118"/>
      <c r="C5" s="118"/>
      <c r="D5" s="118"/>
      <c r="E5" s="118"/>
      <c r="F5" s="118"/>
      <c r="G5" s="118"/>
      <c r="H5" s="118"/>
      <c r="I5" s="118"/>
      <c r="J5" s="118"/>
      <c r="K5" s="118"/>
      <c r="L5" s="118"/>
      <c r="M5" s="118"/>
    </row>
    <row r="6" ht="36.75" customHeight="1" spans="1:15">
      <c r="B6" s="119"/>
      <c r="C6" s="111"/>
      <c r="D6" s="110"/>
      <c r="E6" s="110"/>
      <c r="F6" s="110"/>
      <c r="G6" s="110"/>
      <c r="H6" s="110"/>
      <c r="I6" s="110"/>
      <c r="J6" s="110"/>
      <c r="K6" s="110"/>
      <c r="L6" s="110"/>
    </row>
    <row r="7" ht="35.25" customHeight="1" spans="1:15">
      <c r="B7" s="119"/>
      <c r="C7" s="111"/>
      <c r="D7" s="110"/>
      <c r="E7" s="110"/>
      <c r="F7" s="110"/>
      <c r="G7" s="110"/>
      <c r="H7" s="110"/>
      <c r="I7" s="110"/>
      <c r="J7" s="110"/>
      <c r="K7" s="110"/>
      <c r="L7" s="110"/>
    </row>
    <row r="8" ht="96.75" customHeight="1" spans="1:15">
      <c r="B8" s="119"/>
      <c r="C8" s="111"/>
      <c r="D8" s="110"/>
      <c r="E8" s="110"/>
      <c r="F8" s="110"/>
      <c r="G8" s="110"/>
      <c r="H8" s="110"/>
      <c r="I8" s="110"/>
      <c r="J8" s="110"/>
      <c r="K8" s="110"/>
      <c r="L8" s="110"/>
    </row>
    <row r="9" ht="72.75" customHeight="1" spans="1:15">
      <c r="B9" s="119"/>
      <c r="C9" s="111"/>
      <c r="D9" s="120" t="s">
        <v>3</v>
      </c>
      <c r="E9" s="121"/>
      <c r="F9" s="121"/>
      <c r="G9" s="121"/>
      <c r="H9" s="121"/>
      <c r="I9" s="121"/>
      <c r="J9" s="121"/>
      <c r="K9" s="121"/>
      <c r="L9" s="110"/>
    </row>
    <row r="10" ht="24.75" customHeight="1" spans="1:15">
      <c r="B10" s="119"/>
      <c r="C10" s="111"/>
      <c r="D10" s="120"/>
      <c r="E10" s="122"/>
      <c r="F10" s="122"/>
      <c r="G10" s="122"/>
      <c r="H10" s="122"/>
      <c r="I10" s="122"/>
      <c r="J10" s="123"/>
      <c r="K10" s="123"/>
      <c r="L10" s="110"/>
    </row>
    <row r="11" ht="30" customHeight="1" spans="1:15">
      <c r="B11" s="111"/>
      <c r="C11" s="111"/>
      <c r="D11" s="110"/>
      <c r="E11" s="124"/>
      <c r="F11" s="125" t="s">
        <v>4</v>
      </c>
      <c r="G11" s="124"/>
      <c r="H11" s="125" t="s">
        <v>5</v>
      </c>
      <c r="I11" s="124"/>
      <c r="J11" s="125" t="s">
        <v>6</v>
      </c>
      <c r="K11" s="110"/>
      <c r="L11" s="110"/>
    </row>
    <row r="12" ht="24.75" customHeight="1" spans="1:15">
      <c r="B12" s="119"/>
      <c r="C12" s="111"/>
      <c r="D12" s="126"/>
      <c r="E12" s="110"/>
      <c r="F12" s="110"/>
      <c r="G12" s="110"/>
      <c r="H12" s="110"/>
      <c r="I12" s="110"/>
      <c r="J12" s="110"/>
      <c r="K12" s="110"/>
      <c r="L12" s="110"/>
    </row>
    <row r="13" ht="34.5" customHeight="1" spans="1:15">
      <c r="B13" s="119"/>
      <c r="C13" s="119"/>
      <c r="D13" s="127"/>
      <c r="E13" s="127"/>
      <c r="F13" s="127"/>
      <c r="G13" s="127"/>
      <c r="H13" s="127"/>
      <c r="I13" s="127"/>
      <c r="J13" s="127"/>
      <c r="K13" s="127"/>
      <c r="L13" s="111"/>
    </row>
    <row r="14" ht="42" customHeight="1"/>
  </sheetData>
  <sheetProtection sheet="1" objects="1" scenarios="1"/>
  <mergeCells count="5">
    <mergeCell ref="A2:M2"/>
    <mergeCell ref="B3:M3"/>
    <mergeCell ref="A4:M4"/>
    <mergeCell ref="A5:M5"/>
    <mergeCell ref="E9:K9"/>
  </mergeCells>
  <printOptions horizontalCentered="1"/>
  <pageMargins left="0.47244094488189" right="0.47244094488189" top="1.02362204724409" bottom="0.511811023622047" header="0.31496062992126" footer="0.31496062992126"/>
  <pageSetup paperSize="9" orientation="portrait" horizontalDpi="1200" verticalDpi="12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8"/>
  <sheetViews>
    <sheetView view="pageBreakPreview" zoomScaleNormal="100" topLeftCell="A2" workbookViewId="0">
      <selection activeCell="F11" sqref="F11"/>
    </sheetView>
  </sheetViews>
  <sheetFormatPr defaultColWidth="9.14285714285714" defaultRowHeight="12" outlineLevelCol="5"/>
  <cols>
    <col min="1" max="1" width="10.1428571428571" style="1" customWidth="1"/>
    <col min="2" max="2" width="33.7142857142857" style="2" customWidth="1"/>
    <col min="3" max="3" width="6" style="1" customWidth="1"/>
    <col min="4" max="4" width="10.2857142857143" style="1" customWidth="1"/>
    <col min="5" max="5" width="17.8571428571429" style="3" customWidth="1"/>
    <col min="6" max="6" width="18.1428571428571" style="1" customWidth="1"/>
    <col min="7" max="16384" width="9.14285714285714" style="1"/>
  </cols>
  <sheetData>
    <row r="1" ht="33" customHeight="1" spans="1:6">
      <c r="A1" s="4" t="s">
        <v>64</v>
      </c>
      <c r="B1" s="4"/>
      <c r="C1" s="4"/>
      <c r="D1" s="4"/>
      <c r="E1" s="4"/>
      <c r="F1" s="4"/>
    </row>
    <row r="2" ht="38.25" customHeight="1" spans="1:6">
      <c r="A2" s="5" t="s">
        <v>8</v>
      </c>
      <c r="B2" s="6"/>
      <c r="C2" s="6"/>
      <c r="D2" s="6"/>
      <c r="E2" s="6"/>
      <c r="F2" s="7" t="s">
        <v>65</v>
      </c>
    </row>
    <row r="3" ht="24.75" customHeight="1" spans="1:6">
      <c r="A3" s="8" t="s">
        <v>50</v>
      </c>
      <c r="B3" s="9"/>
      <c r="C3" s="9"/>
      <c r="D3" s="9"/>
      <c r="E3" s="9"/>
      <c r="F3" s="9"/>
    </row>
    <row r="4" ht="24.75" customHeight="1" spans="1:6">
      <c r="A4" s="10" t="s">
        <v>66</v>
      </c>
      <c r="B4" s="10" t="s">
        <v>67</v>
      </c>
      <c r="C4" s="10" t="s">
        <v>68</v>
      </c>
      <c r="D4" s="10" t="s">
        <v>69</v>
      </c>
      <c r="E4" s="11" t="s">
        <v>70</v>
      </c>
      <c r="F4" s="10" t="s">
        <v>71</v>
      </c>
    </row>
    <row r="5" ht="32.25" customHeight="1" spans="1:6">
      <c r="A5" s="50">
        <v>602</v>
      </c>
      <c r="B5" s="51" t="s">
        <v>155</v>
      </c>
      <c r="C5" s="52"/>
      <c r="D5" s="53"/>
      <c r="E5" s="15"/>
      <c r="F5" s="16"/>
    </row>
    <row r="6" ht="32.25" customHeight="1" spans="1:6">
      <c r="A6" s="52" t="s">
        <v>165</v>
      </c>
      <c r="B6" s="51" t="s">
        <v>166</v>
      </c>
      <c r="C6" s="52"/>
      <c r="D6" s="53"/>
      <c r="E6" s="15"/>
      <c r="F6" s="16"/>
    </row>
    <row r="7" ht="32.25" customHeight="1" spans="1:6">
      <c r="A7" s="52" t="s">
        <v>75</v>
      </c>
      <c r="B7" s="51" t="s">
        <v>167</v>
      </c>
      <c r="C7" s="52"/>
      <c r="D7" s="53"/>
      <c r="E7" s="15"/>
      <c r="F7" s="16"/>
    </row>
    <row r="8" ht="32.25" customHeight="1" spans="1:6">
      <c r="A8" s="50">
        <v>-1</v>
      </c>
      <c r="B8" s="51" t="s">
        <v>168</v>
      </c>
      <c r="C8" s="52" t="s">
        <v>114</v>
      </c>
      <c r="D8" s="54">
        <v>908</v>
      </c>
      <c r="E8" s="18"/>
      <c r="F8" s="16">
        <f t="shared" ref="F8:F15" si="0">D8*E8</f>
        <v>0</v>
      </c>
    </row>
    <row r="9" ht="32.25" customHeight="1" spans="1:6">
      <c r="A9" s="52" t="s">
        <v>78</v>
      </c>
      <c r="B9" s="51" t="s">
        <v>169</v>
      </c>
      <c r="C9" s="52"/>
      <c r="D9" s="55"/>
      <c r="E9" s="15"/>
      <c r="F9" s="16"/>
    </row>
    <row r="10" ht="32.25" customHeight="1" spans="1:6">
      <c r="A10" s="50">
        <v>-1</v>
      </c>
      <c r="B10" s="51" t="s">
        <v>170</v>
      </c>
      <c r="C10" s="52" t="s">
        <v>114</v>
      </c>
      <c r="D10" s="54">
        <v>80</v>
      </c>
      <c r="E10" s="18"/>
      <c r="F10" s="16">
        <f t="shared" si="0"/>
        <v>0</v>
      </c>
    </row>
    <row r="11" ht="32.25" customHeight="1" spans="1:6">
      <c r="A11" s="50">
        <v>-2</v>
      </c>
      <c r="B11" s="51" t="s">
        <v>171</v>
      </c>
      <c r="C11" s="52" t="s">
        <v>114</v>
      </c>
      <c r="D11" s="54">
        <v>136</v>
      </c>
      <c r="E11" s="18"/>
      <c r="F11" s="16">
        <f t="shared" si="0"/>
        <v>0</v>
      </c>
    </row>
    <row r="12" ht="32.25" customHeight="1" spans="1:6">
      <c r="A12" s="52" t="s">
        <v>80</v>
      </c>
      <c r="B12" s="51" t="s">
        <v>172</v>
      </c>
      <c r="C12" s="52"/>
      <c r="D12" s="55"/>
      <c r="E12" s="15"/>
      <c r="F12" s="16"/>
    </row>
    <row r="13" ht="32.25" customHeight="1" spans="1:6">
      <c r="A13" s="50">
        <v>-1</v>
      </c>
      <c r="B13" s="51" t="s">
        <v>173</v>
      </c>
      <c r="C13" s="52" t="s">
        <v>174</v>
      </c>
      <c r="D13" s="55">
        <v>6</v>
      </c>
      <c r="E13" s="18"/>
      <c r="F13" s="16">
        <f t="shared" si="0"/>
        <v>0</v>
      </c>
    </row>
    <row r="14" ht="32.25" customHeight="1" spans="1:6">
      <c r="A14" s="50">
        <v>-2</v>
      </c>
      <c r="B14" s="51" t="s">
        <v>175</v>
      </c>
      <c r="C14" s="52" t="s">
        <v>176</v>
      </c>
      <c r="D14" s="55">
        <v>16</v>
      </c>
      <c r="E14" s="18"/>
      <c r="F14" s="16">
        <f t="shared" si="0"/>
        <v>0</v>
      </c>
    </row>
    <row r="15" ht="32.25" customHeight="1" spans="1:6">
      <c r="A15" s="50">
        <v>-3</v>
      </c>
      <c r="B15" s="51" t="s">
        <v>177</v>
      </c>
      <c r="C15" s="52" t="s">
        <v>176</v>
      </c>
      <c r="D15" s="55">
        <v>8</v>
      </c>
      <c r="E15" s="18"/>
      <c r="F15" s="16">
        <f t="shared" si="0"/>
        <v>0</v>
      </c>
    </row>
    <row r="16" ht="32.25" customHeight="1" spans="1:6">
      <c r="A16" s="50">
        <v>604</v>
      </c>
      <c r="B16" s="51" t="s">
        <v>178</v>
      </c>
      <c r="C16" s="52"/>
      <c r="D16" s="55"/>
      <c r="E16" s="15"/>
      <c r="F16" s="16"/>
    </row>
    <row r="17" ht="32.25" customHeight="1" spans="1:6">
      <c r="A17" s="52" t="s">
        <v>179</v>
      </c>
      <c r="B17" s="51" t="s">
        <v>180</v>
      </c>
      <c r="C17" s="52"/>
      <c r="D17" s="55"/>
      <c r="E17" s="15"/>
      <c r="F17" s="16"/>
    </row>
    <row r="18" ht="32.25" customHeight="1" spans="1:6">
      <c r="A18" s="52" t="s">
        <v>75</v>
      </c>
      <c r="B18" s="51" t="s">
        <v>181</v>
      </c>
      <c r="C18" s="52" t="s">
        <v>123</v>
      </c>
      <c r="D18" s="54">
        <v>2.1</v>
      </c>
      <c r="E18" s="18"/>
      <c r="F18" s="16">
        <f t="shared" ref="F18:F23" si="1">D18*E18</f>
        <v>0</v>
      </c>
    </row>
    <row r="19" ht="32.25" customHeight="1" spans="1:6">
      <c r="A19" s="52" t="s">
        <v>78</v>
      </c>
      <c r="B19" s="51" t="s">
        <v>182</v>
      </c>
      <c r="C19" s="52" t="s">
        <v>176</v>
      </c>
      <c r="D19" s="55">
        <v>7</v>
      </c>
      <c r="E19" s="18"/>
      <c r="F19" s="16">
        <f t="shared" si="1"/>
        <v>0</v>
      </c>
    </row>
    <row r="20" ht="32.25" customHeight="1" spans="1:6">
      <c r="A20" s="52" t="s">
        <v>80</v>
      </c>
      <c r="B20" s="51" t="s">
        <v>183</v>
      </c>
      <c r="C20" s="52" t="s">
        <v>176</v>
      </c>
      <c r="D20" s="55">
        <v>16</v>
      </c>
      <c r="E20" s="18"/>
      <c r="F20" s="16">
        <f t="shared" si="1"/>
        <v>0</v>
      </c>
    </row>
    <row r="21" ht="32.25" customHeight="1" spans="1:6">
      <c r="A21" s="52" t="s">
        <v>102</v>
      </c>
      <c r="B21" s="51" t="s">
        <v>184</v>
      </c>
      <c r="C21" s="52" t="s">
        <v>176</v>
      </c>
      <c r="D21" s="55">
        <v>1</v>
      </c>
      <c r="E21" s="18"/>
      <c r="F21" s="16">
        <f t="shared" si="1"/>
        <v>0</v>
      </c>
    </row>
    <row r="22" ht="32.25" customHeight="1" spans="1:6">
      <c r="A22" s="52" t="s">
        <v>95</v>
      </c>
      <c r="B22" s="51" t="s">
        <v>185</v>
      </c>
      <c r="C22" s="52" t="s">
        <v>176</v>
      </c>
      <c r="D22" s="55">
        <v>3</v>
      </c>
      <c r="E22" s="18"/>
      <c r="F22" s="16">
        <f t="shared" si="1"/>
        <v>0</v>
      </c>
    </row>
    <row r="23" ht="32.25" customHeight="1" spans="1:6">
      <c r="A23" s="52" t="s">
        <v>186</v>
      </c>
      <c r="B23" s="51" t="s">
        <v>187</v>
      </c>
      <c r="C23" s="52" t="s">
        <v>176</v>
      </c>
      <c r="D23" s="55">
        <v>4</v>
      </c>
      <c r="E23" s="18"/>
      <c r="F23" s="16">
        <f t="shared" si="1"/>
        <v>0</v>
      </c>
    </row>
    <row r="24" ht="32.25" customHeight="1" spans="1:6">
      <c r="A24" s="52" t="s">
        <v>188</v>
      </c>
      <c r="B24" s="51" t="s">
        <v>189</v>
      </c>
      <c r="C24" s="52"/>
      <c r="D24" s="55"/>
      <c r="E24" s="15"/>
      <c r="F24" s="16"/>
    </row>
    <row r="25" ht="32.25" customHeight="1" spans="1:6">
      <c r="A25" s="52" t="s">
        <v>75</v>
      </c>
      <c r="B25" s="51" t="s">
        <v>190</v>
      </c>
      <c r="C25" s="52" t="s">
        <v>176</v>
      </c>
      <c r="D25" s="55">
        <v>3</v>
      </c>
      <c r="E25" s="18"/>
      <c r="F25" s="16">
        <f t="shared" ref="F25:F27" si="2">D25*E25</f>
        <v>0</v>
      </c>
    </row>
    <row r="26" ht="32.25" customHeight="1" spans="1:6">
      <c r="A26" s="52" t="s">
        <v>191</v>
      </c>
      <c r="B26" s="51" t="s">
        <v>192</v>
      </c>
      <c r="C26" s="52" t="s">
        <v>176</v>
      </c>
      <c r="D26" s="55">
        <v>1</v>
      </c>
      <c r="E26" s="18"/>
      <c r="F26" s="16">
        <f t="shared" si="2"/>
        <v>0</v>
      </c>
    </row>
    <row r="27" ht="32.25" customHeight="1" spans="1:6">
      <c r="A27" s="52" t="s">
        <v>193</v>
      </c>
      <c r="B27" s="51" t="s">
        <v>194</v>
      </c>
      <c r="C27" s="52" t="s">
        <v>176</v>
      </c>
      <c r="D27" s="55">
        <v>18</v>
      </c>
      <c r="E27" s="18"/>
      <c r="F27" s="16">
        <f t="shared" si="2"/>
        <v>0</v>
      </c>
    </row>
    <row r="28" ht="32.25" customHeight="1" spans="1:6">
      <c r="A28" s="50">
        <v>605</v>
      </c>
      <c r="B28" s="51" t="s">
        <v>158</v>
      </c>
      <c r="C28" s="52"/>
      <c r="D28" s="55"/>
      <c r="E28" s="15"/>
      <c r="F28" s="16"/>
    </row>
    <row r="29" ht="32.25" customHeight="1" spans="1:6">
      <c r="A29" s="52" t="s">
        <v>159</v>
      </c>
      <c r="B29" s="51" t="s">
        <v>160</v>
      </c>
      <c r="C29" s="52"/>
      <c r="D29" s="55"/>
      <c r="E29" s="15"/>
      <c r="F29" s="16"/>
    </row>
    <row r="30" ht="32.25" customHeight="1" spans="1:6">
      <c r="A30" s="52" t="s">
        <v>75</v>
      </c>
      <c r="B30" s="51" t="s">
        <v>161</v>
      </c>
      <c r="C30" s="52" t="s">
        <v>123</v>
      </c>
      <c r="D30" s="54">
        <v>454</v>
      </c>
      <c r="E30" s="18"/>
      <c r="F30" s="16">
        <f t="shared" ref="F30:F31" si="3">D30*E30</f>
        <v>0</v>
      </c>
    </row>
    <row r="31" ht="32.25" customHeight="1" spans="1:6">
      <c r="A31" s="52" t="s">
        <v>195</v>
      </c>
      <c r="B31" s="51" t="s">
        <v>196</v>
      </c>
      <c r="C31" s="52" t="s">
        <v>176</v>
      </c>
      <c r="D31" s="55">
        <v>72</v>
      </c>
      <c r="E31" s="18"/>
      <c r="F31" s="16">
        <f t="shared" si="3"/>
        <v>0</v>
      </c>
    </row>
    <row r="32" ht="32.25" customHeight="1" spans="1:6">
      <c r="A32" s="52" t="s">
        <v>197</v>
      </c>
      <c r="B32" s="51" t="s">
        <v>198</v>
      </c>
      <c r="C32" s="52"/>
      <c r="D32" s="55"/>
      <c r="E32" s="15"/>
      <c r="F32" s="16"/>
    </row>
    <row r="33" ht="32.25" customHeight="1" spans="1:6">
      <c r="A33" s="52" t="s">
        <v>78</v>
      </c>
      <c r="B33" s="51" t="s">
        <v>199</v>
      </c>
      <c r="C33" s="52" t="s">
        <v>176</v>
      </c>
      <c r="D33" s="55">
        <v>45</v>
      </c>
      <c r="E33" s="18"/>
      <c r="F33" s="16">
        <f t="shared" ref="F33:F34" si="4">D33*E33</f>
        <v>0</v>
      </c>
    </row>
    <row r="34" ht="32.25" customHeight="1" spans="1:6">
      <c r="A34" s="52" t="s">
        <v>200</v>
      </c>
      <c r="B34" s="51" t="s">
        <v>201</v>
      </c>
      <c r="C34" s="52" t="s">
        <v>123</v>
      </c>
      <c r="D34" s="54">
        <v>6.73</v>
      </c>
      <c r="E34" s="18"/>
      <c r="F34" s="16">
        <f t="shared" si="4"/>
        <v>0</v>
      </c>
    </row>
    <row r="35" ht="32.25" customHeight="1" spans="1:6">
      <c r="A35" s="52" t="s">
        <v>202</v>
      </c>
      <c r="B35" s="51" t="s">
        <v>203</v>
      </c>
      <c r="C35" s="52"/>
      <c r="D35" s="55"/>
      <c r="E35" s="15"/>
      <c r="F35" s="16"/>
    </row>
    <row r="36" ht="32.25" customHeight="1" spans="1:6">
      <c r="A36" s="52" t="s">
        <v>75</v>
      </c>
      <c r="B36" s="51" t="s">
        <v>204</v>
      </c>
      <c r="C36" s="52" t="s">
        <v>114</v>
      </c>
      <c r="D36" s="54">
        <v>39</v>
      </c>
      <c r="E36" s="18"/>
      <c r="F36" s="16">
        <f t="shared" ref="F36:F37" si="5">D36*E36</f>
        <v>0</v>
      </c>
    </row>
    <row r="37" ht="32.25" customHeight="1" spans="1:6">
      <c r="A37" s="52" t="s">
        <v>162</v>
      </c>
      <c r="B37" s="51" t="s">
        <v>163</v>
      </c>
      <c r="C37" s="52" t="s">
        <v>123</v>
      </c>
      <c r="D37" s="54">
        <v>705</v>
      </c>
      <c r="E37" s="18"/>
      <c r="F37" s="16">
        <f t="shared" si="5"/>
        <v>0</v>
      </c>
    </row>
    <row r="38" ht="24.75" customHeight="1" spans="1:6">
      <c r="A38" s="10"/>
      <c r="B38" s="20" t="s">
        <v>164</v>
      </c>
      <c r="C38" s="21"/>
      <c r="D38" s="21"/>
      <c r="E38" s="22">
        <f>SUM(F5:F37)</f>
        <v>0</v>
      </c>
      <c r="F38" s="23" t="s">
        <v>91</v>
      </c>
    </row>
  </sheetData>
  <sheetProtection sheet="1" objects="1"/>
  <mergeCells count="4">
    <mergeCell ref="A1:F1"/>
    <mergeCell ref="A2:E2"/>
    <mergeCell ref="A3:F3"/>
    <mergeCell ref="B38:D38"/>
  </mergeCells>
  <printOptions horizontalCentered="1"/>
  <pageMargins left="0.708661417322835" right="0.708661417322835" top="0.748031496062992" bottom="0.748031496062992" header="0.31496062992126" footer="0.31496062992126"/>
  <pageSetup paperSize="9" fitToHeight="0" orientation="portrait" verticalDpi="12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view="pageBreakPreview" zoomScale="115" zoomScaleNormal="100" workbookViewId="0">
      <selection activeCell="E10" sqref="E10"/>
    </sheetView>
  </sheetViews>
  <sheetFormatPr defaultColWidth="9.14285714285714" defaultRowHeight="12" outlineLevelCol="5"/>
  <cols>
    <col min="1" max="1" width="10.1428571428571" style="1" customWidth="1"/>
    <col min="2" max="2" width="33.7142857142857" style="2" customWidth="1"/>
    <col min="3" max="3" width="6" style="1" customWidth="1"/>
    <col min="4" max="4" width="10.2857142857143" style="1" customWidth="1"/>
    <col min="5" max="5" width="17.8571428571429" style="3" customWidth="1"/>
    <col min="6" max="6" width="18.1428571428571" style="1" customWidth="1"/>
    <col min="7" max="16384" width="9.14285714285714" style="1"/>
  </cols>
  <sheetData>
    <row r="1" ht="33" customHeight="1" spans="1:6">
      <c r="A1" s="4" t="s">
        <v>64</v>
      </c>
      <c r="B1" s="4"/>
      <c r="C1" s="4"/>
      <c r="D1" s="4"/>
      <c r="E1" s="4"/>
      <c r="F1" s="4"/>
    </row>
    <row r="2" ht="38.25" customHeight="1" spans="1:6">
      <c r="A2" s="5" t="s">
        <v>8</v>
      </c>
      <c r="B2" s="6"/>
      <c r="C2" s="6"/>
      <c r="D2" s="6"/>
      <c r="E2" s="6"/>
      <c r="F2" s="7" t="s">
        <v>65</v>
      </c>
    </row>
    <row r="3" ht="24.75" customHeight="1" spans="1:6">
      <c r="A3" s="8" t="s">
        <v>51</v>
      </c>
      <c r="B3" s="9"/>
      <c r="C3" s="9"/>
      <c r="D3" s="9"/>
      <c r="E3" s="9"/>
      <c r="F3" s="9"/>
    </row>
    <row r="4" ht="24.75" customHeight="1" spans="1:6">
      <c r="A4" s="10" t="s">
        <v>66</v>
      </c>
      <c r="B4" s="10" t="s">
        <v>67</v>
      </c>
      <c r="C4" s="10" t="s">
        <v>68</v>
      </c>
      <c r="D4" s="10" t="s">
        <v>69</v>
      </c>
      <c r="E4" s="11" t="s">
        <v>70</v>
      </c>
      <c r="F4" s="10" t="s">
        <v>71</v>
      </c>
    </row>
    <row r="5" ht="32.25" customHeight="1" spans="1:6">
      <c r="A5" s="12">
        <v>604</v>
      </c>
      <c r="B5" s="13" t="s">
        <v>178</v>
      </c>
      <c r="C5" s="12"/>
      <c r="D5" s="14"/>
      <c r="E5" s="15"/>
      <c r="F5" s="16"/>
    </row>
    <row r="6" ht="32.25" customHeight="1" spans="1:6">
      <c r="A6" s="12" t="s">
        <v>179</v>
      </c>
      <c r="B6" s="13" t="s">
        <v>180</v>
      </c>
      <c r="C6" s="12"/>
      <c r="D6" s="14"/>
      <c r="E6" s="15"/>
      <c r="F6" s="16"/>
    </row>
    <row r="7" ht="32.25" customHeight="1" spans="1:6">
      <c r="A7" s="12" t="s">
        <v>75</v>
      </c>
      <c r="B7" s="13" t="s">
        <v>205</v>
      </c>
      <c r="C7" s="12" t="s">
        <v>176</v>
      </c>
      <c r="D7" s="19">
        <v>2</v>
      </c>
      <c r="E7" s="18"/>
      <c r="F7" s="16">
        <f t="shared" ref="F7" si="0">D7*E7</f>
        <v>0</v>
      </c>
    </row>
    <row r="8" ht="32.25" customHeight="1" spans="1:6">
      <c r="A8" s="12">
        <v>605</v>
      </c>
      <c r="B8" s="13" t="s">
        <v>158</v>
      </c>
      <c r="C8" s="12"/>
      <c r="D8" s="17"/>
      <c r="E8" s="15"/>
      <c r="F8" s="16"/>
    </row>
    <row r="9" ht="32.25" customHeight="1" spans="1:6">
      <c r="A9" s="12" t="s">
        <v>202</v>
      </c>
      <c r="B9" s="13" t="s">
        <v>203</v>
      </c>
      <c r="C9" s="12"/>
      <c r="D9" s="17"/>
      <c r="E9" s="15"/>
      <c r="F9" s="16"/>
    </row>
    <row r="10" ht="32.25" customHeight="1" spans="1:6">
      <c r="A10" s="12" t="s">
        <v>75</v>
      </c>
      <c r="B10" s="13" t="s">
        <v>206</v>
      </c>
      <c r="C10" s="12" t="s">
        <v>123</v>
      </c>
      <c r="D10" s="17">
        <v>188</v>
      </c>
      <c r="E10" s="18"/>
      <c r="F10" s="16">
        <f t="shared" ref="F10" si="1">D10*E10</f>
        <v>0</v>
      </c>
    </row>
    <row r="11" ht="24.75" customHeight="1" spans="1:6">
      <c r="A11" s="10"/>
      <c r="B11" s="20" t="s">
        <v>164</v>
      </c>
      <c r="C11" s="21"/>
      <c r="D11" s="21"/>
      <c r="E11" s="22">
        <f>SUM(F5:F10)</f>
        <v>0</v>
      </c>
      <c r="F11" s="23" t="s">
        <v>91</v>
      </c>
    </row>
  </sheetData>
  <sheetProtection sheet="1" objects="1" scenarios="1"/>
  <mergeCells count="4">
    <mergeCell ref="A1:F1"/>
    <mergeCell ref="A2:E2"/>
    <mergeCell ref="A3:F3"/>
    <mergeCell ref="B11:D11"/>
  </mergeCells>
  <printOptions horizontalCentered="1"/>
  <pageMargins left="0.708661417322835" right="0.708661417322835" top="0.748031496062992" bottom="0.748031496062992" header="0.31496062992126" footer="0.31496062992126"/>
  <pageSetup paperSize="9" fitToHeight="0" orientation="portrait" verticalDpi="12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view="pageBreakPreview" zoomScale="115" zoomScaleNormal="100" topLeftCell="A29" workbookViewId="0">
      <selection activeCell="E41" sqref="E41"/>
    </sheetView>
  </sheetViews>
  <sheetFormatPr defaultColWidth="9.14285714285714" defaultRowHeight="12" outlineLevelCol="5"/>
  <cols>
    <col min="1" max="1" width="10.1428571428571" style="24" customWidth="1"/>
    <col min="2" max="2" width="33.7142857142857" style="25" customWidth="1"/>
    <col min="3" max="3" width="6" style="24" customWidth="1"/>
    <col min="4" max="4" width="10.2857142857143" style="24" customWidth="1"/>
    <col min="5" max="5" width="17.8571428571429" style="26" customWidth="1"/>
    <col min="6" max="6" width="18.1428571428571" style="24" customWidth="1"/>
    <col min="7" max="16384" width="9.14285714285714" style="24"/>
  </cols>
  <sheetData>
    <row r="1" ht="33" customHeight="1" spans="1:6">
      <c r="A1" s="27" t="s">
        <v>64</v>
      </c>
      <c r="B1" s="27"/>
      <c r="C1" s="27"/>
      <c r="D1" s="27"/>
      <c r="E1" s="27"/>
      <c r="F1" s="27"/>
    </row>
    <row r="2" ht="38.25" customHeight="1" spans="1:6">
      <c r="A2" s="28" t="s">
        <v>8</v>
      </c>
      <c r="B2" s="29"/>
      <c r="C2" s="29"/>
      <c r="D2" s="29"/>
      <c r="E2" s="29"/>
      <c r="F2" s="30" t="s">
        <v>65</v>
      </c>
    </row>
    <row r="3" ht="24.75" customHeight="1" spans="1:6">
      <c r="A3" s="31" t="s">
        <v>52</v>
      </c>
      <c r="B3" s="32"/>
      <c r="C3" s="32"/>
      <c r="D3" s="32"/>
      <c r="E3" s="32"/>
      <c r="F3" s="32"/>
    </row>
    <row r="4" ht="24.75" customHeight="1" spans="1:6">
      <c r="A4" s="33" t="s">
        <v>66</v>
      </c>
      <c r="B4" s="33" t="s">
        <v>67</v>
      </c>
      <c r="C4" s="33" t="s">
        <v>68</v>
      </c>
      <c r="D4" s="33" t="s">
        <v>69</v>
      </c>
      <c r="E4" s="34" t="s">
        <v>70</v>
      </c>
      <c r="F4" s="33" t="s">
        <v>71</v>
      </c>
    </row>
    <row r="5" ht="32.25" customHeight="1" spans="1:6">
      <c r="A5" s="35">
        <v>602</v>
      </c>
      <c r="B5" s="36" t="s">
        <v>155</v>
      </c>
      <c r="C5" s="37"/>
      <c r="D5" s="38"/>
      <c r="E5" s="39"/>
      <c r="F5" s="40"/>
    </row>
    <row r="6" ht="32.25" customHeight="1" spans="1:6">
      <c r="A6" s="37" t="s">
        <v>165</v>
      </c>
      <c r="B6" s="36" t="s">
        <v>166</v>
      </c>
      <c r="C6" s="37"/>
      <c r="D6" s="38"/>
      <c r="E6" s="39"/>
      <c r="F6" s="40"/>
    </row>
    <row r="7" ht="32.25" customHeight="1" spans="1:6">
      <c r="A7" s="37" t="s">
        <v>75</v>
      </c>
      <c r="B7" s="36" t="s">
        <v>167</v>
      </c>
      <c r="C7" s="37"/>
      <c r="D7" s="38"/>
      <c r="E7" s="39"/>
      <c r="F7" s="40"/>
    </row>
    <row r="8" ht="32.25" customHeight="1" spans="1:6">
      <c r="A8" s="35">
        <v>-1</v>
      </c>
      <c r="B8" s="36" t="s">
        <v>207</v>
      </c>
      <c r="C8" s="37" t="s">
        <v>114</v>
      </c>
      <c r="D8" s="41">
        <v>84</v>
      </c>
      <c r="E8" s="18"/>
      <c r="F8" s="40">
        <f t="shared" ref="F8:F16" si="0">D8*E8</f>
        <v>0</v>
      </c>
    </row>
    <row r="9" ht="32.25" customHeight="1" spans="1:6">
      <c r="A9" s="37" t="s">
        <v>80</v>
      </c>
      <c r="B9" s="36" t="s">
        <v>172</v>
      </c>
      <c r="C9" s="37"/>
      <c r="D9" s="42"/>
      <c r="E9" s="39"/>
      <c r="F9" s="40"/>
    </row>
    <row r="10" ht="32.25" customHeight="1" spans="1:6">
      <c r="A10" s="35">
        <v>-1</v>
      </c>
      <c r="B10" s="36" t="s">
        <v>175</v>
      </c>
      <c r="C10" s="37" t="s">
        <v>176</v>
      </c>
      <c r="D10" s="42">
        <v>10</v>
      </c>
      <c r="E10" s="18"/>
      <c r="F10" s="40">
        <f t="shared" si="0"/>
        <v>0</v>
      </c>
    </row>
    <row r="11" ht="32.25" customHeight="1" spans="1:6">
      <c r="A11" s="37" t="s">
        <v>156</v>
      </c>
      <c r="B11" s="36" t="s">
        <v>208</v>
      </c>
      <c r="C11" s="37"/>
      <c r="D11" s="42"/>
      <c r="E11" s="39"/>
      <c r="F11" s="40"/>
    </row>
    <row r="12" ht="32.25" customHeight="1" spans="1:6">
      <c r="A12" s="37" t="s">
        <v>75</v>
      </c>
      <c r="B12" s="36" t="s">
        <v>209</v>
      </c>
      <c r="C12" s="37" t="s">
        <v>114</v>
      </c>
      <c r="D12" s="41">
        <v>238</v>
      </c>
      <c r="E12" s="18"/>
      <c r="F12" s="40">
        <f t="shared" si="0"/>
        <v>0</v>
      </c>
    </row>
    <row r="13" ht="32.25" customHeight="1" spans="1:6">
      <c r="A13" s="35">
        <v>604</v>
      </c>
      <c r="B13" s="36" t="s">
        <v>178</v>
      </c>
      <c r="C13" s="37"/>
      <c r="D13" s="42"/>
      <c r="E13" s="39"/>
      <c r="F13" s="40"/>
    </row>
    <row r="14" ht="32.25" customHeight="1" spans="1:6">
      <c r="A14" s="37" t="s">
        <v>179</v>
      </c>
      <c r="B14" s="36" t="s">
        <v>180</v>
      </c>
      <c r="C14" s="37"/>
      <c r="D14" s="42"/>
      <c r="E14" s="39"/>
      <c r="F14" s="40"/>
    </row>
    <row r="15" ht="32.25" customHeight="1" spans="1:6">
      <c r="A15" s="37" t="s">
        <v>75</v>
      </c>
      <c r="B15" s="36" t="s">
        <v>210</v>
      </c>
      <c r="C15" s="37" t="s">
        <v>176</v>
      </c>
      <c r="D15" s="42">
        <v>2</v>
      </c>
      <c r="E15" s="18"/>
      <c r="F15" s="40">
        <f t="shared" si="0"/>
        <v>0</v>
      </c>
    </row>
    <row r="16" ht="32.25" customHeight="1" spans="1:6">
      <c r="A16" s="37" t="s">
        <v>78</v>
      </c>
      <c r="B16" s="36" t="s">
        <v>211</v>
      </c>
      <c r="C16" s="37" t="s">
        <v>176</v>
      </c>
      <c r="D16" s="42">
        <v>2</v>
      </c>
      <c r="E16" s="18"/>
      <c r="F16" s="40">
        <f t="shared" si="0"/>
        <v>0</v>
      </c>
    </row>
    <row r="17" ht="32.25" customHeight="1" spans="1:6">
      <c r="A17" s="37" t="s">
        <v>212</v>
      </c>
      <c r="B17" s="36" t="s">
        <v>213</v>
      </c>
      <c r="C17" s="37"/>
      <c r="D17" s="42"/>
      <c r="E17" s="39"/>
      <c r="F17" s="40"/>
    </row>
    <row r="18" ht="32.25" customHeight="1" spans="1:6">
      <c r="A18" s="37" t="s">
        <v>75</v>
      </c>
      <c r="B18" s="36" t="s">
        <v>214</v>
      </c>
      <c r="C18" s="37" t="s">
        <v>176</v>
      </c>
      <c r="D18" s="42">
        <v>2</v>
      </c>
      <c r="E18" s="18"/>
      <c r="F18" s="40">
        <f t="shared" ref="F18:F22" si="1">D18*E18</f>
        <v>0</v>
      </c>
    </row>
    <row r="19" ht="32.25" customHeight="1" spans="1:6">
      <c r="A19" s="37" t="s">
        <v>78</v>
      </c>
      <c r="B19" s="36" t="s">
        <v>215</v>
      </c>
      <c r="C19" s="37" t="s">
        <v>176</v>
      </c>
      <c r="D19" s="42">
        <v>2</v>
      </c>
      <c r="E19" s="18"/>
      <c r="F19" s="40">
        <f t="shared" si="1"/>
        <v>0</v>
      </c>
    </row>
    <row r="20" ht="32.25" customHeight="1" spans="1:6">
      <c r="A20" s="37" t="s">
        <v>188</v>
      </c>
      <c r="B20" s="36" t="s">
        <v>189</v>
      </c>
      <c r="C20" s="37"/>
      <c r="D20" s="42"/>
      <c r="E20" s="39"/>
      <c r="F20" s="40"/>
    </row>
    <row r="21" ht="32.25" customHeight="1" spans="1:6">
      <c r="A21" s="37" t="s">
        <v>75</v>
      </c>
      <c r="B21" s="36" t="s">
        <v>216</v>
      </c>
      <c r="C21" s="37" t="s">
        <v>176</v>
      </c>
      <c r="D21" s="42">
        <v>2</v>
      </c>
      <c r="E21" s="18"/>
      <c r="F21" s="40">
        <f t="shared" si="1"/>
        <v>0</v>
      </c>
    </row>
    <row r="22" ht="32.25" customHeight="1" spans="1:6">
      <c r="A22" s="37" t="s">
        <v>193</v>
      </c>
      <c r="B22" s="36" t="s">
        <v>194</v>
      </c>
      <c r="C22" s="37" t="s">
        <v>176</v>
      </c>
      <c r="D22" s="42">
        <v>12</v>
      </c>
      <c r="E22" s="18"/>
      <c r="F22" s="40">
        <f t="shared" si="1"/>
        <v>0</v>
      </c>
    </row>
    <row r="23" ht="32.25" customHeight="1" spans="1:6">
      <c r="A23" s="35">
        <v>605</v>
      </c>
      <c r="B23" s="36" t="s">
        <v>158</v>
      </c>
      <c r="C23" s="37"/>
      <c r="D23" s="42"/>
      <c r="E23" s="39"/>
      <c r="F23" s="40"/>
    </row>
    <row r="24" ht="32.25" customHeight="1" spans="1:6">
      <c r="A24" s="37" t="s">
        <v>159</v>
      </c>
      <c r="B24" s="36" t="s">
        <v>160</v>
      </c>
      <c r="C24" s="37"/>
      <c r="D24" s="42"/>
      <c r="E24" s="39"/>
      <c r="F24" s="40"/>
    </row>
    <row r="25" ht="32.25" customHeight="1" spans="1:6">
      <c r="A25" s="37" t="s">
        <v>75</v>
      </c>
      <c r="B25" s="36" t="s">
        <v>161</v>
      </c>
      <c r="C25" s="37" t="s">
        <v>123</v>
      </c>
      <c r="D25" s="41">
        <v>537</v>
      </c>
      <c r="E25" s="18"/>
      <c r="F25" s="40">
        <f t="shared" ref="F25:F27" si="2">D25*E25</f>
        <v>0</v>
      </c>
    </row>
    <row r="26" ht="32.25" customHeight="1" spans="1:6">
      <c r="A26" s="37" t="s">
        <v>217</v>
      </c>
      <c r="B26" s="36" t="s">
        <v>198</v>
      </c>
      <c r="C26" s="37"/>
      <c r="D26" s="42"/>
      <c r="E26" s="43"/>
      <c r="F26" s="40"/>
    </row>
    <row r="27" ht="32.25" customHeight="1" spans="1:6">
      <c r="A27" s="37" t="s">
        <v>78</v>
      </c>
      <c r="B27" s="36" t="s">
        <v>199</v>
      </c>
      <c r="C27" s="37" t="s">
        <v>176</v>
      </c>
      <c r="D27" s="42">
        <v>21</v>
      </c>
      <c r="E27" s="18"/>
      <c r="F27" s="40">
        <f t="shared" si="2"/>
        <v>0</v>
      </c>
    </row>
    <row r="28" ht="32.25" customHeight="1" spans="1:6">
      <c r="A28" s="37" t="s">
        <v>200</v>
      </c>
      <c r="B28" s="36" t="s">
        <v>201</v>
      </c>
      <c r="C28" s="37" t="s">
        <v>123</v>
      </c>
      <c r="D28" s="41">
        <v>3.538</v>
      </c>
      <c r="E28" s="44"/>
      <c r="F28" s="40">
        <f>D28*E28</f>
        <v>0</v>
      </c>
    </row>
    <row r="29" ht="32.25" customHeight="1" spans="1:6">
      <c r="A29" s="37" t="s">
        <v>162</v>
      </c>
      <c r="B29" s="36" t="s">
        <v>163</v>
      </c>
      <c r="C29" s="37" t="s">
        <v>123</v>
      </c>
      <c r="D29" s="41">
        <v>301</v>
      </c>
      <c r="E29" s="44"/>
      <c r="F29" s="40">
        <f>D29*E29</f>
        <v>0</v>
      </c>
    </row>
    <row r="30" ht="32.25" customHeight="1" spans="1:6">
      <c r="A30" s="35">
        <v>610</v>
      </c>
      <c r="B30" s="36" t="s">
        <v>218</v>
      </c>
      <c r="C30" s="37"/>
      <c r="D30" s="42"/>
      <c r="E30" s="43"/>
      <c r="F30" s="40"/>
    </row>
    <row r="31" ht="32.25" customHeight="1" spans="1:6">
      <c r="A31" s="37" t="s">
        <v>219</v>
      </c>
      <c r="B31" s="36" t="s">
        <v>220</v>
      </c>
      <c r="C31" s="37"/>
      <c r="D31" s="42"/>
      <c r="E31" s="43"/>
      <c r="F31" s="40"/>
    </row>
    <row r="32" ht="32.25" customHeight="1" spans="1:6">
      <c r="A32" s="37" t="s">
        <v>75</v>
      </c>
      <c r="B32" s="36" t="s">
        <v>221</v>
      </c>
      <c r="C32" s="37" t="s">
        <v>222</v>
      </c>
      <c r="D32" s="42">
        <v>1</v>
      </c>
      <c r="E32" s="18"/>
      <c r="F32" s="40">
        <f t="shared" ref="F30:F32" si="3">D32*E32</f>
        <v>0</v>
      </c>
    </row>
    <row r="33" ht="32.25" customHeight="1" spans="1:6">
      <c r="A33" s="37" t="s">
        <v>78</v>
      </c>
      <c r="B33" s="36" t="s">
        <v>223</v>
      </c>
      <c r="C33" s="37" t="s">
        <v>222</v>
      </c>
      <c r="D33" s="42">
        <v>10</v>
      </c>
      <c r="E33" s="18"/>
      <c r="F33" s="40">
        <f t="shared" ref="F33:F38" si="4">D33*E33</f>
        <v>0</v>
      </c>
    </row>
    <row r="34" ht="32.25" customHeight="1" spans="1:6">
      <c r="A34" s="37" t="s">
        <v>80</v>
      </c>
      <c r="B34" s="36" t="s">
        <v>224</v>
      </c>
      <c r="C34" s="37" t="s">
        <v>222</v>
      </c>
      <c r="D34" s="42">
        <v>2</v>
      </c>
      <c r="E34" s="18"/>
      <c r="F34" s="40">
        <f t="shared" si="4"/>
        <v>0</v>
      </c>
    </row>
    <row r="35" ht="32.25" customHeight="1" spans="1:6">
      <c r="A35" s="37" t="s">
        <v>102</v>
      </c>
      <c r="B35" s="36" t="s">
        <v>225</v>
      </c>
      <c r="C35" s="37" t="s">
        <v>222</v>
      </c>
      <c r="D35" s="42">
        <v>8</v>
      </c>
      <c r="E35" s="18"/>
      <c r="F35" s="40">
        <f t="shared" si="4"/>
        <v>0</v>
      </c>
    </row>
    <row r="36" ht="32.25" customHeight="1" spans="1:6">
      <c r="A36" s="37" t="s">
        <v>95</v>
      </c>
      <c r="B36" s="36" t="s">
        <v>226</v>
      </c>
      <c r="C36" s="37" t="s">
        <v>222</v>
      </c>
      <c r="D36" s="42">
        <v>1</v>
      </c>
      <c r="E36" s="18"/>
      <c r="F36" s="40">
        <f t="shared" si="4"/>
        <v>0</v>
      </c>
    </row>
    <row r="37" ht="32.25" customHeight="1" spans="1:6">
      <c r="A37" s="37" t="s">
        <v>186</v>
      </c>
      <c r="B37" s="36" t="s">
        <v>227</v>
      </c>
      <c r="C37" s="37" t="s">
        <v>114</v>
      </c>
      <c r="D37" s="41">
        <v>308</v>
      </c>
      <c r="E37" s="18"/>
      <c r="F37" s="40">
        <f t="shared" si="4"/>
        <v>0</v>
      </c>
    </row>
    <row r="38" ht="32.25" customHeight="1" spans="1:6">
      <c r="A38" s="37" t="s">
        <v>228</v>
      </c>
      <c r="B38" s="36" t="s">
        <v>229</v>
      </c>
      <c r="C38" s="37" t="s">
        <v>114</v>
      </c>
      <c r="D38" s="41">
        <v>113</v>
      </c>
      <c r="E38" s="18"/>
      <c r="F38" s="40">
        <f t="shared" si="4"/>
        <v>0</v>
      </c>
    </row>
    <row r="39" ht="32.25" customHeight="1" spans="1:6">
      <c r="A39" s="37" t="s">
        <v>230</v>
      </c>
      <c r="B39" s="36" t="s">
        <v>231</v>
      </c>
      <c r="C39" s="37" t="s">
        <v>114</v>
      </c>
      <c r="D39" s="41">
        <v>150</v>
      </c>
      <c r="E39" s="18"/>
      <c r="F39" s="40">
        <f>D39*E39</f>
        <v>0</v>
      </c>
    </row>
    <row r="40" ht="32.25" customHeight="1" spans="1:6">
      <c r="A40" s="37" t="s">
        <v>232</v>
      </c>
      <c r="B40" s="36" t="s">
        <v>233</v>
      </c>
      <c r="C40" s="37" t="s">
        <v>114</v>
      </c>
      <c r="D40" s="41">
        <v>321</v>
      </c>
      <c r="E40" s="18"/>
      <c r="F40" s="40">
        <f>D40*E40</f>
        <v>0</v>
      </c>
    </row>
    <row r="41" ht="32.25" customHeight="1" spans="1:6">
      <c r="A41" s="37" t="s">
        <v>234</v>
      </c>
      <c r="B41" s="36" t="s">
        <v>235</v>
      </c>
      <c r="C41" s="37" t="s">
        <v>154</v>
      </c>
      <c r="D41" s="42">
        <v>14</v>
      </c>
      <c r="E41" s="18"/>
      <c r="F41" s="40">
        <f>D41*E41</f>
        <v>0</v>
      </c>
    </row>
    <row r="42" ht="24.75" customHeight="1" spans="1:6">
      <c r="A42" s="33"/>
      <c r="B42" s="45" t="s">
        <v>164</v>
      </c>
      <c r="C42" s="46"/>
      <c r="D42" s="47"/>
      <c r="E42" s="48">
        <f>SUM(F5:F41)</f>
        <v>0</v>
      </c>
      <c r="F42" s="49" t="s">
        <v>91</v>
      </c>
    </row>
  </sheetData>
  <sheetProtection sheet="1" objects="1"/>
  <mergeCells count="4">
    <mergeCell ref="A1:F1"/>
    <mergeCell ref="A2:E2"/>
    <mergeCell ref="A3:F3"/>
    <mergeCell ref="B42:D42"/>
  </mergeCells>
  <printOptions horizontalCentered="1"/>
  <pageMargins left="0.708661417322835" right="0.708661417322835" top="0.748031496062992" bottom="0.748031496062992" header="0.31496062992126" footer="0.31496062992126"/>
  <pageSetup paperSize="9" fitToHeight="0" orientation="portrait" verticalDpi="12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
  <sheetViews>
    <sheetView view="pageBreakPreview" zoomScale="115" zoomScaleNormal="100" topLeftCell="A3" workbookViewId="0">
      <selection activeCell="H14" sqref="H14"/>
    </sheetView>
  </sheetViews>
  <sheetFormatPr defaultColWidth="9.14285714285714" defaultRowHeight="12" outlineLevelCol="5"/>
  <cols>
    <col min="1" max="1" width="10.1428571428571" style="1" customWidth="1"/>
    <col min="2" max="2" width="33.7142857142857" style="2" customWidth="1"/>
    <col min="3" max="3" width="6" style="1" customWidth="1"/>
    <col min="4" max="4" width="10.2857142857143" style="1" customWidth="1"/>
    <col min="5" max="5" width="17.8571428571429" style="3" customWidth="1"/>
    <col min="6" max="6" width="18.1428571428571" style="1" customWidth="1"/>
    <col min="7" max="16384" width="9.14285714285714" style="1"/>
  </cols>
  <sheetData>
    <row r="1" ht="33" customHeight="1" spans="1:6">
      <c r="A1" s="4" t="s">
        <v>64</v>
      </c>
      <c r="B1" s="4"/>
      <c r="C1" s="4"/>
      <c r="D1" s="4"/>
      <c r="E1" s="4"/>
      <c r="F1" s="4"/>
    </row>
    <row r="2" ht="38.25" customHeight="1" spans="1:6">
      <c r="A2" s="5" t="s">
        <v>8</v>
      </c>
      <c r="B2" s="6"/>
      <c r="C2" s="6"/>
      <c r="D2" s="6"/>
      <c r="E2" s="6"/>
      <c r="F2" s="7" t="s">
        <v>65</v>
      </c>
    </row>
    <row r="3" ht="45.75" customHeight="1" spans="1:6">
      <c r="A3" s="8" t="s">
        <v>53</v>
      </c>
      <c r="B3" s="9"/>
      <c r="C3" s="9"/>
      <c r="D3" s="9"/>
      <c r="E3" s="9"/>
      <c r="F3" s="9"/>
    </row>
    <row r="4" ht="24.75" customHeight="1" spans="1:6">
      <c r="A4" s="10" t="s">
        <v>66</v>
      </c>
      <c r="B4" s="10" t="s">
        <v>67</v>
      </c>
      <c r="C4" s="10" t="s">
        <v>68</v>
      </c>
      <c r="D4" s="10" t="s">
        <v>69</v>
      </c>
      <c r="E4" s="11" t="s">
        <v>70</v>
      </c>
      <c r="F4" s="10" t="s">
        <v>71</v>
      </c>
    </row>
    <row r="5" ht="32.25" customHeight="1" spans="1:6">
      <c r="A5" s="12">
        <v>602</v>
      </c>
      <c r="B5" s="13" t="s">
        <v>155</v>
      </c>
      <c r="C5" s="12"/>
      <c r="D5" s="14"/>
      <c r="E5" s="15"/>
      <c r="F5" s="16"/>
    </row>
    <row r="6" ht="32.25" customHeight="1" spans="1:6">
      <c r="A6" s="12" t="s">
        <v>165</v>
      </c>
      <c r="B6" s="13" t="s">
        <v>166</v>
      </c>
      <c r="C6" s="12"/>
      <c r="D6" s="14"/>
      <c r="E6" s="15"/>
      <c r="F6" s="16"/>
    </row>
    <row r="7" ht="32.25" customHeight="1" spans="1:6">
      <c r="A7" s="12" t="s">
        <v>75</v>
      </c>
      <c r="B7" s="13" t="s">
        <v>167</v>
      </c>
      <c r="C7" s="12"/>
      <c r="D7" s="14"/>
      <c r="E7" s="15"/>
      <c r="F7" s="16"/>
    </row>
    <row r="8" ht="32.25" customHeight="1" spans="1:6">
      <c r="A8" s="12">
        <v>-1</v>
      </c>
      <c r="B8" s="13" t="s">
        <v>207</v>
      </c>
      <c r="C8" s="12" t="s">
        <v>114</v>
      </c>
      <c r="D8" s="17">
        <v>110</v>
      </c>
      <c r="E8" s="18"/>
      <c r="F8" s="16">
        <f t="shared" ref="F8" si="0">D8*E8</f>
        <v>0</v>
      </c>
    </row>
    <row r="9" ht="32.25" customHeight="1" spans="1:6">
      <c r="A9" s="12" t="s">
        <v>80</v>
      </c>
      <c r="B9" s="13" t="s">
        <v>172</v>
      </c>
      <c r="C9" s="12"/>
      <c r="D9" s="17"/>
      <c r="E9" s="15"/>
      <c r="F9" s="16"/>
    </row>
    <row r="10" ht="32.25" customHeight="1" spans="1:6">
      <c r="A10" s="12">
        <v>-1</v>
      </c>
      <c r="B10" s="13" t="s">
        <v>175</v>
      </c>
      <c r="C10" s="12" t="s">
        <v>176</v>
      </c>
      <c r="D10" s="19">
        <v>50</v>
      </c>
      <c r="E10" s="18"/>
      <c r="F10" s="16">
        <f t="shared" ref="F10:F12" si="1">D10*E10</f>
        <v>0</v>
      </c>
    </row>
    <row r="11" ht="32.25" customHeight="1" spans="1:6">
      <c r="A11" s="12">
        <v>605</v>
      </c>
      <c r="B11" s="13" t="s">
        <v>158</v>
      </c>
      <c r="C11" s="12"/>
      <c r="D11" s="17"/>
      <c r="E11" s="15"/>
      <c r="F11" s="16"/>
    </row>
    <row r="12" ht="32.25" customHeight="1" spans="1:6">
      <c r="A12" s="12" t="s">
        <v>200</v>
      </c>
      <c r="B12" s="13" t="s">
        <v>201</v>
      </c>
      <c r="C12" s="12" t="s">
        <v>123</v>
      </c>
      <c r="D12" s="17">
        <v>17.69</v>
      </c>
      <c r="E12" s="18"/>
      <c r="F12" s="16">
        <f t="shared" si="1"/>
        <v>0</v>
      </c>
    </row>
    <row r="13" ht="32.25" customHeight="1" spans="1:6">
      <c r="A13" s="12" t="s">
        <v>202</v>
      </c>
      <c r="B13" s="13" t="s">
        <v>203</v>
      </c>
      <c r="C13" s="12"/>
      <c r="D13" s="17"/>
      <c r="E13" s="15"/>
      <c r="F13" s="16"/>
    </row>
    <row r="14" ht="32.25" customHeight="1" spans="1:6">
      <c r="A14" s="12" t="s">
        <v>75</v>
      </c>
      <c r="B14" s="13" t="s">
        <v>204</v>
      </c>
      <c r="C14" s="12" t="s">
        <v>114</v>
      </c>
      <c r="D14" s="17">
        <v>264</v>
      </c>
      <c r="E14" s="18"/>
      <c r="F14" s="16">
        <f t="shared" ref="F14" si="2">D14*E14</f>
        <v>0</v>
      </c>
    </row>
    <row r="15" ht="24.75" customHeight="1" spans="1:6">
      <c r="A15" s="10"/>
      <c r="B15" s="20" t="s">
        <v>164</v>
      </c>
      <c r="C15" s="21"/>
      <c r="D15" s="21"/>
      <c r="E15" s="22">
        <f>SUM(F5:F14)</f>
        <v>0</v>
      </c>
      <c r="F15" s="23" t="s">
        <v>91</v>
      </c>
    </row>
  </sheetData>
  <sheetProtection sheet="1" objects="1" scenarios="1"/>
  <mergeCells count="4">
    <mergeCell ref="A1:F1"/>
    <mergeCell ref="A2:E2"/>
    <mergeCell ref="A3:F3"/>
    <mergeCell ref="B15:D15"/>
  </mergeCells>
  <printOptions horizontalCentered="1"/>
  <pageMargins left="0.708661417322835" right="0.708661417322835" top="0.748031496062992" bottom="0.748031496062992" header="0.31496062992126" footer="0.31496062992126"/>
  <pageSetup paperSize="9" fitToHeight="0" orientation="portrait"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8"/>
  <sheetViews>
    <sheetView showZeros="0" view="pageBreakPreview" zoomScaleNormal="145" workbookViewId="0">
      <selection activeCell="F33" sqref="F33"/>
    </sheetView>
  </sheetViews>
  <sheetFormatPr defaultColWidth="9.14285714285714" defaultRowHeight="14.25"/>
  <cols>
    <col min="1" max="1" width="118.714285714286" style="96" customWidth="1"/>
    <col min="2" max="16384" width="9.14285714285714" style="75"/>
  </cols>
  <sheetData>
    <row r="1" ht="36.75" customHeight="1" spans="1:1">
      <c r="A1" s="97" t="s">
        <v>7</v>
      </c>
    </row>
    <row r="2" ht="51.75" customHeight="1" spans="1:1">
      <c r="A2" s="98" t="s">
        <v>8</v>
      </c>
    </row>
    <row r="3" s="95" customFormat="1" ht="21.75" customHeight="1" spans="1:1">
      <c r="A3" s="99" t="s">
        <v>9</v>
      </c>
    </row>
    <row r="4" s="95" customFormat="1" ht="60.75" customHeight="1" spans="1:1">
      <c r="A4" s="100" t="s">
        <v>10</v>
      </c>
    </row>
    <row r="5" s="95" customFormat="1" ht="42" customHeight="1" spans="1:1">
      <c r="A5" s="100" t="s">
        <v>11</v>
      </c>
    </row>
    <row r="6" s="95" customFormat="1" ht="63.75" customHeight="1" spans="1:1">
      <c r="A6" s="100" t="s">
        <v>12</v>
      </c>
    </row>
    <row r="7" s="95" customFormat="1" ht="51.75" customHeight="1" spans="1:1">
      <c r="A7" s="100" t="s">
        <v>13</v>
      </c>
    </row>
    <row r="8" s="95" customFormat="1" ht="38.25" customHeight="1" spans="1:1">
      <c r="A8" s="100" t="s">
        <v>14</v>
      </c>
    </row>
    <row r="9" s="95" customFormat="1" ht="35.25" customHeight="1" spans="1:1">
      <c r="A9" s="100" t="s">
        <v>15</v>
      </c>
    </row>
    <row r="10" s="95" customFormat="1" ht="33.75" customHeight="1" spans="1:1">
      <c r="A10" s="100" t="s">
        <v>16</v>
      </c>
    </row>
    <row r="11" s="95" customFormat="1" ht="25.5" customHeight="1" spans="1:1">
      <c r="A11" s="99" t="s">
        <v>17</v>
      </c>
    </row>
    <row r="12" s="95" customFormat="1" ht="18.75" customHeight="1" spans="1:1">
      <c r="A12" s="101" t="s">
        <v>18</v>
      </c>
    </row>
    <row r="13" s="95" customFormat="1" ht="51.75" customHeight="1" spans="1:1">
      <c r="A13" s="101" t="s">
        <v>19</v>
      </c>
    </row>
    <row r="14" s="95" customFormat="1" ht="51.75" customHeight="1" spans="1:1">
      <c r="A14" s="101" t="s">
        <v>20</v>
      </c>
    </row>
    <row r="15" s="95" customFormat="1" ht="33.75" customHeight="1" spans="1:1">
      <c r="A15" s="101" t="s">
        <v>21</v>
      </c>
    </row>
    <row r="16" s="95" customFormat="1" ht="33" customHeight="1" spans="1:1">
      <c r="A16" s="101" t="s">
        <v>22</v>
      </c>
    </row>
    <row r="17" s="95" customFormat="1" ht="33" customHeight="1" spans="1:1">
      <c r="A17" s="101" t="s">
        <v>23</v>
      </c>
    </row>
    <row r="18" s="95" customFormat="1" ht="24.75" customHeight="1" spans="1:1">
      <c r="A18" s="101" t="s">
        <v>24</v>
      </c>
    </row>
    <row r="19" s="95" customFormat="1" ht="34.5" customHeight="1" spans="1:1">
      <c r="A19" s="102" t="s">
        <v>25</v>
      </c>
    </row>
    <row r="20" s="95" customFormat="1" ht="34.5" customHeight="1" spans="1:1">
      <c r="A20" s="102" t="s">
        <v>26</v>
      </c>
    </row>
    <row r="21" s="95" customFormat="1" ht="19.5" customHeight="1" spans="1:1">
      <c r="A21" s="103" t="s">
        <v>27</v>
      </c>
    </row>
    <row r="22" s="95" customFormat="1" ht="16.5" customHeight="1" spans="1:1">
      <c r="A22" s="104" t="s">
        <v>28</v>
      </c>
    </row>
    <row r="23" s="95" customFormat="1" ht="22.5" customHeight="1" spans="1:1">
      <c r="A23" s="105" t="s">
        <v>29</v>
      </c>
    </row>
    <row r="24" s="95" customFormat="1" ht="22.5" customHeight="1" spans="1:1">
      <c r="A24" s="101" t="s">
        <v>30</v>
      </c>
    </row>
    <row r="25" s="95" customFormat="1" ht="34.5" customHeight="1" spans="1:1">
      <c r="A25" s="101" t="s">
        <v>31</v>
      </c>
    </row>
    <row r="26" s="95" customFormat="1" ht="22.5" customHeight="1" spans="1:1">
      <c r="A26" s="101" t="s">
        <v>32</v>
      </c>
    </row>
    <row r="27" s="95" customFormat="1" ht="22.5" customHeight="1" spans="1:1">
      <c r="A27" s="101" t="s">
        <v>33</v>
      </c>
    </row>
    <row r="28" s="95" customFormat="1" ht="276" customHeight="1" spans="1:1">
      <c r="A28" s="101" t="s">
        <v>34</v>
      </c>
    </row>
    <row r="29" s="95" customFormat="1" ht="77.25" customHeight="1" spans="1:1">
      <c r="A29" s="101" t="s">
        <v>35</v>
      </c>
    </row>
    <row r="30" s="95" customFormat="1" ht="88.5" customHeight="1" spans="1:1">
      <c r="A30" s="101" t="s">
        <v>36</v>
      </c>
    </row>
    <row r="31" s="95" customFormat="1" ht="141" customHeight="1" spans="1:1">
      <c r="A31" s="101" t="s">
        <v>37</v>
      </c>
    </row>
    <row r="32" s="95" customFormat="1" ht="39" customHeight="1" spans="1:1">
      <c r="A32" s="106" t="s">
        <v>38</v>
      </c>
    </row>
    <row r="33" s="95" customFormat="1" ht="13.5" spans="1:1">
      <c r="A33" s="107"/>
    </row>
    <row r="34" s="95" customFormat="1" ht="13.5" spans="1:1">
      <c r="A34" s="107"/>
    </row>
    <row r="35" s="95" customFormat="1" ht="13.5" spans="1:1">
      <c r="A35" s="107"/>
    </row>
    <row r="36" s="95" customFormat="1" ht="13.5" spans="1:1">
      <c r="A36" s="107"/>
    </row>
    <row r="37" s="95" customFormat="1" ht="13.5" spans="1:1">
      <c r="A37" s="107"/>
    </row>
    <row r="38" spans="1:1">
      <c r="A38" s="107"/>
    </row>
  </sheetData>
  <sheetProtection sheet="1" objects="1" scenarios="1"/>
  <printOptions horizontalCentered="1"/>
  <pageMargins left="0.590551181102362" right="0.590551181102362" top="0.748031496062992" bottom="0.748031496062992" header="0.31496062992126" footer="0.31496062992126"/>
  <pageSetup paperSize="9" scale="83" orientation="portrait" horizontalDpi="1200" verticalDpi="1200"/>
  <headerFooter alignWithMargins="0"/>
  <rowBreaks count="1" manualBreakCount="1">
    <brk id="22" max="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H26"/>
  <sheetViews>
    <sheetView showGridLines="0" showZeros="0" view="pageBreakPreview" zoomScale="130" zoomScaleNormal="130" workbookViewId="0">
      <selection activeCell="D6" sqref="D6"/>
    </sheetView>
  </sheetViews>
  <sheetFormatPr defaultColWidth="9.14285714285714" defaultRowHeight="14.25" outlineLevelCol="7"/>
  <cols>
    <col min="1" max="1" width="6.57142857142857" style="75" customWidth="1"/>
    <col min="2" max="2" width="22.1428571428571" style="75" customWidth="1"/>
    <col min="3" max="3" width="49.8571428571429" style="75" customWidth="1"/>
    <col min="4" max="4" width="20.2857142857143" style="75" customWidth="1"/>
    <col min="5" max="6" width="9.14285714285714" style="75"/>
    <col min="7" max="7" width="19.2857142857143" style="75" customWidth="1"/>
    <col min="8" max="16384" width="9.14285714285714" style="75"/>
  </cols>
  <sheetData>
    <row r="1" ht="39.75" customHeight="1" spans="1:7">
      <c r="A1" s="76" t="s">
        <v>39</v>
      </c>
      <c r="B1" s="76"/>
      <c r="C1" s="76"/>
      <c r="D1" s="76"/>
    </row>
    <row r="2" ht="32.25" customHeight="1" spans="1:7">
      <c r="A2" s="77" t="s">
        <v>8</v>
      </c>
      <c r="B2" s="77"/>
      <c r="C2" s="77"/>
      <c r="D2" s="78"/>
    </row>
    <row r="3" ht="36" customHeight="1" spans="1:7">
      <c r="A3" s="79" t="s">
        <v>40</v>
      </c>
      <c r="B3" s="79" t="s">
        <v>41</v>
      </c>
      <c r="C3" s="79" t="s">
        <v>42</v>
      </c>
      <c r="D3" s="79" t="s">
        <v>43</v>
      </c>
    </row>
    <row r="4" ht="27.95" customHeight="1" spans="1:7">
      <c r="A4" s="12">
        <v>1</v>
      </c>
      <c r="B4" s="12">
        <v>100</v>
      </c>
      <c r="C4" s="57" t="s">
        <v>44</v>
      </c>
      <c r="D4" s="80">
        <f>第100章!E15</f>
        <v>23918.055</v>
      </c>
    </row>
    <row r="5" ht="27.95" customHeight="1" spans="1:7">
      <c r="A5" s="12">
        <v>2</v>
      </c>
      <c r="B5" s="12">
        <v>200</v>
      </c>
      <c r="C5" s="57" t="s">
        <v>45</v>
      </c>
      <c r="D5" s="80">
        <f>'第200章  路基(S611(8.1KM-33KM))'!E8</f>
        <v>0</v>
      </c>
    </row>
    <row r="6" ht="27.95" customHeight="1" spans="1:7">
      <c r="A6" s="12">
        <v>3</v>
      </c>
      <c r="B6" s="12">
        <v>200</v>
      </c>
      <c r="C6" s="57" t="s">
        <v>46</v>
      </c>
      <c r="D6" s="80">
        <f>'第200章  路基(花城岗(101县道13.5KM))'!E19</f>
        <v>0</v>
      </c>
    </row>
    <row r="7" ht="27.95" customHeight="1" spans="1:7">
      <c r="A7" s="12">
        <v>4</v>
      </c>
      <c r="B7" s="12">
        <v>300</v>
      </c>
      <c r="C7" s="57" t="s">
        <v>47</v>
      </c>
      <c r="D7" s="80">
        <f>'第300章  路面(S611(8.1KM-33KM))'!E8</f>
        <v>0</v>
      </c>
    </row>
    <row r="8" ht="27.95" customHeight="1" spans="1:7">
      <c r="A8" s="12">
        <v>5</v>
      </c>
      <c r="B8" s="12">
        <v>300</v>
      </c>
      <c r="C8" s="57" t="s">
        <v>48</v>
      </c>
      <c r="D8" s="80">
        <f>'第300章  路面(花城岗(101县道13.5KM))'!E29</f>
        <v>0</v>
      </c>
    </row>
    <row r="9" ht="27.95" customHeight="1" spans="1:7">
      <c r="A9" s="12">
        <v>6</v>
      </c>
      <c r="B9" s="12">
        <v>600</v>
      </c>
      <c r="C9" s="57" t="s">
        <v>49</v>
      </c>
      <c r="D9" s="80">
        <f>'第600章  安全设施及预埋管线(S418文昌西路与甘八线交叉'!E11</f>
        <v>0</v>
      </c>
    </row>
    <row r="10" ht="27.95" customHeight="1" spans="1:7">
      <c r="A10" s="12">
        <v>7</v>
      </c>
      <c r="B10" s="12">
        <v>600</v>
      </c>
      <c r="C10" s="57" t="s">
        <v>50</v>
      </c>
      <c r="D10" s="80">
        <f>'第600章  安全设施及预埋管线(S611(8.1KM-33K'!E38</f>
        <v>0</v>
      </c>
    </row>
    <row r="11" ht="27.95" customHeight="1" spans="1:7">
      <c r="A11" s="12">
        <v>8</v>
      </c>
      <c r="B11" s="12">
        <v>600</v>
      </c>
      <c r="C11" s="57" t="s">
        <v>51</v>
      </c>
      <c r="D11" s="80">
        <f>'第600章  安全设施及预埋管线( 小运河桥(101县道12.'!E11</f>
        <v>0</v>
      </c>
    </row>
    <row r="12" ht="27.95" customHeight="1" spans="1:7">
      <c r="A12" s="12">
        <v>9</v>
      </c>
      <c r="B12" s="12">
        <v>600</v>
      </c>
      <c r="C12" s="57" t="s">
        <v>52</v>
      </c>
      <c r="D12" s="80">
        <f>'第600章  安全设施及预埋管线(花城岗(101县道13.5K'!E42</f>
        <v>0</v>
      </c>
    </row>
    <row r="13" ht="27.95" customHeight="1" spans="1:7">
      <c r="A13" s="12">
        <v>10</v>
      </c>
      <c r="B13" s="12">
        <v>600</v>
      </c>
      <c r="C13" s="57" t="s">
        <v>53</v>
      </c>
      <c r="D13" s="80">
        <f>'第600章  安全设施及预埋管线( 侧分带开口封闭及道口橡胶减'!E15</f>
        <v>0</v>
      </c>
    </row>
    <row r="14" ht="24.95" customHeight="1" spans="1:7">
      <c r="A14" s="12">
        <v>11</v>
      </c>
      <c r="B14" s="81" t="s">
        <v>54</v>
      </c>
      <c r="C14" s="82"/>
      <c r="D14" s="80">
        <f>SUM(D4:D13)</f>
        <v>23918.055</v>
      </c>
    </row>
    <row r="15" ht="24.95" customHeight="1" spans="1:7">
      <c r="A15" s="12">
        <v>12</v>
      </c>
      <c r="B15" s="81" t="s">
        <v>55</v>
      </c>
      <c r="C15" s="83"/>
      <c r="D15" s="80"/>
    </row>
    <row r="16" ht="30" customHeight="1" spans="1:7">
      <c r="A16" s="12">
        <v>13</v>
      </c>
      <c r="B16" s="84" t="s">
        <v>56</v>
      </c>
      <c r="C16" s="83"/>
      <c r="D16" s="80">
        <f>D14-D15</f>
        <v>23918.055</v>
      </c>
      <c r="G16" s="85"/>
    </row>
    <row r="17" ht="27.75" customHeight="1" spans="1:8">
      <c r="A17" s="12">
        <v>14</v>
      </c>
      <c r="B17" s="83" t="s">
        <v>57</v>
      </c>
      <c r="C17" s="83"/>
      <c r="D17" s="80" t="s">
        <v>58</v>
      </c>
    </row>
    <row r="18" ht="24.95" customHeight="1" spans="1:8">
      <c r="A18" s="12">
        <v>15</v>
      </c>
      <c r="B18" s="81" t="s">
        <v>59</v>
      </c>
      <c r="C18" s="83"/>
      <c r="D18" s="80">
        <f>5%*D14</f>
        <v>1195.90275</v>
      </c>
      <c r="H18" s="85"/>
    </row>
    <row r="19" ht="24.75" customHeight="1" spans="1:8">
      <c r="A19" s="12">
        <v>16</v>
      </c>
      <c r="B19" s="84" t="s">
        <v>60</v>
      </c>
      <c r="C19" s="83"/>
      <c r="D19" s="86">
        <f>D14+D18</f>
        <v>25113.95775</v>
      </c>
    </row>
    <row r="20" ht="18" customHeight="1" spans="1:8">
      <c r="A20" s="87"/>
      <c r="B20" s="88"/>
      <c r="C20" s="89"/>
      <c r="D20" s="90"/>
    </row>
    <row r="21" s="74" customFormat="1" ht="33" customHeight="1" spans="1:8">
      <c r="A21" s="91" t="s">
        <v>61</v>
      </c>
      <c r="B21" s="91"/>
      <c r="C21" s="92"/>
      <c r="D21" s="92"/>
    </row>
    <row r="22" s="74" customFormat="1" ht="20.1" customHeight="1"/>
    <row r="23" ht="33" customHeight="1" spans="1:8">
      <c r="A23" s="93" t="s">
        <v>62</v>
      </c>
      <c r="B23" s="93"/>
      <c r="C23" s="94"/>
      <c r="D23" s="94"/>
    </row>
    <row r="24" ht="20.1" customHeight="1" spans="1:8">
      <c r="A24" s="74"/>
      <c r="B24" s="74"/>
      <c r="C24" s="74"/>
    </row>
    <row r="25" ht="33" customHeight="1" spans="1:8">
      <c r="A25" s="91" t="s">
        <v>63</v>
      </c>
      <c r="B25" s="91"/>
      <c r="C25" s="94"/>
      <c r="D25" s="94"/>
    </row>
    <row r="26" spans="1:8">
      <c r="A26" s="74"/>
      <c r="B26" s="74"/>
      <c r="C26" s="74"/>
    </row>
  </sheetData>
  <sheetProtection sheet="1" objects="1" scenarios="1"/>
  <mergeCells count="14">
    <mergeCell ref="A1:D1"/>
    <mergeCell ref="A2:C2"/>
    <mergeCell ref="B14:C14"/>
    <mergeCell ref="B15:C15"/>
    <mergeCell ref="B16:C16"/>
    <mergeCell ref="B17:C17"/>
    <mergeCell ref="B18:C18"/>
    <mergeCell ref="B19:C19"/>
    <mergeCell ref="A21:B21"/>
    <mergeCell ref="C21:D21"/>
    <mergeCell ref="A23:B23"/>
    <mergeCell ref="C23:D23"/>
    <mergeCell ref="A25:B25"/>
    <mergeCell ref="C25:D25"/>
  </mergeCells>
  <printOptions horizontalCentered="1"/>
  <pageMargins left="0.511811023622047" right="0.511811023622047" top="1.02362204724409" bottom="0.984251968503937" header="0.31496062992126" footer="0.31496062992126"/>
  <pageSetup paperSize="9" scale="95" orientation="portrait" blackAndWhite="1" horizontalDpi="1200" verticalDpi="12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view="pageBreakPreview" zoomScale="115" zoomScaleNormal="115" workbookViewId="0">
      <selection activeCell="D6" sqref="D6"/>
    </sheetView>
  </sheetViews>
  <sheetFormatPr defaultColWidth="9.14285714285714" defaultRowHeight="12" outlineLevelCol="5"/>
  <cols>
    <col min="1" max="1" width="12.4285714285714" style="60" customWidth="1"/>
    <col min="2" max="2" width="35.4285714285714" style="60" customWidth="1"/>
    <col min="3" max="3" width="8.42857142857143" style="60" customWidth="1"/>
    <col min="4" max="4" width="9.14285714285714" style="60" customWidth="1"/>
    <col min="5" max="5" width="13.7142857142857" style="60" customWidth="1"/>
    <col min="6" max="6" width="14.2857142857143" style="60" customWidth="1"/>
    <col min="7" max="16384" width="9.14285714285714" style="60"/>
  </cols>
  <sheetData>
    <row r="1" ht="48.75" customHeight="1" spans="1:6">
      <c r="A1" s="61" t="s">
        <v>64</v>
      </c>
      <c r="B1" s="61"/>
      <c r="C1" s="61"/>
      <c r="D1" s="61"/>
      <c r="E1" s="61"/>
      <c r="F1" s="61"/>
    </row>
    <row r="2" ht="35.25" customHeight="1" spans="1:6">
      <c r="A2" s="5" t="s">
        <v>8</v>
      </c>
      <c r="B2" s="6"/>
      <c r="C2" s="6"/>
      <c r="D2" s="6"/>
      <c r="E2" s="6"/>
      <c r="F2" s="7" t="s">
        <v>65</v>
      </c>
    </row>
    <row r="3" ht="27" customHeight="1" spans="1:6">
      <c r="A3" s="62" t="s">
        <v>44</v>
      </c>
      <c r="B3" s="62"/>
      <c r="C3" s="62"/>
      <c r="D3" s="62"/>
      <c r="E3" s="62"/>
      <c r="F3" s="62"/>
    </row>
    <row r="4" ht="27" customHeight="1" spans="1:6">
      <c r="A4" s="63" t="s">
        <v>66</v>
      </c>
      <c r="B4" s="63" t="s">
        <v>67</v>
      </c>
      <c r="C4" s="63" t="s">
        <v>68</v>
      </c>
      <c r="D4" s="63" t="s">
        <v>69</v>
      </c>
      <c r="E4" s="63" t="s">
        <v>70</v>
      </c>
      <c r="F4" s="63" t="s">
        <v>71</v>
      </c>
    </row>
    <row r="5" ht="27" customHeight="1" spans="1:6">
      <c r="A5" s="12">
        <v>101</v>
      </c>
      <c r="B5" s="56" t="s">
        <v>72</v>
      </c>
      <c r="C5" s="12"/>
      <c r="D5" s="14"/>
      <c r="E5" s="64"/>
      <c r="F5" s="65"/>
    </row>
    <row r="6" ht="27" customHeight="1" spans="1:6">
      <c r="A6" s="12" t="s">
        <v>73</v>
      </c>
      <c r="B6" s="56" t="s">
        <v>74</v>
      </c>
      <c r="C6" s="12"/>
      <c r="D6" s="14"/>
      <c r="E6" s="64"/>
      <c r="F6" s="66"/>
    </row>
    <row r="7" ht="27" customHeight="1" spans="1:6">
      <c r="A7" s="12" t="s">
        <v>75</v>
      </c>
      <c r="B7" s="56" t="s">
        <v>76</v>
      </c>
      <c r="C7" s="12" t="s">
        <v>77</v>
      </c>
      <c r="D7" s="12">
        <v>1</v>
      </c>
      <c r="E7" s="67"/>
      <c r="F7" s="66">
        <f t="shared" ref="F7:F14" si="0">D7*E7</f>
        <v>0</v>
      </c>
    </row>
    <row r="8" ht="27" customHeight="1" spans="1:6">
      <c r="A8" s="12" t="s">
        <v>78</v>
      </c>
      <c r="B8" s="56" t="s">
        <v>79</v>
      </c>
      <c r="C8" s="12" t="s">
        <v>77</v>
      </c>
      <c r="D8" s="12">
        <v>1</v>
      </c>
      <c r="E8" s="68"/>
      <c r="F8" s="66">
        <f t="shared" si="0"/>
        <v>0</v>
      </c>
    </row>
    <row r="9" ht="27" customHeight="1" spans="1:6">
      <c r="A9" s="12" t="s">
        <v>80</v>
      </c>
      <c r="B9" s="56" t="s">
        <v>81</v>
      </c>
      <c r="C9" s="12" t="s">
        <v>77</v>
      </c>
      <c r="D9" s="12">
        <v>1</v>
      </c>
      <c r="E9" s="69">
        <f>1366746*0.25%</f>
        <v>3416.865</v>
      </c>
      <c r="F9" s="66">
        <f t="shared" si="0"/>
        <v>3416.865</v>
      </c>
    </row>
    <row r="10" ht="27" customHeight="1" spans="1:6">
      <c r="A10" s="12">
        <v>102</v>
      </c>
      <c r="B10" s="56" t="s">
        <v>82</v>
      </c>
      <c r="C10" s="12"/>
      <c r="D10" s="70"/>
      <c r="E10" s="69"/>
      <c r="F10" s="66"/>
    </row>
    <row r="11" ht="27" customHeight="1" spans="1:6">
      <c r="A11" s="12" t="s">
        <v>83</v>
      </c>
      <c r="B11" s="56" t="s">
        <v>84</v>
      </c>
      <c r="C11" s="12" t="s">
        <v>77</v>
      </c>
      <c r="D11" s="12">
        <v>1</v>
      </c>
      <c r="E11" s="68"/>
      <c r="F11" s="66">
        <f t="shared" si="0"/>
        <v>0</v>
      </c>
    </row>
    <row r="12" ht="27" customHeight="1" spans="1:6">
      <c r="A12" s="12" t="s">
        <v>85</v>
      </c>
      <c r="B12" s="56" t="s">
        <v>86</v>
      </c>
      <c r="C12" s="12"/>
      <c r="D12" s="70"/>
      <c r="E12" s="69"/>
      <c r="F12" s="66"/>
    </row>
    <row r="13" ht="27" customHeight="1" spans="1:6">
      <c r="A13" s="12" t="s">
        <v>75</v>
      </c>
      <c r="B13" s="56" t="s">
        <v>87</v>
      </c>
      <c r="C13" s="12" t="s">
        <v>77</v>
      </c>
      <c r="D13" s="12">
        <v>1</v>
      </c>
      <c r="E13" s="68"/>
      <c r="F13" s="66">
        <f t="shared" si="0"/>
        <v>0</v>
      </c>
    </row>
    <row r="14" ht="34.5" customHeight="1" spans="1:6">
      <c r="A14" s="12" t="s">
        <v>88</v>
      </c>
      <c r="B14" s="56" t="s">
        <v>89</v>
      </c>
      <c r="C14" s="12" t="s">
        <v>77</v>
      </c>
      <c r="D14" s="12">
        <v>1</v>
      </c>
      <c r="E14" s="69">
        <f>1366746*1.5%</f>
        <v>20501.19</v>
      </c>
      <c r="F14" s="66">
        <f t="shared" si="0"/>
        <v>20501.19</v>
      </c>
    </row>
    <row r="15" ht="27" customHeight="1" spans="1:6">
      <c r="A15" s="71" t="s">
        <v>90</v>
      </c>
      <c r="B15" s="71"/>
      <c r="C15" s="71"/>
      <c r="D15" s="71"/>
      <c r="E15" s="72">
        <f>SUM(F5:F14)</f>
        <v>23918.055</v>
      </c>
      <c r="F15" s="73" t="s">
        <v>91</v>
      </c>
    </row>
  </sheetData>
  <sheetProtection sheet="1" objects="1" scenarios="1"/>
  <mergeCells count="4">
    <mergeCell ref="A1:F1"/>
    <mergeCell ref="A2:E2"/>
    <mergeCell ref="A3:F3"/>
    <mergeCell ref="A15:D15"/>
  </mergeCells>
  <printOptions horizontalCentered="1"/>
  <pageMargins left="0.47244094488189" right="0.47244094488189" top="0.748031496062992" bottom="0.748031496062992" header="0.31496062992126" footer="0.31496062992126"/>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
  <sheetViews>
    <sheetView view="pageBreakPreview" zoomScale="115" zoomScaleNormal="100" workbookViewId="0">
      <selection activeCell="E7" sqref="E7"/>
    </sheetView>
  </sheetViews>
  <sheetFormatPr defaultColWidth="9.14285714285714" defaultRowHeight="12" outlineLevelRow="7" outlineLevelCol="5"/>
  <cols>
    <col min="1" max="1" width="10.1428571428571" style="1" customWidth="1"/>
    <col min="2" max="2" width="33.7142857142857" style="2" customWidth="1"/>
    <col min="3" max="3" width="6" style="1" customWidth="1"/>
    <col min="4" max="4" width="10.2857142857143" style="1" customWidth="1"/>
    <col min="5" max="5" width="17.8571428571429" style="3" customWidth="1"/>
    <col min="6" max="6" width="18.1428571428571" style="1" customWidth="1"/>
    <col min="7" max="16384" width="9.14285714285714" style="1"/>
  </cols>
  <sheetData>
    <row r="1" ht="33" customHeight="1" spans="1:6">
      <c r="A1" s="4" t="s">
        <v>64</v>
      </c>
      <c r="B1" s="4"/>
      <c r="C1" s="4"/>
      <c r="D1" s="4"/>
      <c r="E1" s="4"/>
      <c r="F1" s="4"/>
    </row>
    <row r="2" ht="38.25" customHeight="1" spans="1:6">
      <c r="A2" s="5" t="s">
        <v>8</v>
      </c>
      <c r="B2" s="6"/>
      <c r="C2" s="6"/>
      <c r="D2" s="6"/>
      <c r="E2" s="6"/>
      <c r="F2" s="7" t="s">
        <v>65</v>
      </c>
    </row>
    <row r="3" ht="24.75" customHeight="1" spans="1:6">
      <c r="A3" s="8" t="s">
        <v>45</v>
      </c>
      <c r="B3" s="9"/>
      <c r="C3" s="9"/>
      <c r="D3" s="9"/>
      <c r="E3" s="9"/>
      <c r="F3" s="9"/>
    </row>
    <row r="4" ht="24.75" customHeight="1" spans="1:6">
      <c r="A4" s="10" t="s">
        <v>66</v>
      </c>
      <c r="B4" s="10" t="s">
        <v>67</v>
      </c>
      <c r="C4" s="10" t="s">
        <v>68</v>
      </c>
      <c r="D4" s="10" t="s">
        <v>69</v>
      </c>
      <c r="E4" s="11" t="s">
        <v>70</v>
      </c>
      <c r="F4" s="10" t="s">
        <v>71</v>
      </c>
    </row>
    <row r="5" ht="32.25" customHeight="1" spans="1:6">
      <c r="A5" s="57">
        <v>207</v>
      </c>
      <c r="B5" s="56" t="s">
        <v>92</v>
      </c>
      <c r="C5" s="57"/>
      <c r="D5" s="58"/>
      <c r="E5" s="15"/>
      <c r="F5" s="16"/>
    </row>
    <row r="6" ht="32.25" customHeight="1" spans="1:6">
      <c r="A6" s="57" t="s">
        <v>93</v>
      </c>
      <c r="B6" s="56" t="s">
        <v>94</v>
      </c>
      <c r="C6" s="57"/>
      <c r="D6" s="58"/>
      <c r="E6" s="15"/>
      <c r="F6" s="16"/>
    </row>
    <row r="7" ht="32.25" customHeight="1" spans="1:6">
      <c r="A7" s="57" t="s">
        <v>95</v>
      </c>
      <c r="B7" s="56" t="s">
        <v>96</v>
      </c>
      <c r="C7" s="57" t="s">
        <v>97</v>
      </c>
      <c r="D7" s="59">
        <v>0.72</v>
      </c>
      <c r="E7" s="18"/>
      <c r="F7" s="16">
        <f t="shared" ref="F7" si="0">D7*E7</f>
        <v>0</v>
      </c>
    </row>
    <row r="8" ht="24.75" customHeight="1" spans="1:6">
      <c r="A8" s="10"/>
      <c r="B8" s="20" t="s">
        <v>98</v>
      </c>
      <c r="C8" s="21"/>
      <c r="D8" s="21"/>
      <c r="E8" s="22">
        <f>SUM(F5:F7)</f>
        <v>0</v>
      </c>
      <c r="F8" s="23" t="s">
        <v>91</v>
      </c>
    </row>
  </sheetData>
  <sheetProtection sheet="1" objects="1" scenarios="1"/>
  <mergeCells count="4">
    <mergeCell ref="A1:F1"/>
    <mergeCell ref="A2:E2"/>
    <mergeCell ref="A3:F3"/>
    <mergeCell ref="B8:D8"/>
  </mergeCells>
  <printOptions horizontalCentered="1"/>
  <pageMargins left="0.708661417322835" right="0.708661417322835" top="0.748031496062992" bottom="0.748031496062992" header="0.31496062992126" footer="0.31496062992126"/>
  <pageSetup paperSize="9" fitToHeight="0" orientation="portrait" verticalDpi="12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view="pageBreakPreview" zoomScale="115" zoomScaleNormal="100" workbookViewId="0">
      <selection activeCell="D18" sqref="D18"/>
    </sheetView>
  </sheetViews>
  <sheetFormatPr defaultColWidth="9.14285714285714" defaultRowHeight="12" outlineLevelCol="5"/>
  <cols>
    <col min="1" max="1" width="10.1428571428571" style="1" customWidth="1"/>
    <col min="2" max="2" width="33.7142857142857" style="2" customWidth="1"/>
    <col min="3" max="3" width="6" style="1" customWidth="1"/>
    <col min="4" max="4" width="10.2857142857143" style="1" customWidth="1"/>
    <col min="5" max="5" width="17.8571428571429" style="3" customWidth="1"/>
    <col min="6" max="6" width="18.1428571428571" style="1" customWidth="1"/>
    <col min="7" max="16384" width="9.14285714285714" style="1"/>
  </cols>
  <sheetData>
    <row r="1" ht="33" customHeight="1" spans="1:6">
      <c r="A1" s="4" t="s">
        <v>64</v>
      </c>
      <c r="B1" s="4"/>
      <c r="C1" s="4"/>
      <c r="D1" s="4"/>
      <c r="E1" s="4"/>
      <c r="F1" s="4"/>
    </row>
    <row r="2" ht="38.25" customHeight="1" spans="1:6">
      <c r="A2" s="5" t="s">
        <v>8</v>
      </c>
      <c r="B2" s="6"/>
      <c r="C2" s="6"/>
      <c r="D2" s="6"/>
      <c r="E2" s="6"/>
      <c r="F2" s="7" t="s">
        <v>65</v>
      </c>
    </row>
    <row r="3" ht="24.75" customHeight="1" spans="1:6">
      <c r="A3" s="8" t="s">
        <v>46</v>
      </c>
      <c r="B3" s="9"/>
      <c r="C3" s="9"/>
      <c r="D3" s="9"/>
      <c r="E3" s="9"/>
      <c r="F3" s="9"/>
    </row>
    <row r="4" ht="24.75" customHeight="1" spans="1:6">
      <c r="A4" s="10" t="s">
        <v>66</v>
      </c>
      <c r="B4" s="10" t="s">
        <v>67</v>
      </c>
      <c r="C4" s="10" t="s">
        <v>68</v>
      </c>
      <c r="D4" s="10" t="s">
        <v>69</v>
      </c>
      <c r="E4" s="11" t="s">
        <v>70</v>
      </c>
      <c r="F4" s="10" t="s">
        <v>71</v>
      </c>
    </row>
    <row r="5" ht="32.25" customHeight="1" spans="1:6">
      <c r="A5" s="12">
        <v>202</v>
      </c>
      <c r="B5" s="13" t="s">
        <v>99</v>
      </c>
      <c r="C5" s="12"/>
      <c r="D5" s="14"/>
      <c r="E5" s="15"/>
      <c r="F5" s="16"/>
    </row>
    <row r="6" ht="32.25" customHeight="1" spans="1:6">
      <c r="A6" s="12" t="s">
        <v>100</v>
      </c>
      <c r="B6" s="13" t="s">
        <v>101</v>
      </c>
      <c r="C6" s="12"/>
      <c r="D6" s="14"/>
      <c r="E6" s="15"/>
      <c r="F6" s="16"/>
    </row>
    <row r="7" ht="32.25" customHeight="1" spans="1:6">
      <c r="A7" s="12" t="s">
        <v>102</v>
      </c>
      <c r="B7" s="13" t="s">
        <v>103</v>
      </c>
      <c r="C7" s="12" t="s">
        <v>104</v>
      </c>
      <c r="D7" s="14">
        <v>66</v>
      </c>
      <c r="E7" s="18"/>
      <c r="F7" s="16">
        <f t="shared" ref="F7" si="0">D7*E7</f>
        <v>0</v>
      </c>
    </row>
    <row r="8" ht="32.25" customHeight="1" spans="1:6">
      <c r="A8" s="12" t="s">
        <v>105</v>
      </c>
      <c r="B8" s="13" t="s">
        <v>106</v>
      </c>
      <c r="C8" s="12"/>
      <c r="D8" s="14"/>
      <c r="E8" s="15"/>
      <c r="F8" s="16"/>
    </row>
    <row r="9" ht="32.25" customHeight="1" spans="1:6">
      <c r="A9" s="12" t="s">
        <v>78</v>
      </c>
      <c r="B9" s="13" t="s">
        <v>107</v>
      </c>
      <c r="C9" s="12"/>
      <c r="D9" s="14"/>
      <c r="E9" s="15"/>
      <c r="F9" s="16"/>
    </row>
    <row r="10" ht="32.25" customHeight="1" spans="1:6">
      <c r="A10" s="12">
        <v>-1</v>
      </c>
      <c r="B10" s="13" t="s">
        <v>108</v>
      </c>
      <c r="C10" s="12" t="s">
        <v>97</v>
      </c>
      <c r="D10" s="17">
        <v>19</v>
      </c>
      <c r="E10" s="18"/>
      <c r="F10" s="16">
        <f t="shared" ref="F10:F11" si="1">D10*E10</f>
        <v>0</v>
      </c>
    </row>
    <row r="11" ht="32.25" customHeight="1" spans="1:6">
      <c r="A11" s="12" t="s">
        <v>102</v>
      </c>
      <c r="B11" s="13" t="s">
        <v>109</v>
      </c>
      <c r="C11" s="12" t="s">
        <v>97</v>
      </c>
      <c r="D11" s="17">
        <v>166</v>
      </c>
      <c r="E11" s="18"/>
      <c r="F11" s="16">
        <f t="shared" si="1"/>
        <v>0</v>
      </c>
    </row>
    <row r="12" ht="32.25" customHeight="1" spans="1:6">
      <c r="A12" s="12" t="s">
        <v>110</v>
      </c>
      <c r="B12" s="13" t="s">
        <v>111</v>
      </c>
      <c r="C12" s="12"/>
      <c r="D12" s="17"/>
      <c r="E12" s="15"/>
      <c r="F12" s="16"/>
    </row>
    <row r="13" ht="32.25" customHeight="1" spans="1:6">
      <c r="A13" s="12" t="s">
        <v>78</v>
      </c>
      <c r="B13" s="13" t="s">
        <v>112</v>
      </c>
      <c r="C13" s="12"/>
      <c r="D13" s="17"/>
      <c r="E13" s="15"/>
      <c r="F13" s="16"/>
    </row>
    <row r="14" ht="32.25" customHeight="1" spans="1:6">
      <c r="A14" s="12">
        <v>-1</v>
      </c>
      <c r="B14" s="13" t="s">
        <v>113</v>
      </c>
      <c r="C14" s="12" t="s">
        <v>114</v>
      </c>
      <c r="D14" s="17">
        <v>662</v>
      </c>
      <c r="E14" s="18"/>
      <c r="F14" s="16">
        <f t="shared" ref="F14:F15" si="2">D14*E14</f>
        <v>0</v>
      </c>
    </row>
    <row r="15" ht="32.25" customHeight="1" spans="1:6">
      <c r="A15" s="12">
        <v>-2</v>
      </c>
      <c r="B15" s="13" t="s">
        <v>115</v>
      </c>
      <c r="C15" s="12" t="s">
        <v>114</v>
      </c>
      <c r="D15" s="17">
        <v>716</v>
      </c>
      <c r="E15" s="18"/>
      <c r="F15" s="16">
        <f t="shared" si="2"/>
        <v>0</v>
      </c>
    </row>
    <row r="16" ht="32.25" customHeight="1" spans="1:6">
      <c r="A16" s="12">
        <v>203</v>
      </c>
      <c r="B16" s="13" t="s">
        <v>116</v>
      </c>
      <c r="C16" s="12"/>
      <c r="D16" s="17"/>
      <c r="E16" s="15"/>
      <c r="F16" s="16"/>
    </row>
    <row r="17" ht="32.25" customHeight="1" spans="1:6">
      <c r="A17" s="12" t="s">
        <v>117</v>
      </c>
      <c r="B17" s="13" t="s">
        <v>118</v>
      </c>
      <c r="C17" s="12"/>
      <c r="D17" s="17"/>
      <c r="E17" s="15"/>
      <c r="F17" s="16"/>
    </row>
    <row r="18" ht="32.25" customHeight="1" spans="1:6">
      <c r="A18" s="12" t="s">
        <v>80</v>
      </c>
      <c r="B18" s="13" t="s">
        <v>119</v>
      </c>
      <c r="C18" s="12" t="s">
        <v>97</v>
      </c>
      <c r="D18" s="17">
        <v>433</v>
      </c>
      <c r="E18" s="18"/>
      <c r="F18" s="16">
        <f t="shared" ref="F18" si="3">D18*E18</f>
        <v>0</v>
      </c>
    </row>
    <row r="19" ht="24.75" customHeight="1" spans="1:6">
      <c r="A19" s="10"/>
      <c r="B19" s="20" t="s">
        <v>98</v>
      </c>
      <c r="C19" s="21"/>
      <c r="D19" s="21"/>
      <c r="E19" s="22">
        <f>SUM(F5:F18)</f>
        <v>0</v>
      </c>
      <c r="F19" s="23" t="s">
        <v>91</v>
      </c>
    </row>
  </sheetData>
  <sheetProtection sheet="1" objects="1" scenarios="1"/>
  <mergeCells count="4">
    <mergeCell ref="A1:F1"/>
    <mergeCell ref="A2:E2"/>
    <mergeCell ref="A3:F3"/>
    <mergeCell ref="B19:D19"/>
  </mergeCells>
  <printOptions horizontalCentered="1"/>
  <pageMargins left="0.708661417322835" right="0.708661417322835" top="0.748031496062992" bottom="0.748031496062992" header="0.31496062992126" footer="0.31496062992126"/>
  <pageSetup paperSize="9" fitToHeight="0" orientation="portrait" verticalDpi="12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
  <sheetViews>
    <sheetView view="pageBreakPreview" zoomScale="115" zoomScaleNormal="100" workbookViewId="0">
      <selection activeCell="D7" sqref="D7"/>
    </sheetView>
  </sheetViews>
  <sheetFormatPr defaultColWidth="9.14285714285714" defaultRowHeight="12" outlineLevelRow="7" outlineLevelCol="5"/>
  <cols>
    <col min="1" max="1" width="10.1428571428571" style="1" customWidth="1"/>
    <col min="2" max="2" width="33.7142857142857" style="2" customWidth="1"/>
    <col min="3" max="3" width="6" style="1" customWidth="1"/>
    <col min="4" max="4" width="10.2857142857143" style="1" customWidth="1"/>
    <col min="5" max="5" width="17.8571428571429" style="3" customWidth="1"/>
    <col min="6" max="6" width="18.1428571428571" style="1" customWidth="1"/>
    <col min="7" max="16384" width="9.14285714285714" style="1"/>
  </cols>
  <sheetData>
    <row r="1" ht="33" customHeight="1" spans="1:6">
      <c r="A1" s="4" t="s">
        <v>64</v>
      </c>
      <c r="B1" s="4"/>
      <c r="C1" s="4"/>
      <c r="D1" s="4"/>
      <c r="E1" s="4"/>
      <c r="F1" s="4"/>
    </row>
    <row r="2" ht="38.25" customHeight="1" spans="1:6">
      <c r="A2" s="5" t="s">
        <v>8</v>
      </c>
      <c r="B2" s="6"/>
      <c r="C2" s="6"/>
      <c r="D2" s="6"/>
      <c r="E2" s="6"/>
      <c r="F2" s="7" t="s">
        <v>65</v>
      </c>
    </row>
    <row r="3" ht="24.75" customHeight="1" spans="1:6">
      <c r="A3" s="8" t="s">
        <v>47</v>
      </c>
      <c r="B3" s="9"/>
      <c r="C3" s="9"/>
      <c r="D3" s="9"/>
      <c r="E3" s="9"/>
      <c r="F3" s="9"/>
    </row>
    <row r="4" ht="24.75" customHeight="1" spans="1:6">
      <c r="A4" s="10" t="s">
        <v>66</v>
      </c>
      <c r="B4" s="10" t="s">
        <v>67</v>
      </c>
      <c r="C4" s="10" t="s">
        <v>68</v>
      </c>
      <c r="D4" s="10" t="s">
        <v>69</v>
      </c>
      <c r="E4" s="11" t="s">
        <v>70</v>
      </c>
      <c r="F4" s="10" t="s">
        <v>71</v>
      </c>
    </row>
    <row r="5" ht="32.25" customHeight="1" spans="1:6">
      <c r="A5" s="12">
        <v>312</v>
      </c>
      <c r="B5" s="13" t="s">
        <v>120</v>
      </c>
      <c r="C5" s="12"/>
      <c r="D5" s="14"/>
      <c r="E5" s="15"/>
      <c r="F5" s="16"/>
    </row>
    <row r="6" ht="32.25" customHeight="1" spans="1:6">
      <c r="A6" s="12" t="s">
        <v>121</v>
      </c>
      <c r="B6" s="13" t="s">
        <v>120</v>
      </c>
      <c r="C6" s="12"/>
      <c r="D6" s="14"/>
      <c r="E6" s="15"/>
      <c r="F6" s="16"/>
    </row>
    <row r="7" ht="32.25" customHeight="1" spans="1:6">
      <c r="A7" s="12" t="s">
        <v>75</v>
      </c>
      <c r="B7" s="13" t="s">
        <v>122</v>
      </c>
      <c r="C7" s="12" t="s">
        <v>123</v>
      </c>
      <c r="D7" s="17">
        <v>4</v>
      </c>
      <c r="E7" s="18"/>
      <c r="F7" s="16">
        <f t="shared" ref="F7" si="0">D7*E7</f>
        <v>0</v>
      </c>
    </row>
    <row r="8" ht="24.75" customHeight="1" spans="1:6">
      <c r="A8" s="10"/>
      <c r="B8" s="20" t="s">
        <v>124</v>
      </c>
      <c r="C8" s="21"/>
      <c r="D8" s="21"/>
      <c r="E8" s="22">
        <f>SUM(F5:F7)</f>
        <v>0</v>
      </c>
      <c r="F8" s="23" t="s">
        <v>91</v>
      </c>
    </row>
  </sheetData>
  <sheetProtection sheet="1" objects="1" scenarios="1"/>
  <mergeCells count="4">
    <mergeCell ref="A1:F1"/>
    <mergeCell ref="A2:E2"/>
    <mergeCell ref="A3:F3"/>
    <mergeCell ref="B8:D8"/>
  </mergeCells>
  <printOptions horizontalCentered="1"/>
  <pageMargins left="0.708661417322835" right="0.708661417322835" top="0.748031496062992" bottom="0.748031496062992" header="0.31496062992126" footer="0.31496062992126"/>
  <pageSetup paperSize="9" fitToHeight="0" orientation="portrait" verticalDpi="12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view="pageBreakPreview" zoomScale="115" zoomScaleNormal="100" topLeftCell="A15" workbookViewId="0">
      <selection activeCell="D28" sqref="D28"/>
    </sheetView>
  </sheetViews>
  <sheetFormatPr defaultColWidth="9.14285714285714" defaultRowHeight="12" outlineLevelCol="5"/>
  <cols>
    <col min="1" max="1" width="10.1428571428571" style="1" customWidth="1"/>
    <col min="2" max="2" width="33.7142857142857" style="2" customWidth="1"/>
    <col min="3" max="3" width="6" style="1" customWidth="1"/>
    <col min="4" max="4" width="10.2857142857143" style="1" customWidth="1"/>
    <col min="5" max="5" width="17.8571428571429" style="3" customWidth="1"/>
    <col min="6" max="6" width="18.1428571428571" style="1" customWidth="1"/>
    <col min="7" max="16384" width="9.14285714285714" style="1"/>
  </cols>
  <sheetData>
    <row r="1" ht="33" customHeight="1" spans="1:6">
      <c r="A1" s="4" t="s">
        <v>64</v>
      </c>
      <c r="B1" s="4"/>
      <c r="C1" s="4"/>
      <c r="D1" s="4"/>
      <c r="E1" s="4"/>
      <c r="F1" s="4"/>
    </row>
    <row r="2" ht="38.25" customHeight="1" spans="1:6">
      <c r="A2" s="5" t="s">
        <v>8</v>
      </c>
      <c r="B2" s="6"/>
      <c r="C2" s="6"/>
      <c r="D2" s="6"/>
      <c r="E2" s="6"/>
      <c r="F2" s="7" t="s">
        <v>65</v>
      </c>
    </row>
    <row r="3" ht="24.75" customHeight="1" spans="1:6">
      <c r="A3" s="8" t="s">
        <v>48</v>
      </c>
      <c r="B3" s="9"/>
      <c r="C3" s="9"/>
      <c r="D3" s="9"/>
      <c r="E3" s="9"/>
      <c r="F3" s="9"/>
    </row>
    <row r="4" ht="24.75" customHeight="1" spans="1:6">
      <c r="A4" s="10" t="s">
        <v>66</v>
      </c>
      <c r="B4" s="10" t="s">
        <v>67</v>
      </c>
      <c r="C4" s="10" t="s">
        <v>68</v>
      </c>
      <c r="D4" s="10" t="s">
        <v>69</v>
      </c>
      <c r="E4" s="11" t="s">
        <v>70</v>
      </c>
      <c r="F4" s="10" t="s">
        <v>71</v>
      </c>
    </row>
    <row r="5" ht="32.25" customHeight="1" spans="1:6">
      <c r="A5" s="12">
        <v>302</v>
      </c>
      <c r="B5" s="13" t="s">
        <v>125</v>
      </c>
      <c r="C5" s="12"/>
      <c r="D5" s="14"/>
      <c r="E5" s="15"/>
      <c r="F5" s="16"/>
    </row>
    <row r="6" ht="32.25" customHeight="1" spans="1:6">
      <c r="A6" s="12" t="s">
        <v>126</v>
      </c>
      <c r="B6" s="13" t="s">
        <v>127</v>
      </c>
      <c r="C6" s="12"/>
      <c r="D6" s="14"/>
      <c r="E6" s="15"/>
      <c r="F6" s="16"/>
    </row>
    <row r="7" ht="32.25" customHeight="1" spans="1:6">
      <c r="A7" s="12" t="s">
        <v>75</v>
      </c>
      <c r="B7" s="13" t="s">
        <v>128</v>
      </c>
      <c r="C7" s="12" t="s">
        <v>123</v>
      </c>
      <c r="D7" s="17">
        <v>726.667</v>
      </c>
      <c r="E7" s="18"/>
      <c r="F7" s="16">
        <f t="shared" ref="F7" si="0">D7*E7</f>
        <v>0</v>
      </c>
    </row>
    <row r="8" ht="32.25" customHeight="1" spans="1:6">
      <c r="A8" s="12">
        <v>308</v>
      </c>
      <c r="B8" s="13" t="s">
        <v>129</v>
      </c>
      <c r="C8" s="12"/>
      <c r="D8" s="17"/>
      <c r="E8" s="15"/>
      <c r="F8" s="16"/>
    </row>
    <row r="9" ht="32.25" customHeight="1" spans="1:6">
      <c r="A9" s="12" t="s">
        <v>130</v>
      </c>
      <c r="B9" s="13" t="s">
        <v>131</v>
      </c>
      <c r="C9" s="12" t="s">
        <v>123</v>
      </c>
      <c r="D9" s="17">
        <v>2696</v>
      </c>
      <c r="E9" s="18"/>
      <c r="F9" s="16">
        <f t="shared" ref="F9" si="1">D9*E9</f>
        <v>0</v>
      </c>
    </row>
    <row r="10" ht="32.25" customHeight="1" spans="1:6">
      <c r="A10" s="12">
        <v>309</v>
      </c>
      <c r="B10" s="13" t="s">
        <v>132</v>
      </c>
      <c r="C10" s="12"/>
      <c r="D10" s="17"/>
      <c r="E10" s="15"/>
      <c r="F10" s="16"/>
    </row>
    <row r="11" ht="32.25" customHeight="1" spans="1:6">
      <c r="A11" s="12" t="s">
        <v>133</v>
      </c>
      <c r="B11" s="13" t="s">
        <v>134</v>
      </c>
      <c r="C11" s="12"/>
      <c r="D11" s="17"/>
      <c r="E11" s="15"/>
      <c r="F11" s="16"/>
    </row>
    <row r="12" ht="32.25" customHeight="1" spans="1:6">
      <c r="A12" s="12" t="s">
        <v>75</v>
      </c>
      <c r="B12" s="13" t="s">
        <v>135</v>
      </c>
      <c r="C12" s="12" t="s">
        <v>123</v>
      </c>
      <c r="D12" s="17">
        <v>1266.667</v>
      </c>
      <c r="E12" s="18"/>
      <c r="F12" s="16">
        <f t="shared" ref="F12" si="2">D12*E12</f>
        <v>0</v>
      </c>
    </row>
    <row r="13" ht="32.25" customHeight="1" spans="1:6">
      <c r="A13" s="12">
        <v>311</v>
      </c>
      <c r="B13" s="13" t="s">
        <v>136</v>
      </c>
      <c r="C13" s="12"/>
      <c r="D13" s="17"/>
      <c r="E13" s="15"/>
      <c r="F13" s="16"/>
    </row>
    <row r="14" ht="32.25" customHeight="1" spans="1:6">
      <c r="A14" s="12" t="s">
        <v>137</v>
      </c>
      <c r="B14" s="13" t="s">
        <v>138</v>
      </c>
      <c r="C14" s="12"/>
      <c r="D14" s="17"/>
      <c r="E14" s="15"/>
      <c r="F14" s="16"/>
    </row>
    <row r="15" ht="32.25" customHeight="1" spans="1:6">
      <c r="A15" s="12" t="s">
        <v>75</v>
      </c>
      <c r="B15" s="13" t="s">
        <v>139</v>
      </c>
      <c r="C15" s="12" t="s">
        <v>123</v>
      </c>
      <c r="D15" s="17">
        <v>1475</v>
      </c>
      <c r="E15" s="18"/>
      <c r="F15" s="16">
        <f t="shared" ref="F15" si="3">D15*E15</f>
        <v>0</v>
      </c>
    </row>
    <row r="16" ht="32.25" customHeight="1" spans="1:6">
      <c r="A16" s="12">
        <v>312</v>
      </c>
      <c r="B16" s="13" t="s">
        <v>120</v>
      </c>
      <c r="C16" s="12"/>
      <c r="D16" s="17"/>
      <c r="E16" s="15"/>
      <c r="F16" s="16"/>
    </row>
    <row r="17" ht="32.25" customHeight="1" spans="1:6">
      <c r="A17" s="12" t="s">
        <v>121</v>
      </c>
      <c r="B17" s="13" t="s">
        <v>120</v>
      </c>
      <c r="C17" s="12"/>
      <c r="D17" s="17"/>
      <c r="E17" s="15"/>
      <c r="F17" s="16"/>
    </row>
    <row r="18" ht="32.25" customHeight="1" spans="1:6">
      <c r="A18" s="12" t="s">
        <v>75</v>
      </c>
      <c r="B18" s="13" t="s">
        <v>140</v>
      </c>
      <c r="C18" s="12" t="s">
        <v>97</v>
      </c>
      <c r="D18" s="17">
        <v>257</v>
      </c>
      <c r="E18" s="18"/>
      <c r="F18" s="16">
        <f t="shared" ref="F18:F21" si="4">D18*E18</f>
        <v>0</v>
      </c>
    </row>
    <row r="19" ht="32.25" customHeight="1" spans="1:6">
      <c r="A19" s="12" t="s">
        <v>141</v>
      </c>
      <c r="B19" s="13" t="s">
        <v>142</v>
      </c>
      <c r="C19" s="12"/>
      <c r="D19" s="17"/>
      <c r="E19" s="15"/>
      <c r="F19" s="16"/>
    </row>
    <row r="20" ht="32.25" customHeight="1" spans="1:6">
      <c r="A20" s="12" t="s">
        <v>75</v>
      </c>
      <c r="B20" s="13" t="s">
        <v>143</v>
      </c>
      <c r="C20" s="12" t="s">
        <v>123</v>
      </c>
      <c r="D20" s="17">
        <v>358</v>
      </c>
      <c r="E20" s="18"/>
      <c r="F20" s="16">
        <f t="shared" si="4"/>
        <v>0</v>
      </c>
    </row>
    <row r="21" ht="32.25" customHeight="1" spans="1:6">
      <c r="A21" s="12" t="s">
        <v>78</v>
      </c>
      <c r="B21" s="13" t="s">
        <v>144</v>
      </c>
      <c r="C21" s="12" t="s">
        <v>114</v>
      </c>
      <c r="D21" s="17">
        <v>216</v>
      </c>
      <c r="E21" s="18"/>
      <c r="F21" s="16">
        <f t="shared" si="4"/>
        <v>0</v>
      </c>
    </row>
    <row r="22" ht="32.25" customHeight="1" spans="1:6">
      <c r="A22" s="12">
        <v>313</v>
      </c>
      <c r="B22" s="56" t="s">
        <v>145</v>
      </c>
      <c r="C22" s="12"/>
      <c r="D22" s="17"/>
      <c r="E22" s="15"/>
      <c r="F22" s="16"/>
    </row>
    <row r="23" ht="32.25" customHeight="1" spans="1:6">
      <c r="A23" s="12" t="s">
        <v>146</v>
      </c>
      <c r="B23" s="13" t="s">
        <v>147</v>
      </c>
      <c r="C23" s="12"/>
      <c r="D23" s="17"/>
      <c r="E23" s="15"/>
      <c r="F23" s="16"/>
    </row>
    <row r="24" ht="32.25" customHeight="1" spans="1:6">
      <c r="A24" s="12" t="s">
        <v>75</v>
      </c>
      <c r="B24" s="13" t="s">
        <v>148</v>
      </c>
      <c r="C24" s="12" t="s">
        <v>114</v>
      </c>
      <c r="D24" s="17">
        <v>101</v>
      </c>
      <c r="E24" s="18"/>
      <c r="F24" s="16">
        <f t="shared" ref="F24:F25" si="5">D24*E24</f>
        <v>0</v>
      </c>
    </row>
    <row r="25" ht="32.25" customHeight="1" spans="1:6">
      <c r="A25" s="12" t="s">
        <v>78</v>
      </c>
      <c r="B25" s="13" t="s">
        <v>149</v>
      </c>
      <c r="C25" s="12" t="s">
        <v>114</v>
      </c>
      <c r="D25" s="17">
        <v>151</v>
      </c>
      <c r="E25" s="18"/>
      <c r="F25" s="16">
        <f t="shared" si="5"/>
        <v>0</v>
      </c>
    </row>
    <row r="26" ht="32.25" customHeight="1" spans="1:6">
      <c r="A26" s="12">
        <v>314</v>
      </c>
      <c r="B26" s="13" t="s">
        <v>150</v>
      </c>
      <c r="C26" s="12"/>
      <c r="D26" s="17"/>
      <c r="E26" s="15"/>
      <c r="F26" s="16"/>
    </row>
    <row r="27" ht="32.25" customHeight="1" spans="1:6">
      <c r="A27" s="12" t="s">
        <v>151</v>
      </c>
      <c r="B27" s="13" t="s">
        <v>152</v>
      </c>
      <c r="C27" s="12"/>
      <c r="D27" s="17"/>
      <c r="E27" s="15"/>
      <c r="F27" s="16"/>
    </row>
    <row r="28" ht="32.25" customHeight="1" spans="1:6">
      <c r="A28" s="12" t="s">
        <v>75</v>
      </c>
      <c r="B28" s="13" t="s">
        <v>153</v>
      </c>
      <c r="C28" s="12" t="s">
        <v>154</v>
      </c>
      <c r="D28" s="19">
        <v>2</v>
      </c>
      <c r="E28" s="18"/>
      <c r="F28" s="16">
        <f t="shared" ref="F28" si="6">D28*E28</f>
        <v>0</v>
      </c>
    </row>
    <row r="29" ht="24.75" customHeight="1" spans="1:6">
      <c r="A29" s="10"/>
      <c r="B29" s="20" t="s">
        <v>124</v>
      </c>
      <c r="C29" s="21"/>
      <c r="D29" s="21"/>
      <c r="E29" s="22">
        <f>SUM(F5:F28)</f>
        <v>0</v>
      </c>
      <c r="F29" s="23" t="s">
        <v>91</v>
      </c>
    </row>
  </sheetData>
  <sheetProtection sheet="1" objects="1"/>
  <mergeCells count="4">
    <mergeCell ref="A1:F1"/>
    <mergeCell ref="A2:E2"/>
    <mergeCell ref="A3:F3"/>
    <mergeCell ref="B29:D29"/>
  </mergeCells>
  <printOptions horizontalCentered="1"/>
  <pageMargins left="0.708661417322835" right="0.708661417322835" top="0.748031496062992" bottom="0.748031496062992" header="0.31496062992126" footer="0.31496062992126"/>
  <pageSetup paperSize="9" fitToHeight="0" orientation="portrait" verticalDpi="12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view="pageBreakPreview" zoomScale="115" zoomScaleNormal="100" workbookViewId="0">
      <selection activeCell="D10" sqref="D10"/>
    </sheetView>
  </sheetViews>
  <sheetFormatPr defaultColWidth="9.14285714285714" defaultRowHeight="12" outlineLevelCol="5"/>
  <cols>
    <col min="1" max="1" width="10.1428571428571" style="1" customWidth="1"/>
    <col min="2" max="2" width="33.7142857142857" style="2" customWidth="1"/>
    <col min="3" max="3" width="6" style="1" customWidth="1"/>
    <col min="4" max="4" width="10.2857142857143" style="1" customWidth="1"/>
    <col min="5" max="5" width="17.8571428571429" style="3" customWidth="1"/>
    <col min="6" max="6" width="18.1428571428571" style="1" customWidth="1"/>
    <col min="7" max="16384" width="9.14285714285714" style="1"/>
  </cols>
  <sheetData>
    <row r="1" ht="33" customHeight="1" spans="1:6">
      <c r="A1" s="4" t="s">
        <v>64</v>
      </c>
      <c r="B1" s="4"/>
      <c r="C1" s="4"/>
      <c r="D1" s="4"/>
      <c r="E1" s="4"/>
      <c r="F1" s="4"/>
    </row>
    <row r="2" ht="38.25" customHeight="1" spans="1:6">
      <c r="A2" s="5" t="s">
        <v>8</v>
      </c>
      <c r="B2" s="6"/>
      <c r="C2" s="6"/>
      <c r="D2" s="6"/>
      <c r="E2" s="6"/>
      <c r="F2" s="7" t="s">
        <v>65</v>
      </c>
    </row>
    <row r="3" ht="24.75" customHeight="1" spans="1:6">
      <c r="A3" s="8" t="s">
        <v>49</v>
      </c>
      <c r="B3" s="9"/>
      <c r="C3" s="9"/>
      <c r="D3" s="9"/>
      <c r="E3" s="9"/>
      <c r="F3" s="9"/>
    </row>
    <row r="4" ht="24.75" customHeight="1" spans="1:6">
      <c r="A4" s="10" t="s">
        <v>66</v>
      </c>
      <c r="B4" s="10" t="s">
        <v>67</v>
      </c>
      <c r="C4" s="10" t="s">
        <v>68</v>
      </c>
      <c r="D4" s="10" t="s">
        <v>69</v>
      </c>
      <c r="E4" s="11" t="s">
        <v>70</v>
      </c>
      <c r="F4" s="10" t="s">
        <v>71</v>
      </c>
    </row>
    <row r="5" ht="32.25" customHeight="1" spans="1:6">
      <c r="A5" s="12">
        <v>602</v>
      </c>
      <c r="B5" s="13" t="s">
        <v>155</v>
      </c>
      <c r="C5" s="12"/>
      <c r="D5" s="14"/>
      <c r="E5" s="15"/>
      <c r="F5" s="16"/>
    </row>
    <row r="6" ht="32.25" customHeight="1" spans="1:6">
      <c r="A6" s="12" t="s">
        <v>156</v>
      </c>
      <c r="B6" s="13" t="s">
        <v>157</v>
      </c>
      <c r="C6" s="12" t="s">
        <v>114</v>
      </c>
      <c r="D6" s="17">
        <v>5</v>
      </c>
      <c r="E6" s="18"/>
      <c r="F6" s="16">
        <f t="shared" ref="F6" si="0">D6*E6</f>
        <v>0</v>
      </c>
    </row>
    <row r="7" ht="32.25" customHeight="1" spans="1:6">
      <c r="A7" s="12">
        <v>605</v>
      </c>
      <c r="B7" s="13" t="s">
        <v>158</v>
      </c>
      <c r="C7" s="12"/>
      <c r="D7" s="17"/>
      <c r="E7" s="15"/>
      <c r="F7" s="16"/>
    </row>
    <row r="8" ht="32.25" customHeight="1" spans="1:6">
      <c r="A8" s="12" t="s">
        <v>159</v>
      </c>
      <c r="B8" s="13" t="s">
        <v>160</v>
      </c>
      <c r="C8" s="12"/>
      <c r="D8" s="17"/>
      <c r="E8" s="15"/>
      <c r="F8" s="16"/>
    </row>
    <row r="9" ht="32.25" customHeight="1" spans="1:6">
      <c r="A9" s="12" t="s">
        <v>75</v>
      </c>
      <c r="B9" s="13" t="s">
        <v>161</v>
      </c>
      <c r="C9" s="12" t="s">
        <v>123</v>
      </c>
      <c r="D9" s="17">
        <v>206</v>
      </c>
      <c r="E9" s="18"/>
      <c r="F9" s="16">
        <f t="shared" ref="F9:F10" si="1">D9*E9</f>
        <v>0</v>
      </c>
    </row>
    <row r="10" ht="32.25" customHeight="1" spans="1:6">
      <c r="A10" s="12" t="s">
        <v>162</v>
      </c>
      <c r="B10" s="13" t="s">
        <v>163</v>
      </c>
      <c r="C10" s="12" t="s">
        <v>123</v>
      </c>
      <c r="D10" s="17">
        <v>156</v>
      </c>
      <c r="E10" s="18"/>
      <c r="F10" s="16">
        <f t="shared" si="1"/>
        <v>0</v>
      </c>
    </row>
    <row r="11" ht="24.75" customHeight="1" spans="1:6">
      <c r="A11" s="10"/>
      <c r="B11" s="20" t="s">
        <v>164</v>
      </c>
      <c r="C11" s="21"/>
      <c r="D11" s="21"/>
      <c r="E11" s="22">
        <f>SUM(F5:F10)</f>
        <v>0</v>
      </c>
      <c r="F11" s="23" t="s">
        <v>91</v>
      </c>
    </row>
  </sheetData>
  <sheetProtection sheet="1" objects="1" scenarios="1"/>
  <mergeCells count="4">
    <mergeCell ref="A1:F1"/>
    <mergeCell ref="A2:E2"/>
    <mergeCell ref="A3:F3"/>
    <mergeCell ref="B11:D11"/>
  </mergeCells>
  <printOptions horizontalCentered="1"/>
  <pageMargins left="0.708661417322835" right="0.708661417322835" top="0.748031496062992" bottom="0.748031496062992" header="0.31496062992126" footer="0.31496062992126"/>
  <pageSetup paperSize="9" fitToHeight="0" orientation="portrait" verticalDpi="12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8" master="" otherUserPermission="visible"/>
  <rangeList sheetStid="13" master="" otherUserPermission="visible"/>
  <rangeList sheetStid="7" master="" otherUserPermission="visible"/>
  <rangeList sheetStid="22" master="" otherUserPermission="visible"/>
  <rangeList sheetStid="32" master="" otherUserPermission="visible"/>
  <rangeList sheetStid="45" master="" otherUserPermission="visible"/>
  <rangeList sheetStid="46" master="" otherUserPermission="visible"/>
  <rangeList sheetStid="47" master="" otherUserPermission="visible"/>
  <rangeList sheetStid="48" master="" otherUserPermission="visible"/>
  <rangeList sheetStid="49" master="" otherUserPermission="visible"/>
  <rangeList sheetStid="50" master="" otherUserPermission="visible"/>
  <rangeList sheetStid="51" master="" otherUserPermission="visible"/>
  <rangeList sheetStid="5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投标报价封面 </vt:lpstr>
      <vt:lpstr>总说明</vt:lpstr>
      <vt:lpstr>投标报价汇总表</vt:lpstr>
      <vt:lpstr>第100章</vt:lpstr>
      <vt:lpstr>第200章  路基(S611(8.1KM-33KM))</vt:lpstr>
      <vt:lpstr>第200章  路基(花城岗(101县道13.5KM))</vt:lpstr>
      <vt:lpstr>第300章  路面(S611(8.1KM-33KM))</vt:lpstr>
      <vt:lpstr>第300章  路面(花城岗(101县道13.5KM))</vt:lpstr>
      <vt:lpstr>第600章  安全设施及预埋管线(S418文昌西路与甘八线交叉</vt:lpstr>
      <vt:lpstr>第600章  安全设施及预埋管线(S611(8.1KM-33K</vt:lpstr>
      <vt:lpstr>第600章  安全设施及预埋管线( 小运河桥(101县道12.</vt:lpstr>
      <vt:lpstr>第600章  安全设施及预埋管线(花城岗(101县道13.5K</vt:lpstr>
      <vt:lpstr>第600章  安全设施及预埋管线( 侧分带开口封闭及道口橡胶减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2016-09-13T17:14:00Z</dcterms:created>
  <cp:lastPrinted>2026-07-21T08:24:00Z</cp:lastPrinted>
  <dcterms:modified xsi:type="dcterms:W3CDTF">2026-07-28T03:08:15Z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95F8296994BA46F58783D0B2494B1AEA_12</vt:lpwstr>
  </property>
  <property fmtid="{D5CDD505-2E9C-101B-9397-08002B2CF9AE}" pid="3" name="KSOProductBuildVer">
    <vt:lpwstr>2052-12.1.0.22089</vt:lpwstr>
  </property>
</Properties>
</file>