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殷铭\2026年项目\2、江溪街道\1、平台项目\1、苏采云\6、江溪街道安居房小区绿化养护项目\标底\"/>
    </mc:Choice>
  </mc:AlternateContent>
  <bookViews>
    <workbookView windowWidth="27945" windowHeight="12375"/>
  </bookViews>
  <sheets>
    <sheet name="汇总总价" sheetId="13" r:id="rId1"/>
    <sheet name="小区绿化养护" sheetId="15" r:id="rId2"/>
    <sheet name="乔灌木" sheetId="14" r:id="rId3"/>
    <sheet name="重修费用" sheetId="16" r:id="rId4"/>
  </sheets>
  <definedNames>
    <definedName name="_xlnm._FilterDatabase" localSheetId="1" hidden="1">小区绿化养护!$J$2:$J$22</definedName>
    <definedName name="_xlnm.Print_Titles" localSheetId="1">小区绿化养护!#REF!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<sst xmlns="http://schemas.openxmlformats.org/spreadsheetml/2006/main" count="872" uniqueCount="229">
  <si>
    <t>清单——江溪街道安居房小区绿化养护项目</t>
  </si>
  <si>
    <t>序号</t>
  </si>
  <si>
    <t>名称</t>
  </si>
  <si>
    <t>工程量</t>
  </si>
  <si>
    <t>单位</t>
  </si>
  <si>
    <t>价格（元）</t>
  </si>
  <si>
    <t>备注</t>
  </si>
  <si>
    <t>小区绿化养护</t>
  </si>
  <si>
    <t>项</t>
  </si>
  <si>
    <t>乔灌木</t>
  </si>
  <si>
    <t>乔木重修</t>
  </si>
  <si>
    <t>工程量按实结算</t>
  </si>
  <si>
    <t>暂列金</t>
  </si>
  <si>
    <t>一年养护暂列金</t>
  </si>
  <si>
    <t>一年总价汇总</t>
  </si>
  <si>
    <t>一年养护费</t>
  </si>
  <si>
    <t>三年总价汇总</t>
  </si>
  <si>
    <t>三年总价汇总=（一年总价汇总+暂列金）*3</t>
  </si>
  <si>
    <t>小区绿化养护明细表</t>
  </si>
  <si>
    <t>养护地段</t>
  </si>
  <si>
    <t>设施-景观设施(平方米)</t>
  </si>
  <si>
    <t>绿地-四季草花(平方米)</t>
  </si>
  <si>
    <t>绿地-无修剪草坪(平方米)</t>
  </si>
  <si>
    <t>绿地-暖季型草坪混播黑麦草(平方米)</t>
  </si>
  <si>
    <t>绿地-绿篱色块(平方米)</t>
  </si>
  <si>
    <t>绿地-花境(平方米)</t>
  </si>
  <si>
    <t>绿地-花箱花钵四季草花(平方米)</t>
  </si>
  <si>
    <t>绿地-花箱花钵灌木(平方米)</t>
  </si>
  <si>
    <t>植草砖停车位面积</t>
  </si>
  <si>
    <t>绿化面积(测绘）</t>
  </si>
  <si>
    <t>面积合计（测绘+植草砖）</t>
  </si>
  <si>
    <t>养护等级</t>
  </si>
  <si>
    <t>前进花园A区</t>
  </si>
  <si>
    <t>T65</t>
  </si>
  <si>
    <t>一级养护</t>
  </si>
  <si>
    <t>前进花园BC区</t>
  </si>
  <si>
    <t>T66</t>
  </si>
  <si>
    <t>前进花园小A区</t>
  </si>
  <si>
    <t>T67</t>
  </si>
  <si>
    <t>欧典家园西区及三期</t>
  </si>
  <si>
    <t>T64</t>
  </si>
  <si>
    <t>欧典家园东区</t>
  </si>
  <si>
    <t>T63</t>
  </si>
  <si>
    <t>叙丰家园南区(A、C、D)</t>
  </si>
  <si>
    <t>T112</t>
  </si>
  <si>
    <t>叙丰家园北区</t>
  </si>
  <si>
    <t>T111</t>
  </si>
  <si>
    <t>叙丰家园B区</t>
  </si>
  <si>
    <t>T110</t>
  </si>
  <si>
    <t>春城家园B区</t>
  </si>
  <si>
    <t>T7</t>
  </si>
  <si>
    <t>东风家园一期</t>
  </si>
  <si>
    <t>T14</t>
  </si>
  <si>
    <t>东风家园二期</t>
  </si>
  <si>
    <t>T13</t>
  </si>
  <si>
    <t>兴竹家园</t>
  </si>
  <si>
    <t>T106</t>
  </si>
  <si>
    <t>欣风家园</t>
  </si>
  <si>
    <t>南站花园</t>
  </si>
  <si>
    <t>万裕苑二区</t>
  </si>
  <si>
    <t>T81</t>
  </si>
  <si>
    <t>万裕苑三区</t>
  </si>
  <si>
    <t>T83</t>
  </si>
  <si>
    <t>新丰苑一期东区</t>
  </si>
  <si>
    <t>T98</t>
  </si>
  <si>
    <t>新丰苑一期西区</t>
  </si>
  <si>
    <t>T99</t>
  </si>
  <si>
    <t>新丰苑二期</t>
  </si>
  <si>
    <t>T96</t>
  </si>
  <si>
    <t>新丰苑三期</t>
  </si>
  <si>
    <t>T97</t>
  </si>
  <si>
    <t>合计</t>
  </si>
  <si>
    <t>一年单价（元/m²）</t>
  </si>
  <si>
    <t>一年单价报价（元/m²）</t>
  </si>
  <si>
    <t>合计（元）</t>
  </si>
  <si>
    <t>一年合计（元）</t>
  </si>
  <si>
    <t>备注：1、不论单项工作量多少，即使数量为0的，也需要报单价，如不报价，在实际养护过程中新增的工作量单价按“0元”结算。面积清单以实际移交面积或有资质的第三方测绘面积为准，养护时间以甲方指定移交进场时间为准。
2、清单中工程量不得修改，否则按无效投标处理。</t>
  </si>
  <si>
    <t>安居房乔灌木明细表</t>
  </si>
  <si>
    <t>绿地名称</t>
  </si>
  <si>
    <t>春城家园B</t>
  </si>
  <si>
    <t>苗木分类</t>
  </si>
  <si>
    <t>规格</t>
  </si>
  <si>
    <t>苗木品种及数量</t>
  </si>
  <si>
    <t>小计</t>
  </si>
  <si>
    <t>1级养护限价（元）</t>
  </si>
  <si>
    <t>1级养护报价（元）</t>
  </si>
  <si>
    <t>总价（元）</t>
  </si>
  <si>
    <t>常绿乔木（株）</t>
  </si>
  <si>
    <t>胸径10cm以下</t>
  </si>
  <si>
    <t>石楠树54</t>
  </si>
  <si>
    <t>落叶乔木（株）</t>
  </si>
  <si>
    <t>樱花63+鸡爪槭23+石榴花34</t>
  </si>
  <si>
    <t>20cm以下</t>
  </si>
  <si>
    <t>不论品种</t>
  </si>
  <si>
    <t>玉兰8+柳树11+栾树47+无患子9+合欢5+朴树5+榉树158+银杏4</t>
  </si>
  <si>
    <t>30cm以下</t>
  </si>
  <si>
    <t>香樟35</t>
  </si>
  <si>
    <t>朴树12+栾树39+无患子17</t>
  </si>
  <si>
    <t>40cm以下</t>
  </si>
  <si>
    <t>香樟16</t>
  </si>
  <si>
    <t>朴树3</t>
  </si>
  <si>
    <t>50cm以下</t>
  </si>
  <si>
    <t>60cm以下</t>
  </si>
  <si>
    <t>70cm以下</t>
  </si>
  <si>
    <t>石楠树67</t>
  </si>
  <si>
    <t>樱花24+白玉兰4+水杉62</t>
  </si>
  <si>
    <t>香樟163</t>
  </si>
  <si>
    <t>朴树11+无患子329+黄山栾树32</t>
  </si>
  <si>
    <t>杜英18</t>
  </si>
  <si>
    <t>白玉兰4+石榴44</t>
  </si>
  <si>
    <t>广玉兰21+香樟105</t>
  </si>
  <si>
    <t>朴树2+黄山栾树20</t>
  </si>
  <si>
    <t>香樟5</t>
  </si>
  <si>
    <t>朴树1</t>
  </si>
  <si>
    <t>香樟1</t>
  </si>
  <si>
    <t>枇杷11</t>
  </si>
  <si>
    <t>樱花35+龙爪槐17+桃树4+紫叶李6</t>
  </si>
  <si>
    <t>玉兰56+银杏4</t>
  </si>
  <si>
    <t>香樟36+女贞2</t>
  </si>
  <si>
    <t>朴树5+栾树1</t>
  </si>
  <si>
    <t>香樟11</t>
  </si>
  <si>
    <t>石楠树6</t>
  </si>
  <si>
    <t>樱花11+紫叶李7+石榴花2</t>
  </si>
  <si>
    <t>香樟3+女贞46+杜英38</t>
  </si>
  <si>
    <t>樱花9+无患子54+玉兰22+榉树3+朴树2+银杏1</t>
  </si>
  <si>
    <t>香樟106+女贞9+雪松7</t>
  </si>
  <si>
    <t>合欢3+鹅掌楸3+无患子10+榉树9+栾树1</t>
  </si>
  <si>
    <t>香樟77</t>
  </si>
  <si>
    <t>柳树1</t>
  </si>
  <si>
    <t>桔子5</t>
  </si>
  <si>
    <t>桑树2+柿子树3+杨梅2+枣树2+桃树5+无花果21+红叶李4+石榴8</t>
  </si>
  <si>
    <t>香樟11+香橼2+枇杷7</t>
  </si>
  <si>
    <t>白玉兰4+无患子6+黄山栾树3+朴树4+榉树5+梨树4+合欢5+樱花8+楝树2</t>
  </si>
  <si>
    <t>香樟172+广玉兰7</t>
  </si>
  <si>
    <t>香樟6</t>
  </si>
  <si>
    <t>盘槐8</t>
  </si>
  <si>
    <t>广玉兰122+独干女贞65+杜英88</t>
  </si>
  <si>
    <t>合欢12+无患子73+玉兰树81+银杏32+桃树2+红叶李38+石榴55</t>
  </si>
  <si>
    <t>香樟355+雪松18</t>
  </si>
  <si>
    <t>柳树20+朴树23+榉树10+黄山栾树91</t>
  </si>
  <si>
    <t>榉树1</t>
  </si>
  <si>
    <t>石榴7</t>
  </si>
  <si>
    <t>广玉兰8+香樟40</t>
  </si>
  <si>
    <t>杜英1+桔子树3+枇杷1</t>
  </si>
  <si>
    <t>白玉兰5+槐树2+柿子树1+杜仲1+盘槐2+红叶李3+桃树4</t>
  </si>
  <si>
    <t>香樟13+杜英38+广玉兰10+含笑1+桔子树3+枇杷6</t>
  </si>
  <si>
    <t>朴树4+白玉兰37+合欢4+槐树7+紫玉兰3+樱花15+无患子2+柿子树1+梨树1+红叶李15+桃树1+石榴30</t>
  </si>
  <si>
    <t>香樟115+杜英82+广玉兰15+冬青2+枇杷1+桂花56</t>
  </si>
  <si>
    <t>朴树4+白玉兰10+合欢8+喜树3+槐树1+樱花17+桑树1+银杏3+红叶李2</t>
  </si>
  <si>
    <t>香樟297+杜英13+广玉兰2</t>
  </si>
  <si>
    <t>朴树6+合欢2+黄连木2+樱花12</t>
  </si>
  <si>
    <t>香樟103+广玉兰1</t>
  </si>
  <si>
    <t>樱花1</t>
  </si>
  <si>
    <t>香樟36+广玉兰1</t>
  </si>
  <si>
    <t>楝树1</t>
  </si>
  <si>
    <t>红枫1</t>
  </si>
  <si>
    <t>女贞15+广玉兰1</t>
  </si>
  <si>
    <t>白玉兰4+樱花7+银杏1+无患子11+金枝槐4+红叶李13</t>
  </si>
  <si>
    <t>香樟59</t>
  </si>
  <si>
    <t>香樟53</t>
  </si>
  <si>
    <t>白玉兰1+桃树2+芙蓉6</t>
  </si>
  <si>
    <t>香樟15+杜英104+女贞33+广玉兰4</t>
  </si>
  <si>
    <t>白玉兰38+榉树8+樱花31+桃树5+金枝槐12+红叶李7</t>
  </si>
  <si>
    <t>香樟26+杜英39+女贞13</t>
  </si>
  <si>
    <t>柳树2+榉树1</t>
  </si>
  <si>
    <t>香樟37</t>
  </si>
  <si>
    <t>香樟4</t>
  </si>
  <si>
    <t>樱花10+银杏4+金枝槐18+芙蓉21</t>
  </si>
  <si>
    <t>女贞85+石楠树166</t>
  </si>
  <si>
    <t>榉树57+樱花92+银杏28+鹅掌楸25+无患子464+桃树11+金枝槐69+红叶李7</t>
  </si>
  <si>
    <t>香樟21</t>
  </si>
  <si>
    <t>香樟24</t>
  </si>
  <si>
    <t>香樟2</t>
  </si>
  <si>
    <t>金枝槐7+樱花20+红叶李7+芙蓉4</t>
  </si>
  <si>
    <t>香樟2+杜英28+广玉兰19</t>
  </si>
  <si>
    <t>白玉兰1+榉树6+银杏9+樱花21+无患子1+红叶李23+金枝槐9</t>
  </si>
  <si>
    <t>香樟46+杜英20+女贞22+广玉兰1</t>
  </si>
  <si>
    <t>白玉兰19+榉树5+乌桕2</t>
  </si>
  <si>
    <t>柳树2</t>
  </si>
  <si>
    <t>樱花2+桃树1+芙蓉12</t>
  </si>
  <si>
    <t>香樟11+杜英31+女贞2+广玉兰38</t>
  </si>
  <si>
    <t>白玉兰7+榉树2+樱花26+鹅掌楸7+黄连木2+无患子5+金枝槐1</t>
  </si>
  <si>
    <t>香樟48+雪松6+杜英1+广玉兰60</t>
  </si>
  <si>
    <t>柳树2+榉树4+乌桕1+无患子1</t>
  </si>
  <si>
    <t>香樟13</t>
  </si>
  <si>
    <t>香樟8</t>
  </si>
  <si>
    <t>樱花88+合欢7+白玉兰12</t>
  </si>
  <si>
    <t>广玉兰78+香樟171</t>
  </si>
  <si>
    <t>朴树16+银杏9+无患子78+黄山栾树45</t>
  </si>
  <si>
    <t>叙丰家园B</t>
  </si>
  <si>
    <t>杨梅21</t>
  </si>
  <si>
    <t>樱花23+国槐29+玉兰24+紫叶李44+石榴花54</t>
  </si>
  <si>
    <t>香樟7+广玉兰75+女贞8</t>
  </si>
  <si>
    <t>榉树16+樱花20+无患子36+国槐9+合欢2</t>
  </si>
  <si>
    <t>香樟97+广玉兰24</t>
  </si>
  <si>
    <t>榉树8+无患子24+朴树4+银杏20</t>
  </si>
  <si>
    <t>香樟63+广玉兰2</t>
  </si>
  <si>
    <t>榉树3+无患子2+朴树4+意杨1</t>
  </si>
  <si>
    <t>银杏1+白玉兰58</t>
  </si>
  <si>
    <t>杜英1</t>
  </si>
  <si>
    <t>叙丰家园南区（A、C、D）</t>
  </si>
  <si>
    <t>广玉兰1</t>
  </si>
  <si>
    <t>红叶李6+石榴花23</t>
  </si>
  <si>
    <t>广玉兰37+香樟25+石楠树20+香橼48+杜英15+独干女贞4</t>
  </si>
  <si>
    <t>无患子333+朴树6+樱花108+柳树1+玉兰44+榉树13+合欢14+鹅掌楸2+槐树9+银杏4+鸡爪槭9+红枫9+红叶李22+紫薇2+龙抓槐1+腊梅2+石榴2+腊梅2+石榴5</t>
  </si>
  <si>
    <t>香樟139+广玉兰62+杜英16+独干女贞8+雪松1</t>
  </si>
  <si>
    <t>鹅掌楸34+朴树7+柳树3+楝树1+乌桕4+玉兰11+无患子47+黄山栾树1+银杏1+樱花6+红叶李11</t>
  </si>
  <si>
    <t>香樟95+广玉兰5+杜英3+雪松1</t>
  </si>
  <si>
    <t>朴树4+鹅掌楸1+楝树1+玉兰1+合欢1+柳树2+黄山栾树3+红叶李1</t>
  </si>
  <si>
    <t>杜英1+香樟15</t>
  </si>
  <si>
    <t>常绿</t>
  </si>
  <si>
    <t>落叶</t>
  </si>
  <si>
    <t>数量合计</t>
  </si>
  <si>
    <t>总价合计</t>
  </si>
  <si>
    <t>安置房重修乔木明细表</t>
  </si>
  <si>
    <t>规格（cm）</t>
  </si>
  <si>
    <t>数量</t>
  </si>
  <si>
    <t>单价限价（元）</t>
  </si>
  <si>
    <t>单价报价（元）</t>
  </si>
  <si>
    <t>合价（元）</t>
  </si>
  <si>
    <t>10.1-20</t>
  </si>
  <si>
    <t>株</t>
  </si>
  <si>
    <t>含人工、机械、外运等全部费用</t>
  </si>
  <si>
    <t>20.1-30</t>
  </si>
  <si>
    <t>30.1-40</t>
  </si>
  <si>
    <t>40.1-50</t>
  </si>
  <si>
    <t>50.1-60</t>
  </si>
  <si>
    <t>60.1-70</t>
  </si>
  <si>
    <t>70.1-80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</si>
</sst>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\-0.00;"/>
    <numFmt numFmtId="178" formatCode="0_ "/>
  </numFmts>
  <fonts count="3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微软雅黑"/>
      <charset val="134"/>
    </font>
    <font>
      <sz val="8"/>
      <name val="宋体"/>
      <charset val="134"/>
      <scheme val="minor"/>
    </font>
    <font>
      <b/>
      <sz val="18"/>
      <name val="宋体"/>
      <charset val="134"/>
    </font>
    <font>
      <b/>
      <sz val="8"/>
      <name val="宋体"/>
      <charset val="134"/>
      <scheme val="minor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 readingOrder="1"/>
    </xf>
    <xf numFmtId="177" fontId="6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7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 readingOrder="1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8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left" vertical="center" wrapText="1"/>
    </xf>
    <xf numFmtId="178" fontId="12" fillId="0" borderId="1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H7" sqref="H7"/>
    </sheetView>
  </sheetViews>
  <sheetFormatPr defaultColWidth="9" defaultRowHeight="13.5" outlineLevelRow="7" outlineLevelCol="5"/>
  <cols>
    <col min="2" max="2" width="32" customWidth="1"/>
    <col min="3" max="4" width="12.25" customWidth="1"/>
    <col min="5" max="5" width="19.1333333333333" customWidth="1"/>
    <col min="6" max="6" width="26.375" customWidth="1"/>
  </cols>
  <sheetData>
    <row r="1" ht="46" customHeight="1" spans="1:6">
      <c r="A1" s="43" t="s">
        <v>0</v>
      </c>
      <c r="B1" s="43"/>
      <c r="C1" s="43"/>
      <c r="D1" s="43"/>
      <c r="E1" s="43"/>
      <c r="F1" s="43"/>
    </row>
    <row r="2" ht="30" customHeight="1" spans="1:6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5" t="s">
        <v>6</v>
      </c>
    </row>
    <row r="3" ht="30" customHeight="1" spans="1:6">
      <c r="A3" s="46">
        <v>1</v>
      </c>
      <c r="B3" s="45" t="s">
        <v>7</v>
      </c>
      <c r="C3" s="45">
        <v>1</v>
      </c>
      <c r="D3" s="45" t="s">
        <v>8</v>
      </c>
      <c r="E3" s="47"/>
      <c r="F3" s="45"/>
    </row>
    <row r="4" ht="30" customHeight="1" spans="1:6">
      <c r="A4" s="48">
        <v>2</v>
      </c>
      <c r="B4" s="45" t="s">
        <v>9</v>
      </c>
      <c r="C4" s="45">
        <v>1</v>
      </c>
      <c r="D4" s="45" t="s">
        <v>8</v>
      </c>
      <c r="E4" s="47"/>
      <c r="F4" s="45"/>
    </row>
    <row r="5" ht="30" customHeight="1" spans="1:6">
      <c r="A5" s="48">
        <v>3</v>
      </c>
      <c r="B5" s="45" t="s">
        <v>10</v>
      </c>
      <c r="C5" s="45">
        <v>1</v>
      </c>
      <c r="D5" s="45" t="s">
        <v>8</v>
      </c>
      <c r="E5" s="47"/>
      <c r="F5" s="45" t="s">
        <v>11</v>
      </c>
    </row>
    <row r="6" ht="30" customHeight="1" spans="1:6">
      <c r="A6" s="48">
        <v>4</v>
      </c>
      <c r="B6" s="45" t="s">
        <v>12</v>
      </c>
      <c r="C6" s="45">
        <v>1</v>
      </c>
      <c r="D6" s="45" t="s">
        <v>8</v>
      </c>
      <c r="E6" s="49">
        <v>368727.97</v>
      </c>
      <c r="F6" s="45" t="s">
        <v>13</v>
      </c>
    </row>
    <row r="7" ht="30" customHeight="1" spans="1:6">
      <c r="A7" s="48">
        <v>5</v>
      </c>
      <c r="B7" s="45" t="s">
        <v>14</v>
      </c>
      <c r="C7" s="45">
        <v>1</v>
      </c>
      <c r="D7" s="45" t="s">
        <v>8</v>
      </c>
      <c r="E7" s="49"/>
      <c r="F7" s="45" t="s">
        <v>15</v>
      </c>
    </row>
    <row r="8" ht="30" customHeight="1" spans="1:6">
      <c r="A8" s="48">
        <v>6</v>
      </c>
      <c r="B8" s="45" t="s">
        <v>16</v>
      </c>
      <c r="C8" s="45">
        <v>1</v>
      </c>
      <c r="D8" s="45" t="s">
        <v>8</v>
      </c>
      <c r="E8" s="49"/>
      <c r="F8" s="48" t="s">
        <v>17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zoomScale="130" zoomScaleNormal="130" workbookViewId="0">
      <pane ySplit="2" topLeftCell="A21" activePane="bottomLeft" state="frozen"/>
      <selection/>
      <selection pane="bottomLeft" activeCell="L24" sqref="L24"/>
    </sheetView>
  </sheetViews>
  <sheetFormatPr defaultColWidth="9" defaultRowHeight="10.5"/>
  <cols>
    <col min="1" max="1" width="5.88333333333333" style="25" customWidth="1"/>
    <col min="2" max="2" width="17" style="26" customWidth="1"/>
    <col min="3" max="3" width="11.1333333333333" style="24" customWidth="1"/>
    <col min="4" max="5" width="10.125" style="24" customWidth="1"/>
    <col min="6" max="6" width="11.125" style="24" customWidth="1"/>
    <col min="7" max="7" width="11.1333333333333" style="24" customWidth="1"/>
    <col min="8" max="8" width="10.1333333333333" style="24" customWidth="1"/>
    <col min="9" max="9" width="9.25" style="24" customWidth="1"/>
    <col min="10" max="10" width="11.3833333333333" style="24" customWidth="1"/>
    <col min="11" max="11" width="9" style="24"/>
    <col min="12" max="12" width="10.125" style="24"/>
    <col min="13" max="13" width="12" style="24" customWidth="1"/>
    <col min="14" max="14" width="10.125" style="24"/>
    <col min="15" max="16384" width="9" style="24"/>
  </cols>
  <sheetData>
    <row r="1" ht="53" customHeight="1" spans="1:1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="24" customFormat="1" ht="44" customHeight="1" spans="1:15">
      <c r="A2" s="28" t="s">
        <v>1</v>
      </c>
      <c r="B2" s="29" t="s">
        <v>19</v>
      </c>
      <c r="C2" s="29" t="s">
        <v>20</v>
      </c>
      <c r="D2" s="29" t="s">
        <v>21</v>
      </c>
      <c r="E2" s="29" t="s">
        <v>22</v>
      </c>
      <c r="F2" s="29" t="s">
        <v>23</v>
      </c>
      <c r="G2" s="29" t="s">
        <v>24</v>
      </c>
      <c r="H2" s="29" t="s">
        <v>25</v>
      </c>
      <c r="I2" s="29" t="s">
        <v>26</v>
      </c>
      <c r="J2" s="29" t="s">
        <v>27</v>
      </c>
      <c r="K2" s="28" t="s">
        <v>6</v>
      </c>
      <c r="L2" s="29" t="s">
        <v>28</v>
      </c>
      <c r="M2" s="30" t="s">
        <v>29</v>
      </c>
      <c r="N2" s="31" t="s">
        <v>30</v>
      </c>
      <c r="O2" s="32" t="s">
        <v>31</v>
      </c>
    </row>
    <row r="3" s="24" customFormat="1" ht="25" customHeight="1" spans="1:15">
      <c r="A3" s="30">
        <v>1</v>
      </c>
      <c r="B3" s="31" t="s">
        <v>32</v>
      </c>
      <c r="C3" s="32"/>
      <c r="D3" s="32">
        <v>222.08</v>
      </c>
      <c r="E3" s="32">
        <v>1806.96</v>
      </c>
      <c r="F3" s="32">
        <v>39895.52</v>
      </c>
      <c r="G3" s="32">
        <v>871.29</v>
      </c>
      <c r="H3" s="32"/>
      <c r="I3" s="32"/>
      <c r="J3" s="32"/>
      <c r="K3" s="30" t="s">
        <v>33</v>
      </c>
      <c r="L3" s="33"/>
      <c r="M3" s="30">
        <f>SUM(C3:J3)</f>
        <v>42795.85</v>
      </c>
      <c r="N3" s="30">
        <f>L3+M3</f>
        <v>42795.85</v>
      </c>
      <c r="O3" s="32" t="s">
        <v>34</v>
      </c>
    </row>
    <row r="4" s="24" customFormat="1" ht="25" customHeight="1" spans="1:15">
      <c r="A4" s="30">
        <v>2</v>
      </c>
      <c r="B4" s="31" t="s">
        <v>35</v>
      </c>
      <c r="C4" s="32"/>
      <c r="D4" s="32">
        <v>419.14</v>
      </c>
      <c r="E4" s="32">
        <v>8871.93</v>
      </c>
      <c r="F4" s="32">
        <v>29457.85</v>
      </c>
      <c r="G4" s="32">
        <v>15089.02</v>
      </c>
      <c r="H4" s="32">
        <v>46.39</v>
      </c>
      <c r="I4" s="32"/>
      <c r="J4" s="32"/>
      <c r="K4" s="30" t="s">
        <v>36</v>
      </c>
      <c r="L4" s="32">
        <v>6437.5</v>
      </c>
      <c r="M4" s="30">
        <f t="shared" ref="M4:M22" si="0">SUM(C4:J4)</f>
        <v>53884.33</v>
      </c>
      <c r="N4" s="30">
        <f t="shared" ref="N4:N22" si="1">L4+M4</f>
        <v>60321.83</v>
      </c>
      <c r="O4" s="32" t="s">
        <v>34</v>
      </c>
    </row>
    <row r="5" s="24" customFormat="1" ht="25" customHeight="1" spans="1:15">
      <c r="A5" s="30">
        <v>3</v>
      </c>
      <c r="B5" s="31" t="s">
        <v>37</v>
      </c>
      <c r="C5" s="32"/>
      <c r="D5" s="32"/>
      <c r="E5" s="32">
        <v>1827.36</v>
      </c>
      <c r="F5" s="32">
        <v>2899.95</v>
      </c>
      <c r="G5" s="32">
        <v>619.84</v>
      </c>
      <c r="H5" s="32"/>
      <c r="I5" s="32"/>
      <c r="J5" s="32"/>
      <c r="K5" s="30" t="s">
        <v>38</v>
      </c>
      <c r="L5" s="33"/>
      <c r="M5" s="30">
        <f t="shared" si="0"/>
        <v>5347.15</v>
      </c>
      <c r="N5" s="30">
        <f t="shared" si="1"/>
        <v>5347.15</v>
      </c>
      <c r="O5" s="32" t="s">
        <v>34</v>
      </c>
    </row>
    <row r="6" s="24" customFormat="1" ht="25" customHeight="1" spans="1:15">
      <c r="A6" s="30">
        <v>4</v>
      </c>
      <c r="B6" s="31" t="s">
        <v>39</v>
      </c>
      <c r="C6" s="32"/>
      <c r="D6" s="32">
        <v>71.04</v>
      </c>
      <c r="E6" s="32">
        <v>2868.15</v>
      </c>
      <c r="F6" s="32">
        <v>21279.06</v>
      </c>
      <c r="G6" s="32">
        <v>5191.68</v>
      </c>
      <c r="H6" s="32"/>
      <c r="I6" s="32">
        <v>22.92</v>
      </c>
      <c r="J6" s="32"/>
      <c r="K6" s="30" t="s">
        <v>40</v>
      </c>
      <c r="L6" s="33"/>
      <c r="M6" s="30">
        <f t="shared" si="0"/>
        <v>29432.85</v>
      </c>
      <c r="N6" s="30">
        <f t="shared" si="1"/>
        <v>29432.85</v>
      </c>
      <c r="O6" s="32" t="s">
        <v>34</v>
      </c>
    </row>
    <row r="7" s="24" customFormat="1" ht="25" customHeight="1" spans="1:15">
      <c r="A7" s="30">
        <v>5</v>
      </c>
      <c r="B7" s="31" t="s">
        <v>41</v>
      </c>
      <c r="C7" s="32"/>
      <c r="D7" s="32">
        <v>271.49</v>
      </c>
      <c r="E7" s="32">
        <v>4300.1</v>
      </c>
      <c r="F7" s="32">
        <v>12587.76</v>
      </c>
      <c r="G7" s="32">
        <v>1482.95</v>
      </c>
      <c r="H7" s="32"/>
      <c r="I7" s="32">
        <v>5.88</v>
      </c>
      <c r="J7" s="32"/>
      <c r="K7" s="30" t="s">
        <v>42</v>
      </c>
      <c r="L7" s="33"/>
      <c r="M7" s="30">
        <f t="shared" si="0"/>
        <v>18648.18</v>
      </c>
      <c r="N7" s="30">
        <f t="shared" si="1"/>
        <v>18648.18</v>
      </c>
      <c r="O7" s="32" t="s">
        <v>34</v>
      </c>
    </row>
    <row r="8" s="24" customFormat="1" ht="25" customHeight="1" spans="1:15">
      <c r="A8" s="30">
        <v>6</v>
      </c>
      <c r="B8" s="31" t="s">
        <v>43</v>
      </c>
      <c r="C8" s="32"/>
      <c r="D8" s="32">
        <v>803.61</v>
      </c>
      <c r="E8" s="32">
        <v>25062.43</v>
      </c>
      <c r="F8" s="32">
        <v>30687.85</v>
      </c>
      <c r="G8" s="32">
        <v>10858.2</v>
      </c>
      <c r="H8" s="32">
        <v>776.11</v>
      </c>
      <c r="I8" s="32"/>
      <c r="J8" s="32"/>
      <c r="K8" s="30" t="s">
        <v>44</v>
      </c>
      <c r="L8" s="32">
        <v>3217.5</v>
      </c>
      <c r="M8" s="30">
        <f t="shared" si="0"/>
        <v>68188.2</v>
      </c>
      <c r="N8" s="30">
        <f t="shared" si="1"/>
        <v>71405.7</v>
      </c>
      <c r="O8" s="32" t="s">
        <v>34</v>
      </c>
    </row>
    <row r="9" s="24" customFormat="1" ht="25" customHeight="1" spans="1:15">
      <c r="A9" s="30">
        <v>7</v>
      </c>
      <c r="B9" s="31" t="s">
        <v>45</v>
      </c>
      <c r="C9" s="32"/>
      <c r="D9" s="32">
        <v>57.7</v>
      </c>
      <c r="E9" s="32">
        <v>629.18</v>
      </c>
      <c r="F9" s="32">
        <v>197.58</v>
      </c>
      <c r="G9" s="32">
        <v>2298.45</v>
      </c>
      <c r="H9" s="32">
        <v>38.35</v>
      </c>
      <c r="I9" s="32"/>
      <c r="J9" s="32"/>
      <c r="K9" s="30" t="s">
        <v>46</v>
      </c>
      <c r="L9" s="32"/>
      <c r="M9" s="30">
        <f t="shared" si="0"/>
        <v>3221.26</v>
      </c>
      <c r="N9" s="30">
        <f t="shared" si="1"/>
        <v>3221.26</v>
      </c>
      <c r="O9" s="32" t="s">
        <v>34</v>
      </c>
    </row>
    <row r="10" s="24" customFormat="1" ht="25" customHeight="1" spans="1:15">
      <c r="A10" s="30">
        <v>8</v>
      </c>
      <c r="B10" s="31" t="s">
        <v>47</v>
      </c>
      <c r="C10" s="32"/>
      <c r="D10" s="32">
        <v>227.16</v>
      </c>
      <c r="E10" s="32">
        <v>3874.15</v>
      </c>
      <c r="F10" s="32">
        <v>10308.52</v>
      </c>
      <c r="G10" s="32">
        <v>6805.27</v>
      </c>
      <c r="H10" s="32"/>
      <c r="I10" s="32"/>
      <c r="J10" s="32"/>
      <c r="K10" s="30" t="s">
        <v>48</v>
      </c>
      <c r="L10" s="32">
        <v>1733.94</v>
      </c>
      <c r="M10" s="30">
        <f t="shared" si="0"/>
        <v>21215.1</v>
      </c>
      <c r="N10" s="30">
        <f t="shared" si="1"/>
        <v>22949.04</v>
      </c>
      <c r="O10" s="32" t="s">
        <v>34</v>
      </c>
    </row>
    <row r="11" s="24" customFormat="1" ht="25" customHeight="1" spans="1:15">
      <c r="A11" s="30">
        <v>9</v>
      </c>
      <c r="B11" s="31" t="s">
        <v>49</v>
      </c>
      <c r="C11" s="32"/>
      <c r="D11" s="32"/>
      <c r="E11" s="32">
        <v>708.12</v>
      </c>
      <c r="F11" s="32">
        <v>12254.48</v>
      </c>
      <c r="G11" s="32">
        <v>6904.35</v>
      </c>
      <c r="H11" s="32"/>
      <c r="I11" s="32"/>
      <c r="J11" s="32"/>
      <c r="K11" s="30" t="s">
        <v>50</v>
      </c>
      <c r="L11" s="32"/>
      <c r="M11" s="30">
        <f t="shared" si="0"/>
        <v>19866.95</v>
      </c>
      <c r="N11" s="30">
        <f t="shared" si="1"/>
        <v>19866.95</v>
      </c>
      <c r="O11" s="32" t="s">
        <v>34</v>
      </c>
    </row>
    <row r="12" s="24" customFormat="1" ht="25" customHeight="1" spans="1:15">
      <c r="A12" s="30">
        <v>10</v>
      </c>
      <c r="B12" s="31" t="s">
        <v>51</v>
      </c>
      <c r="C12" s="32"/>
      <c r="D12" s="32"/>
      <c r="E12" s="32">
        <v>5162.31</v>
      </c>
      <c r="F12" s="32">
        <v>4098.37</v>
      </c>
      <c r="G12" s="32">
        <v>1780.5</v>
      </c>
      <c r="H12" s="32"/>
      <c r="I12" s="32"/>
      <c r="J12" s="32"/>
      <c r="K12" s="30" t="s">
        <v>52</v>
      </c>
      <c r="L12" s="32"/>
      <c r="M12" s="30">
        <f t="shared" si="0"/>
        <v>11041.18</v>
      </c>
      <c r="N12" s="30">
        <f t="shared" si="1"/>
        <v>11041.18</v>
      </c>
      <c r="O12" s="32" t="s">
        <v>34</v>
      </c>
    </row>
    <row r="13" s="24" customFormat="1" ht="25" customHeight="1" spans="1:15">
      <c r="A13" s="30">
        <v>11</v>
      </c>
      <c r="B13" s="31" t="s">
        <v>53</v>
      </c>
      <c r="C13" s="32">
        <v>98.94</v>
      </c>
      <c r="D13" s="32">
        <v>63.37</v>
      </c>
      <c r="E13" s="32">
        <v>7686.94</v>
      </c>
      <c r="F13" s="32">
        <v>14080.44</v>
      </c>
      <c r="G13" s="32">
        <v>7389.19</v>
      </c>
      <c r="H13" s="32">
        <v>16.27</v>
      </c>
      <c r="I13" s="32">
        <v>10.22</v>
      </c>
      <c r="J13" s="32">
        <v>36</v>
      </c>
      <c r="K13" s="30" t="s">
        <v>54</v>
      </c>
      <c r="L13" s="32">
        <v>125</v>
      </c>
      <c r="M13" s="30">
        <f t="shared" si="0"/>
        <v>29381.37</v>
      </c>
      <c r="N13" s="30">
        <f t="shared" si="1"/>
        <v>29506.37</v>
      </c>
      <c r="O13" s="32" t="s">
        <v>34</v>
      </c>
    </row>
    <row r="14" s="24" customFormat="1" ht="25" customHeight="1" spans="1:15">
      <c r="A14" s="30">
        <v>12</v>
      </c>
      <c r="B14" s="31" t="s">
        <v>55</v>
      </c>
      <c r="C14" s="32"/>
      <c r="D14" s="32">
        <v>191.16</v>
      </c>
      <c r="E14" s="32">
        <v>4603.49</v>
      </c>
      <c r="F14" s="32">
        <v>10231.36</v>
      </c>
      <c r="G14" s="32">
        <v>4143.51</v>
      </c>
      <c r="H14" s="32"/>
      <c r="I14" s="32">
        <v>4.41</v>
      </c>
      <c r="J14" s="32"/>
      <c r="K14" s="30" t="s">
        <v>56</v>
      </c>
      <c r="L14" s="32">
        <v>1462.5</v>
      </c>
      <c r="M14" s="30">
        <f t="shared" si="0"/>
        <v>19173.93</v>
      </c>
      <c r="N14" s="30">
        <f t="shared" si="1"/>
        <v>20636.43</v>
      </c>
      <c r="O14" s="32" t="s">
        <v>34</v>
      </c>
    </row>
    <row r="15" s="24" customFormat="1" ht="25" customHeight="1" spans="1:15">
      <c r="A15" s="30">
        <v>13</v>
      </c>
      <c r="B15" s="31" t="s">
        <v>57</v>
      </c>
      <c r="C15" s="32">
        <v>195.96</v>
      </c>
      <c r="D15" s="32"/>
      <c r="E15" s="32">
        <v>66</v>
      </c>
      <c r="F15" s="32">
        <v>1174.2</v>
      </c>
      <c r="G15" s="32">
        <v>1623.3</v>
      </c>
      <c r="H15" s="32">
        <v>116.1</v>
      </c>
      <c r="I15" s="32"/>
      <c r="J15" s="32"/>
      <c r="K15" s="30"/>
      <c r="L15" s="31"/>
      <c r="M15" s="30">
        <f t="shared" si="0"/>
        <v>3175.56</v>
      </c>
      <c r="N15" s="30">
        <f t="shared" si="1"/>
        <v>3175.56</v>
      </c>
      <c r="O15" s="32" t="s">
        <v>34</v>
      </c>
    </row>
    <row r="16" s="24" customFormat="1" ht="25" customHeight="1" spans="1:15">
      <c r="A16" s="30">
        <v>14</v>
      </c>
      <c r="B16" s="31" t="s">
        <v>58</v>
      </c>
      <c r="C16" s="32"/>
      <c r="D16" s="32"/>
      <c r="E16" s="30"/>
      <c r="F16" s="32">
        <v>1278.05</v>
      </c>
      <c r="G16" s="32">
        <v>1649.39</v>
      </c>
      <c r="H16" s="32"/>
      <c r="I16" s="32"/>
      <c r="J16" s="32"/>
      <c r="K16" s="30"/>
      <c r="L16" s="31"/>
      <c r="M16" s="30">
        <f t="shared" si="0"/>
        <v>2927.44</v>
      </c>
      <c r="N16" s="30">
        <f t="shared" si="1"/>
        <v>2927.44</v>
      </c>
      <c r="O16" s="32" t="s">
        <v>34</v>
      </c>
    </row>
    <row r="17" s="24" customFormat="1" ht="25" customHeight="1" spans="1:15">
      <c r="A17" s="30">
        <v>15</v>
      </c>
      <c r="B17" s="31" t="s">
        <v>59</v>
      </c>
      <c r="C17" s="32"/>
      <c r="D17" s="32">
        <v>100.53</v>
      </c>
      <c r="E17" s="32">
        <v>11574.32</v>
      </c>
      <c r="F17" s="32">
        <v>35985.68</v>
      </c>
      <c r="G17" s="32">
        <v>5362.26</v>
      </c>
      <c r="H17" s="32">
        <v>105.4</v>
      </c>
      <c r="I17" s="32">
        <v>53.82</v>
      </c>
      <c r="J17" s="32">
        <v>0.56</v>
      </c>
      <c r="K17" s="30" t="s">
        <v>60</v>
      </c>
      <c r="L17" s="33"/>
      <c r="M17" s="30">
        <f t="shared" si="0"/>
        <v>53182.57</v>
      </c>
      <c r="N17" s="30">
        <f t="shared" si="1"/>
        <v>53182.57</v>
      </c>
      <c r="O17" s="32" t="s">
        <v>34</v>
      </c>
    </row>
    <row r="18" s="24" customFormat="1" ht="25" customHeight="1" spans="1:15">
      <c r="A18" s="30">
        <v>16</v>
      </c>
      <c r="B18" s="31" t="s">
        <v>61</v>
      </c>
      <c r="C18" s="32"/>
      <c r="D18" s="32"/>
      <c r="E18" s="32">
        <v>458.71</v>
      </c>
      <c r="F18" s="32">
        <v>6981.03</v>
      </c>
      <c r="G18" s="32">
        <v>1156.96</v>
      </c>
      <c r="H18" s="32"/>
      <c r="I18" s="32">
        <v>1.52</v>
      </c>
      <c r="J18" s="32"/>
      <c r="K18" s="30" t="s">
        <v>62</v>
      </c>
      <c r="L18" s="33"/>
      <c r="M18" s="30">
        <f t="shared" si="0"/>
        <v>8598.22</v>
      </c>
      <c r="N18" s="30">
        <f t="shared" si="1"/>
        <v>8598.22</v>
      </c>
      <c r="O18" s="32" t="s">
        <v>34</v>
      </c>
    </row>
    <row r="19" s="24" customFormat="1" ht="25" customHeight="1" spans="1:15">
      <c r="A19" s="30">
        <v>17</v>
      </c>
      <c r="B19" s="31" t="s">
        <v>63</v>
      </c>
      <c r="C19" s="32"/>
      <c r="D19" s="32"/>
      <c r="E19" s="32">
        <v>12271.19</v>
      </c>
      <c r="F19" s="32">
        <v>11652.66</v>
      </c>
      <c r="G19" s="32">
        <v>3370.09</v>
      </c>
      <c r="H19" s="32"/>
      <c r="I19" s="32">
        <v>2.4</v>
      </c>
      <c r="J19" s="32"/>
      <c r="K19" s="30" t="s">
        <v>64</v>
      </c>
      <c r="L19" s="33"/>
      <c r="M19" s="30">
        <f t="shared" si="0"/>
        <v>27296.34</v>
      </c>
      <c r="N19" s="30">
        <f t="shared" si="1"/>
        <v>27296.34</v>
      </c>
      <c r="O19" s="32" t="s">
        <v>34</v>
      </c>
    </row>
    <row r="20" s="24" customFormat="1" ht="25" customHeight="1" spans="1:15">
      <c r="A20" s="30">
        <v>18</v>
      </c>
      <c r="B20" s="31" t="s">
        <v>65</v>
      </c>
      <c r="C20" s="32"/>
      <c r="D20" s="32">
        <v>48.62</v>
      </c>
      <c r="E20" s="32">
        <v>9144.84</v>
      </c>
      <c r="F20" s="32">
        <v>11104.51</v>
      </c>
      <c r="G20" s="32">
        <v>3548.27</v>
      </c>
      <c r="H20" s="32"/>
      <c r="I20" s="32">
        <v>10.4</v>
      </c>
      <c r="J20" s="32"/>
      <c r="K20" s="30" t="s">
        <v>66</v>
      </c>
      <c r="L20" s="33"/>
      <c r="M20" s="30">
        <f t="shared" si="0"/>
        <v>23856.64</v>
      </c>
      <c r="N20" s="30">
        <f t="shared" si="1"/>
        <v>23856.64</v>
      </c>
      <c r="O20" s="32" t="s">
        <v>34</v>
      </c>
    </row>
    <row r="21" s="24" customFormat="1" ht="25" customHeight="1" spans="1:15">
      <c r="A21" s="30">
        <v>19</v>
      </c>
      <c r="B21" s="31" t="s">
        <v>67</v>
      </c>
      <c r="C21" s="32"/>
      <c r="D21" s="32">
        <v>15.13</v>
      </c>
      <c r="E21" s="32">
        <v>16036.79</v>
      </c>
      <c r="F21" s="32">
        <v>15715.58</v>
      </c>
      <c r="G21" s="32">
        <v>5312.72</v>
      </c>
      <c r="H21" s="32"/>
      <c r="I21" s="32">
        <v>9.32</v>
      </c>
      <c r="J21" s="32">
        <v>4.86</v>
      </c>
      <c r="K21" s="30" t="s">
        <v>68</v>
      </c>
      <c r="L21" s="33"/>
      <c r="M21" s="30">
        <f t="shared" si="0"/>
        <v>37094.4</v>
      </c>
      <c r="N21" s="30">
        <f t="shared" si="1"/>
        <v>37094.4</v>
      </c>
      <c r="O21" s="32" t="s">
        <v>34</v>
      </c>
    </row>
    <row r="22" ht="25" customHeight="1" spans="1:15">
      <c r="A22" s="30">
        <v>20</v>
      </c>
      <c r="B22" s="31" t="s">
        <v>69</v>
      </c>
      <c r="C22" s="32"/>
      <c r="D22" s="32">
        <v>155.17</v>
      </c>
      <c r="E22" s="32">
        <v>2636.63</v>
      </c>
      <c r="F22" s="32">
        <v>26348.52</v>
      </c>
      <c r="G22" s="32">
        <v>9529.89</v>
      </c>
      <c r="H22" s="32"/>
      <c r="I22" s="32">
        <v>23.04</v>
      </c>
      <c r="J22" s="32">
        <v>19.47</v>
      </c>
      <c r="K22" s="30" t="s">
        <v>70</v>
      </c>
      <c r="L22" s="32">
        <v>6212.5</v>
      </c>
      <c r="M22" s="30">
        <f t="shared" si="0"/>
        <v>38712.72</v>
      </c>
      <c r="N22" s="30">
        <f t="shared" si="1"/>
        <v>44925.22</v>
      </c>
      <c r="O22" s="32" t="s">
        <v>34</v>
      </c>
    </row>
    <row r="23" s="24" customFormat="1" ht="25" customHeight="1" spans="1:15">
      <c r="A23" s="30">
        <v>21</v>
      </c>
      <c r="B23" s="28" t="s">
        <v>71</v>
      </c>
      <c r="C23" s="34">
        <f>SUM(C3:C22)</f>
        <v>294.9</v>
      </c>
      <c r="D23" s="34">
        <f t="shared" ref="D23:J23" si="2">SUM(D3:D22)</f>
        <v>2646.2</v>
      </c>
      <c r="E23" s="34">
        <f t="shared" si="2"/>
        <v>119589.6</v>
      </c>
      <c r="F23" s="34">
        <f t="shared" si="2"/>
        <v>298218.97</v>
      </c>
      <c r="G23" s="34">
        <f t="shared" si="2"/>
        <v>94987.13</v>
      </c>
      <c r="H23" s="34">
        <f t="shared" si="2"/>
        <v>1098.62</v>
      </c>
      <c r="I23" s="34">
        <f t="shared" si="2"/>
        <v>143.93</v>
      </c>
      <c r="J23" s="34">
        <f t="shared" si="2"/>
        <v>60.89</v>
      </c>
      <c r="K23" s="35"/>
      <c r="L23" s="34">
        <f>SUM(L2:L22)</f>
        <v>19188.94</v>
      </c>
      <c r="M23" s="34">
        <f>SUM(M2:M22)</f>
        <v>517040.24</v>
      </c>
      <c r="N23" s="34">
        <f>SUM(N2:N22)</f>
        <v>536229.18</v>
      </c>
      <c r="O23" s="32"/>
    </row>
    <row r="24" ht="25" customHeight="1" spans="1:15">
      <c r="A24" s="30">
        <v>22</v>
      </c>
      <c r="B24" s="28" t="s">
        <v>72</v>
      </c>
      <c r="C24" s="36">
        <v>2.99</v>
      </c>
      <c r="D24" s="36">
        <v>302.37</v>
      </c>
      <c r="E24" s="36">
        <v>2.19</v>
      </c>
      <c r="F24" s="36">
        <v>5.68</v>
      </c>
      <c r="G24" s="36">
        <v>4.51</v>
      </c>
      <c r="H24" s="36">
        <v>4.9</v>
      </c>
      <c r="I24" s="36">
        <v>302.37</v>
      </c>
      <c r="J24" s="36">
        <v>4.51</v>
      </c>
      <c r="K24" s="32"/>
      <c r="L24" s="36">
        <v>2.99</v>
      </c>
      <c r="M24" s="32"/>
      <c r="N24" s="32"/>
      <c r="O24" s="32"/>
    </row>
    <row r="25" ht="25" customHeight="1" spans="1:15">
      <c r="A25" s="30">
        <v>23</v>
      </c>
      <c r="B25" s="37" t="s">
        <v>73</v>
      </c>
      <c r="C25" s="38"/>
      <c r="D25" s="38"/>
      <c r="E25" s="38"/>
      <c r="F25" s="38"/>
      <c r="G25" s="38"/>
      <c r="H25" s="38"/>
      <c r="I25" s="38"/>
      <c r="J25" s="38"/>
      <c r="K25" s="39"/>
      <c r="L25" s="38"/>
      <c r="M25" s="39"/>
      <c r="N25" s="39"/>
      <c r="O25" s="39"/>
    </row>
    <row r="26" ht="25" customHeight="1" spans="1:15">
      <c r="A26" s="30">
        <v>24</v>
      </c>
      <c r="B26" s="37" t="s">
        <v>74</v>
      </c>
      <c r="C26" s="40"/>
      <c r="D26" s="40"/>
      <c r="E26" s="40"/>
      <c r="F26" s="40"/>
      <c r="G26" s="40"/>
      <c r="H26" s="40"/>
      <c r="I26" s="40"/>
      <c r="J26" s="40"/>
      <c r="K26" s="39"/>
      <c r="L26" s="38"/>
      <c r="M26" s="39"/>
      <c r="N26" s="39"/>
      <c r="O26" s="39"/>
    </row>
    <row r="27" ht="25" customHeight="1" spans="1:15">
      <c r="A27" s="30">
        <v>25</v>
      </c>
      <c r="B27" s="36" t="s">
        <v>75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ht="46" customHeight="1" spans="1:15">
      <c r="A28" s="41" t="s">
        <v>76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mergeCells count="3">
    <mergeCell ref="A1:O1"/>
    <mergeCell ref="C27:O27"/>
    <mergeCell ref="A28:O28"/>
  </mergeCells>
  <pageMargins left="0.708333333333333" right="0.708333333333333" top="0.747916666666667" bottom="0.747916666666667" header="0.314583333333333" footer="0.314583333333333"/>
  <pageSetup paperSize="9" scale="6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6"/>
  <sheetViews>
    <sheetView workbookViewId="0">
      <selection activeCell="R160" sqref="R160"/>
    </sheetView>
  </sheetViews>
  <sheetFormatPr defaultColWidth="9" defaultRowHeight="13.5"/>
  <cols>
    <col min="7" max="7" width="10.375"/>
    <col min="14" max="14" width="10.375"/>
  </cols>
  <sheetData>
    <row r="1" ht="27" spans="1:14">
      <c r="A1" s="7" t="s">
        <v>77</v>
      </c>
      <c r="B1" s="7"/>
      <c r="C1" s="8"/>
      <c r="D1" s="8"/>
      <c r="E1" s="7"/>
      <c r="F1" s="8"/>
      <c r="G1" s="8"/>
      <c r="H1" s="7"/>
      <c r="I1" s="7"/>
      <c r="J1" s="8"/>
      <c r="K1" s="8"/>
      <c r="L1" s="7"/>
      <c r="M1" s="8"/>
      <c r="N1" s="8"/>
    </row>
    <row r="2" ht="28.5" spans="1:14">
      <c r="A2" s="9" t="s">
        <v>78</v>
      </c>
      <c r="B2" s="10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ht="42.75" spans="1:14">
      <c r="A3" s="9" t="s">
        <v>80</v>
      </c>
      <c r="B3" s="9" t="s">
        <v>81</v>
      </c>
      <c r="C3" s="9" t="s">
        <v>82</v>
      </c>
      <c r="D3" s="9" t="s">
        <v>83</v>
      </c>
      <c r="E3" s="13" t="s">
        <v>84</v>
      </c>
      <c r="F3" s="14" t="s">
        <v>85</v>
      </c>
      <c r="G3" s="14" t="s">
        <v>86</v>
      </c>
      <c r="H3" s="9" t="s">
        <v>80</v>
      </c>
      <c r="I3" s="9" t="s">
        <v>81</v>
      </c>
      <c r="J3" s="9" t="s">
        <v>82</v>
      </c>
      <c r="K3" s="9" t="s">
        <v>83</v>
      </c>
      <c r="L3" s="13" t="s">
        <v>84</v>
      </c>
      <c r="M3" s="14" t="s">
        <v>85</v>
      </c>
      <c r="N3" s="14" t="s">
        <v>86</v>
      </c>
    </row>
    <row r="4" ht="36" spans="1:14">
      <c r="A4" s="9" t="s">
        <v>87</v>
      </c>
      <c r="B4" s="15" t="s">
        <v>88</v>
      </c>
      <c r="C4" s="15" t="s">
        <v>89</v>
      </c>
      <c r="D4" s="15">
        <v>54</v>
      </c>
      <c r="E4" s="16">
        <v>18.04</v>
      </c>
      <c r="F4" s="17"/>
      <c r="G4" s="18"/>
      <c r="H4" s="9" t="s">
        <v>90</v>
      </c>
      <c r="I4" s="15" t="s">
        <v>88</v>
      </c>
      <c r="J4" s="15" t="s">
        <v>91</v>
      </c>
      <c r="K4" s="19">
        <v>120</v>
      </c>
      <c r="L4" s="15">
        <v>22.345</v>
      </c>
      <c r="M4" s="20"/>
      <c r="N4" s="18"/>
    </row>
    <row r="5" ht="72" spans="1:14">
      <c r="A5" s="21"/>
      <c r="B5" s="15" t="s">
        <v>92</v>
      </c>
      <c r="C5" s="15" t="s">
        <v>93</v>
      </c>
      <c r="D5" s="15">
        <v>0</v>
      </c>
      <c r="E5" s="16">
        <v>23.66</v>
      </c>
      <c r="F5" s="17"/>
      <c r="G5" s="18"/>
      <c r="H5" s="21"/>
      <c r="I5" s="15" t="s">
        <v>92</v>
      </c>
      <c r="J5" s="15" t="s">
        <v>94</v>
      </c>
      <c r="K5" s="15">
        <v>247</v>
      </c>
      <c r="L5" s="16">
        <v>29.68</v>
      </c>
      <c r="M5" s="17"/>
      <c r="N5" s="18"/>
    </row>
    <row r="6" ht="36" spans="1:14">
      <c r="A6" s="21"/>
      <c r="B6" s="15" t="s">
        <v>95</v>
      </c>
      <c r="C6" s="15" t="s">
        <v>96</v>
      </c>
      <c r="D6" s="15">
        <v>35</v>
      </c>
      <c r="E6" s="16">
        <v>28.38</v>
      </c>
      <c r="F6" s="17"/>
      <c r="G6" s="18"/>
      <c r="H6" s="21"/>
      <c r="I6" s="15" t="s">
        <v>95</v>
      </c>
      <c r="J6" s="15" t="s">
        <v>97</v>
      </c>
      <c r="K6" s="15">
        <v>68</v>
      </c>
      <c r="L6" s="16">
        <v>35.71</v>
      </c>
      <c r="M6" s="17"/>
      <c r="N6" s="18"/>
    </row>
    <row r="7" spans="1:14">
      <c r="A7" s="21"/>
      <c r="B7" s="15" t="s">
        <v>98</v>
      </c>
      <c r="C7" s="15" t="s">
        <v>99</v>
      </c>
      <c r="D7" s="15">
        <v>16</v>
      </c>
      <c r="E7" s="16">
        <v>41.02</v>
      </c>
      <c r="F7" s="17"/>
      <c r="G7" s="18"/>
      <c r="H7" s="21"/>
      <c r="I7" s="15" t="s">
        <v>98</v>
      </c>
      <c r="J7" s="15" t="s">
        <v>100</v>
      </c>
      <c r="K7" s="15">
        <v>3</v>
      </c>
      <c r="L7" s="16">
        <v>50.12</v>
      </c>
      <c r="M7" s="17"/>
      <c r="N7" s="18"/>
    </row>
    <row r="8" spans="1:14">
      <c r="A8" s="21"/>
      <c r="B8" s="15" t="s">
        <v>101</v>
      </c>
      <c r="C8" s="15" t="s">
        <v>93</v>
      </c>
      <c r="D8" s="15">
        <v>0</v>
      </c>
      <c r="E8" s="16">
        <v>51.01</v>
      </c>
      <c r="F8" s="17"/>
      <c r="G8" s="18"/>
      <c r="H8" s="21"/>
      <c r="I8" s="15" t="s">
        <v>101</v>
      </c>
      <c r="J8" s="15" t="s">
        <v>93</v>
      </c>
      <c r="K8" s="19">
        <v>0</v>
      </c>
      <c r="L8" s="16">
        <v>63.47</v>
      </c>
      <c r="M8" s="17"/>
      <c r="N8" s="18"/>
    </row>
    <row r="9" spans="1:14">
      <c r="A9" s="21"/>
      <c r="B9" s="15" t="s">
        <v>102</v>
      </c>
      <c r="C9" s="15" t="s">
        <v>93</v>
      </c>
      <c r="D9" s="15">
        <v>0</v>
      </c>
      <c r="E9" s="16">
        <v>75.23</v>
      </c>
      <c r="F9" s="17"/>
      <c r="G9" s="18"/>
      <c r="H9" s="21"/>
      <c r="I9" s="15" t="s">
        <v>102</v>
      </c>
      <c r="J9" s="15" t="s">
        <v>93</v>
      </c>
      <c r="K9" s="19">
        <v>0</v>
      </c>
      <c r="L9" s="16">
        <v>94.33</v>
      </c>
      <c r="M9" s="17"/>
      <c r="N9" s="18"/>
    </row>
    <row r="10" spans="1:14">
      <c r="A10" s="21"/>
      <c r="B10" s="15" t="s">
        <v>103</v>
      </c>
      <c r="C10" s="15" t="s">
        <v>93</v>
      </c>
      <c r="D10" s="15">
        <v>0</v>
      </c>
      <c r="E10" s="15">
        <v>104.34</v>
      </c>
      <c r="F10" s="20"/>
      <c r="G10" s="18"/>
      <c r="H10" s="21"/>
      <c r="I10" s="15" t="s">
        <v>103</v>
      </c>
      <c r="J10" s="15" t="s">
        <v>93</v>
      </c>
      <c r="K10" s="19">
        <v>0</v>
      </c>
      <c r="L10" s="15">
        <v>130.64</v>
      </c>
      <c r="M10" s="20"/>
      <c r="N10" s="18"/>
    </row>
    <row r="11" ht="28.5" spans="1:14">
      <c r="A11" s="9" t="s">
        <v>78</v>
      </c>
      <c r="B11" s="10" t="s">
        <v>53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ht="42.75" spans="1:14">
      <c r="A12" s="9" t="s">
        <v>80</v>
      </c>
      <c r="B12" s="9" t="s">
        <v>81</v>
      </c>
      <c r="C12" s="9" t="s">
        <v>82</v>
      </c>
      <c r="D12" s="9" t="s">
        <v>83</v>
      </c>
      <c r="E12" s="13" t="s">
        <v>84</v>
      </c>
      <c r="F12" s="14" t="s">
        <v>85</v>
      </c>
      <c r="G12" s="14" t="s">
        <v>86</v>
      </c>
      <c r="H12" s="9" t="s">
        <v>80</v>
      </c>
      <c r="I12" s="9" t="s">
        <v>81</v>
      </c>
      <c r="J12" s="9" t="s">
        <v>82</v>
      </c>
      <c r="K12" s="9" t="s">
        <v>83</v>
      </c>
      <c r="L12" s="13" t="s">
        <v>84</v>
      </c>
      <c r="M12" s="14" t="s">
        <v>85</v>
      </c>
      <c r="N12" s="14" t="s">
        <v>86</v>
      </c>
    </row>
    <row r="13" ht="24" spans="1:14">
      <c r="A13" s="9" t="s">
        <v>87</v>
      </c>
      <c r="B13" s="15" t="s">
        <v>88</v>
      </c>
      <c r="C13" s="15" t="s">
        <v>93</v>
      </c>
      <c r="D13" s="15">
        <v>0</v>
      </c>
      <c r="E13" s="16">
        <v>18.04</v>
      </c>
      <c r="F13" s="17"/>
      <c r="G13" s="18"/>
      <c r="H13" s="9" t="s">
        <v>90</v>
      </c>
      <c r="I13" s="15" t="s">
        <v>88</v>
      </c>
      <c r="J13" s="15" t="s">
        <v>93</v>
      </c>
      <c r="K13" s="19">
        <v>0</v>
      </c>
      <c r="L13" s="15">
        <v>22.345</v>
      </c>
      <c r="M13" s="20"/>
      <c r="N13" s="18"/>
    </row>
    <row r="14" ht="36" spans="1:14">
      <c r="A14" s="21"/>
      <c r="B14" s="15" t="s">
        <v>92</v>
      </c>
      <c r="C14" s="15" t="s">
        <v>104</v>
      </c>
      <c r="D14" s="15">
        <v>67</v>
      </c>
      <c r="E14" s="16">
        <v>23.66</v>
      </c>
      <c r="F14" s="17"/>
      <c r="G14" s="18"/>
      <c r="H14" s="21"/>
      <c r="I14" s="15" t="s">
        <v>92</v>
      </c>
      <c r="J14" s="15" t="s">
        <v>105</v>
      </c>
      <c r="K14" s="15">
        <v>90</v>
      </c>
      <c r="L14" s="16">
        <v>29.68</v>
      </c>
      <c r="M14" s="17"/>
      <c r="N14" s="18"/>
    </row>
    <row r="15" ht="36" spans="1:14">
      <c r="A15" s="21"/>
      <c r="B15" s="15" t="s">
        <v>95</v>
      </c>
      <c r="C15" s="15" t="s">
        <v>106</v>
      </c>
      <c r="D15" s="15">
        <v>163</v>
      </c>
      <c r="E15" s="16">
        <v>28.38</v>
      </c>
      <c r="F15" s="17"/>
      <c r="G15" s="18"/>
      <c r="H15" s="21"/>
      <c r="I15" s="15" t="s">
        <v>95</v>
      </c>
      <c r="J15" s="15" t="s">
        <v>107</v>
      </c>
      <c r="K15" s="15">
        <v>372</v>
      </c>
      <c r="L15" s="16">
        <v>35.71</v>
      </c>
      <c r="M15" s="17"/>
      <c r="N15" s="18"/>
    </row>
    <row r="16" spans="1:14">
      <c r="A16" s="21"/>
      <c r="B16" s="15" t="s">
        <v>98</v>
      </c>
      <c r="C16" s="15" t="s">
        <v>93</v>
      </c>
      <c r="D16" s="15">
        <v>0</v>
      </c>
      <c r="E16" s="16">
        <v>41.02</v>
      </c>
      <c r="F16" s="17"/>
      <c r="G16" s="18"/>
      <c r="H16" s="21"/>
      <c r="I16" s="15" t="s">
        <v>98</v>
      </c>
      <c r="J16" s="15" t="s">
        <v>93</v>
      </c>
      <c r="K16" s="15">
        <v>0</v>
      </c>
      <c r="L16" s="16">
        <v>50.12</v>
      </c>
      <c r="M16" s="17"/>
      <c r="N16" s="18"/>
    </row>
    <row r="17" spans="1:14">
      <c r="A17" s="21"/>
      <c r="B17" s="15" t="s">
        <v>101</v>
      </c>
      <c r="C17" s="15" t="s">
        <v>93</v>
      </c>
      <c r="D17" s="15">
        <v>0</v>
      </c>
      <c r="E17" s="16">
        <v>51.01</v>
      </c>
      <c r="F17" s="17"/>
      <c r="G17" s="18"/>
      <c r="H17" s="21"/>
      <c r="I17" s="15" t="s">
        <v>101</v>
      </c>
      <c r="J17" s="15" t="s">
        <v>93</v>
      </c>
      <c r="K17" s="15">
        <v>0</v>
      </c>
      <c r="L17" s="16">
        <v>63.47</v>
      </c>
      <c r="M17" s="17"/>
      <c r="N17" s="18"/>
    </row>
    <row r="18" spans="1:14">
      <c r="A18" s="21"/>
      <c r="B18" s="15" t="s">
        <v>102</v>
      </c>
      <c r="C18" s="15" t="s">
        <v>93</v>
      </c>
      <c r="D18" s="15">
        <v>0</v>
      </c>
      <c r="E18" s="16">
        <v>75.23</v>
      </c>
      <c r="F18" s="17"/>
      <c r="G18" s="18"/>
      <c r="H18" s="21"/>
      <c r="I18" s="15" t="s">
        <v>102</v>
      </c>
      <c r="J18" s="15" t="s">
        <v>93</v>
      </c>
      <c r="K18" s="15">
        <v>0</v>
      </c>
      <c r="L18" s="16">
        <v>94.33</v>
      </c>
      <c r="M18" s="17"/>
      <c r="N18" s="18"/>
    </row>
    <row r="19" spans="1:14">
      <c r="A19" s="21"/>
      <c r="B19" s="15" t="s">
        <v>103</v>
      </c>
      <c r="C19" s="15" t="s">
        <v>93</v>
      </c>
      <c r="D19" s="15">
        <v>0</v>
      </c>
      <c r="E19" s="15">
        <v>104.34</v>
      </c>
      <c r="F19" s="20"/>
      <c r="G19" s="18"/>
      <c r="H19" s="21"/>
      <c r="I19" s="15" t="s">
        <v>103</v>
      </c>
      <c r="J19" s="15" t="s">
        <v>93</v>
      </c>
      <c r="K19" s="15">
        <v>0</v>
      </c>
      <c r="L19" s="15">
        <v>130.64</v>
      </c>
      <c r="M19" s="20"/>
      <c r="N19" s="18"/>
    </row>
    <row r="20" ht="28.5" spans="1:14">
      <c r="A20" s="9" t="s">
        <v>78</v>
      </c>
      <c r="B20" s="10" t="s">
        <v>51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</row>
    <row r="21" ht="42.75" spans="1:14">
      <c r="A21" s="9" t="s">
        <v>80</v>
      </c>
      <c r="B21" s="9" t="s">
        <v>81</v>
      </c>
      <c r="C21" s="9" t="s">
        <v>82</v>
      </c>
      <c r="D21" s="9" t="s">
        <v>83</v>
      </c>
      <c r="E21" s="13" t="s">
        <v>84</v>
      </c>
      <c r="F21" s="14" t="s">
        <v>85</v>
      </c>
      <c r="G21" s="14" t="s">
        <v>86</v>
      </c>
      <c r="H21" s="9" t="s">
        <v>80</v>
      </c>
      <c r="I21" s="9" t="s">
        <v>81</v>
      </c>
      <c r="J21" s="9" t="s">
        <v>82</v>
      </c>
      <c r="K21" s="9" t="s">
        <v>83</v>
      </c>
      <c r="L21" s="13" t="s">
        <v>84</v>
      </c>
      <c r="M21" s="14" t="s">
        <v>85</v>
      </c>
      <c r="N21" s="14" t="s">
        <v>86</v>
      </c>
    </row>
    <row r="22" ht="24" spans="1:14">
      <c r="A22" s="9" t="s">
        <v>87</v>
      </c>
      <c r="B22" s="15" t="s">
        <v>88</v>
      </c>
      <c r="C22" s="15" t="s">
        <v>93</v>
      </c>
      <c r="D22" s="15">
        <v>0</v>
      </c>
      <c r="E22" s="16">
        <v>18.04</v>
      </c>
      <c r="F22" s="17"/>
      <c r="G22" s="18"/>
      <c r="H22" s="9" t="s">
        <v>90</v>
      </c>
      <c r="I22" s="15" t="s">
        <v>88</v>
      </c>
      <c r="J22" s="15" t="s">
        <v>93</v>
      </c>
      <c r="K22" s="19">
        <v>0</v>
      </c>
      <c r="L22" s="15">
        <v>22.345</v>
      </c>
      <c r="M22" s="20"/>
      <c r="N22" s="18"/>
    </row>
    <row r="23" ht="24" spans="1:14">
      <c r="A23" s="21"/>
      <c r="B23" s="15" t="s">
        <v>92</v>
      </c>
      <c r="C23" s="15" t="s">
        <v>108</v>
      </c>
      <c r="D23" s="15">
        <v>18</v>
      </c>
      <c r="E23" s="16">
        <v>23.66</v>
      </c>
      <c r="F23" s="17"/>
      <c r="G23" s="18"/>
      <c r="H23" s="21"/>
      <c r="I23" s="15" t="s">
        <v>92</v>
      </c>
      <c r="J23" s="15" t="s">
        <v>109</v>
      </c>
      <c r="K23" s="15">
        <v>48</v>
      </c>
      <c r="L23" s="16">
        <v>29.68</v>
      </c>
      <c r="M23" s="17"/>
      <c r="N23" s="18"/>
    </row>
    <row r="24" ht="24" spans="1:14">
      <c r="A24" s="21"/>
      <c r="B24" s="15" t="s">
        <v>95</v>
      </c>
      <c r="C24" s="15" t="s">
        <v>110</v>
      </c>
      <c r="D24" s="15">
        <v>126</v>
      </c>
      <c r="E24" s="16">
        <v>28.38</v>
      </c>
      <c r="F24" s="17"/>
      <c r="G24" s="18"/>
      <c r="H24" s="21"/>
      <c r="I24" s="15" t="s">
        <v>95</v>
      </c>
      <c r="J24" s="15" t="s">
        <v>111</v>
      </c>
      <c r="K24" s="15">
        <v>22</v>
      </c>
      <c r="L24" s="16">
        <v>35.71</v>
      </c>
      <c r="M24" s="17"/>
      <c r="N24" s="18"/>
    </row>
    <row r="25" spans="1:14">
      <c r="A25" s="21"/>
      <c r="B25" s="15" t="s">
        <v>98</v>
      </c>
      <c r="C25" s="15" t="s">
        <v>112</v>
      </c>
      <c r="D25" s="15">
        <v>5</v>
      </c>
      <c r="E25" s="16">
        <v>41.02</v>
      </c>
      <c r="F25" s="17"/>
      <c r="G25" s="18"/>
      <c r="H25" s="21"/>
      <c r="I25" s="15" t="s">
        <v>98</v>
      </c>
      <c r="J25" s="15" t="s">
        <v>113</v>
      </c>
      <c r="K25" s="15">
        <v>1</v>
      </c>
      <c r="L25" s="16">
        <v>50.12</v>
      </c>
      <c r="M25" s="17"/>
      <c r="N25" s="18"/>
    </row>
    <row r="26" spans="1:14">
      <c r="A26" s="21"/>
      <c r="B26" s="15" t="s">
        <v>101</v>
      </c>
      <c r="C26" s="15" t="s">
        <v>114</v>
      </c>
      <c r="D26" s="15">
        <v>1</v>
      </c>
      <c r="E26" s="16">
        <v>51.01</v>
      </c>
      <c r="F26" s="17"/>
      <c r="G26" s="18"/>
      <c r="H26" s="21"/>
      <c r="I26" s="15" t="s">
        <v>101</v>
      </c>
      <c r="J26" s="15" t="s">
        <v>93</v>
      </c>
      <c r="K26" s="19">
        <v>0</v>
      </c>
      <c r="L26" s="16">
        <v>63.47</v>
      </c>
      <c r="M26" s="17"/>
      <c r="N26" s="18"/>
    </row>
    <row r="27" spans="1:14">
      <c r="A27" s="21"/>
      <c r="B27" s="15" t="s">
        <v>102</v>
      </c>
      <c r="C27" s="15" t="s">
        <v>114</v>
      </c>
      <c r="D27" s="15">
        <v>1</v>
      </c>
      <c r="E27" s="16">
        <v>75.23</v>
      </c>
      <c r="F27" s="17"/>
      <c r="G27" s="18"/>
      <c r="H27" s="21"/>
      <c r="I27" s="15" t="s">
        <v>102</v>
      </c>
      <c r="J27" s="15" t="s">
        <v>113</v>
      </c>
      <c r="K27" s="19">
        <v>1</v>
      </c>
      <c r="L27" s="16">
        <v>94.33</v>
      </c>
      <c r="M27" s="17"/>
      <c r="N27" s="18"/>
    </row>
    <row r="28" spans="1:14">
      <c r="A28" s="21"/>
      <c r="B28" s="15" t="s">
        <v>103</v>
      </c>
      <c r="C28" s="15" t="s">
        <v>93</v>
      </c>
      <c r="D28" s="15">
        <v>0</v>
      </c>
      <c r="E28" s="15">
        <v>104.34</v>
      </c>
      <c r="F28" s="20"/>
      <c r="G28" s="18"/>
      <c r="H28" s="21"/>
      <c r="I28" s="15" t="s">
        <v>103</v>
      </c>
      <c r="J28" s="15" t="s">
        <v>93</v>
      </c>
      <c r="K28" s="19">
        <v>0</v>
      </c>
      <c r="L28" s="15">
        <v>130.64</v>
      </c>
      <c r="M28" s="20"/>
      <c r="N28" s="18"/>
    </row>
    <row r="29" ht="28.5" spans="1:14">
      <c r="A29" s="9" t="s">
        <v>78</v>
      </c>
      <c r="B29" s="10" t="s">
        <v>41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ht="42.75" spans="1:14">
      <c r="A30" s="9" t="s">
        <v>80</v>
      </c>
      <c r="B30" s="9" t="s">
        <v>81</v>
      </c>
      <c r="C30" s="9" t="s">
        <v>82</v>
      </c>
      <c r="D30" s="9" t="s">
        <v>83</v>
      </c>
      <c r="E30" s="13" t="s">
        <v>84</v>
      </c>
      <c r="F30" s="14" t="s">
        <v>85</v>
      </c>
      <c r="G30" s="14" t="s">
        <v>86</v>
      </c>
      <c r="H30" s="9" t="s">
        <v>80</v>
      </c>
      <c r="I30" s="9" t="s">
        <v>81</v>
      </c>
      <c r="J30" s="9" t="s">
        <v>82</v>
      </c>
      <c r="K30" s="9" t="s">
        <v>83</v>
      </c>
      <c r="L30" s="13" t="s">
        <v>84</v>
      </c>
      <c r="M30" s="14" t="s">
        <v>85</v>
      </c>
      <c r="N30" s="14" t="s">
        <v>86</v>
      </c>
    </row>
    <row r="31" ht="48" spans="1:14">
      <c r="A31" s="9" t="s">
        <v>87</v>
      </c>
      <c r="B31" s="15" t="s">
        <v>88</v>
      </c>
      <c r="C31" s="15" t="s">
        <v>115</v>
      </c>
      <c r="D31" s="15">
        <v>11</v>
      </c>
      <c r="E31" s="16">
        <v>18.04</v>
      </c>
      <c r="F31" s="17"/>
      <c r="G31" s="18"/>
      <c r="H31" s="9" t="s">
        <v>90</v>
      </c>
      <c r="I31" s="15" t="s">
        <v>88</v>
      </c>
      <c r="J31" s="15" t="s">
        <v>116</v>
      </c>
      <c r="K31" s="19">
        <v>62</v>
      </c>
      <c r="L31" s="15">
        <v>22.345</v>
      </c>
      <c r="M31" s="20"/>
      <c r="N31" s="18"/>
    </row>
    <row r="32" ht="24" spans="1:14">
      <c r="A32" s="21"/>
      <c r="B32" s="15" t="s">
        <v>92</v>
      </c>
      <c r="C32" s="15" t="s">
        <v>93</v>
      </c>
      <c r="D32" s="15">
        <v>0</v>
      </c>
      <c r="E32" s="16">
        <v>23.66</v>
      </c>
      <c r="F32" s="17"/>
      <c r="G32" s="18"/>
      <c r="H32" s="21"/>
      <c r="I32" s="15" t="s">
        <v>92</v>
      </c>
      <c r="J32" s="15" t="s">
        <v>117</v>
      </c>
      <c r="K32" s="15">
        <v>60</v>
      </c>
      <c r="L32" s="16">
        <v>29.68</v>
      </c>
      <c r="M32" s="17"/>
      <c r="N32" s="18"/>
    </row>
    <row r="33" ht="24" spans="1:14">
      <c r="A33" s="21"/>
      <c r="B33" s="15" t="s">
        <v>95</v>
      </c>
      <c r="C33" s="15" t="s">
        <v>118</v>
      </c>
      <c r="D33" s="15">
        <v>38</v>
      </c>
      <c r="E33" s="16">
        <v>28.38</v>
      </c>
      <c r="F33" s="17"/>
      <c r="G33" s="18"/>
      <c r="H33" s="21"/>
      <c r="I33" s="15" t="s">
        <v>95</v>
      </c>
      <c r="J33" s="15" t="s">
        <v>119</v>
      </c>
      <c r="K33" s="15">
        <v>6</v>
      </c>
      <c r="L33" s="16">
        <v>35.71</v>
      </c>
      <c r="M33" s="17"/>
      <c r="N33" s="18"/>
    </row>
    <row r="34" spans="1:14">
      <c r="A34" s="21"/>
      <c r="B34" s="15" t="s">
        <v>98</v>
      </c>
      <c r="C34" s="15" t="s">
        <v>120</v>
      </c>
      <c r="D34" s="15">
        <v>11</v>
      </c>
      <c r="E34" s="16">
        <v>41.02</v>
      </c>
      <c r="F34" s="17"/>
      <c r="G34" s="18"/>
      <c r="H34" s="21"/>
      <c r="I34" s="15" t="s">
        <v>98</v>
      </c>
      <c r="J34" s="15" t="s">
        <v>93</v>
      </c>
      <c r="K34" s="15">
        <v>0</v>
      </c>
      <c r="L34" s="16">
        <v>50.12</v>
      </c>
      <c r="M34" s="17"/>
      <c r="N34" s="18"/>
    </row>
    <row r="35" spans="1:14">
      <c r="A35" s="21"/>
      <c r="B35" s="15" t="s">
        <v>101</v>
      </c>
      <c r="C35" s="15" t="s">
        <v>93</v>
      </c>
      <c r="D35" s="15"/>
      <c r="E35" s="16">
        <v>51.01</v>
      </c>
      <c r="F35" s="17"/>
      <c r="G35" s="18"/>
      <c r="H35" s="21"/>
      <c r="I35" s="15" t="s">
        <v>101</v>
      </c>
      <c r="J35" s="15" t="s">
        <v>93</v>
      </c>
      <c r="K35" s="15">
        <v>0</v>
      </c>
      <c r="L35" s="16">
        <v>63.47</v>
      </c>
      <c r="M35" s="17"/>
      <c r="N35" s="18"/>
    </row>
    <row r="36" spans="1:14">
      <c r="A36" s="21"/>
      <c r="B36" s="15" t="s">
        <v>102</v>
      </c>
      <c r="C36" s="15" t="s">
        <v>93</v>
      </c>
      <c r="D36" s="15"/>
      <c r="E36" s="16">
        <v>75.23</v>
      </c>
      <c r="F36" s="17"/>
      <c r="G36" s="18"/>
      <c r="H36" s="21"/>
      <c r="I36" s="15" t="s">
        <v>102</v>
      </c>
      <c r="J36" s="15" t="s">
        <v>93</v>
      </c>
      <c r="K36" s="15">
        <v>0</v>
      </c>
      <c r="L36" s="16">
        <v>94.33</v>
      </c>
      <c r="M36" s="17"/>
      <c r="N36" s="18"/>
    </row>
    <row r="37" spans="1:14">
      <c r="A37" s="21"/>
      <c r="B37" s="15" t="s">
        <v>103</v>
      </c>
      <c r="C37" s="15" t="s">
        <v>93</v>
      </c>
      <c r="D37" s="15"/>
      <c r="E37" s="15">
        <v>104.34</v>
      </c>
      <c r="F37" s="20"/>
      <c r="G37" s="18"/>
      <c r="H37" s="21"/>
      <c r="I37" s="15" t="s">
        <v>103</v>
      </c>
      <c r="J37" s="15" t="s">
        <v>93</v>
      </c>
      <c r="K37" s="15">
        <v>0</v>
      </c>
      <c r="L37" s="15">
        <v>130.64</v>
      </c>
      <c r="M37" s="20"/>
      <c r="N37" s="18"/>
    </row>
    <row r="38" ht="28.5" spans="1:14">
      <c r="A38" s="9" t="s">
        <v>78</v>
      </c>
      <c r="B38" s="10" t="s">
        <v>39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/>
    </row>
    <row r="39" ht="42.75" spans="1:14">
      <c r="A39" s="9" t="s">
        <v>80</v>
      </c>
      <c r="B39" s="9" t="s">
        <v>81</v>
      </c>
      <c r="C39" s="9" t="s">
        <v>82</v>
      </c>
      <c r="D39" s="9" t="s">
        <v>83</v>
      </c>
      <c r="E39" s="13" t="s">
        <v>84</v>
      </c>
      <c r="F39" s="14" t="s">
        <v>85</v>
      </c>
      <c r="G39" s="14" t="s">
        <v>86</v>
      </c>
      <c r="H39" s="9" t="s">
        <v>80</v>
      </c>
      <c r="I39" s="9" t="s">
        <v>81</v>
      </c>
      <c r="J39" s="9" t="s">
        <v>82</v>
      </c>
      <c r="K39" s="9" t="s">
        <v>83</v>
      </c>
      <c r="L39" s="13" t="s">
        <v>84</v>
      </c>
      <c r="M39" s="14" t="s">
        <v>85</v>
      </c>
      <c r="N39" s="14" t="s">
        <v>86</v>
      </c>
    </row>
    <row r="40" ht="36" spans="1:14">
      <c r="A40" s="9" t="s">
        <v>87</v>
      </c>
      <c r="B40" s="15" t="s">
        <v>88</v>
      </c>
      <c r="C40" s="15" t="s">
        <v>121</v>
      </c>
      <c r="D40" s="15">
        <v>6</v>
      </c>
      <c r="E40" s="16">
        <v>18.04</v>
      </c>
      <c r="F40" s="17"/>
      <c r="G40" s="18"/>
      <c r="H40" s="9" t="s">
        <v>90</v>
      </c>
      <c r="I40" s="15" t="s">
        <v>88</v>
      </c>
      <c r="J40" s="15" t="s">
        <v>122</v>
      </c>
      <c r="K40" s="19">
        <v>20</v>
      </c>
      <c r="L40" s="15">
        <v>22.345</v>
      </c>
      <c r="M40" s="20"/>
      <c r="N40" s="18"/>
    </row>
    <row r="41" ht="60" spans="1:14">
      <c r="A41" s="21"/>
      <c r="B41" s="15" t="s">
        <v>92</v>
      </c>
      <c r="C41" s="15" t="s">
        <v>123</v>
      </c>
      <c r="D41" s="15">
        <v>87</v>
      </c>
      <c r="E41" s="16">
        <v>23.66</v>
      </c>
      <c r="F41" s="17"/>
      <c r="G41" s="18"/>
      <c r="H41" s="21"/>
      <c r="I41" s="15" t="s">
        <v>92</v>
      </c>
      <c r="J41" s="15" t="s">
        <v>124</v>
      </c>
      <c r="K41" s="15">
        <v>91</v>
      </c>
      <c r="L41" s="16">
        <v>29.68</v>
      </c>
      <c r="M41" s="17"/>
      <c r="N41" s="18"/>
    </row>
    <row r="42" ht="48" spans="1:14">
      <c r="A42" s="21"/>
      <c r="B42" s="15" t="s">
        <v>95</v>
      </c>
      <c r="C42" s="15" t="s">
        <v>125</v>
      </c>
      <c r="D42" s="15">
        <v>122</v>
      </c>
      <c r="E42" s="16">
        <v>28.38</v>
      </c>
      <c r="F42" s="17"/>
      <c r="G42" s="18"/>
      <c r="H42" s="21"/>
      <c r="I42" s="15" t="s">
        <v>95</v>
      </c>
      <c r="J42" s="15" t="s">
        <v>126</v>
      </c>
      <c r="K42" s="15">
        <v>26</v>
      </c>
      <c r="L42" s="16">
        <v>35.71</v>
      </c>
      <c r="M42" s="17"/>
      <c r="N42" s="18"/>
    </row>
    <row r="43" spans="1:14">
      <c r="A43" s="21"/>
      <c r="B43" s="15" t="s">
        <v>98</v>
      </c>
      <c r="C43" s="15" t="s">
        <v>127</v>
      </c>
      <c r="D43" s="15">
        <v>77</v>
      </c>
      <c r="E43" s="16">
        <v>41.02</v>
      </c>
      <c r="F43" s="17"/>
      <c r="G43" s="18"/>
      <c r="H43" s="21"/>
      <c r="I43" s="15" t="s">
        <v>98</v>
      </c>
      <c r="J43" s="15" t="s">
        <v>128</v>
      </c>
      <c r="K43" s="15">
        <v>1</v>
      </c>
      <c r="L43" s="16">
        <v>50.12</v>
      </c>
      <c r="M43" s="17"/>
      <c r="N43" s="18"/>
    </row>
    <row r="44" spans="1:14">
      <c r="A44" s="21"/>
      <c r="B44" s="15" t="s">
        <v>101</v>
      </c>
      <c r="C44" s="15"/>
      <c r="D44" s="15"/>
      <c r="E44" s="16">
        <v>51.01</v>
      </c>
      <c r="F44" s="17"/>
      <c r="G44" s="18"/>
      <c r="H44" s="21"/>
      <c r="I44" s="15" t="s">
        <v>101</v>
      </c>
      <c r="J44" s="15"/>
      <c r="K44" s="19"/>
      <c r="L44" s="16">
        <v>63.47</v>
      </c>
      <c r="M44" s="17"/>
      <c r="N44" s="18"/>
    </row>
    <row r="45" spans="1:14">
      <c r="A45" s="21"/>
      <c r="B45" s="15" t="s">
        <v>102</v>
      </c>
      <c r="C45" s="15"/>
      <c r="D45" s="15"/>
      <c r="E45" s="16">
        <v>75.23</v>
      </c>
      <c r="F45" s="17"/>
      <c r="G45" s="18"/>
      <c r="H45" s="21"/>
      <c r="I45" s="15" t="s">
        <v>102</v>
      </c>
      <c r="J45" s="15"/>
      <c r="K45" s="19"/>
      <c r="L45" s="16">
        <v>94.33</v>
      </c>
      <c r="M45" s="17"/>
      <c r="N45" s="18"/>
    </row>
    <row r="46" spans="1:14">
      <c r="A46" s="21"/>
      <c r="B46" s="15" t="s">
        <v>103</v>
      </c>
      <c r="C46" s="15"/>
      <c r="D46" s="15"/>
      <c r="E46" s="15">
        <v>104.34</v>
      </c>
      <c r="F46" s="20"/>
      <c r="G46" s="18"/>
      <c r="H46" s="21"/>
      <c r="I46" s="15" t="s">
        <v>103</v>
      </c>
      <c r="J46" s="15"/>
      <c r="K46" s="19"/>
      <c r="L46" s="15">
        <v>130.64</v>
      </c>
      <c r="M46" s="20"/>
      <c r="N46" s="18"/>
    </row>
    <row r="47" ht="28.5" spans="1:14">
      <c r="A47" s="9" t="s">
        <v>78</v>
      </c>
      <c r="B47" s="10" t="s">
        <v>32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/>
    </row>
    <row r="48" ht="42.75" spans="1:14">
      <c r="A48" s="9" t="s">
        <v>80</v>
      </c>
      <c r="B48" s="9" t="s">
        <v>81</v>
      </c>
      <c r="C48" s="9" t="s">
        <v>82</v>
      </c>
      <c r="D48" s="9" t="s">
        <v>83</v>
      </c>
      <c r="E48" s="13" t="s">
        <v>84</v>
      </c>
      <c r="F48" s="14" t="s">
        <v>85</v>
      </c>
      <c r="G48" s="14" t="s">
        <v>86</v>
      </c>
      <c r="H48" s="9" t="s">
        <v>80</v>
      </c>
      <c r="I48" s="9" t="s">
        <v>81</v>
      </c>
      <c r="J48" s="9" t="s">
        <v>82</v>
      </c>
      <c r="K48" s="9" t="s">
        <v>83</v>
      </c>
      <c r="L48" s="13" t="s">
        <v>84</v>
      </c>
      <c r="M48" s="14" t="s">
        <v>85</v>
      </c>
      <c r="N48" s="14" t="s">
        <v>86</v>
      </c>
    </row>
    <row r="49" ht="72" spans="1:14">
      <c r="A49" s="9" t="s">
        <v>87</v>
      </c>
      <c r="B49" s="15" t="s">
        <v>88</v>
      </c>
      <c r="C49" s="15" t="s">
        <v>129</v>
      </c>
      <c r="D49" s="15">
        <v>5</v>
      </c>
      <c r="E49" s="16">
        <v>18.04</v>
      </c>
      <c r="F49" s="17"/>
      <c r="G49" s="18"/>
      <c r="H49" s="9" t="s">
        <v>90</v>
      </c>
      <c r="I49" s="15" t="s">
        <v>88</v>
      </c>
      <c r="J49" s="15" t="s">
        <v>130</v>
      </c>
      <c r="K49" s="19">
        <v>47</v>
      </c>
      <c r="L49" s="15">
        <v>22.345</v>
      </c>
      <c r="M49" s="20"/>
      <c r="N49" s="18"/>
    </row>
    <row r="50" ht="84" spans="1:14">
      <c r="A50" s="21"/>
      <c r="B50" s="15" t="s">
        <v>92</v>
      </c>
      <c r="C50" s="15" t="s">
        <v>131</v>
      </c>
      <c r="D50" s="15">
        <v>20</v>
      </c>
      <c r="E50" s="16">
        <v>23.66</v>
      </c>
      <c r="F50" s="17"/>
      <c r="G50" s="18"/>
      <c r="H50" s="21"/>
      <c r="I50" s="15" t="s">
        <v>92</v>
      </c>
      <c r="J50" s="15" t="s">
        <v>132</v>
      </c>
      <c r="K50" s="15">
        <v>41</v>
      </c>
      <c r="L50" s="16">
        <v>29.68</v>
      </c>
      <c r="M50" s="17"/>
      <c r="N50" s="18"/>
    </row>
    <row r="51" ht="24" spans="1:14">
      <c r="A51" s="21"/>
      <c r="B51" s="15" t="s">
        <v>95</v>
      </c>
      <c r="C51" s="15" t="s">
        <v>133</v>
      </c>
      <c r="D51" s="15">
        <v>179</v>
      </c>
      <c r="E51" s="16">
        <v>28.38</v>
      </c>
      <c r="F51" s="17"/>
      <c r="G51" s="18"/>
      <c r="H51" s="21"/>
      <c r="I51" s="15" t="s">
        <v>95</v>
      </c>
      <c r="J51" s="15"/>
      <c r="K51" s="15"/>
      <c r="L51" s="16">
        <v>35.71</v>
      </c>
      <c r="M51" s="17"/>
      <c r="N51" s="18"/>
    </row>
    <row r="52" spans="1:14">
      <c r="A52" s="21"/>
      <c r="B52" s="15" t="s">
        <v>98</v>
      </c>
      <c r="C52" s="15" t="s">
        <v>134</v>
      </c>
      <c r="D52" s="15">
        <v>6</v>
      </c>
      <c r="E52" s="16">
        <v>41.02</v>
      </c>
      <c r="F52" s="17"/>
      <c r="G52" s="18"/>
      <c r="H52" s="21"/>
      <c r="I52" s="15" t="s">
        <v>98</v>
      </c>
      <c r="J52" s="15"/>
      <c r="K52" s="15"/>
      <c r="L52" s="16">
        <v>50.12</v>
      </c>
      <c r="M52" s="17"/>
      <c r="N52" s="18"/>
    </row>
    <row r="53" spans="1:14">
      <c r="A53" s="21"/>
      <c r="B53" s="15" t="s">
        <v>101</v>
      </c>
      <c r="C53" s="15"/>
      <c r="D53" s="15"/>
      <c r="E53" s="16">
        <v>51.01</v>
      </c>
      <c r="F53" s="17"/>
      <c r="G53" s="18"/>
      <c r="H53" s="21"/>
      <c r="I53" s="15" t="s">
        <v>101</v>
      </c>
      <c r="J53" s="15"/>
      <c r="K53" s="19"/>
      <c r="L53" s="16">
        <v>63.47</v>
      </c>
      <c r="M53" s="17"/>
      <c r="N53" s="18"/>
    </row>
    <row r="54" spans="1:14">
      <c r="A54" s="21"/>
      <c r="B54" s="15" t="s">
        <v>102</v>
      </c>
      <c r="C54" s="15"/>
      <c r="D54" s="15"/>
      <c r="E54" s="16">
        <v>75.23</v>
      </c>
      <c r="F54" s="17"/>
      <c r="G54" s="18"/>
      <c r="H54" s="21"/>
      <c r="I54" s="15" t="s">
        <v>102</v>
      </c>
      <c r="J54" s="15"/>
      <c r="K54" s="19"/>
      <c r="L54" s="16">
        <v>94.33</v>
      </c>
      <c r="M54" s="17"/>
      <c r="N54" s="18"/>
    </row>
    <row r="55" spans="1:14">
      <c r="A55" s="21"/>
      <c r="B55" s="15" t="s">
        <v>103</v>
      </c>
      <c r="C55" s="15"/>
      <c r="D55" s="15"/>
      <c r="E55" s="15">
        <v>104.34</v>
      </c>
      <c r="F55" s="20"/>
      <c r="G55" s="18"/>
      <c r="H55" s="21"/>
      <c r="I55" s="15" t="s">
        <v>103</v>
      </c>
      <c r="J55" s="15"/>
      <c r="K55" s="19"/>
      <c r="L55" s="15">
        <v>130.64</v>
      </c>
      <c r="M55" s="20"/>
      <c r="N55" s="18"/>
    </row>
    <row r="56" ht="28.5" spans="1:14">
      <c r="A56" s="9" t="s">
        <v>78</v>
      </c>
      <c r="B56" s="10" t="s">
        <v>35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2"/>
    </row>
    <row r="57" ht="42.75" spans="1:14">
      <c r="A57" s="9" t="s">
        <v>80</v>
      </c>
      <c r="B57" s="9" t="s">
        <v>81</v>
      </c>
      <c r="C57" s="9" t="s">
        <v>82</v>
      </c>
      <c r="D57" s="9" t="s">
        <v>83</v>
      </c>
      <c r="E57" s="13" t="s">
        <v>84</v>
      </c>
      <c r="F57" s="14" t="s">
        <v>85</v>
      </c>
      <c r="G57" s="14" t="s">
        <v>86</v>
      </c>
      <c r="H57" s="9" t="s">
        <v>80</v>
      </c>
      <c r="I57" s="9" t="s">
        <v>81</v>
      </c>
      <c r="J57" s="9" t="s">
        <v>82</v>
      </c>
      <c r="K57" s="9" t="s">
        <v>83</v>
      </c>
      <c r="L57" s="13" t="s">
        <v>84</v>
      </c>
      <c r="M57" s="14" t="s">
        <v>85</v>
      </c>
      <c r="N57" s="14" t="s">
        <v>86</v>
      </c>
    </row>
    <row r="58" ht="24" spans="1:14">
      <c r="A58" s="9" t="s">
        <v>87</v>
      </c>
      <c r="B58" s="15" t="s">
        <v>88</v>
      </c>
      <c r="C58" s="15"/>
      <c r="D58" s="15">
        <v>0</v>
      </c>
      <c r="E58" s="16">
        <v>18.04</v>
      </c>
      <c r="F58" s="17"/>
      <c r="G58" s="18"/>
      <c r="H58" s="9" t="s">
        <v>90</v>
      </c>
      <c r="I58" s="15" t="s">
        <v>88</v>
      </c>
      <c r="J58" s="15" t="s">
        <v>135</v>
      </c>
      <c r="K58" s="19">
        <v>8</v>
      </c>
      <c r="L58" s="15">
        <v>22.345</v>
      </c>
      <c r="M58" s="20"/>
      <c r="N58" s="18"/>
    </row>
    <row r="59" ht="72" spans="1:14">
      <c r="A59" s="21"/>
      <c r="B59" s="15" t="s">
        <v>92</v>
      </c>
      <c r="C59" s="15" t="s">
        <v>136</v>
      </c>
      <c r="D59" s="15">
        <v>275</v>
      </c>
      <c r="E59" s="16">
        <v>23.66</v>
      </c>
      <c r="F59" s="17"/>
      <c r="G59" s="18"/>
      <c r="H59" s="21"/>
      <c r="I59" s="15" t="s">
        <v>92</v>
      </c>
      <c r="J59" s="15" t="s">
        <v>137</v>
      </c>
      <c r="K59" s="15">
        <v>293</v>
      </c>
      <c r="L59" s="16">
        <v>29.68</v>
      </c>
      <c r="M59" s="17"/>
      <c r="N59" s="18"/>
    </row>
    <row r="60" ht="48" spans="1:14">
      <c r="A60" s="21"/>
      <c r="B60" s="15" t="s">
        <v>95</v>
      </c>
      <c r="C60" s="15" t="s">
        <v>138</v>
      </c>
      <c r="D60" s="15">
        <v>373</v>
      </c>
      <c r="E60" s="16">
        <v>28.38</v>
      </c>
      <c r="F60" s="17"/>
      <c r="G60" s="18"/>
      <c r="H60" s="21"/>
      <c r="I60" s="15" t="s">
        <v>95</v>
      </c>
      <c r="J60" s="15" t="s">
        <v>139</v>
      </c>
      <c r="K60" s="15">
        <v>144</v>
      </c>
      <c r="L60" s="16">
        <v>35.71</v>
      </c>
      <c r="M60" s="17"/>
      <c r="N60" s="18"/>
    </row>
    <row r="61" spans="1:14">
      <c r="A61" s="21"/>
      <c r="B61" s="15" t="s">
        <v>98</v>
      </c>
      <c r="C61" s="15"/>
      <c r="D61" s="15"/>
      <c r="E61" s="16">
        <v>41.02</v>
      </c>
      <c r="F61" s="17"/>
      <c r="G61" s="18"/>
      <c r="H61" s="21"/>
      <c r="I61" s="15" t="s">
        <v>98</v>
      </c>
      <c r="J61" s="15" t="s">
        <v>140</v>
      </c>
      <c r="K61" s="15">
        <v>1</v>
      </c>
      <c r="L61" s="16">
        <v>50.12</v>
      </c>
      <c r="M61" s="17"/>
      <c r="N61" s="18"/>
    </row>
    <row r="62" spans="1:14">
      <c r="A62" s="21"/>
      <c r="B62" s="15" t="s">
        <v>101</v>
      </c>
      <c r="C62" s="15"/>
      <c r="D62" s="15"/>
      <c r="E62" s="16">
        <v>51.01</v>
      </c>
      <c r="F62" s="17"/>
      <c r="G62" s="18"/>
      <c r="H62" s="21"/>
      <c r="I62" s="15" t="s">
        <v>101</v>
      </c>
      <c r="J62" s="15"/>
      <c r="K62" s="19"/>
      <c r="L62" s="16">
        <v>63.47</v>
      </c>
      <c r="M62" s="17"/>
      <c r="N62" s="18"/>
    </row>
    <row r="63" spans="1:14">
      <c r="A63" s="21"/>
      <c r="B63" s="15" t="s">
        <v>102</v>
      </c>
      <c r="C63" s="15"/>
      <c r="D63" s="15"/>
      <c r="E63" s="16">
        <v>75.23</v>
      </c>
      <c r="F63" s="17"/>
      <c r="G63" s="18"/>
      <c r="H63" s="21"/>
      <c r="I63" s="15" t="s">
        <v>102</v>
      </c>
      <c r="J63" s="15"/>
      <c r="K63" s="19"/>
      <c r="L63" s="16">
        <v>94.33</v>
      </c>
      <c r="M63" s="17"/>
      <c r="N63" s="18"/>
    </row>
    <row r="64" spans="1:14">
      <c r="A64" s="21"/>
      <c r="B64" s="15" t="s">
        <v>103</v>
      </c>
      <c r="C64" s="15"/>
      <c r="D64" s="15"/>
      <c r="E64" s="15">
        <v>104.34</v>
      </c>
      <c r="F64" s="20"/>
      <c r="G64" s="18"/>
      <c r="H64" s="21"/>
      <c r="I64" s="15" t="s">
        <v>103</v>
      </c>
      <c r="J64" s="15"/>
      <c r="K64" s="19"/>
      <c r="L64" s="15">
        <v>130.64</v>
      </c>
      <c r="M64" s="20"/>
      <c r="N64" s="18"/>
    </row>
    <row r="65" ht="28.5" spans="1:14">
      <c r="A65" s="9" t="s">
        <v>78</v>
      </c>
      <c r="B65" s="10" t="s">
        <v>37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/>
    </row>
    <row r="66" ht="42.75" spans="1:14">
      <c r="A66" s="9" t="s">
        <v>80</v>
      </c>
      <c r="B66" s="9" t="s">
        <v>81</v>
      </c>
      <c r="C66" s="9" t="s">
        <v>82</v>
      </c>
      <c r="D66" s="9" t="s">
        <v>83</v>
      </c>
      <c r="E66" s="13" t="s">
        <v>84</v>
      </c>
      <c r="F66" s="14" t="s">
        <v>85</v>
      </c>
      <c r="G66" s="14" t="s">
        <v>86</v>
      </c>
      <c r="H66" s="9" t="s">
        <v>80</v>
      </c>
      <c r="I66" s="9" t="s">
        <v>81</v>
      </c>
      <c r="J66" s="9" t="s">
        <v>82</v>
      </c>
      <c r="K66" s="9" t="s">
        <v>83</v>
      </c>
      <c r="L66" s="13" t="s">
        <v>84</v>
      </c>
      <c r="M66" s="14" t="s">
        <v>85</v>
      </c>
      <c r="N66" s="14" t="s">
        <v>86</v>
      </c>
    </row>
    <row r="67" ht="24" spans="1:14">
      <c r="A67" s="9" t="s">
        <v>87</v>
      </c>
      <c r="B67" s="15" t="s">
        <v>88</v>
      </c>
      <c r="C67" s="15"/>
      <c r="D67" s="15"/>
      <c r="E67" s="16">
        <v>18.04</v>
      </c>
      <c r="F67" s="17"/>
      <c r="G67" s="18"/>
      <c r="H67" s="9" t="s">
        <v>90</v>
      </c>
      <c r="I67" s="15" t="s">
        <v>88</v>
      </c>
      <c r="J67" s="15"/>
      <c r="K67" s="19"/>
      <c r="L67" s="15">
        <v>22.345</v>
      </c>
      <c r="M67" s="20"/>
      <c r="N67" s="18"/>
    </row>
    <row r="68" spans="1:14">
      <c r="A68" s="21"/>
      <c r="B68" s="15" t="s">
        <v>92</v>
      </c>
      <c r="C68" s="15"/>
      <c r="D68" s="15">
        <v>0</v>
      </c>
      <c r="E68" s="16">
        <v>23.66</v>
      </c>
      <c r="F68" s="17"/>
      <c r="G68" s="18"/>
      <c r="H68" s="21"/>
      <c r="I68" s="15" t="s">
        <v>92</v>
      </c>
      <c r="J68" s="15" t="s">
        <v>141</v>
      </c>
      <c r="K68" s="15">
        <v>7</v>
      </c>
      <c r="L68" s="16">
        <v>29.68</v>
      </c>
      <c r="M68" s="17"/>
      <c r="N68" s="18"/>
    </row>
    <row r="69" ht="24" spans="1:14">
      <c r="A69" s="21"/>
      <c r="B69" s="15" t="s">
        <v>95</v>
      </c>
      <c r="C69" s="15" t="s">
        <v>142</v>
      </c>
      <c r="D69" s="15">
        <v>48</v>
      </c>
      <c r="E69" s="16">
        <v>28.38</v>
      </c>
      <c r="F69" s="17"/>
      <c r="G69" s="18"/>
      <c r="H69" s="21"/>
      <c r="I69" s="15" t="s">
        <v>95</v>
      </c>
      <c r="J69" s="15"/>
      <c r="K69" s="15"/>
      <c r="L69" s="16">
        <v>35.71</v>
      </c>
      <c r="M69" s="17"/>
      <c r="N69" s="18"/>
    </row>
    <row r="70" spans="1:14">
      <c r="A70" s="21"/>
      <c r="B70" s="15" t="s">
        <v>98</v>
      </c>
      <c r="C70" s="15"/>
      <c r="D70" s="15"/>
      <c r="E70" s="16">
        <v>41.02</v>
      </c>
      <c r="F70" s="17"/>
      <c r="G70" s="18"/>
      <c r="H70" s="21"/>
      <c r="I70" s="15" t="s">
        <v>98</v>
      </c>
      <c r="J70" s="15"/>
      <c r="K70" s="15"/>
      <c r="L70" s="16">
        <v>50.12</v>
      </c>
      <c r="M70" s="17"/>
      <c r="N70" s="18"/>
    </row>
    <row r="71" spans="1:14">
      <c r="A71" s="21"/>
      <c r="B71" s="15" t="s">
        <v>101</v>
      </c>
      <c r="C71" s="15"/>
      <c r="D71" s="15"/>
      <c r="E71" s="16">
        <v>51.01</v>
      </c>
      <c r="F71" s="17"/>
      <c r="G71" s="18"/>
      <c r="H71" s="21"/>
      <c r="I71" s="15" t="s">
        <v>101</v>
      </c>
      <c r="J71" s="15"/>
      <c r="K71" s="19"/>
      <c r="L71" s="16">
        <v>63.47</v>
      </c>
      <c r="M71" s="17"/>
      <c r="N71" s="18"/>
    </row>
    <row r="72" spans="1:14">
      <c r="A72" s="21"/>
      <c r="B72" s="15" t="s">
        <v>102</v>
      </c>
      <c r="C72" s="15"/>
      <c r="D72" s="15"/>
      <c r="E72" s="16">
        <v>75.23</v>
      </c>
      <c r="F72" s="17"/>
      <c r="G72" s="18"/>
      <c r="H72" s="21"/>
      <c r="I72" s="15" t="s">
        <v>102</v>
      </c>
      <c r="J72" s="15"/>
      <c r="K72" s="19"/>
      <c r="L72" s="16">
        <v>94.33</v>
      </c>
      <c r="M72" s="17"/>
      <c r="N72" s="18"/>
    </row>
    <row r="73" spans="1:14">
      <c r="A73" s="21"/>
      <c r="B73" s="15" t="s">
        <v>103</v>
      </c>
      <c r="C73" s="15"/>
      <c r="D73" s="15"/>
      <c r="E73" s="15">
        <v>104.34</v>
      </c>
      <c r="F73" s="20"/>
      <c r="G73" s="18"/>
      <c r="H73" s="21"/>
      <c r="I73" s="15" t="s">
        <v>103</v>
      </c>
      <c r="J73" s="15"/>
      <c r="K73" s="19"/>
      <c r="L73" s="15">
        <v>130.64</v>
      </c>
      <c r="M73" s="20"/>
      <c r="N73" s="18"/>
    </row>
    <row r="74" ht="28.5" spans="1:14">
      <c r="A74" s="9" t="s">
        <v>78</v>
      </c>
      <c r="B74" s="10" t="s">
        <v>59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2"/>
    </row>
    <row r="75" ht="42.75" spans="1:14">
      <c r="A75" s="9" t="s">
        <v>80</v>
      </c>
      <c r="B75" s="9" t="s">
        <v>81</v>
      </c>
      <c r="C75" s="9" t="s">
        <v>82</v>
      </c>
      <c r="D75" s="9" t="s">
        <v>83</v>
      </c>
      <c r="E75" s="13" t="s">
        <v>84</v>
      </c>
      <c r="F75" s="14" t="s">
        <v>85</v>
      </c>
      <c r="G75" s="14" t="s">
        <v>86</v>
      </c>
      <c r="H75" s="9" t="s">
        <v>80</v>
      </c>
      <c r="I75" s="9" t="s">
        <v>81</v>
      </c>
      <c r="J75" s="9" t="s">
        <v>82</v>
      </c>
      <c r="K75" s="9" t="s">
        <v>83</v>
      </c>
      <c r="L75" s="13" t="s">
        <v>84</v>
      </c>
      <c r="M75" s="14" t="s">
        <v>85</v>
      </c>
      <c r="N75" s="14" t="s">
        <v>86</v>
      </c>
    </row>
    <row r="76" ht="60" spans="1:14">
      <c r="A76" s="9" t="s">
        <v>87</v>
      </c>
      <c r="B76" s="15" t="s">
        <v>88</v>
      </c>
      <c r="C76" s="15" t="s">
        <v>143</v>
      </c>
      <c r="D76" s="15">
        <v>5</v>
      </c>
      <c r="E76" s="16">
        <v>18.04</v>
      </c>
      <c r="F76" s="17"/>
      <c r="G76" s="18"/>
      <c r="H76" s="9" t="s">
        <v>90</v>
      </c>
      <c r="I76" s="15" t="s">
        <v>88</v>
      </c>
      <c r="J76" s="15" t="s">
        <v>144</v>
      </c>
      <c r="K76" s="19">
        <v>18</v>
      </c>
      <c r="L76" s="15">
        <v>22.345</v>
      </c>
      <c r="M76" s="20"/>
      <c r="N76" s="18"/>
    </row>
    <row r="77" ht="108" spans="1:14">
      <c r="A77" s="21"/>
      <c r="B77" s="15" t="s">
        <v>92</v>
      </c>
      <c r="C77" s="15" t="s">
        <v>145</v>
      </c>
      <c r="D77" s="15">
        <v>71</v>
      </c>
      <c r="E77" s="16">
        <v>23.66</v>
      </c>
      <c r="F77" s="17"/>
      <c r="G77" s="18"/>
      <c r="H77" s="21"/>
      <c r="I77" s="15" t="s">
        <v>92</v>
      </c>
      <c r="J77" s="15" t="s">
        <v>146</v>
      </c>
      <c r="K77" s="15">
        <v>120</v>
      </c>
      <c r="L77" s="16">
        <v>29.68</v>
      </c>
      <c r="M77" s="17"/>
      <c r="N77" s="18"/>
    </row>
    <row r="78" ht="84" spans="1:14">
      <c r="A78" s="21"/>
      <c r="B78" s="15" t="s">
        <v>95</v>
      </c>
      <c r="C78" s="15" t="s">
        <v>147</v>
      </c>
      <c r="D78" s="15">
        <v>271</v>
      </c>
      <c r="E78" s="16">
        <v>28.38</v>
      </c>
      <c r="F78" s="17"/>
      <c r="G78" s="18"/>
      <c r="H78" s="21"/>
      <c r="I78" s="15" t="s">
        <v>95</v>
      </c>
      <c r="J78" s="15" t="s">
        <v>148</v>
      </c>
      <c r="K78" s="15">
        <v>49</v>
      </c>
      <c r="L78" s="16">
        <v>35.71</v>
      </c>
      <c r="M78" s="17"/>
      <c r="N78" s="18"/>
    </row>
    <row r="79" ht="36" spans="1:14">
      <c r="A79" s="21"/>
      <c r="B79" s="15" t="s">
        <v>98</v>
      </c>
      <c r="C79" s="15" t="s">
        <v>149</v>
      </c>
      <c r="D79" s="15">
        <v>312</v>
      </c>
      <c r="E79" s="16">
        <v>41.02</v>
      </c>
      <c r="F79" s="17"/>
      <c r="G79" s="18"/>
      <c r="H79" s="21"/>
      <c r="I79" s="15" t="s">
        <v>98</v>
      </c>
      <c r="J79" s="15" t="s">
        <v>150</v>
      </c>
      <c r="K79" s="15">
        <v>22</v>
      </c>
      <c r="L79" s="16">
        <v>50.12</v>
      </c>
      <c r="M79" s="17"/>
      <c r="N79" s="18"/>
    </row>
    <row r="80" ht="24" spans="1:14">
      <c r="A80" s="21"/>
      <c r="B80" s="15" t="s">
        <v>101</v>
      </c>
      <c r="C80" s="15" t="s">
        <v>151</v>
      </c>
      <c r="D80" s="15">
        <v>104</v>
      </c>
      <c r="E80" s="16">
        <v>51.01</v>
      </c>
      <c r="F80" s="17"/>
      <c r="G80" s="18"/>
      <c r="H80" s="21"/>
      <c r="I80" s="15" t="s">
        <v>101</v>
      </c>
      <c r="J80" s="15" t="s">
        <v>152</v>
      </c>
      <c r="K80" s="19">
        <v>1</v>
      </c>
      <c r="L80" s="16">
        <v>63.47</v>
      </c>
      <c r="M80" s="17"/>
      <c r="N80" s="18"/>
    </row>
    <row r="81" ht="24" spans="1:14">
      <c r="A81" s="21"/>
      <c r="B81" s="15" t="s">
        <v>102</v>
      </c>
      <c r="C81" s="15" t="s">
        <v>153</v>
      </c>
      <c r="D81" s="15">
        <v>37</v>
      </c>
      <c r="E81" s="16">
        <v>75.23</v>
      </c>
      <c r="F81" s="17"/>
      <c r="G81" s="18"/>
      <c r="H81" s="21"/>
      <c r="I81" s="15" t="s">
        <v>102</v>
      </c>
      <c r="J81" s="15" t="s">
        <v>154</v>
      </c>
      <c r="K81" s="19">
        <v>1</v>
      </c>
      <c r="L81" s="16">
        <v>94.33</v>
      </c>
      <c r="M81" s="17"/>
      <c r="N81" s="18"/>
    </row>
    <row r="82" spans="1:14">
      <c r="A82" s="21"/>
      <c r="B82" s="15" t="s">
        <v>103</v>
      </c>
      <c r="C82" s="15" t="s">
        <v>114</v>
      </c>
      <c r="D82" s="15">
        <v>1</v>
      </c>
      <c r="E82" s="15">
        <v>104.34</v>
      </c>
      <c r="F82" s="20"/>
      <c r="G82" s="18"/>
      <c r="H82" s="21"/>
      <c r="I82" s="15" t="s">
        <v>103</v>
      </c>
      <c r="J82" s="15" t="s">
        <v>154</v>
      </c>
      <c r="K82" s="19">
        <v>1</v>
      </c>
      <c r="L82" s="15">
        <v>130.64</v>
      </c>
      <c r="M82" s="20"/>
      <c r="N82" s="18"/>
    </row>
    <row r="83" ht="28.5" spans="1:14">
      <c r="A83" s="9" t="s">
        <v>78</v>
      </c>
      <c r="B83" s="10" t="s">
        <v>61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2"/>
    </row>
    <row r="84" ht="42.75" spans="1:14">
      <c r="A84" s="9" t="s">
        <v>80</v>
      </c>
      <c r="B84" s="9" t="s">
        <v>81</v>
      </c>
      <c r="C84" s="9" t="s">
        <v>82</v>
      </c>
      <c r="D84" s="9" t="s">
        <v>83</v>
      </c>
      <c r="E84" s="13" t="s">
        <v>84</v>
      </c>
      <c r="F84" s="14" t="s">
        <v>85</v>
      </c>
      <c r="G84" s="14" t="s">
        <v>86</v>
      </c>
      <c r="H84" s="9" t="s">
        <v>80</v>
      </c>
      <c r="I84" s="9" t="s">
        <v>81</v>
      </c>
      <c r="J84" s="9" t="s">
        <v>82</v>
      </c>
      <c r="K84" s="9" t="s">
        <v>83</v>
      </c>
      <c r="L84" s="13" t="s">
        <v>84</v>
      </c>
      <c r="M84" s="14" t="s">
        <v>85</v>
      </c>
      <c r="N84" s="14" t="s">
        <v>86</v>
      </c>
    </row>
    <row r="85" ht="24" spans="1:14">
      <c r="A85" s="9" t="s">
        <v>87</v>
      </c>
      <c r="B85" s="15" t="s">
        <v>88</v>
      </c>
      <c r="C85" s="15"/>
      <c r="D85" s="15"/>
      <c r="E85" s="16">
        <v>18.04</v>
      </c>
      <c r="F85" s="17"/>
      <c r="G85" s="18"/>
      <c r="H85" s="9" t="s">
        <v>90</v>
      </c>
      <c r="I85" s="15" t="s">
        <v>88</v>
      </c>
      <c r="J85" s="15" t="s">
        <v>155</v>
      </c>
      <c r="K85" s="19">
        <v>1</v>
      </c>
      <c r="L85" s="15">
        <v>22.345</v>
      </c>
      <c r="M85" s="20"/>
      <c r="N85" s="18"/>
    </row>
    <row r="86" ht="60" spans="1:14">
      <c r="A86" s="21"/>
      <c r="B86" s="15" t="s">
        <v>92</v>
      </c>
      <c r="C86" s="15" t="s">
        <v>156</v>
      </c>
      <c r="D86" s="15">
        <v>16</v>
      </c>
      <c r="E86" s="16">
        <v>23.66</v>
      </c>
      <c r="F86" s="17"/>
      <c r="G86" s="18"/>
      <c r="H86" s="21"/>
      <c r="I86" s="15" t="s">
        <v>92</v>
      </c>
      <c r="J86" s="15" t="s">
        <v>157</v>
      </c>
      <c r="K86" s="15">
        <v>40</v>
      </c>
      <c r="L86" s="16">
        <v>29.68</v>
      </c>
      <c r="M86" s="17"/>
      <c r="N86" s="18"/>
    </row>
    <row r="87" spans="1:14">
      <c r="A87" s="21"/>
      <c r="B87" s="15" t="s">
        <v>95</v>
      </c>
      <c r="C87" s="15" t="s">
        <v>158</v>
      </c>
      <c r="D87" s="15">
        <v>59</v>
      </c>
      <c r="E87" s="16">
        <v>28.38</v>
      </c>
      <c r="F87" s="17"/>
      <c r="G87" s="18"/>
      <c r="H87" s="21"/>
      <c r="I87" s="15" t="s">
        <v>95</v>
      </c>
      <c r="J87" s="15"/>
      <c r="K87" s="15"/>
      <c r="L87" s="16">
        <v>35.71</v>
      </c>
      <c r="M87" s="17"/>
      <c r="N87" s="18"/>
    </row>
    <row r="88" spans="1:14">
      <c r="A88" s="21"/>
      <c r="B88" s="15" t="s">
        <v>98</v>
      </c>
      <c r="C88" s="15" t="s">
        <v>159</v>
      </c>
      <c r="D88" s="15">
        <v>53</v>
      </c>
      <c r="E88" s="16">
        <v>41.02</v>
      </c>
      <c r="F88" s="17"/>
      <c r="G88" s="18"/>
      <c r="H88" s="21"/>
      <c r="I88" s="15" t="s">
        <v>98</v>
      </c>
      <c r="J88" s="15"/>
      <c r="K88" s="15"/>
      <c r="L88" s="16">
        <v>50.12</v>
      </c>
      <c r="M88" s="17"/>
      <c r="N88" s="18"/>
    </row>
    <row r="89" spans="1:14">
      <c r="A89" s="21"/>
      <c r="B89" s="15" t="s">
        <v>101</v>
      </c>
      <c r="C89" s="15" t="s">
        <v>134</v>
      </c>
      <c r="D89" s="15">
        <v>6</v>
      </c>
      <c r="E89" s="16">
        <v>51.01</v>
      </c>
      <c r="F89" s="17"/>
      <c r="G89" s="18"/>
      <c r="H89" s="21"/>
      <c r="I89" s="15" t="s">
        <v>101</v>
      </c>
      <c r="J89" s="15"/>
      <c r="K89" s="19"/>
      <c r="L89" s="16">
        <v>63.47</v>
      </c>
      <c r="M89" s="17"/>
      <c r="N89" s="18"/>
    </row>
    <row r="90" spans="1:14">
      <c r="A90" s="21"/>
      <c r="B90" s="15" t="s">
        <v>102</v>
      </c>
      <c r="C90" s="15"/>
      <c r="D90" s="15"/>
      <c r="E90" s="16">
        <v>75.23</v>
      </c>
      <c r="F90" s="17"/>
      <c r="G90" s="18"/>
      <c r="H90" s="21"/>
      <c r="I90" s="15" t="s">
        <v>102</v>
      </c>
      <c r="J90" s="15"/>
      <c r="K90" s="19"/>
      <c r="L90" s="16">
        <v>94.33</v>
      </c>
      <c r="M90" s="17"/>
      <c r="N90" s="18"/>
    </row>
    <row r="91" spans="1:14">
      <c r="A91" s="21"/>
      <c r="B91" s="15" t="s">
        <v>103</v>
      </c>
      <c r="C91" s="15"/>
      <c r="D91" s="15"/>
      <c r="E91" s="15">
        <v>104.34</v>
      </c>
      <c r="F91" s="20"/>
      <c r="G91" s="18"/>
      <c r="H91" s="21"/>
      <c r="I91" s="15" t="s">
        <v>103</v>
      </c>
      <c r="J91" s="15"/>
      <c r="K91" s="19"/>
      <c r="L91" s="15">
        <v>130.64</v>
      </c>
      <c r="M91" s="20"/>
      <c r="N91" s="18"/>
    </row>
    <row r="92" ht="28.5" spans="1:14">
      <c r="A92" s="9" t="s">
        <v>78</v>
      </c>
      <c r="B92" s="10" t="s">
        <v>67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2"/>
    </row>
    <row r="93" ht="42.75" spans="1:14">
      <c r="A93" s="9" t="s">
        <v>80</v>
      </c>
      <c r="B93" s="9" t="s">
        <v>81</v>
      </c>
      <c r="C93" s="9" t="s">
        <v>82</v>
      </c>
      <c r="D93" s="9" t="s">
        <v>83</v>
      </c>
      <c r="E93" s="13" t="s">
        <v>84</v>
      </c>
      <c r="F93" s="14" t="s">
        <v>85</v>
      </c>
      <c r="G93" s="14" t="s">
        <v>86</v>
      </c>
      <c r="H93" s="9" t="s">
        <v>80</v>
      </c>
      <c r="I93" s="9" t="s">
        <v>81</v>
      </c>
      <c r="J93" s="9" t="s">
        <v>82</v>
      </c>
      <c r="K93" s="9" t="s">
        <v>83</v>
      </c>
      <c r="L93" s="13" t="s">
        <v>84</v>
      </c>
      <c r="M93" s="14" t="s">
        <v>85</v>
      </c>
      <c r="N93" s="14" t="s">
        <v>86</v>
      </c>
    </row>
    <row r="94" ht="24" spans="1:14">
      <c r="A94" s="9" t="s">
        <v>87</v>
      </c>
      <c r="B94" s="15" t="s">
        <v>88</v>
      </c>
      <c r="C94" s="15"/>
      <c r="D94" s="15"/>
      <c r="E94" s="16">
        <v>18.04</v>
      </c>
      <c r="F94" s="17"/>
      <c r="G94" s="18"/>
      <c r="H94" s="9" t="s">
        <v>90</v>
      </c>
      <c r="I94" s="15" t="s">
        <v>88</v>
      </c>
      <c r="J94" s="15" t="s">
        <v>160</v>
      </c>
      <c r="K94" s="19">
        <v>9</v>
      </c>
      <c r="L94" s="15">
        <v>22.345</v>
      </c>
      <c r="M94" s="20"/>
      <c r="N94" s="18"/>
    </row>
    <row r="95" ht="60" spans="1:14">
      <c r="A95" s="21"/>
      <c r="B95" s="15" t="s">
        <v>92</v>
      </c>
      <c r="C95" s="15" t="s">
        <v>161</v>
      </c>
      <c r="D95" s="15">
        <v>156</v>
      </c>
      <c r="E95" s="16">
        <v>23.66</v>
      </c>
      <c r="F95" s="17"/>
      <c r="G95" s="18"/>
      <c r="H95" s="21"/>
      <c r="I95" s="15" t="s">
        <v>92</v>
      </c>
      <c r="J95" s="15" t="s">
        <v>162</v>
      </c>
      <c r="K95" s="15">
        <v>101</v>
      </c>
      <c r="L95" s="16">
        <v>29.68</v>
      </c>
      <c r="M95" s="17"/>
      <c r="N95" s="18"/>
    </row>
    <row r="96" ht="36" spans="1:14">
      <c r="A96" s="21"/>
      <c r="B96" s="15" t="s">
        <v>95</v>
      </c>
      <c r="C96" s="15" t="s">
        <v>163</v>
      </c>
      <c r="D96" s="15">
        <v>78</v>
      </c>
      <c r="E96" s="16">
        <v>28.38</v>
      </c>
      <c r="F96" s="17"/>
      <c r="G96" s="18"/>
      <c r="H96" s="21"/>
      <c r="I96" s="15" t="s">
        <v>95</v>
      </c>
      <c r="J96" s="15" t="s">
        <v>164</v>
      </c>
      <c r="K96" s="15">
        <v>3</v>
      </c>
      <c r="L96" s="16">
        <v>35.71</v>
      </c>
      <c r="M96" s="17"/>
      <c r="N96" s="18"/>
    </row>
    <row r="97" spans="1:14">
      <c r="A97" s="21"/>
      <c r="B97" s="15" t="s">
        <v>98</v>
      </c>
      <c r="C97" s="15" t="s">
        <v>165</v>
      </c>
      <c r="D97" s="15">
        <v>37</v>
      </c>
      <c r="E97" s="16">
        <v>41.02</v>
      </c>
      <c r="F97" s="17"/>
      <c r="G97" s="18"/>
      <c r="H97" s="21"/>
      <c r="I97" s="15" t="s">
        <v>98</v>
      </c>
      <c r="J97" s="15"/>
      <c r="K97" s="15"/>
      <c r="L97" s="16">
        <v>50.12</v>
      </c>
      <c r="M97" s="17"/>
      <c r="N97" s="18"/>
    </row>
    <row r="98" spans="1:14">
      <c r="A98" s="21"/>
      <c r="B98" s="15" t="s">
        <v>101</v>
      </c>
      <c r="C98" s="15" t="s">
        <v>166</v>
      </c>
      <c r="D98" s="15">
        <v>4</v>
      </c>
      <c r="E98" s="16">
        <v>51.01</v>
      </c>
      <c r="F98" s="17"/>
      <c r="G98" s="18"/>
      <c r="H98" s="21"/>
      <c r="I98" s="15" t="s">
        <v>101</v>
      </c>
      <c r="J98" s="15"/>
      <c r="K98" s="19"/>
      <c r="L98" s="16">
        <v>63.47</v>
      </c>
      <c r="M98" s="17"/>
      <c r="N98" s="18"/>
    </row>
    <row r="99" spans="1:14">
      <c r="A99" s="21"/>
      <c r="B99" s="15" t="s">
        <v>102</v>
      </c>
      <c r="C99" s="15"/>
      <c r="D99" s="15"/>
      <c r="E99" s="16">
        <v>75.23</v>
      </c>
      <c r="F99" s="17"/>
      <c r="G99" s="18"/>
      <c r="H99" s="21"/>
      <c r="I99" s="15" t="s">
        <v>102</v>
      </c>
      <c r="J99" s="15"/>
      <c r="K99" s="19"/>
      <c r="L99" s="16">
        <v>94.33</v>
      </c>
      <c r="M99" s="17"/>
      <c r="N99" s="18"/>
    </row>
    <row r="100" s="6" customFormat="1" spans="1:14">
      <c r="A100" s="21"/>
      <c r="B100" s="15" t="s">
        <v>103</v>
      </c>
      <c r="C100" s="15"/>
      <c r="D100" s="15"/>
      <c r="E100" s="15">
        <v>104.34</v>
      </c>
      <c r="F100" s="20"/>
      <c r="G100" s="18"/>
      <c r="H100" s="21"/>
      <c r="I100" s="15" t="s">
        <v>103</v>
      </c>
      <c r="J100" s="15"/>
      <c r="K100" s="19"/>
      <c r="L100" s="15">
        <v>130.64</v>
      </c>
      <c r="M100" s="20"/>
      <c r="N100" s="18"/>
    </row>
    <row r="101" s="6" customFormat="1" ht="28.5" spans="1:14">
      <c r="A101" s="9" t="s">
        <v>78</v>
      </c>
      <c r="B101" s="10" t="s">
        <v>69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/>
    </row>
    <row r="102" s="6" customFormat="1" ht="42.75" spans="1:14">
      <c r="A102" s="9" t="s">
        <v>80</v>
      </c>
      <c r="B102" s="9" t="s">
        <v>81</v>
      </c>
      <c r="C102" s="9" t="s">
        <v>82</v>
      </c>
      <c r="D102" s="9" t="s">
        <v>83</v>
      </c>
      <c r="E102" s="13" t="s">
        <v>84</v>
      </c>
      <c r="F102" s="14" t="s">
        <v>85</v>
      </c>
      <c r="G102" s="14" t="s">
        <v>86</v>
      </c>
      <c r="H102" s="9" t="s">
        <v>80</v>
      </c>
      <c r="I102" s="9" t="s">
        <v>81</v>
      </c>
      <c r="J102" s="9" t="s">
        <v>82</v>
      </c>
      <c r="K102" s="9" t="s">
        <v>83</v>
      </c>
      <c r="L102" s="13" t="s">
        <v>84</v>
      </c>
      <c r="M102" s="14" t="s">
        <v>85</v>
      </c>
      <c r="N102" s="14" t="s">
        <v>86</v>
      </c>
    </row>
    <row r="103" s="6" customFormat="1" ht="36" spans="1:14">
      <c r="A103" s="9" t="s">
        <v>87</v>
      </c>
      <c r="B103" s="15" t="s">
        <v>88</v>
      </c>
      <c r="C103" s="15"/>
      <c r="D103" s="15"/>
      <c r="E103" s="16">
        <v>18.04</v>
      </c>
      <c r="F103" s="17"/>
      <c r="G103" s="18"/>
      <c r="H103" s="9" t="s">
        <v>90</v>
      </c>
      <c r="I103" s="15" t="s">
        <v>88</v>
      </c>
      <c r="J103" s="15" t="s">
        <v>167</v>
      </c>
      <c r="K103" s="19">
        <v>53</v>
      </c>
      <c r="L103" s="15">
        <v>22.345</v>
      </c>
      <c r="M103" s="20"/>
      <c r="N103" s="18"/>
    </row>
    <row r="104" s="6" customFormat="1" ht="84" spans="1:14">
      <c r="A104" s="21"/>
      <c r="B104" s="15" t="s">
        <v>92</v>
      </c>
      <c r="C104" s="15" t="s">
        <v>168</v>
      </c>
      <c r="D104" s="15">
        <v>251</v>
      </c>
      <c r="E104" s="16">
        <v>23.66</v>
      </c>
      <c r="F104" s="17"/>
      <c r="G104" s="18"/>
      <c r="H104" s="21"/>
      <c r="I104" s="15" t="s">
        <v>92</v>
      </c>
      <c r="J104" s="15" t="s">
        <v>169</v>
      </c>
      <c r="K104" s="15">
        <v>753</v>
      </c>
      <c r="L104" s="16">
        <v>29.68</v>
      </c>
      <c r="M104" s="17"/>
      <c r="N104" s="18"/>
    </row>
    <row r="105" s="6" customFormat="1" spans="1:14">
      <c r="A105" s="21"/>
      <c r="B105" s="15" t="s">
        <v>95</v>
      </c>
      <c r="C105" s="15" t="s">
        <v>170</v>
      </c>
      <c r="D105" s="15">
        <v>21</v>
      </c>
      <c r="E105" s="16">
        <v>28.38</v>
      </c>
      <c r="F105" s="17"/>
      <c r="G105" s="18"/>
      <c r="H105" s="21"/>
      <c r="I105" s="15" t="s">
        <v>95</v>
      </c>
      <c r="J105" s="15"/>
      <c r="K105" s="15"/>
      <c r="L105" s="16">
        <v>35.71</v>
      </c>
      <c r="M105" s="17"/>
      <c r="N105" s="18"/>
    </row>
    <row r="106" s="6" customFormat="1" spans="1:14">
      <c r="A106" s="21"/>
      <c r="B106" s="15" t="s">
        <v>98</v>
      </c>
      <c r="C106" s="15" t="s">
        <v>171</v>
      </c>
      <c r="D106" s="15">
        <v>24</v>
      </c>
      <c r="E106" s="16">
        <v>41.02</v>
      </c>
      <c r="F106" s="17"/>
      <c r="G106" s="18"/>
      <c r="H106" s="21"/>
      <c r="I106" s="15" t="s">
        <v>98</v>
      </c>
      <c r="J106" s="15"/>
      <c r="K106" s="15"/>
      <c r="L106" s="16">
        <v>50.12</v>
      </c>
      <c r="M106" s="17"/>
      <c r="N106" s="18"/>
    </row>
    <row r="107" s="6" customFormat="1" spans="1:14">
      <c r="A107" s="21"/>
      <c r="B107" s="15" t="s">
        <v>101</v>
      </c>
      <c r="C107" s="15" t="s">
        <v>172</v>
      </c>
      <c r="D107" s="15">
        <v>2</v>
      </c>
      <c r="E107" s="16">
        <v>51.01</v>
      </c>
      <c r="F107" s="17"/>
      <c r="G107" s="18"/>
      <c r="H107" s="21"/>
      <c r="I107" s="15" t="s">
        <v>101</v>
      </c>
      <c r="J107" s="15"/>
      <c r="K107" s="19"/>
      <c r="L107" s="16">
        <v>63.47</v>
      </c>
      <c r="M107" s="17"/>
      <c r="N107" s="18"/>
    </row>
    <row r="108" s="6" customFormat="1" spans="1:14">
      <c r="A108" s="21"/>
      <c r="B108" s="15" t="s">
        <v>102</v>
      </c>
      <c r="C108" s="15" t="s">
        <v>172</v>
      </c>
      <c r="D108" s="15">
        <v>2</v>
      </c>
      <c r="E108" s="16">
        <v>75.23</v>
      </c>
      <c r="F108" s="17"/>
      <c r="G108" s="18"/>
      <c r="H108" s="21"/>
      <c r="I108" s="15" t="s">
        <v>102</v>
      </c>
      <c r="J108" s="15"/>
      <c r="K108" s="19"/>
      <c r="L108" s="16">
        <v>94.33</v>
      </c>
      <c r="M108" s="17"/>
      <c r="N108" s="18"/>
    </row>
    <row r="109" s="6" customFormat="1" spans="1:14">
      <c r="A109" s="21"/>
      <c r="B109" s="15" t="s">
        <v>103</v>
      </c>
      <c r="C109" s="15"/>
      <c r="D109" s="15"/>
      <c r="E109" s="15">
        <v>104.34</v>
      </c>
      <c r="F109" s="20"/>
      <c r="G109" s="18"/>
      <c r="H109" s="21"/>
      <c r="I109" s="15" t="s">
        <v>103</v>
      </c>
      <c r="J109" s="15"/>
      <c r="K109" s="19"/>
      <c r="L109" s="15">
        <v>130.64</v>
      </c>
      <c r="M109" s="20"/>
      <c r="N109" s="18"/>
    </row>
    <row r="110" s="6" customFormat="1" ht="28.5" spans="1:14">
      <c r="A110" s="9" t="s">
        <v>78</v>
      </c>
      <c r="B110" s="10" t="s">
        <v>63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</row>
    <row r="111" ht="42.75" spans="1:14">
      <c r="A111" s="9" t="s">
        <v>80</v>
      </c>
      <c r="B111" s="9" t="s">
        <v>81</v>
      </c>
      <c r="C111" s="9" t="s">
        <v>82</v>
      </c>
      <c r="D111" s="9" t="s">
        <v>83</v>
      </c>
      <c r="E111" s="13" t="s">
        <v>84</v>
      </c>
      <c r="F111" s="14" t="s">
        <v>85</v>
      </c>
      <c r="G111" s="14" t="s">
        <v>86</v>
      </c>
      <c r="H111" s="9" t="s">
        <v>80</v>
      </c>
      <c r="I111" s="9" t="s">
        <v>81</v>
      </c>
      <c r="J111" s="9" t="s">
        <v>82</v>
      </c>
      <c r="K111" s="9" t="s">
        <v>83</v>
      </c>
      <c r="L111" s="13" t="s">
        <v>84</v>
      </c>
      <c r="M111" s="14" t="s">
        <v>85</v>
      </c>
      <c r="N111" s="14" t="s">
        <v>86</v>
      </c>
    </row>
    <row r="112" ht="36" spans="1:14">
      <c r="A112" s="9" t="s">
        <v>87</v>
      </c>
      <c r="B112" s="15" t="s">
        <v>88</v>
      </c>
      <c r="C112" s="15"/>
      <c r="D112" s="15"/>
      <c r="E112" s="16">
        <v>18.04</v>
      </c>
      <c r="F112" s="17"/>
      <c r="G112" s="18"/>
      <c r="H112" s="9" t="s">
        <v>90</v>
      </c>
      <c r="I112" s="15" t="s">
        <v>88</v>
      </c>
      <c r="J112" s="15" t="s">
        <v>173</v>
      </c>
      <c r="K112" s="19">
        <v>38</v>
      </c>
      <c r="L112" s="15">
        <v>22.345</v>
      </c>
      <c r="M112" s="20"/>
      <c r="N112" s="18"/>
    </row>
    <row r="113" ht="72" spans="1:14">
      <c r="A113" s="21"/>
      <c r="B113" s="15" t="s">
        <v>92</v>
      </c>
      <c r="C113" s="15" t="s">
        <v>174</v>
      </c>
      <c r="D113" s="15">
        <v>49</v>
      </c>
      <c r="E113" s="16">
        <v>23.66</v>
      </c>
      <c r="F113" s="17"/>
      <c r="G113" s="18"/>
      <c r="H113" s="21"/>
      <c r="I113" s="15" t="s">
        <v>92</v>
      </c>
      <c r="J113" s="15" t="s">
        <v>175</v>
      </c>
      <c r="K113" s="15">
        <v>70</v>
      </c>
      <c r="L113" s="16">
        <v>29.68</v>
      </c>
      <c r="M113" s="17"/>
      <c r="N113" s="18"/>
    </row>
    <row r="114" ht="36" spans="1:14">
      <c r="A114" s="21"/>
      <c r="B114" s="15" t="s">
        <v>95</v>
      </c>
      <c r="C114" s="15" t="s">
        <v>176</v>
      </c>
      <c r="D114" s="15">
        <v>89</v>
      </c>
      <c r="E114" s="16">
        <v>28.38</v>
      </c>
      <c r="F114" s="17"/>
      <c r="G114" s="18"/>
      <c r="H114" s="21"/>
      <c r="I114" s="15" t="s">
        <v>95</v>
      </c>
      <c r="J114" s="15" t="s">
        <v>177</v>
      </c>
      <c r="K114" s="15">
        <v>26</v>
      </c>
      <c r="L114" s="16">
        <v>35.71</v>
      </c>
      <c r="M114" s="17"/>
      <c r="N114" s="18"/>
    </row>
    <row r="115" spans="1:14">
      <c r="A115" s="21"/>
      <c r="B115" s="15" t="s">
        <v>98</v>
      </c>
      <c r="C115" s="15" t="s">
        <v>172</v>
      </c>
      <c r="D115" s="15">
        <v>2</v>
      </c>
      <c r="E115" s="16">
        <v>41.02</v>
      </c>
      <c r="F115" s="17"/>
      <c r="G115" s="18"/>
      <c r="H115" s="21"/>
      <c r="I115" s="15" t="s">
        <v>98</v>
      </c>
      <c r="J115" s="15" t="s">
        <v>140</v>
      </c>
      <c r="K115" s="15">
        <v>1</v>
      </c>
      <c r="L115" s="16">
        <v>50.12</v>
      </c>
      <c r="M115" s="17"/>
      <c r="N115" s="18"/>
    </row>
    <row r="116" spans="1:14">
      <c r="A116" s="21"/>
      <c r="B116" s="15" t="s">
        <v>101</v>
      </c>
      <c r="C116" s="15" t="s">
        <v>114</v>
      </c>
      <c r="D116" s="15">
        <v>1</v>
      </c>
      <c r="E116" s="16">
        <v>51.01</v>
      </c>
      <c r="F116" s="17"/>
      <c r="G116" s="18"/>
      <c r="H116" s="21"/>
      <c r="I116" s="15" t="s">
        <v>101</v>
      </c>
      <c r="J116" s="15"/>
      <c r="K116" s="19"/>
      <c r="L116" s="16">
        <v>63.47</v>
      </c>
      <c r="M116" s="17"/>
      <c r="N116" s="18"/>
    </row>
    <row r="117" spans="1:14">
      <c r="A117" s="21"/>
      <c r="B117" s="15" t="s">
        <v>102</v>
      </c>
      <c r="C117" s="15"/>
      <c r="D117" s="15"/>
      <c r="E117" s="16">
        <v>75.23</v>
      </c>
      <c r="F117" s="17"/>
      <c r="G117" s="18"/>
      <c r="H117" s="21"/>
      <c r="I117" s="15" t="s">
        <v>102</v>
      </c>
      <c r="J117" s="15" t="s">
        <v>178</v>
      </c>
      <c r="K117" s="19">
        <v>2</v>
      </c>
      <c r="L117" s="16">
        <v>94.33</v>
      </c>
      <c r="M117" s="17"/>
      <c r="N117" s="18"/>
    </row>
    <row r="118" spans="1:14">
      <c r="A118" s="21"/>
      <c r="B118" s="15" t="s">
        <v>103</v>
      </c>
      <c r="C118" s="15"/>
      <c r="D118" s="15"/>
      <c r="E118" s="15">
        <v>104.34</v>
      </c>
      <c r="F118" s="20"/>
      <c r="G118" s="18"/>
      <c r="H118" s="21"/>
      <c r="I118" s="15" t="s">
        <v>103</v>
      </c>
      <c r="J118" s="15"/>
      <c r="K118" s="19"/>
      <c r="L118" s="15">
        <v>130.64</v>
      </c>
      <c r="M118" s="20"/>
      <c r="N118" s="18"/>
    </row>
    <row r="119" ht="28.5" spans="1:14">
      <c r="A119" s="9" t="s">
        <v>78</v>
      </c>
      <c r="B119" s="10" t="s">
        <v>65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2"/>
    </row>
    <row r="120" ht="42.75" spans="1:14">
      <c r="A120" s="9" t="s">
        <v>80</v>
      </c>
      <c r="B120" s="9" t="s">
        <v>81</v>
      </c>
      <c r="C120" s="9" t="s">
        <v>82</v>
      </c>
      <c r="D120" s="9" t="s">
        <v>83</v>
      </c>
      <c r="E120" s="13" t="s">
        <v>84</v>
      </c>
      <c r="F120" s="14" t="s">
        <v>85</v>
      </c>
      <c r="G120" s="14" t="s">
        <v>86</v>
      </c>
      <c r="H120" s="9" t="s">
        <v>80</v>
      </c>
      <c r="I120" s="9" t="s">
        <v>81</v>
      </c>
      <c r="J120" s="9" t="s">
        <v>82</v>
      </c>
      <c r="K120" s="9" t="s">
        <v>83</v>
      </c>
      <c r="L120" s="13" t="s">
        <v>84</v>
      </c>
      <c r="M120" s="14" t="s">
        <v>85</v>
      </c>
      <c r="N120" s="14" t="s">
        <v>86</v>
      </c>
    </row>
    <row r="121" ht="24" spans="1:14">
      <c r="A121" s="9" t="s">
        <v>87</v>
      </c>
      <c r="B121" s="15" t="s">
        <v>88</v>
      </c>
      <c r="C121" s="15"/>
      <c r="D121" s="15"/>
      <c r="E121" s="16">
        <v>18.04</v>
      </c>
      <c r="F121" s="17"/>
      <c r="G121" s="18"/>
      <c r="H121" s="9" t="s">
        <v>90</v>
      </c>
      <c r="I121" s="15" t="s">
        <v>88</v>
      </c>
      <c r="J121" s="15" t="s">
        <v>179</v>
      </c>
      <c r="K121" s="19">
        <v>15</v>
      </c>
      <c r="L121" s="15">
        <v>22.345</v>
      </c>
      <c r="M121" s="20"/>
      <c r="N121" s="18"/>
    </row>
    <row r="122" s="6" customFormat="1" ht="72" spans="1:14">
      <c r="A122" s="21"/>
      <c r="B122" s="15" t="s">
        <v>92</v>
      </c>
      <c r="C122" s="15" t="s">
        <v>180</v>
      </c>
      <c r="D122" s="15">
        <v>82</v>
      </c>
      <c r="E122" s="16">
        <v>23.66</v>
      </c>
      <c r="F122" s="17"/>
      <c r="G122" s="18"/>
      <c r="H122" s="21"/>
      <c r="I122" s="15" t="s">
        <v>92</v>
      </c>
      <c r="J122" s="15" t="s">
        <v>181</v>
      </c>
      <c r="K122" s="15">
        <v>50</v>
      </c>
      <c r="L122" s="16">
        <v>29.68</v>
      </c>
      <c r="M122" s="17"/>
      <c r="N122" s="18"/>
    </row>
    <row r="123" s="6" customFormat="1" ht="36" spans="1:14">
      <c r="A123" s="21"/>
      <c r="B123" s="15" t="s">
        <v>95</v>
      </c>
      <c r="C123" s="15" t="s">
        <v>182</v>
      </c>
      <c r="D123" s="15">
        <v>115</v>
      </c>
      <c r="E123" s="16">
        <v>28.38</v>
      </c>
      <c r="F123" s="17"/>
      <c r="G123" s="18"/>
      <c r="H123" s="21"/>
      <c r="I123" s="15" t="s">
        <v>95</v>
      </c>
      <c r="J123" s="15" t="s">
        <v>183</v>
      </c>
      <c r="K123" s="15">
        <v>8</v>
      </c>
      <c r="L123" s="16">
        <v>35.71</v>
      </c>
      <c r="M123" s="17"/>
      <c r="N123" s="18"/>
    </row>
    <row r="124" s="6" customFormat="1" spans="1:14">
      <c r="A124" s="21"/>
      <c r="B124" s="15" t="s">
        <v>98</v>
      </c>
      <c r="C124" s="15" t="s">
        <v>184</v>
      </c>
      <c r="D124" s="15">
        <v>13</v>
      </c>
      <c r="E124" s="16">
        <v>41.02</v>
      </c>
      <c r="F124" s="17"/>
      <c r="G124" s="18"/>
      <c r="H124" s="21"/>
      <c r="I124" s="15" t="s">
        <v>98</v>
      </c>
      <c r="J124" s="15"/>
      <c r="K124" s="15"/>
      <c r="L124" s="16">
        <v>50.12</v>
      </c>
      <c r="M124" s="17"/>
      <c r="N124" s="18"/>
    </row>
    <row r="125" s="6" customFormat="1" spans="1:14">
      <c r="A125" s="21"/>
      <c r="B125" s="15" t="s">
        <v>101</v>
      </c>
      <c r="C125" s="15"/>
      <c r="D125" s="15"/>
      <c r="E125" s="16">
        <v>51.01</v>
      </c>
      <c r="F125" s="17"/>
      <c r="G125" s="18"/>
      <c r="H125" s="21"/>
      <c r="I125" s="15" t="s">
        <v>101</v>
      </c>
      <c r="J125" s="15"/>
      <c r="K125" s="19"/>
      <c r="L125" s="16">
        <v>63.47</v>
      </c>
      <c r="M125" s="17"/>
      <c r="N125" s="18"/>
    </row>
    <row r="126" s="6" customFormat="1" spans="1:14">
      <c r="A126" s="21"/>
      <c r="B126" s="15" t="s">
        <v>102</v>
      </c>
      <c r="C126" s="15" t="s">
        <v>185</v>
      </c>
      <c r="D126" s="15">
        <v>8</v>
      </c>
      <c r="E126" s="16">
        <v>75.23</v>
      </c>
      <c r="F126" s="17"/>
      <c r="G126" s="18"/>
      <c r="H126" s="21"/>
      <c r="I126" s="15" t="s">
        <v>102</v>
      </c>
      <c r="J126" s="15"/>
      <c r="K126" s="19"/>
      <c r="L126" s="16">
        <v>94.33</v>
      </c>
      <c r="M126" s="17"/>
      <c r="N126" s="18"/>
    </row>
    <row r="127" s="6" customFormat="1" spans="1:14">
      <c r="A127" s="21"/>
      <c r="B127" s="15" t="s">
        <v>103</v>
      </c>
      <c r="C127" s="15"/>
      <c r="D127" s="15"/>
      <c r="E127" s="15">
        <v>104.34</v>
      </c>
      <c r="F127" s="20"/>
      <c r="G127" s="18"/>
      <c r="H127" s="21"/>
      <c r="I127" s="15" t="s">
        <v>103</v>
      </c>
      <c r="J127" s="15"/>
      <c r="K127" s="19"/>
      <c r="L127" s="15">
        <v>130.64</v>
      </c>
      <c r="M127" s="20"/>
      <c r="N127" s="18"/>
    </row>
    <row r="128" s="6" customFormat="1" ht="28.5" spans="1:14">
      <c r="A128" s="9" t="s">
        <v>78</v>
      </c>
      <c r="B128" s="10" t="s">
        <v>55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2"/>
    </row>
    <row r="129" s="6" customFormat="1" ht="42.75" spans="1:14">
      <c r="A129" s="9" t="s">
        <v>80</v>
      </c>
      <c r="B129" s="9" t="s">
        <v>81</v>
      </c>
      <c r="C129" s="9" t="s">
        <v>82</v>
      </c>
      <c r="D129" s="9" t="s">
        <v>83</v>
      </c>
      <c r="E129" s="13" t="s">
        <v>84</v>
      </c>
      <c r="F129" s="14" t="s">
        <v>85</v>
      </c>
      <c r="G129" s="14" t="s">
        <v>86</v>
      </c>
      <c r="H129" s="9" t="s">
        <v>80</v>
      </c>
      <c r="I129" s="9" t="s">
        <v>81</v>
      </c>
      <c r="J129" s="9" t="s">
        <v>82</v>
      </c>
      <c r="K129" s="9" t="s">
        <v>83</v>
      </c>
      <c r="L129" s="13" t="s">
        <v>84</v>
      </c>
      <c r="M129" s="14" t="s">
        <v>85</v>
      </c>
      <c r="N129" s="14" t="s">
        <v>86</v>
      </c>
    </row>
    <row r="130" s="6" customFormat="1" ht="24" spans="1:14">
      <c r="A130" s="9" t="s">
        <v>87</v>
      </c>
      <c r="B130" s="15" t="s">
        <v>88</v>
      </c>
      <c r="C130" s="15"/>
      <c r="D130" s="15"/>
      <c r="E130" s="16">
        <v>18.04</v>
      </c>
      <c r="F130" s="17"/>
      <c r="G130" s="18"/>
      <c r="H130" s="9" t="s">
        <v>90</v>
      </c>
      <c r="I130" s="15" t="s">
        <v>88</v>
      </c>
      <c r="J130" s="15"/>
      <c r="K130" s="19"/>
      <c r="L130" s="15">
        <v>22.345</v>
      </c>
      <c r="M130" s="20"/>
      <c r="N130" s="18"/>
    </row>
    <row r="131" s="6" customFormat="1" ht="36" spans="1:14">
      <c r="A131" s="21"/>
      <c r="B131" s="15" t="s">
        <v>92</v>
      </c>
      <c r="C131" s="15"/>
      <c r="D131" s="15">
        <v>0</v>
      </c>
      <c r="E131" s="16">
        <v>23.66</v>
      </c>
      <c r="F131" s="17"/>
      <c r="G131" s="18"/>
      <c r="H131" s="21"/>
      <c r="I131" s="15" t="s">
        <v>92</v>
      </c>
      <c r="J131" s="15" t="s">
        <v>186</v>
      </c>
      <c r="K131" s="15">
        <v>107</v>
      </c>
      <c r="L131" s="16">
        <v>29.68</v>
      </c>
      <c r="M131" s="17"/>
      <c r="N131" s="18"/>
    </row>
    <row r="132" s="6" customFormat="1" ht="48" spans="1:14">
      <c r="A132" s="21"/>
      <c r="B132" s="15" t="s">
        <v>95</v>
      </c>
      <c r="C132" s="15" t="s">
        <v>187</v>
      </c>
      <c r="D132" s="15">
        <v>249</v>
      </c>
      <c r="E132" s="16">
        <v>28.38</v>
      </c>
      <c r="F132" s="17"/>
      <c r="G132" s="18"/>
      <c r="H132" s="21"/>
      <c r="I132" s="15" t="s">
        <v>95</v>
      </c>
      <c r="J132" s="15" t="s">
        <v>188</v>
      </c>
      <c r="K132" s="15">
        <v>148</v>
      </c>
      <c r="L132" s="16">
        <v>35.71</v>
      </c>
      <c r="M132" s="17"/>
      <c r="N132" s="18"/>
    </row>
    <row r="133" spans="1:14">
      <c r="A133" s="21"/>
      <c r="B133" s="15" t="s">
        <v>98</v>
      </c>
      <c r="C133" s="15"/>
      <c r="D133" s="15"/>
      <c r="E133" s="16">
        <v>41.02</v>
      </c>
      <c r="F133" s="17"/>
      <c r="G133" s="18"/>
      <c r="H133" s="21"/>
      <c r="I133" s="15" t="s">
        <v>98</v>
      </c>
      <c r="J133" s="15"/>
      <c r="K133" s="15"/>
      <c r="L133" s="16">
        <v>50.12</v>
      </c>
      <c r="M133" s="17"/>
      <c r="N133" s="18"/>
    </row>
    <row r="134" spans="1:14">
      <c r="A134" s="21"/>
      <c r="B134" s="15" t="s">
        <v>101</v>
      </c>
      <c r="C134" s="15"/>
      <c r="D134" s="15"/>
      <c r="E134" s="16">
        <v>51.01</v>
      </c>
      <c r="F134" s="17"/>
      <c r="G134" s="18"/>
      <c r="H134" s="21"/>
      <c r="I134" s="15" t="s">
        <v>101</v>
      </c>
      <c r="J134" s="15"/>
      <c r="K134" s="19"/>
      <c r="L134" s="16">
        <v>63.47</v>
      </c>
      <c r="M134" s="17"/>
      <c r="N134" s="18"/>
    </row>
    <row r="135" spans="1:14">
      <c r="A135" s="21"/>
      <c r="B135" s="15" t="s">
        <v>102</v>
      </c>
      <c r="C135" s="15"/>
      <c r="D135" s="15"/>
      <c r="E135" s="16">
        <v>75.23</v>
      </c>
      <c r="F135" s="17"/>
      <c r="G135" s="18"/>
      <c r="H135" s="21"/>
      <c r="I135" s="15" t="s">
        <v>102</v>
      </c>
      <c r="J135" s="15"/>
      <c r="K135" s="19"/>
      <c r="L135" s="16">
        <v>94.33</v>
      </c>
      <c r="M135" s="17"/>
      <c r="N135" s="18"/>
    </row>
    <row r="136" spans="1:14">
      <c r="A136" s="21"/>
      <c r="B136" s="15" t="s">
        <v>103</v>
      </c>
      <c r="C136" s="15"/>
      <c r="D136" s="15"/>
      <c r="E136" s="15">
        <v>104.34</v>
      </c>
      <c r="F136" s="20"/>
      <c r="G136" s="18"/>
      <c r="H136" s="21"/>
      <c r="I136" s="15" t="s">
        <v>103</v>
      </c>
      <c r="J136" s="15"/>
      <c r="K136" s="19"/>
      <c r="L136" s="15">
        <v>130.64</v>
      </c>
      <c r="M136" s="20"/>
      <c r="N136" s="18"/>
    </row>
    <row r="137" ht="28.5" spans="1:14">
      <c r="A137" s="9" t="s">
        <v>78</v>
      </c>
      <c r="B137" s="10" t="s">
        <v>189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2"/>
    </row>
    <row r="138" ht="42.75" spans="1:14">
      <c r="A138" s="9" t="s">
        <v>80</v>
      </c>
      <c r="B138" s="9" t="s">
        <v>81</v>
      </c>
      <c r="C138" s="9" t="s">
        <v>82</v>
      </c>
      <c r="D138" s="9" t="s">
        <v>83</v>
      </c>
      <c r="E138" s="13" t="s">
        <v>84</v>
      </c>
      <c r="F138" s="14" t="s">
        <v>85</v>
      </c>
      <c r="G138" s="14" t="s">
        <v>86</v>
      </c>
      <c r="H138" s="9" t="s">
        <v>80</v>
      </c>
      <c r="I138" s="9" t="s">
        <v>81</v>
      </c>
      <c r="J138" s="9" t="s">
        <v>82</v>
      </c>
      <c r="K138" s="9" t="s">
        <v>83</v>
      </c>
      <c r="L138" s="13" t="s">
        <v>84</v>
      </c>
      <c r="M138" s="14" t="s">
        <v>85</v>
      </c>
      <c r="N138" s="14" t="s">
        <v>86</v>
      </c>
    </row>
    <row r="139" ht="60" spans="1:14">
      <c r="A139" s="9" t="s">
        <v>87</v>
      </c>
      <c r="B139" s="15" t="s">
        <v>88</v>
      </c>
      <c r="C139" s="15" t="s">
        <v>190</v>
      </c>
      <c r="D139" s="15">
        <v>21</v>
      </c>
      <c r="E139" s="16">
        <v>18.04</v>
      </c>
      <c r="F139" s="17"/>
      <c r="G139" s="18"/>
      <c r="H139" s="9" t="s">
        <v>90</v>
      </c>
      <c r="I139" s="15" t="s">
        <v>88</v>
      </c>
      <c r="J139" s="15" t="s">
        <v>191</v>
      </c>
      <c r="K139" s="19">
        <v>174</v>
      </c>
      <c r="L139" s="15">
        <v>22.345</v>
      </c>
      <c r="M139" s="20"/>
      <c r="N139" s="18"/>
    </row>
    <row r="140" ht="48" spans="1:14">
      <c r="A140" s="21"/>
      <c r="B140" s="15" t="s">
        <v>92</v>
      </c>
      <c r="C140" s="15" t="s">
        <v>192</v>
      </c>
      <c r="D140" s="15">
        <v>90</v>
      </c>
      <c r="E140" s="16">
        <v>23.66</v>
      </c>
      <c r="F140" s="17"/>
      <c r="G140" s="18"/>
      <c r="H140" s="21"/>
      <c r="I140" s="15" t="s">
        <v>92</v>
      </c>
      <c r="J140" s="15" t="s">
        <v>193</v>
      </c>
      <c r="K140" s="15">
        <v>83</v>
      </c>
      <c r="L140" s="16">
        <v>29.68</v>
      </c>
      <c r="M140" s="17"/>
      <c r="N140" s="18"/>
    </row>
    <row r="141" ht="36" spans="1:14">
      <c r="A141" s="21"/>
      <c r="B141" s="15" t="s">
        <v>95</v>
      </c>
      <c r="C141" s="15" t="s">
        <v>194</v>
      </c>
      <c r="D141" s="15">
        <v>121</v>
      </c>
      <c r="E141" s="16">
        <v>28.38</v>
      </c>
      <c r="F141" s="17"/>
      <c r="G141" s="18"/>
      <c r="H141" s="21"/>
      <c r="I141" s="15" t="s">
        <v>95</v>
      </c>
      <c r="J141" s="15" t="s">
        <v>195</v>
      </c>
      <c r="K141" s="15">
        <v>56</v>
      </c>
      <c r="L141" s="16">
        <v>35.71</v>
      </c>
      <c r="M141" s="17"/>
      <c r="N141" s="18"/>
    </row>
    <row r="142" ht="36" spans="1:14">
      <c r="A142" s="21"/>
      <c r="B142" s="15" t="s">
        <v>98</v>
      </c>
      <c r="C142" s="15" t="s">
        <v>196</v>
      </c>
      <c r="D142" s="15">
        <v>65</v>
      </c>
      <c r="E142" s="16">
        <v>41.02</v>
      </c>
      <c r="F142" s="17"/>
      <c r="G142" s="18"/>
      <c r="H142" s="21"/>
      <c r="I142" s="15" t="s">
        <v>98</v>
      </c>
      <c r="J142" s="15" t="s">
        <v>197</v>
      </c>
      <c r="K142" s="15">
        <v>10</v>
      </c>
      <c r="L142" s="16">
        <v>50.12</v>
      </c>
      <c r="M142" s="17"/>
      <c r="N142" s="18"/>
    </row>
    <row r="143" spans="1:14">
      <c r="A143" s="21"/>
      <c r="B143" s="15" t="s">
        <v>101</v>
      </c>
      <c r="C143" s="15" t="s">
        <v>166</v>
      </c>
      <c r="D143" s="15">
        <v>4</v>
      </c>
      <c r="E143" s="16">
        <v>51.01</v>
      </c>
      <c r="F143" s="17"/>
      <c r="G143" s="18"/>
      <c r="H143" s="21"/>
      <c r="I143" s="15" t="s">
        <v>101</v>
      </c>
      <c r="J143" s="15"/>
      <c r="K143" s="19"/>
      <c r="L143" s="16">
        <v>63.47</v>
      </c>
      <c r="M143" s="17"/>
      <c r="N143" s="18"/>
    </row>
    <row r="144" spans="1:14">
      <c r="A144" s="21"/>
      <c r="B144" s="15" t="s">
        <v>102</v>
      </c>
      <c r="C144" s="15"/>
      <c r="D144" s="15"/>
      <c r="E144" s="16">
        <v>75.23</v>
      </c>
      <c r="F144" s="17"/>
      <c r="G144" s="18"/>
      <c r="H144" s="21"/>
      <c r="I144" s="15" t="s">
        <v>102</v>
      </c>
      <c r="J144" s="15"/>
      <c r="K144" s="19"/>
      <c r="L144" s="16">
        <v>94.33</v>
      </c>
      <c r="M144" s="17"/>
      <c r="N144" s="18"/>
    </row>
    <row r="145" spans="1:14">
      <c r="A145" s="21"/>
      <c r="B145" s="15" t="s">
        <v>103</v>
      </c>
      <c r="C145" s="15"/>
      <c r="D145" s="15"/>
      <c r="E145" s="15">
        <v>104.34</v>
      </c>
      <c r="F145" s="20"/>
      <c r="G145" s="18"/>
      <c r="H145" s="21"/>
      <c r="I145" s="15" t="s">
        <v>103</v>
      </c>
      <c r="J145" s="15"/>
      <c r="K145" s="19"/>
      <c r="L145" s="15">
        <v>130.64</v>
      </c>
      <c r="M145" s="20"/>
      <c r="N145" s="18"/>
    </row>
    <row r="146" ht="28.5" spans="1:14">
      <c r="A146" s="9" t="s">
        <v>78</v>
      </c>
      <c r="B146" s="10" t="s">
        <v>45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2"/>
    </row>
    <row r="147" ht="42.75" spans="1:14">
      <c r="A147" s="9" t="s">
        <v>80</v>
      </c>
      <c r="B147" s="9" t="s">
        <v>81</v>
      </c>
      <c r="C147" s="9" t="s">
        <v>82</v>
      </c>
      <c r="D147" s="9" t="s">
        <v>83</v>
      </c>
      <c r="E147" s="13" t="s">
        <v>84</v>
      </c>
      <c r="F147" s="14" t="s">
        <v>85</v>
      </c>
      <c r="G147" s="14" t="s">
        <v>86</v>
      </c>
      <c r="H147" s="9" t="s">
        <v>80</v>
      </c>
      <c r="I147" s="9" t="s">
        <v>81</v>
      </c>
      <c r="J147" s="9" t="s">
        <v>82</v>
      </c>
      <c r="K147" s="9" t="s">
        <v>83</v>
      </c>
      <c r="L147" s="13" t="s">
        <v>84</v>
      </c>
      <c r="M147" s="14" t="s">
        <v>85</v>
      </c>
      <c r="N147" s="14" t="s">
        <v>86</v>
      </c>
    </row>
    <row r="148" ht="24" spans="1:14">
      <c r="A148" s="9" t="s">
        <v>87</v>
      </c>
      <c r="B148" s="15" t="s">
        <v>88</v>
      </c>
      <c r="C148" s="15"/>
      <c r="D148" s="15"/>
      <c r="E148" s="16">
        <v>18.04</v>
      </c>
      <c r="F148" s="17"/>
      <c r="G148" s="18"/>
      <c r="H148" s="9" t="s">
        <v>90</v>
      </c>
      <c r="I148" s="15" t="s">
        <v>88</v>
      </c>
      <c r="J148" s="15"/>
      <c r="K148" s="19"/>
      <c r="L148" s="15">
        <v>22.345</v>
      </c>
      <c r="M148" s="20"/>
      <c r="N148" s="18"/>
    </row>
    <row r="149" ht="24" spans="1:14">
      <c r="A149" s="21"/>
      <c r="B149" s="15" t="s">
        <v>92</v>
      </c>
      <c r="C149" s="15"/>
      <c r="D149" s="15"/>
      <c r="E149" s="16">
        <v>23.66</v>
      </c>
      <c r="F149" s="17"/>
      <c r="G149" s="18"/>
      <c r="H149" s="21"/>
      <c r="I149" s="15" t="s">
        <v>92</v>
      </c>
      <c r="J149" s="15" t="s">
        <v>198</v>
      </c>
      <c r="K149" s="15">
        <v>59</v>
      </c>
      <c r="L149" s="16">
        <v>29.68</v>
      </c>
      <c r="M149" s="17"/>
      <c r="N149" s="18"/>
    </row>
    <row r="150" spans="1:14">
      <c r="A150" s="21"/>
      <c r="B150" s="15" t="s">
        <v>95</v>
      </c>
      <c r="C150" s="15" t="s">
        <v>199</v>
      </c>
      <c r="D150" s="15">
        <v>1</v>
      </c>
      <c r="E150" s="16">
        <v>28.38</v>
      </c>
      <c r="F150" s="17"/>
      <c r="G150" s="18"/>
      <c r="H150" s="21"/>
      <c r="I150" s="15" t="s">
        <v>95</v>
      </c>
      <c r="J150" s="15"/>
      <c r="K150" s="15"/>
      <c r="L150" s="16">
        <v>35.71</v>
      </c>
      <c r="M150" s="17"/>
      <c r="N150" s="18"/>
    </row>
    <row r="151" spans="1:14">
      <c r="A151" s="21"/>
      <c r="B151" s="15" t="s">
        <v>98</v>
      </c>
      <c r="C151" s="15" t="s">
        <v>199</v>
      </c>
      <c r="D151" s="15">
        <v>1</v>
      </c>
      <c r="E151" s="16">
        <v>41.02</v>
      </c>
      <c r="F151" s="17"/>
      <c r="G151" s="18"/>
      <c r="H151" s="21"/>
      <c r="I151" s="15" t="s">
        <v>98</v>
      </c>
      <c r="J151" s="15"/>
      <c r="K151" s="15"/>
      <c r="L151" s="16">
        <v>50.12</v>
      </c>
      <c r="M151" s="17"/>
      <c r="N151" s="18"/>
    </row>
    <row r="152" spans="1:14">
      <c r="A152" s="21"/>
      <c r="B152" s="15" t="s">
        <v>101</v>
      </c>
      <c r="C152" s="15"/>
      <c r="D152" s="15"/>
      <c r="E152" s="16">
        <v>51.01</v>
      </c>
      <c r="F152" s="17"/>
      <c r="G152" s="18"/>
      <c r="H152" s="21"/>
      <c r="I152" s="15" t="s">
        <v>101</v>
      </c>
      <c r="J152" s="15"/>
      <c r="K152" s="19"/>
      <c r="L152" s="16">
        <v>63.47</v>
      </c>
      <c r="M152" s="17"/>
      <c r="N152" s="18"/>
    </row>
    <row r="153" spans="1:14">
      <c r="A153" s="21"/>
      <c r="B153" s="15" t="s">
        <v>102</v>
      </c>
      <c r="C153" s="15"/>
      <c r="D153" s="15"/>
      <c r="E153" s="16">
        <v>75.23</v>
      </c>
      <c r="F153" s="17"/>
      <c r="G153" s="18"/>
      <c r="H153" s="21"/>
      <c r="I153" s="15" t="s">
        <v>102</v>
      </c>
      <c r="J153" s="15"/>
      <c r="K153" s="19"/>
      <c r="L153" s="16">
        <v>94.33</v>
      </c>
      <c r="M153" s="17"/>
      <c r="N153" s="18"/>
    </row>
    <row r="154" spans="1:14">
      <c r="A154" s="21"/>
      <c r="B154" s="15" t="s">
        <v>103</v>
      </c>
      <c r="C154" s="15"/>
      <c r="D154" s="15"/>
      <c r="E154" s="15">
        <v>104.34</v>
      </c>
      <c r="F154" s="20"/>
      <c r="G154" s="18"/>
      <c r="H154" s="21"/>
      <c r="I154" s="15" t="s">
        <v>103</v>
      </c>
      <c r="J154" s="15"/>
      <c r="K154" s="19"/>
      <c r="L154" s="15">
        <v>130.64</v>
      </c>
      <c r="M154" s="20"/>
      <c r="N154" s="18"/>
    </row>
    <row r="155" ht="28.5" spans="1:14">
      <c r="A155" s="9" t="s">
        <v>78</v>
      </c>
      <c r="B155" s="10" t="s">
        <v>200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2"/>
    </row>
    <row r="156" ht="42.75" spans="1:14">
      <c r="A156" s="9" t="s">
        <v>80</v>
      </c>
      <c r="B156" s="9" t="s">
        <v>81</v>
      </c>
      <c r="C156" s="9" t="s">
        <v>82</v>
      </c>
      <c r="D156" s="9" t="s">
        <v>83</v>
      </c>
      <c r="E156" s="13" t="s">
        <v>84</v>
      </c>
      <c r="F156" s="14" t="s">
        <v>85</v>
      </c>
      <c r="G156" s="14" t="s">
        <v>86</v>
      </c>
      <c r="H156" s="9" t="s">
        <v>80</v>
      </c>
      <c r="I156" s="9" t="s">
        <v>81</v>
      </c>
      <c r="J156" s="9" t="s">
        <v>82</v>
      </c>
      <c r="K156" s="9" t="s">
        <v>83</v>
      </c>
      <c r="L156" s="13" t="s">
        <v>84</v>
      </c>
      <c r="M156" s="14" t="s">
        <v>85</v>
      </c>
      <c r="N156" s="14" t="s">
        <v>86</v>
      </c>
    </row>
    <row r="157" s="6" customFormat="1" ht="24" spans="1:14">
      <c r="A157" s="9" t="s">
        <v>87</v>
      </c>
      <c r="B157" s="15" t="s">
        <v>88</v>
      </c>
      <c r="C157" s="15" t="s">
        <v>201</v>
      </c>
      <c r="D157" s="15">
        <v>1</v>
      </c>
      <c r="E157" s="16">
        <v>18.04</v>
      </c>
      <c r="F157" s="17"/>
      <c r="G157" s="18"/>
      <c r="H157" s="9" t="s">
        <v>90</v>
      </c>
      <c r="I157" s="15" t="s">
        <v>88</v>
      </c>
      <c r="J157" s="15" t="s">
        <v>202</v>
      </c>
      <c r="K157" s="19">
        <v>29</v>
      </c>
      <c r="L157" s="15">
        <v>22.345</v>
      </c>
      <c r="M157" s="20"/>
      <c r="N157" s="18"/>
    </row>
    <row r="158" s="6" customFormat="1" ht="168" spans="1:14">
      <c r="A158" s="21"/>
      <c r="B158" s="15" t="s">
        <v>92</v>
      </c>
      <c r="C158" s="15" t="s">
        <v>203</v>
      </c>
      <c r="D158" s="15">
        <v>149</v>
      </c>
      <c r="E158" s="16">
        <v>23.66</v>
      </c>
      <c r="F158" s="17"/>
      <c r="G158" s="18"/>
      <c r="H158" s="21"/>
      <c r="I158" s="15" t="s">
        <v>92</v>
      </c>
      <c r="J158" s="15" t="s">
        <v>204</v>
      </c>
      <c r="K158" s="15">
        <v>588</v>
      </c>
      <c r="L158" s="16">
        <v>29.68</v>
      </c>
      <c r="M158" s="17"/>
      <c r="N158" s="18"/>
    </row>
    <row r="159" s="6" customFormat="1" ht="108" spans="1:14">
      <c r="A159" s="21"/>
      <c r="B159" s="15" t="s">
        <v>95</v>
      </c>
      <c r="C159" s="15" t="s">
        <v>205</v>
      </c>
      <c r="D159" s="15">
        <v>226</v>
      </c>
      <c r="E159" s="16">
        <v>28.38</v>
      </c>
      <c r="F159" s="17"/>
      <c r="G159" s="18"/>
      <c r="H159" s="21"/>
      <c r="I159" s="15" t="s">
        <v>95</v>
      </c>
      <c r="J159" s="15" t="s">
        <v>206</v>
      </c>
      <c r="K159" s="15">
        <v>126</v>
      </c>
      <c r="L159" s="16">
        <v>35.71</v>
      </c>
      <c r="M159" s="17"/>
      <c r="N159" s="18"/>
    </row>
    <row r="160" s="6" customFormat="1" ht="72" spans="1:14">
      <c r="A160" s="21"/>
      <c r="B160" s="15" t="s">
        <v>98</v>
      </c>
      <c r="C160" s="15" t="s">
        <v>207</v>
      </c>
      <c r="D160" s="15">
        <v>104</v>
      </c>
      <c r="E160" s="16">
        <v>41.02</v>
      </c>
      <c r="F160" s="17"/>
      <c r="G160" s="18"/>
      <c r="H160" s="21"/>
      <c r="I160" s="15" t="s">
        <v>98</v>
      </c>
      <c r="J160" s="15" t="s">
        <v>208</v>
      </c>
      <c r="K160" s="15">
        <v>14</v>
      </c>
      <c r="L160" s="16">
        <v>50.12</v>
      </c>
      <c r="M160" s="17"/>
      <c r="N160" s="18"/>
    </row>
    <row r="161" s="6" customFormat="1" ht="24" spans="1:14">
      <c r="A161" s="21"/>
      <c r="B161" s="15" t="s">
        <v>101</v>
      </c>
      <c r="C161" s="15" t="s">
        <v>209</v>
      </c>
      <c r="D161" s="15">
        <v>16</v>
      </c>
      <c r="E161" s="16">
        <v>51.01</v>
      </c>
      <c r="F161" s="17"/>
      <c r="G161" s="18"/>
      <c r="H161" s="21"/>
      <c r="I161" s="15" t="s">
        <v>101</v>
      </c>
      <c r="J161" s="15"/>
      <c r="K161" s="19"/>
      <c r="L161" s="16">
        <v>63.47</v>
      </c>
      <c r="M161" s="17"/>
      <c r="N161" s="18"/>
    </row>
    <row r="162" s="6" customFormat="1" spans="1:14">
      <c r="A162" s="21"/>
      <c r="B162" s="15" t="s">
        <v>102</v>
      </c>
      <c r="C162" s="15" t="s">
        <v>166</v>
      </c>
      <c r="D162" s="15">
        <v>4</v>
      </c>
      <c r="E162" s="16">
        <v>75.23</v>
      </c>
      <c r="F162" s="17"/>
      <c r="G162" s="18"/>
      <c r="H162" s="21"/>
      <c r="I162" s="15" t="s">
        <v>102</v>
      </c>
      <c r="J162" s="15"/>
      <c r="K162" s="19"/>
      <c r="L162" s="16">
        <v>94.33</v>
      </c>
      <c r="M162" s="17"/>
      <c r="N162" s="18"/>
    </row>
    <row r="163" s="6" customFormat="1" spans="1:14">
      <c r="A163" s="21"/>
      <c r="B163" s="15" t="s">
        <v>103</v>
      </c>
      <c r="C163" s="15"/>
      <c r="D163" s="15"/>
      <c r="E163" s="15">
        <v>104.34</v>
      </c>
      <c r="F163" s="20"/>
      <c r="G163" s="18"/>
      <c r="H163" s="21"/>
      <c r="I163" s="15" t="s">
        <v>103</v>
      </c>
      <c r="J163" s="15"/>
      <c r="K163" s="19"/>
      <c r="L163" s="15">
        <v>130.64</v>
      </c>
      <c r="M163" s="20"/>
      <c r="N163" s="18"/>
    </row>
    <row r="164" s="6" customFormat="1" ht="16.5" spans="1:14">
      <c r="A164" s="21" t="s">
        <v>210</v>
      </c>
      <c r="B164" s="21"/>
      <c r="C164" s="15">
        <f>SUM(D4:D163)</f>
        <v>4665</v>
      </c>
      <c r="D164" s="15"/>
      <c r="E164" s="15"/>
      <c r="F164" s="15"/>
      <c r="G164" s="15"/>
      <c r="H164" s="21" t="s">
        <v>83</v>
      </c>
      <c r="I164" s="21"/>
      <c r="J164" s="15">
        <f>SUM(G3:G163)</f>
        <v>0</v>
      </c>
      <c r="K164" s="15"/>
      <c r="L164" s="15"/>
      <c r="M164" s="15"/>
      <c r="N164" s="15"/>
    </row>
    <row r="165" s="6" customFormat="1" ht="16.5" spans="1:14">
      <c r="A165" s="21" t="s">
        <v>211</v>
      </c>
      <c r="B165" s="21"/>
      <c r="C165" s="15">
        <f>SUM(K3:K163)</f>
        <v>4555</v>
      </c>
      <c r="D165" s="15"/>
      <c r="E165" s="15"/>
      <c r="F165" s="15"/>
      <c r="G165" s="15"/>
      <c r="H165" s="21" t="s">
        <v>83</v>
      </c>
      <c r="I165" s="21"/>
      <c r="J165" s="15">
        <f>SUM(N3:N163)</f>
        <v>0</v>
      </c>
      <c r="K165" s="15"/>
      <c r="L165" s="15"/>
      <c r="M165" s="15"/>
      <c r="N165" s="15"/>
    </row>
    <row r="166" s="6" customFormat="1" ht="14.25" spans="1:14">
      <c r="A166" s="2" t="s">
        <v>212</v>
      </c>
      <c r="B166" s="2"/>
      <c r="C166" s="2">
        <f>C164+C165</f>
        <v>9220</v>
      </c>
      <c r="D166" s="2"/>
      <c r="E166" s="2"/>
      <c r="F166" s="2"/>
      <c r="G166" s="2"/>
      <c r="H166" s="2" t="s">
        <v>213</v>
      </c>
      <c r="I166" s="2"/>
      <c r="J166" s="2">
        <f>J164+J165</f>
        <v>0</v>
      </c>
      <c r="K166" s="2"/>
      <c r="L166" s="2"/>
      <c r="M166" s="2"/>
      <c r="N166" s="2"/>
    </row>
    <row r="167" s="6" customFormat="1" ht="68" customHeight="1" spans="1:14">
      <c r="A167" s="22" t="s">
        <v>76</v>
      </c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</row>
    <row r="171" ht="17" customHeight="1"/>
    <row r="172" ht="17" customHeight="1"/>
    <row r="191" ht="15" customHeight="1"/>
    <row r="192" ht="17" customHeight="1"/>
    <row r="204" ht="14" customHeight="1"/>
    <row r="205" ht="18" customHeight="1"/>
    <row r="225" ht="17" customHeight="1"/>
    <row r="226" ht="20" customHeight="1"/>
    <row r="227" ht="17" customHeight="1"/>
    <row r="239" ht="21" customHeight="1"/>
    <row r="240" ht="21" customHeight="1"/>
    <row r="291" ht="17" customHeight="1"/>
    <row r="302" ht="31" customHeight="1"/>
    <row r="303" ht="32" customHeight="1"/>
    <row r="304" ht="33" customHeight="1"/>
    <row r="305" ht="33" customHeight="1"/>
    <row r="307" ht="27" customHeight="1"/>
    <row r="543" ht="32" customHeight="1"/>
    <row r="544" ht="32" customHeight="1"/>
    <row r="545" ht="32" customHeight="1"/>
    <row r="546" ht="32" customHeight="1"/>
  </sheetData>
  <mergeCells count="68">
    <mergeCell ref="A1:N1"/>
    <mergeCell ref="B2:N2"/>
    <mergeCell ref="B11:N11"/>
    <mergeCell ref="B20:N20"/>
    <mergeCell ref="B29:N29"/>
    <mergeCell ref="B38:N38"/>
    <mergeCell ref="B47:N47"/>
    <mergeCell ref="B56:N56"/>
    <mergeCell ref="B65:N65"/>
    <mergeCell ref="B74:N74"/>
    <mergeCell ref="B83:N83"/>
    <mergeCell ref="B92:N92"/>
    <mergeCell ref="B101:N101"/>
    <mergeCell ref="B110:N110"/>
    <mergeCell ref="B119:N119"/>
    <mergeCell ref="B128:N128"/>
    <mergeCell ref="B137:N137"/>
    <mergeCell ref="B146:N146"/>
    <mergeCell ref="B155:N155"/>
    <mergeCell ref="A164:B164"/>
    <mergeCell ref="C164:G164"/>
    <mergeCell ref="H164:I164"/>
    <mergeCell ref="J164:N164"/>
    <mergeCell ref="A165:B165"/>
    <mergeCell ref="C165:G165"/>
    <mergeCell ref="H165:I165"/>
    <mergeCell ref="J165:N165"/>
    <mergeCell ref="A166:B166"/>
    <mergeCell ref="C166:G166"/>
    <mergeCell ref="H166:I166"/>
    <mergeCell ref="J166:N166"/>
    <mergeCell ref="A167:N167"/>
    <mergeCell ref="A4:A10"/>
    <mergeCell ref="A13:A19"/>
    <mergeCell ref="A22:A28"/>
    <mergeCell ref="A31:A37"/>
    <mergeCell ref="A40:A46"/>
    <mergeCell ref="A49:A55"/>
    <mergeCell ref="A58:A64"/>
    <mergeCell ref="A67:A73"/>
    <mergeCell ref="A76:A82"/>
    <mergeCell ref="A85:A91"/>
    <mergeCell ref="A94:A100"/>
    <mergeCell ref="A103:A109"/>
    <mergeCell ref="A112:A118"/>
    <mergeCell ref="A121:A127"/>
    <mergeCell ref="A130:A136"/>
    <mergeCell ref="A139:A145"/>
    <mergeCell ref="A148:A154"/>
    <mergeCell ref="A157:A163"/>
    <mergeCell ref="H4:H10"/>
    <mergeCell ref="H13:H19"/>
    <mergeCell ref="H22:H28"/>
    <mergeCell ref="H31:H37"/>
    <mergeCell ref="H40:H46"/>
    <mergeCell ref="H49:H55"/>
    <mergeCell ref="H58:H64"/>
    <mergeCell ref="H67:H73"/>
    <mergeCell ref="H76:H82"/>
    <mergeCell ref="H85:H91"/>
    <mergeCell ref="H94:H100"/>
    <mergeCell ref="H103:H109"/>
    <mergeCell ref="H112:H118"/>
    <mergeCell ref="H121:H127"/>
    <mergeCell ref="H130:H136"/>
    <mergeCell ref="H139:H145"/>
    <mergeCell ref="H148:H154"/>
    <mergeCell ref="H157:H163"/>
  </mergeCells>
  <pageMargins left="0.75" right="0.75" top="1" bottom="1" header="0.5" footer="0.5"/>
  <pageSetup paperSize="9" orientation="landscape"/>
  <headerFooter/>
  <ignoredErrors>
    <ignoredError sqref="G168:G1048558 G164:G166 N168:N1048558 N164:N166 N1 G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N3" sqref="N3"/>
    </sheetView>
  </sheetViews>
  <sheetFormatPr defaultColWidth="9" defaultRowHeight="13.5" outlineLevelCol="7"/>
  <cols>
    <col min="1" max="1" width="9.875" customWidth="1"/>
    <col min="2" max="2" width="12.375" customWidth="1"/>
    <col min="3" max="3" width="11.125" customWidth="1"/>
    <col min="4" max="4" width="9.75" customWidth="1"/>
    <col min="5" max="6" width="16.75" customWidth="1"/>
    <col min="7" max="7" width="18.25" customWidth="1"/>
    <col min="8" max="8" width="36.5" customWidth="1"/>
  </cols>
  <sheetData>
    <row r="1" ht="61" customHeight="1" spans="1:8">
      <c r="A1" s="1" t="s">
        <v>214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 t="s">
        <v>215</v>
      </c>
      <c r="C2" s="2" t="s">
        <v>216</v>
      </c>
      <c r="D2" s="2" t="s">
        <v>4</v>
      </c>
      <c r="E2" s="2" t="s">
        <v>217</v>
      </c>
      <c r="F2" s="3" t="s">
        <v>218</v>
      </c>
      <c r="G2" s="3" t="s">
        <v>219</v>
      </c>
      <c r="H2" s="2" t="s">
        <v>6</v>
      </c>
    </row>
    <row r="3" ht="42" customHeight="1" spans="1:8">
      <c r="A3" s="2">
        <v>1</v>
      </c>
      <c r="B3" s="2" t="s">
        <v>220</v>
      </c>
      <c r="C3" s="2">
        <v>25</v>
      </c>
      <c r="D3" s="2" t="s">
        <v>221</v>
      </c>
      <c r="E3" s="4">
        <f>589.53*0.5</f>
        <v>294.77</v>
      </c>
      <c r="F3" s="5"/>
      <c r="G3" s="3"/>
      <c r="H3" s="2" t="s">
        <v>222</v>
      </c>
    </row>
    <row r="4" ht="42" customHeight="1" spans="1:8">
      <c r="A4" s="2">
        <v>2</v>
      </c>
      <c r="B4" s="2" t="s">
        <v>223</v>
      </c>
      <c r="C4" s="2">
        <f>730/2</f>
        <v>365</v>
      </c>
      <c r="D4" s="2" t="s">
        <v>221</v>
      </c>
      <c r="E4" s="4">
        <f>788.75*0.5</f>
        <v>394.38</v>
      </c>
      <c r="F4" s="5"/>
      <c r="G4" s="3"/>
      <c r="H4" s="2" t="s">
        <v>222</v>
      </c>
    </row>
    <row r="5" ht="42" customHeight="1" spans="1:8">
      <c r="A5" s="2">
        <v>3</v>
      </c>
      <c r="B5" s="2" t="s">
        <v>224</v>
      </c>
      <c r="C5" s="2">
        <f>850/2</f>
        <v>425</v>
      </c>
      <c r="D5" s="2" t="s">
        <v>221</v>
      </c>
      <c r="E5" s="4">
        <f>1178.22*0.5</f>
        <v>589.11</v>
      </c>
      <c r="F5" s="5"/>
      <c r="G5" s="3"/>
      <c r="H5" s="2" t="s">
        <v>222</v>
      </c>
    </row>
    <row r="6" ht="42" customHeight="1" spans="1:8">
      <c r="A6" s="2">
        <v>4</v>
      </c>
      <c r="B6" s="2" t="s">
        <v>225</v>
      </c>
      <c r="C6" s="2">
        <f>200/2</f>
        <v>100</v>
      </c>
      <c r="D6" s="2" t="s">
        <v>221</v>
      </c>
      <c r="E6" s="4">
        <f>1568.56*0.5</f>
        <v>784.28</v>
      </c>
      <c r="F6" s="5"/>
      <c r="G6" s="3"/>
      <c r="H6" s="2" t="s">
        <v>222</v>
      </c>
    </row>
    <row r="7" ht="42" customHeight="1" spans="1:8">
      <c r="A7" s="2">
        <v>5</v>
      </c>
      <c r="B7" s="2" t="s">
        <v>226</v>
      </c>
      <c r="C7" s="2">
        <f>40/2</f>
        <v>20</v>
      </c>
      <c r="D7" s="2" t="s">
        <v>221</v>
      </c>
      <c r="E7" s="4">
        <f>2356.47*0.5</f>
        <v>1178.24</v>
      </c>
      <c r="F7" s="5"/>
      <c r="G7" s="3"/>
      <c r="H7" s="2" t="s">
        <v>222</v>
      </c>
    </row>
    <row r="8" ht="42" customHeight="1" spans="1:8">
      <c r="A8" s="2">
        <v>6</v>
      </c>
      <c r="B8" s="2" t="s">
        <v>227</v>
      </c>
      <c r="C8" s="2">
        <v>10</v>
      </c>
      <c r="D8" s="2" t="s">
        <v>221</v>
      </c>
      <c r="E8" s="4">
        <f>2922.01*0.5</f>
        <v>1461.01</v>
      </c>
      <c r="F8" s="5"/>
      <c r="G8" s="3"/>
      <c r="H8" s="2" t="s">
        <v>222</v>
      </c>
    </row>
    <row r="9" ht="42" customHeight="1" spans="1:8">
      <c r="A9" s="2">
        <v>7</v>
      </c>
      <c r="B9" s="2" t="s">
        <v>228</v>
      </c>
      <c r="C9" s="2">
        <v>5</v>
      </c>
      <c r="D9" s="2" t="s">
        <v>221</v>
      </c>
      <c r="E9" s="4">
        <f>3366.75*0.5</f>
        <v>1683.38</v>
      </c>
      <c r="F9" s="5"/>
      <c r="G9" s="3"/>
      <c r="H9" s="2" t="s">
        <v>222</v>
      </c>
    </row>
    <row r="10" ht="42" customHeight="1" spans="1:8">
      <c r="A10" s="2">
        <v>8</v>
      </c>
      <c r="B10" s="2" t="s">
        <v>83</v>
      </c>
      <c r="C10" s="2">
        <f>SUM(C3:C9)</f>
        <v>950</v>
      </c>
      <c r="D10" s="2" t="s">
        <v>221</v>
      </c>
      <c r="E10" s="2"/>
      <c r="F10" s="3"/>
      <c r="G10" s="3"/>
      <c r="H10" s="2"/>
    </row>
  </sheetData>
  <mergeCells count="1">
    <mergeCell ref="A1:H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汇总总价</vt:lpstr>
      <vt:lpstr>小区绿化养护</vt:lpstr>
      <vt:lpstr>乔灌木</vt:lpstr>
      <vt:lpstr>重修费用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Bay</cp:lastModifiedBy>
  <dcterms:created xsi:type="dcterms:W3CDTF">2006-09-13T11:21:00Z</dcterms:created>
  <dcterms:modified xsi:type="dcterms:W3CDTF">2026-08-24T02:39:25Z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66669B294F064A8A868A084BDA300C29_13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