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firstSheet="1" activeTab="2"/>
  </bookViews>
  <sheets>
    <sheet name="说明" sheetId="4" r:id="rId1"/>
    <sheet name="清单汇总表 " sheetId="5" r:id="rId2"/>
    <sheet name="工程量预算" sheetId="3" r:id="rId3"/>
    <sheet name="单价分析表" sheetId="6" r:id="rId4"/>
  </sheets>
  <definedNames>
    <definedName name="_xlnm.Print_Area" localSheetId="0">说明!$A$1:$A$25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<sst xmlns="http://schemas.openxmlformats.org/spreadsheetml/2006/main" count="295" uniqueCount="191">
  <si>
    <t>工程量清单</t>
  </si>
  <si>
    <r>
      <rPr>
        <b/>
        <sz val="10.5"/>
        <color theme="1"/>
        <rFont val="Times New Roman"/>
        <charset val="134"/>
      </rPr>
      <t>1.</t>
    </r>
    <r>
      <rPr>
        <b/>
        <sz val="10.5"/>
        <color theme="1"/>
        <rFont val="黑体"/>
        <charset val="134"/>
      </rPr>
      <t>工程量清单说明</t>
    </r>
  </si>
  <si>
    <r>
      <rPr>
        <sz val="10.5"/>
        <color theme="1"/>
        <rFont val="Times New Roman"/>
        <charset val="134"/>
      </rPr>
      <t>1.1</t>
    </r>
    <r>
      <rPr>
        <sz val="10.5"/>
        <color theme="1"/>
        <rFont val="宋体"/>
        <charset val="134"/>
      </rPr>
      <t>本工程量清单是根据中华人民共和国交通运输部《公路工程标准施工招标文件》（</t>
    </r>
    <r>
      <rPr>
        <sz val="10.5"/>
        <color theme="1"/>
        <rFont val="Times New Roman"/>
        <charset val="134"/>
      </rPr>
      <t>2018</t>
    </r>
    <r>
      <rPr>
        <sz val="10.5"/>
        <color theme="1"/>
        <rFont val="宋体"/>
        <charset val="134"/>
      </rPr>
      <t>年版）、江苏中设集团股份有限公司</t>
    </r>
    <r>
      <rPr>
        <sz val="10.5"/>
        <color theme="1"/>
        <rFont val="Times New Roman"/>
        <charset val="134"/>
      </rPr>
      <t>2026</t>
    </r>
    <r>
      <rPr>
        <sz val="10.5"/>
        <color theme="1"/>
        <rFont val="宋体"/>
        <charset val="134"/>
      </rPr>
      <t>年</t>
    </r>
    <r>
      <rPr>
        <sz val="10.5"/>
        <color theme="1"/>
        <rFont val="Times New Roman"/>
        <charset val="134"/>
      </rPr>
      <t>5</t>
    </r>
    <r>
      <rPr>
        <sz val="10.5"/>
        <color theme="1"/>
        <rFont val="宋体"/>
        <charset val="134"/>
      </rPr>
      <t>月出版的图纸《</t>
    </r>
    <r>
      <rPr>
        <sz val="10.5"/>
        <color theme="1"/>
        <rFont val="Times New Roman"/>
        <charset val="134"/>
      </rPr>
      <t xml:space="preserve">2026 </t>
    </r>
    <r>
      <rPr>
        <sz val="10.5"/>
        <color theme="1"/>
        <rFont val="宋体"/>
        <charset val="134"/>
      </rPr>
      <t>年淮安市普通国省道路网监测设施</t>
    </r>
    <r>
      <rPr>
        <sz val="10.5"/>
        <color theme="1"/>
        <rFont val="Times New Roman"/>
        <charset val="134"/>
      </rPr>
      <t xml:space="preserve"> </t>
    </r>
    <r>
      <rPr>
        <sz val="10.5"/>
        <color theme="1"/>
        <rFont val="宋体"/>
        <charset val="134"/>
      </rPr>
      <t>施工图设计》以及有关工程量清单的国家标准、行业标准、合同条款中约定的工程量计算规则编制。约定计量规则中没有的子目，其工程量按照有合同约束力的图纸所标示尺寸的理论净量计算。计量采用中华人民共和国法定计量单位。</t>
    </r>
  </si>
  <si>
    <r>
      <rPr>
        <sz val="10.5"/>
        <color theme="1"/>
        <rFont val="Times New Roman"/>
        <charset val="134"/>
      </rPr>
      <t xml:space="preserve">1.2 </t>
    </r>
    <r>
      <rPr>
        <sz val="10.5"/>
        <color theme="1"/>
        <rFont val="宋体"/>
        <charset val="134"/>
      </rPr>
      <t>本工程量清单应与招标文件中的投标人须知、通用合同条款、专用合同条款、工程量清单计量规则、技术规范及图纸等一起阅读和理解。</t>
    </r>
  </si>
  <si>
    <r>
      <rPr>
        <sz val="10.5"/>
        <color theme="1"/>
        <rFont val="Times New Roman"/>
        <charset val="134"/>
      </rPr>
      <t xml:space="preserve">1.3 </t>
    </r>
    <r>
      <rPr>
        <sz val="10.5"/>
        <color theme="1"/>
        <rFont val="宋体"/>
        <charset val="134"/>
      </rPr>
      <t>本工程量清单中所列工程数量是估算的或设计的预算数量，仅作为投标报价的共同基础，不能作为最终结算与支付的依据。实际支付应按实际完成的工程量，由承包人按工程量清单计量规则规定的计量方法，以监理人认可的尺寸、断面计量，按本工程量清单的单价和总额价计算支付金额；或根据具体情况，按合同条款第</t>
    </r>
    <r>
      <rPr>
        <sz val="10.5"/>
        <color theme="1"/>
        <rFont val="Times New Roman"/>
        <charset val="134"/>
      </rPr>
      <t>15.4</t>
    </r>
    <r>
      <rPr>
        <sz val="10.5"/>
        <color theme="1"/>
        <rFont val="宋体"/>
        <charset val="134"/>
      </rPr>
      <t>款的规定，按监理人确定的单价或总额价计算支付额。</t>
    </r>
  </si>
  <si>
    <r>
      <rPr>
        <sz val="10.5"/>
        <color theme="1"/>
        <rFont val="Times New Roman"/>
        <charset val="134"/>
      </rPr>
      <t xml:space="preserve">1.4 </t>
    </r>
    <r>
      <rPr>
        <sz val="10.5"/>
        <color theme="1"/>
        <rFont val="宋体"/>
        <charset val="134"/>
      </rPr>
      <t>工程量清单各章是按照第八章“工程量清单计量规则”、第七章“技术规范”的相应章次编号的，因此，工程量中各章的工程子目的范围与计量等应与“工程量清单计量规则”“技术规范”的相应章节的范围、计量与支付条款结合起来理解或解释。</t>
    </r>
  </si>
  <si>
    <r>
      <rPr>
        <sz val="10.5"/>
        <color theme="1"/>
        <rFont val="Times New Roman"/>
        <charset val="134"/>
      </rPr>
      <t xml:space="preserve">1.5 </t>
    </r>
    <r>
      <rPr>
        <sz val="10.5"/>
        <color theme="1"/>
        <rFont val="宋体"/>
        <charset val="134"/>
      </rPr>
      <t>对作业和材料的一般说明或规定，未重复写入工程清单内，在给工程量清单各子目标价前，应参阅第七章“技术规范”的有关内容。</t>
    </r>
  </si>
  <si>
    <r>
      <rPr>
        <sz val="10.5"/>
        <color theme="1"/>
        <rFont val="Times New Roman"/>
        <charset val="134"/>
      </rPr>
      <t xml:space="preserve">1.6 </t>
    </r>
    <r>
      <rPr>
        <sz val="10.5"/>
        <color theme="1"/>
        <rFont val="宋体"/>
        <charset val="134"/>
      </rPr>
      <t>工程量清单中所列工程量的变动，丝毫不会降低或影响合同条款的效力，也不免除承包人按规定的标准进行施工和修复缺陷的责任。</t>
    </r>
  </si>
  <si>
    <r>
      <rPr>
        <sz val="10.5"/>
        <color theme="1"/>
        <rFont val="Times New Roman"/>
        <charset val="134"/>
      </rPr>
      <t xml:space="preserve">1.7 </t>
    </r>
    <r>
      <rPr>
        <sz val="10.5"/>
        <color theme="1"/>
        <rFont val="宋体"/>
        <charset val="134"/>
      </rPr>
      <t>图纸中所列的工程数量表及数量汇总表仅是提供资料，不是工程量清单的外延。当图纸与工程量清单所列数量不一致时，以工程量清单所列数量作为报价的依据。</t>
    </r>
  </si>
  <si>
    <r>
      <rPr>
        <b/>
        <sz val="10.5"/>
        <color theme="1"/>
        <rFont val="Times New Roman"/>
        <charset val="134"/>
      </rPr>
      <t>2.</t>
    </r>
    <r>
      <rPr>
        <b/>
        <sz val="10.5"/>
        <color theme="1"/>
        <rFont val="黑体"/>
        <charset val="134"/>
      </rPr>
      <t>投标报价说明</t>
    </r>
  </si>
  <si>
    <r>
      <rPr>
        <sz val="10.5"/>
        <color theme="1"/>
        <rFont val="Times New Roman"/>
        <charset val="134"/>
      </rPr>
      <t xml:space="preserve">2.1 </t>
    </r>
    <r>
      <rPr>
        <sz val="10.5"/>
        <color theme="1"/>
        <rFont val="宋体"/>
        <charset val="134"/>
      </rPr>
      <t>工程量清单中的每一子目须填入单价或价格，且只允许有一个报价。</t>
    </r>
  </si>
  <si>
    <r>
      <rPr>
        <sz val="10.5"/>
        <color theme="1"/>
        <rFont val="Times New Roman"/>
        <charset val="134"/>
      </rPr>
      <t>2.2</t>
    </r>
    <r>
      <rPr>
        <sz val="10.5"/>
        <color theme="1"/>
        <rFont val="宋体"/>
        <charset val="134"/>
      </rPr>
      <t>除非合同另有规定，工程量清单中有标价的单价和总额价均已包括了为实施和完成合同工程所需的劳务、材料、机械、质检（自检）、安装、缺陷修复、管理、保险、税费、利润等费用，以及合同明示或暗示的所有责任、义务和一般风险。</t>
    </r>
  </si>
  <si>
    <r>
      <rPr>
        <sz val="10.5"/>
        <color theme="1"/>
        <rFont val="Times New Roman"/>
        <charset val="134"/>
      </rPr>
      <t xml:space="preserve">2.3 </t>
    </r>
    <r>
      <rPr>
        <sz val="10.5"/>
        <color theme="1"/>
        <rFont val="宋体"/>
        <charset val="134"/>
      </rPr>
      <t>工程量清单中投标人没有填入单价或价格的子目，其费用视为已分摊在工程量清单中其他相关子目的单价或价格之中。承包人必须按监理人指令完成工程量清单中未填入单价或价格的子目，但不能得到结算与支付。</t>
    </r>
  </si>
  <si>
    <r>
      <rPr>
        <sz val="10.5"/>
        <color theme="1"/>
        <rFont val="Times New Roman"/>
        <charset val="134"/>
      </rPr>
      <t xml:space="preserve">2.4 </t>
    </r>
    <r>
      <rPr>
        <sz val="10.5"/>
        <color theme="1"/>
        <rFont val="宋体"/>
        <charset val="134"/>
      </rPr>
      <t>符合合同条款规定的全部费用应认为已被计入有标价的工程量清单所列各子目之中，未列子目不予计量的工作，其费用应视为已分摊在本合同工程的有关子目的单价或总额价之中。</t>
    </r>
  </si>
  <si>
    <r>
      <rPr>
        <sz val="10.5"/>
        <color theme="1"/>
        <rFont val="Times New Roman"/>
        <charset val="134"/>
      </rPr>
      <t xml:space="preserve">2.5 </t>
    </r>
    <r>
      <rPr>
        <sz val="10.5"/>
        <color theme="1"/>
        <rFont val="宋体"/>
        <charset val="134"/>
      </rPr>
      <t>承包人用于本合同工程的各类装备的提供、运输、维护、拆卸、拼装等支付的费用，已包括在工程量清单的单价与总额价之中。</t>
    </r>
  </si>
  <si>
    <r>
      <rPr>
        <sz val="10.5"/>
        <color theme="1"/>
        <rFont val="Times New Roman"/>
        <charset val="134"/>
      </rPr>
      <t xml:space="preserve">2.6 </t>
    </r>
    <r>
      <rPr>
        <sz val="10.5"/>
        <color theme="1"/>
        <rFont val="宋体"/>
        <charset val="134"/>
      </rPr>
      <t>工程量清单中各项金额均已人民币（元）结算。</t>
    </r>
  </si>
  <si>
    <r>
      <rPr>
        <sz val="10.5"/>
        <color theme="1"/>
        <rFont val="Times New Roman"/>
        <charset val="134"/>
      </rPr>
      <t xml:space="preserve">2.7 </t>
    </r>
    <r>
      <rPr>
        <sz val="10.5"/>
        <color theme="1"/>
        <rFont val="宋体"/>
        <charset val="134"/>
      </rPr>
      <t>暂列金额：</t>
    </r>
    <r>
      <rPr>
        <sz val="10.5"/>
        <color theme="1"/>
        <rFont val="Times New Roman"/>
        <charset val="134"/>
      </rPr>
      <t>0%</t>
    </r>
    <r>
      <rPr>
        <sz val="10.5"/>
        <color theme="1"/>
        <rFont val="宋体"/>
        <charset val="134"/>
      </rPr>
      <t>。</t>
    </r>
  </si>
  <si>
    <r>
      <rPr>
        <b/>
        <sz val="10.5"/>
        <color theme="1"/>
        <rFont val="Times New Roman"/>
        <charset val="134"/>
      </rPr>
      <t>3</t>
    </r>
    <r>
      <rPr>
        <b/>
        <sz val="10.5"/>
        <color theme="1"/>
        <rFont val="黑体"/>
        <charset val="134"/>
      </rPr>
      <t>．计日工说明：无。</t>
    </r>
  </si>
  <si>
    <r>
      <rPr>
        <b/>
        <sz val="10.5"/>
        <color theme="1"/>
        <rFont val="Times New Roman"/>
        <charset val="134"/>
      </rPr>
      <t>4</t>
    </r>
    <r>
      <rPr>
        <b/>
        <sz val="10.5"/>
        <color theme="1"/>
        <rFont val="黑体"/>
        <charset val="134"/>
      </rPr>
      <t>．其他说明</t>
    </r>
  </si>
  <si>
    <t>4.1 建筑工程一切险：投标人自行投保，费率自行考虑。第三者责任险：投标人自行投保，费率自行考虑。高空作业险：投标人自行投保，费率自行考虑。</t>
  </si>
  <si>
    <t>4.2 安全生产责任险依据根据淮安市人民政府办公室文件《关于大力推进安全生产责任保险工作的意见》（市政府办公室淮政办发〔2017〕90号），办理安全生产责任险，费用已包括在工程量清单相应细目的单价或总额价之中。</t>
  </si>
  <si>
    <t>4.3 工伤保险应当根据《省人力资源社会保障厅 省财政厅 省税务局关于印发江苏省工伤保险费率管理办法（修订版）的通知》（苏人社规﹝2023﹞2号）要求，建设工程开工前，以工程项目为单元参加工伤保险，工伤保险费率暂按3‰计取（具体费率以人社等部门的最新规定为准），并一次性缴纳到工程项目所在地的工伤保险经办机构，工伤保险费列入100章作为不可竞争费用，专款专用，承包人凭发票报销，发包人据实支付。</t>
  </si>
  <si>
    <t xml:space="preserve"> 4.4 安全生产费为招标限价的1.5%，投标人不得擅自修改。投标人中标后，应制定详细的安全生产实施方案，并按江苏省交通运输厅《江苏省公路工程安全生产工程量清单编制说明》以及发包人制定的相关规定对其投标报价时所报的安全生产费进行详细的安全生产工程量清单报价编制。安全生产费应专款专用，在合同实施过程中，发包人将按江苏省交通运输厅《江苏省公路工程安全生产工程量清单编制说明》以及发包人制定的安全生产管理办法的规定对安全生产费进行计量支付。承包人安全生产费实际超出安全生产费总额的，由承包人自行承担，发包人不再另行支付。</t>
  </si>
  <si>
    <t>4.5 所有清理、挖除与拆除等项目，投标人应自行考虑弃方运输及堆放，其费用已包括在工程量清单相应细目的单价或总额价之中。</t>
  </si>
  <si>
    <t>4.6本工程除工程量清单单独列项外，所涉其它内容均不另行计量与支付，其所涉及的费用视为已分摊在本工程量清单有关子目的单价或总额价之中。</t>
  </si>
  <si>
    <t>投标报价汇总表</t>
  </si>
  <si>
    <t>序号</t>
  </si>
  <si>
    <t>章次</t>
  </si>
  <si>
    <t>科 目 名 称</t>
  </si>
  <si>
    <t>金额（元）</t>
  </si>
  <si>
    <t>2025年淮安市普通国省道路网监测设施建设项目</t>
  </si>
  <si>
    <t>合计</t>
  </si>
  <si>
    <t>暂列金额</t>
  </si>
  <si>
    <t>投标报价</t>
  </si>
  <si>
    <t>项目名称</t>
  </si>
  <si>
    <t>项目特征</t>
  </si>
  <si>
    <t>单位</t>
  </si>
  <si>
    <t>数量</t>
  </si>
  <si>
    <t>单价</t>
  </si>
  <si>
    <t>合价</t>
  </si>
  <si>
    <t>备注</t>
  </si>
  <si>
    <t>一</t>
  </si>
  <si>
    <t>交通量调查设备工程</t>
  </si>
  <si>
    <t>交通量调查系统</t>
  </si>
  <si>
    <t>迁移单跨门架(14m)</t>
  </si>
  <si>
    <t>单跨门架结构</t>
  </si>
  <si>
    <t>套</t>
  </si>
  <si>
    <t>迁移安装整套费</t>
  </si>
  <si>
    <t>新建双跨门架(24m)</t>
  </si>
  <si>
    <t>双跨门架结构</t>
  </si>
  <si>
    <t>新建双跨门架</t>
  </si>
  <si>
    <t>门架基础</t>
  </si>
  <si>
    <t>1.4m*1.4m*2.0m</t>
  </si>
  <si>
    <t>个</t>
  </si>
  <si>
    <t>含法兰盘预埋件整套组件</t>
  </si>
  <si>
    <t>交调标志牌</t>
  </si>
  <si>
    <t>块</t>
  </si>
  <si>
    <t>上下行各1块</t>
  </si>
  <si>
    <t>交调配套球机</t>
  </si>
  <si>
    <t>800万像素</t>
  </si>
  <si>
    <t>用于红窑交调</t>
  </si>
  <si>
    <t>U型支架</t>
  </si>
  <si>
    <t>用于安装配套视频</t>
  </si>
  <si>
    <t>智能机箱</t>
  </si>
  <si>
    <t>通电、通讯及土建系统</t>
  </si>
  <si>
    <t>电缆</t>
  </si>
  <si>
    <t>YJV22-2*4</t>
  </si>
  <si>
    <t>米</t>
  </si>
  <si>
    <t>电缆套DN50PE管保护，舍开挖及回填。按实际计量为准</t>
  </si>
  <si>
    <t>电源线</t>
  </si>
  <si>
    <t>RVV2X1.5</t>
  </si>
  <si>
    <t>按实际计量为准</t>
  </si>
  <si>
    <t>取电开户</t>
  </si>
  <si>
    <t>户</t>
  </si>
  <si>
    <t>含2年电费</t>
  </si>
  <si>
    <t>网线</t>
  </si>
  <si>
    <t>六类UTP双绞线</t>
  </si>
  <si>
    <t>4芯光缆</t>
  </si>
  <si>
    <t>电缆理设标桩</t>
  </si>
  <si>
    <t>100*100mm*800mm</t>
  </si>
  <si>
    <t>根</t>
  </si>
  <si>
    <t>反光膜</t>
  </si>
  <si>
    <t>点位</t>
  </si>
  <si>
    <t>钢管</t>
  </si>
  <si>
    <t>φ50</t>
  </si>
  <si>
    <t>手孔</t>
  </si>
  <si>
    <t>400*400</t>
  </si>
  <si>
    <t>现场环境恢复</t>
  </si>
  <si>
    <t>项</t>
  </si>
  <si>
    <t>根据现场环境进行恢复，杆件移除后基础与周边环境保持一致:须将原有基础上的螺栓切除:含原有点位拆除杆件及新建点位现场环境恢复(含绿化恢复)</t>
  </si>
  <si>
    <t>辅材(综合)</t>
  </si>
  <si>
    <t>包干，含项目分项安装调试的所有材料</t>
  </si>
  <si>
    <t>防雷系统</t>
  </si>
  <si>
    <t>接地防雷</t>
  </si>
  <si>
    <t>二</t>
  </si>
  <si>
    <t>视频监控设备工程</t>
  </si>
  <si>
    <t>视频监控系统</t>
  </si>
  <si>
    <t>新建道路视频</t>
  </si>
  <si>
    <t>一杆双球8处</t>
  </si>
  <si>
    <t>新建桥梁视频</t>
  </si>
  <si>
    <t>一杆双球1处</t>
  </si>
  <si>
    <t>改造更换视频</t>
  </si>
  <si>
    <t>新建视频杆件</t>
  </si>
  <si>
    <t>12m(利旧)+3m悬臂</t>
  </si>
  <si>
    <t>迁移杆件及加装悬臂</t>
  </si>
  <si>
    <t>新建视频基础</t>
  </si>
  <si>
    <t>1.6m*1.6m*2m</t>
  </si>
  <si>
    <t>新建视频附着支架</t>
  </si>
  <si>
    <t>连水北收费站1处，其余2处</t>
  </si>
  <si>
    <t>桥梁视频立柱</t>
  </si>
  <si>
    <t>整体利旧12m+3m</t>
  </si>
  <si>
    <t>迁移</t>
  </si>
  <si>
    <t>桥梁基础(12+3m)</t>
  </si>
  <si>
    <t>桥梁立柱带悬臂</t>
  </si>
  <si>
    <t>8m(利旧)+3m悬臂</t>
  </si>
  <si>
    <t>桥梁立柱</t>
  </si>
  <si>
    <t>利旧8m</t>
  </si>
  <si>
    <t>杆件迁移</t>
  </si>
  <si>
    <t>桥梁基础(8m、8+3m)</t>
  </si>
  <si>
    <t>1.3m*1.3m*1.8m</t>
  </si>
  <si>
    <t>桥梁附着支架</t>
  </si>
  <si>
    <t>升级改造附着支架</t>
  </si>
  <si>
    <t>普通机箱</t>
  </si>
  <si>
    <t>小机箱</t>
  </si>
  <si>
    <t>附着指示牌点位</t>
  </si>
  <si>
    <t>原厂安装支架</t>
  </si>
  <si>
    <t>支架</t>
  </si>
  <si>
    <t>普通杆件点位</t>
  </si>
  <si>
    <t>电缆套DN50PE管保护，含开挖及回填。按实际计量为准</t>
  </si>
  <si>
    <t>RW2X1.5</t>
  </si>
  <si>
    <t>光纤收发器</t>
  </si>
  <si>
    <t>1光四电</t>
  </si>
  <si>
    <t>对</t>
  </si>
  <si>
    <t>用于光纤连接通信点位，据实计量</t>
  </si>
  <si>
    <t>无线网桥</t>
  </si>
  <si>
    <t>无线传输距离:3公里</t>
  </si>
  <si>
    <t>含固定支架</t>
  </si>
  <si>
    <t>电缆埋设标桩</t>
  </si>
  <si>
    <t>点</t>
  </si>
  <si>
    <t>手孔井</t>
  </si>
  <si>
    <t>混凝土路面切槽恢复</t>
  </si>
  <si>
    <t>包干</t>
  </si>
  <si>
    <t>根据现场环境进行恢复，杆件移除后基础与周边环境保持一致;须将原有基础上的螺栓切除;含原有点位拆除杆件及新建点位现场环境恢复(含绿化恢复)</t>
  </si>
  <si>
    <t>其他</t>
  </si>
  <si>
    <t>高性能事件检测服务器</t>
  </si>
  <si>
    <r>
      <rPr>
        <sz val="12"/>
        <rFont val="宋体"/>
        <charset val="134"/>
      </rPr>
      <t>1U</t>
    </r>
    <r>
      <rPr>
        <sz val="12"/>
        <rFont val="宋体"/>
        <charset val="134"/>
      </rPr>
      <t>设计，支持多种交通事件检测</t>
    </r>
  </si>
  <si>
    <t>平台接入授权扩容及升级</t>
  </si>
  <si>
    <t>接入授权扩容至2500路(现有1500路)。无缝衔接，不得影响现有功能使用</t>
  </si>
  <si>
    <t>解码器</t>
  </si>
  <si>
    <t>三</t>
  </si>
  <si>
    <t>总则</t>
  </si>
  <si>
    <t>通则</t>
  </si>
  <si>
    <t>101-1</t>
  </si>
  <si>
    <t>保险费</t>
  </si>
  <si>
    <t>-a</t>
  </si>
  <si>
    <t>按合同条款规定，提供建筑工程一切险</t>
  </si>
  <si>
    <t>总额</t>
  </si>
  <si>
    <t>-b</t>
  </si>
  <si>
    <t>按合同条款规定，提供第三者责任险</t>
  </si>
  <si>
    <t>-c</t>
  </si>
  <si>
    <t>工伤保险费</t>
  </si>
  <si>
    <t>-d</t>
  </si>
  <si>
    <t>高空作业险</t>
  </si>
  <si>
    <t>102</t>
  </si>
  <si>
    <t>工程管理</t>
  </si>
  <si>
    <t>102-1</t>
  </si>
  <si>
    <t>竣工文件</t>
  </si>
  <si>
    <t>102-2</t>
  </si>
  <si>
    <t>施工环保费</t>
  </si>
  <si>
    <t>102-3</t>
  </si>
  <si>
    <t>安全生产费</t>
  </si>
  <si>
    <t>104</t>
  </si>
  <si>
    <t>承包人驻地建设</t>
  </si>
  <si>
    <t>104-1</t>
  </si>
  <si>
    <t>总计</t>
  </si>
  <si>
    <t>5.5  工程量清单单价分析表</t>
  </si>
  <si>
    <t>编码</t>
  </si>
  <si>
    <t>子目名称</t>
  </si>
  <si>
    <t>人工费</t>
  </si>
  <si>
    <t>材料费</t>
  </si>
  <si>
    <t>机械使用费</t>
  </si>
  <si>
    <t>管理费</t>
  </si>
  <si>
    <t>税费</t>
  </si>
  <si>
    <t>利润</t>
  </si>
  <si>
    <t>综合单价</t>
  </si>
  <si>
    <t>工日</t>
  </si>
  <si>
    <t>金额</t>
  </si>
  <si>
    <t>主材</t>
  </si>
  <si>
    <t>辅材费</t>
  </si>
  <si>
    <t>主材消耗</t>
  </si>
  <si>
    <t>主材费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</si>
</sst>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35">
    <font>
      <sz val="12"/>
      <name val="宋体"/>
      <charset val="134"/>
    </font>
    <font>
      <b/>
      <sz val="13"/>
      <name val="宋体"/>
      <charset val="134"/>
    </font>
    <font>
      <sz val="10"/>
      <name val="宋体"/>
      <charset val="134"/>
    </font>
    <font>
      <b/>
      <sz val="24"/>
      <color rgb="FFFF0000"/>
      <name val="宋体"/>
      <charset val="134"/>
    </font>
    <font>
      <b/>
      <sz val="12"/>
      <name val="宋体"/>
      <charset val="134"/>
    </font>
    <font>
      <sz val="12"/>
      <color rgb="FFFF0000"/>
      <name val="宋体"/>
      <charset val="134"/>
    </font>
    <font>
      <b/>
      <sz val="12"/>
      <color rgb="FFFF0000"/>
      <name val="宋体"/>
      <charset val="134"/>
    </font>
    <font>
      <sz val="8"/>
      <color indexed="8"/>
      <name val="宋体"/>
      <charset val="134"/>
    </font>
    <font>
      <sz val="9"/>
      <name val="宋体"/>
      <charset val="134"/>
    </font>
    <font>
      <b/>
      <sz val="14"/>
      <name val="宋体"/>
      <charset val="134"/>
    </font>
    <font>
      <sz val="10.5"/>
      <name val="宋体"/>
      <charset val="134"/>
    </font>
    <font>
      <sz val="14"/>
      <color theme="1"/>
      <name val="黑体"/>
      <charset val="134"/>
    </font>
    <font>
      <b/>
      <sz val="10.5"/>
      <color theme="1"/>
      <name val="Times New Roman"/>
      <charset val="134"/>
    </font>
    <font>
      <sz val="10.5"/>
      <color theme="1"/>
      <name val="Times New Roman"/>
      <charset val="134"/>
    </font>
    <font>
      <u/>
      <sz val="12"/>
      <color theme="10"/>
      <name val="宋体"/>
      <charset val="134"/>
    </font>
    <font>
      <u/>
      <sz val="12"/>
      <color theme="11"/>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0.5"/>
      <color theme="1"/>
      <name val="黑体"/>
      <charset val="134"/>
    </font>
    <font>
      <sz val="10.5"/>
      <color theme="1"/>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1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1" fillId="0" borderId="0" applyNumberFormat="0" applyFill="0" applyBorder="0" applyAlignment="0" applyProtection="0">
      <alignment vertical="center"/>
    </xf>
    <xf numFmtId="0" fontId="22" fillId="5" borderId="22" applyNumberFormat="0" applyAlignment="0" applyProtection="0">
      <alignment vertical="center"/>
    </xf>
    <xf numFmtId="0" fontId="23" fillId="6" borderId="23" applyNumberFormat="0" applyAlignment="0" applyProtection="0">
      <alignment vertical="center"/>
    </xf>
    <xf numFmtId="0" fontId="24" fillId="6" borderId="22" applyNumberFormat="0" applyAlignment="0" applyProtection="0">
      <alignment vertical="center"/>
    </xf>
    <xf numFmtId="0" fontId="25" fillId="7" borderId="24" applyNumberFormat="0" applyAlignment="0" applyProtection="0">
      <alignment vertical="center"/>
    </xf>
    <xf numFmtId="0" fontId="26" fillId="0" borderId="25" applyNumberFormat="0" applyFill="0" applyAlignment="0" applyProtection="0">
      <alignment vertical="center"/>
    </xf>
    <xf numFmtId="0" fontId="27" fillId="0" borderId="26"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1">
    <xf numFmtId="0" fontId="0" fillId="0" borderId="0" xfId="0">
      <alignment vertical="center"/>
    </xf>
    <xf numFmtId="0" fontId="0" fillId="0" borderId="0" xfId="0" applyFill="1" applyAlignment="1"/>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0" xfId="0" applyFont="1" applyAlignment="1" applyProtection="1">
      <alignment vertical="center" wrapText="1"/>
    </xf>
    <xf numFmtId="0" fontId="0" fillId="0" borderId="0" xfId="0" applyFont="1" applyAlignment="1" applyProtection="1">
      <alignment horizontal="center" vertical="center" wrapText="1"/>
    </xf>
    <xf numFmtId="0" fontId="0" fillId="0" borderId="4" xfId="0" applyFont="1" applyBorder="1" applyAlignment="1" applyProtection="1">
      <alignment vertical="center" wrapText="1"/>
    </xf>
    <xf numFmtId="0" fontId="0" fillId="0" borderId="4"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4" xfId="0" applyFont="1" applyFill="1" applyBorder="1" applyAlignment="1" applyProtection="1">
      <alignment horizontal="left" vertical="center" wrapText="1"/>
    </xf>
    <xf numFmtId="0" fontId="0" fillId="0" borderId="4" xfId="0" applyFont="1" applyFill="1" applyBorder="1" applyAlignment="1" applyProtection="1">
      <alignment vertical="center" wrapText="1"/>
    </xf>
    <xf numFmtId="0" fontId="0" fillId="0" borderId="4" xfId="0" applyFont="1" applyFill="1" applyBorder="1" applyAlignment="1" applyProtection="1">
      <alignment horizontal="center" vertical="center" wrapText="1"/>
    </xf>
    <xf numFmtId="0" fontId="0" fillId="0" borderId="4" xfId="0" applyFont="1" applyFill="1" applyBorder="1" applyAlignment="1" applyProtection="1">
      <alignment horizontal="left" vertical="center" wrapText="1"/>
    </xf>
    <xf numFmtId="0" fontId="0" fillId="0" borderId="4" xfId="0" applyNumberFormat="1" applyFont="1" applyFill="1" applyBorder="1" applyAlignment="1" applyProtection="1">
      <alignment horizontal="center" vertical="center" wrapText="1"/>
    </xf>
    <xf numFmtId="0" fontId="0" fillId="0" borderId="4" xfId="0" applyFont="1" applyFill="1" applyBorder="1" applyAlignment="1" applyProtection="1">
      <alignment horizontal="center" vertical="center" wrapText="1"/>
      <protection locked="0"/>
    </xf>
    <xf numFmtId="0" fontId="4" fillId="0" borderId="4" xfId="0" applyFont="1" applyFill="1" applyBorder="1" applyAlignment="1" applyProtection="1">
      <alignment vertical="center" wrapText="1"/>
    </xf>
    <xf numFmtId="0" fontId="5" fillId="0" borderId="4" xfId="0" applyNumberFormat="1" applyFont="1" applyFill="1" applyBorder="1" applyAlignment="1" applyProtection="1">
      <alignment horizontal="center" vertical="center" wrapText="1"/>
    </xf>
    <xf numFmtId="0" fontId="0" fillId="0" borderId="4" xfId="0" applyNumberFormat="1" applyFont="1" applyBorder="1" applyAlignment="1" applyProtection="1">
      <alignment horizontal="center" vertical="center" wrapText="1"/>
    </xf>
    <xf numFmtId="0" fontId="0" fillId="2" borderId="4" xfId="0" applyFont="1" applyFill="1" applyBorder="1" applyAlignment="1" applyProtection="1">
      <alignment vertical="center" wrapText="1"/>
    </xf>
    <xf numFmtId="0" fontId="0" fillId="0" borderId="4" xfId="0" applyFont="1" applyBorder="1" applyAlignment="1" applyProtection="1">
      <alignment horizontal="left" vertical="center" wrapText="1"/>
    </xf>
    <xf numFmtId="0" fontId="0" fillId="2" borderId="4" xfId="0" applyFont="1" applyFill="1" applyBorder="1" applyAlignment="1" applyProtection="1">
      <alignment horizontal="left" vertical="center" wrapText="1"/>
    </xf>
    <xf numFmtId="176" fontId="0" fillId="0" borderId="4" xfId="0" applyNumberFormat="1" applyFont="1" applyFill="1" applyBorder="1" applyAlignment="1" applyProtection="1">
      <alignment horizontal="center" vertical="center" wrapText="1"/>
    </xf>
    <xf numFmtId="0" fontId="0" fillId="2" borderId="4" xfId="0" applyFont="1" applyFill="1" applyBorder="1" applyAlignment="1" applyProtection="1">
      <alignment horizontal="center" vertical="center" wrapText="1"/>
    </xf>
    <xf numFmtId="0" fontId="6" fillId="0" borderId="4" xfId="0" applyNumberFormat="1" applyFont="1" applyFill="1" applyBorder="1" applyAlignment="1" applyProtection="1">
      <alignment horizontal="center" vertical="center" wrapText="1"/>
    </xf>
    <xf numFmtId="0" fontId="4" fillId="0" borderId="4" xfId="0" applyFont="1" applyBorder="1" applyAlignment="1" applyProtection="1">
      <alignment vertical="center" wrapText="1"/>
    </xf>
    <xf numFmtId="0" fontId="5" fillId="0" borderId="4" xfId="0" applyFont="1" applyFill="1" applyBorder="1" applyAlignment="1" applyProtection="1">
      <alignment horizontal="center" vertical="center" wrapText="1"/>
    </xf>
    <xf numFmtId="0" fontId="0" fillId="0" borderId="4" xfId="0" applyFont="1" applyBorder="1" applyAlignment="1" applyProtection="1">
      <alignment horizontal="center" vertical="center"/>
    </xf>
    <xf numFmtId="0" fontId="0" fillId="0" borderId="4" xfId="0" applyFont="1" applyFill="1" applyBorder="1" applyAlignment="1" applyProtection="1">
      <alignment horizontal="center" vertical="center"/>
    </xf>
    <xf numFmtId="0" fontId="7" fillId="3" borderId="4" xfId="0" applyFont="1" applyFill="1" applyBorder="1" applyAlignment="1" applyProtection="1">
      <alignment horizontal="center" vertical="center" wrapText="1"/>
    </xf>
    <xf numFmtId="0" fontId="0" fillId="0" borderId="4" xfId="0" applyFont="1" applyBorder="1" applyAlignment="1" applyProtection="1">
      <alignment horizontal="center" vertical="center"/>
      <protection locked="0"/>
    </xf>
    <xf numFmtId="0" fontId="8" fillId="0" borderId="4" xfId="0" applyFont="1" applyFill="1" applyBorder="1" applyAlignment="1" applyProtection="1">
      <alignment horizontal="center" vertical="center" wrapText="1"/>
    </xf>
    <xf numFmtId="0" fontId="4" fillId="0" borderId="0" xfId="0" applyFont="1" applyAlignment="1" applyProtection="1">
      <alignment horizontal="left" vertical="center" wrapText="1"/>
    </xf>
    <xf numFmtId="0" fontId="0" fillId="0" borderId="0" xfId="0" applyFont="1" applyBorder="1" applyAlignment="1" applyProtection="1">
      <alignment horizontal="center" vertical="center" wrapText="1"/>
    </xf>
    <xf numFmtId="0" fontId="0" fillId="0" borderId="0" xfId="0" applyFont="1" applyFill="1" applyBorder="1" applyAlignment="1" applyProtection="1">
      <alignment horizontal="center" vertical="center" wrapText="1"/>
    </xf>
    <xf numFmtId="0" fontId="4" fillId="0" borderId="0" xfId="0" applyFont="1" applyAlignment="1" applyProtection="1">
      <alignment horizontal="center" vertical="center" wrapText="1"/>
    </xf>
    <xf numFmtId="0" fontId="0" fillId="0" borderId="0" xfId="0" applyFont="1" applyAlignment="1" applyProtection="1">
      <alignment horizontal="left" vertical="center" wrapText="1"/>
    </xf>
    <xf numFmtId="10" fontId="0" fillId="0" borderId="0" xfId="0" applyNumberFormat="1" applyFont="1" applyAlignment="1" applyProtection="1">
      <alignment horizontal="left" vertical="center" wrapText="1"/>
    </xf>
    <xf numFmtId="0" fontId="2" fillId="0" borderId="0" xfId="0" applyFont="1" applyFill="1" applyAlignment="1" applyProtection="1">
      <alignment vertical="center"/>
    </xf>
    <xf numFmtId="0" fontId="0" fillId="0" borderId="0" xfId="0" applyFill="1" applyAlignment="1" applyProtection="1"/>
    <xf numFmtId="0" fontId="9"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13" xfId="0" applyFont="1" applyFill="1" applyBorder="1" applyAlignment="1" applyProtection="1">
      <alignment horizontal="center" vertical="center"/>
    </xf>
    <xf numFmtId="0" fontId="2" fillId="0" borderId="14" xfId="0" applyFont="1" applyFill="1" applyBorder="1" applyAlignment="1" applyProtection="1">
      <alignment horizontal="center" vertical="center"/>
    </xf>
    <xf numFmtId="177" fontId="2" fillId="0" borderId="8" xfId="0" applyNumberFormat="1"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1" fontId="2" fillId="0" borderId="9" xfId="0" applyNumberFormat="1" applyFont="1" applyFill="1" applyBorder="1" applyAlignment="1" applyProtection="1">
      <alignment horizontal="center" vertical="center"/>
    </xf>
    <xf numFmtId="0" fontId="10" fillId="0" borderId="0" xfId="0" applyFont="1" applyFill="1" applyAlignment="1" applyProtection="1">
      <alignment horizontal="center" vertical="center"/>
    </xf>
    <xf numFmtId="0" fontId="2" fillId="0" borderId="0" xfId="0" applyFont="1" applyFill="1" applyAlignment="1" applyProtection="1">
      <alignment vertical="center" wrapText="1"/>
    </xf>
    <xf numFmtId="0" fontId="11" fillId="0" borderId="15" xfId="0" applyFont="1" applyFill="1" applyBorder="1" applyAlignment="1" applyProtection="1">
      <alignment horizontal="center" vertical="center"/>
    </xf>
    <xf numFmtId="0" fontId="12" fillId="0" borderId="16" xfId="0" applyFont="1" applyFill="1" applyBorder="1" applyAlignment="1" applyProtection="1">
      <alignment horizontal="justify" vertical="center"/>
    </xf>
    <xf numFmtId="0" fontId="13" fillId="0" borderId="16" xfId="0" applyFont="1" applyFill="1" applyBorder="1" applyAlignment="1" applyProtection="1">
      <alignment vertical="center" wrapText="1"/>
    </xf>
    <xf numFmtId="0" fontId="12" fillId="0" borderId="16" xfId="0" applyFont="1" applyFill="1" applyBorder="1" applyAlignment="1" applyProtection="1">
      <alignment vertical="center" wrapText="1"/>
    </xf>
    <xf numFmtId="0" fontId="2" fillId="0" borderId="16" xfId="0" applyFont="1" applyFill="1" applyBorder="1" applyAlignment="1" applyProtection="1">
      <alignment vertical="center" wrapText="1"/>
    </xf>
    <xf numFmtId="0" fontId="2" fillId="0" borderId="17" xfId="0" applyFont="1" applyFill="1" applyBorder="1" applyAlignment="1" applyProtection="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5"/>
  <sheetViews>
    <sheetView view="pageBreakPreview" zoomScaleNormal="100" topLeftCell="A16" workbookViewId="0">
      <selection activeCell="A23" sqref="A23"/>
    </sheetView>
  </sheetViews>
  <sheetFormatPr defaultColWidth="8.8" defaultRowHeight="12"/>
  <cols>
    <col min="1" max="1" width="79.625" style="64" customWidth="1"/>
    <col min="2" max="32" width="9" style="64"/>
    <col min="33" max="16384" width="8.8" style="64"/>
  </cols>
  <sheetData>
    <row r="1" ht="17.4" spans="1:1">
      <c r="A1" s="65" t="s">
        <v>0</v>
      </c>
    </row>
    <row r="2" ht="20.25" customHeight="1" spans="1:1">
      <c r="A2" s="66" t="s">
        <v>1</v>
      </c>
    </row>
    <row r="3" ht="79" customHeight="1" spans="1:1">
      <c r="A3" s="67" t="s">
        <v>2</v>
      </c>
    </row>
    <row r="4" ht="30" customHeight="1" spans="1:1">
      <c r="A4" s="67" t="s">
        <v>3</v>
      </c>
    </row>
    <row r="5" ht="57" customHeight="1" spans="1:1">
      <c r="A5" s="67" t="s">
        <v>4</v>
      </c>
    </row>
    <row r="6" ht="42" customHeight="1" spans="1:1">
      <c r="A6" s="67" t="s">
        <v>5</v>
      </c>
    </row>
    <row r="7" ht="29.25" customHeight="1" spans="1:1">
      <c r="A7" s="67" t="s">
        <v>6</v>
      </c>
    </row>
    <row r="8" ht="30" customHeight="1" spans="1:1">
      <c r="A8" s="67" t="s">
        <v>7</v>
      </c>
    </row>
    <row r="9" ht="27.75" customHeight="1" spans="1:1">
      <c r="A9" s="67" t="s">
        <v>8</v>
      </c>
    </row>
    <row r="10" ht="18.75" customHeight="1" spans="1:1">
      <c r="A10" s="68" t="s">
        <v>9</v>
      </c>
    </row>
    <row r="11" ht="18" customHeight="1" spans="1:1">
      <c r="A11" s="67" t="s">
        <v>10</v>
      </c>
    </row>
    <row r="12" ht="42.75" customHeight="1" spans="1:1">
      <c r="A12" s="67" t="s">
        <v>11</v>
      </c>
    </row>
    <row r="13" ht="41.25" customHeight="1" spans="1:1">
      <c r="A13" s="67" t="s">
        <v>12</v>
      </c>
    </row>
    <row r="14" ht="30" customHeight="1" spans="1:1">
      <c r="A14" s="67" t="s">
        <v>13</v>
      </c>
    </row>
    <row r="15" ht="29.25" customHeight="1" spans="1:1">
      <c r="A15" s="67" t="s">
        <v>14</v>
      </c>
    </row>
    <row r="16" ht="17.25" customHeight="1" spans="1:1">
      <c r="A16" s="67" t="s">
        <v>15</v>
      </c>
    </row>
    <row r="17" ht="15" customHeight="1" spans="1:1">
      <c r="A17" s="67" t="s">
        <v>16</v>
      </c>
    </row>
    <row r="18" ht="19" customHeight="1" spans="1:1">
      <c r="A18" s="68" t="s">
        <v>17</v>
      </c>
    </row>
    <row r="19" ht="20.25" customHeight="1" spans="1:1">
      <c r="A19" s="68" t="s">
        <v>18</v>
      </c>
    </row>
    <row r="20" ht="33" customHeight="1" spans="1:1">
      <c r="A20" s="69" t="s">
        <v>19</v>
      </c>
    </row>
    <row r="21" ht="38" customHeight="1" spans="1:1">
      <c r="A21" s="69" t="s">
        <v>20</v>
      </c>
    </row>
    <row r="22" ht="62" customHeight="1" spans="1:1">
      <c r="A22" s="69" t="s">
        <v>21</v>
      </c>
    </row>
    <row r="23" ht="79" customHeight="1" spans="1:1">
      <c r="A23" s="69" t="s">
        <v>22</v>
      </c>
    </row>
    <row r="24" ht="32" customHeight="1" spans="1:1">
      <c r="A24" s="69" t="s">
        <v>23</v>
      </c>
    </row>
    <row r="25" ht="34" customHeight="1" spans="1:1">
      <c r="A25" s="70" t="s">
        <v>24</v>
      </c>
    </row>
  </sheetData>
  <sheetProtection password="CF36" sheet="1" formatCells="0" formatColumns="0" formatRows="0" objects="1"/>
  <printOptions horizontalCentered="1"/>
  <pageMargins left="1.06299212598425" right="0.748031496062992" top="0.99" bottom="1.47" header="0.31496062992126" footer="1.12"/>
  <pageSetup paperSize="9" scale="69" orientation="portrait" horizontalDpi="600" verticalDpi="600"/>
  <headerFooter alignWithMargins="0">
    <oddFooter>&amp;C&amp;10投 标 人：               （盖单位章）
法定代表人：              （签     章）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view="pageBreakPreview" zoomScale="115" zoomScaleNormal="100" topLeftCell="A3" workbookViewId="0">
      <selection activeCell="D6" sqref="D6"/>
    </sheetView>
  </sheetViews>
  <sheetFormatPr defaultColWidth="8.8" defaultRowHeight="15.6" outlineLevelCol="3"/>
  <cols>
    <col min="1" max="1" width="9" style="47"/>
    <col min="2" max="2" width="10.5" style="47" customWidth="1"/>
    <col min="3" max="3" width="36.75" style="47" customWidth="1"/>
    <col min="4" max="4" width="19.5" style="47" customWidth="1"/>
    <col min="5" max="25" width="9" style="47"/>
    <col min="26" max="251" width="8.8" style="47"/>
    <col min="252" max="16384" width="8.8" style="48"/>
  </cols>
  <sheetData>
    <row r="1" ht="25.5" customHeight="1" spans="1:4">
      <c r="A1" s="49" t="s">
        <v>25</v>
      </c>
      <c r="B1" s="50"/>
      <c r="C1" s="50"/>
      <c r="D1" s="51"/>
    </row>
    <row r="2" ht="29.25" customHeight="1" spans="1:4">
      <c r="A2" s="52" t="s">
        <v>26</v>
      </c>
      <c r="B2" s="53" t="s">
        <v>27</v>
      </c>
      <c r="C2" s="53" t="s">
        <v>28</v>
      </c>
      <c r="D2" s="54" t="s">
        <v>29</v>
      </c>
    </row>
    <row r="3" ht="29.25" customHeight="1" spans="1:4">
      <c r="A3" s="55">
        <v>1</v>
      </c>
      <c r="B3" s="56" t="s">
        <v>30</v>
      </c>
      <c r="C3" s="57"/>
      <c r="D3" s="58">
        <f>工程量预算!G77</f>
        <v>37800</v>
      </c>
    </row>
    <row r="4" ht="29.25" customHeight="1" spans="1:4">
      <c r="A4" s="55">
        <v>2</v>
      </c>
      <c r="B4" s="59" t="s">
        <v>31</v>
      </c>
      <c r="C4" s="59"/>
      <c r="D4" s="58">
        <f>ROUND(SUM(D3:D3),2)</f>
        <v>37800</v>
      </c>
    </row>
    <row r="5" ht="29.25" customHeight="1" spans="1:4">
      <c r="A5" s="55">
        <v>3</v>
      </c>
      <c r="B5" s="59" t="s">
        <v>32</v>
      </c>
      <c r="C5" s="59"/>
      <c r="D5" s="58">
        <f>ROUND(D4*0%,2)</f>
        <v>0</v>
      </c>
    </row>
    <row r="6" ht="29.25" customHeight="1" spans="1:4">
      <c r="A6" s="60">
        <v>4</v>
      </c>
      <c r="B6" s="61" t="s">
        <v>33</v>
      </c>
      <c r="C6" s="61"/>
      <c r="D6" s="62">
        <f>ROUND(SUM(D4:D5),0)</f>
        <v>37800</v>
      </c>
    </row>
    <row r="7" ht="21" customHeight="1" spans="1:4">
      <c r="A7" s="63"/>
      <c r="B7" s="63"/>
      <c r="C7" s="63"/>
      <c r="D7" s="63"/>
    </row>
    <row r="8" ht="21" customHeight="1"/>
    <row r="9" ht="21" customHeight="1"/>
  </sheetData>
  <sheetProtection password="CF36" sheet="1" formatCells="0" formatColumns="0" formatRows="0" objects="1"/>
  <mergeCells count="5">
    <mergeCell ref="A1:D1"/>
    <mergeCell ref="B3:C3"/>
    <mergeCell ref="B4:C4"/>
    <mergeCell ref="B5:C5"/>
    <mergeCell ref="B6:C6"/>
  </mergeCells>
  <printOptions horizontalCentered="1"/>
  <pageMargins left="1.0625" right="0.747916666666667" top="0.984027777777778" bottom="1.45625" header="0.314583333333333" footer="2.75972222222222"/>
  <pageSetup paperSize="9" scale="86" orientation="portrait" horizontalDpi="600" verticalDpi="600"/>
  <headerFooter alignWithMargins="0">
    <oddFooter>&amp;C&amp;10投 标 人：               （盖单位章）
法定代表人：              （签     章）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1"/>
  <sheetViews>
    <sheetView tabSelected="1" view="pageBreakPreview" zoomScale="115" zoomScaleNormal="115" workbookViewId="0">
      <pane xSplit="2" ySplit="2" topLeftCell="C73" activePane="bottomRight" state="frozen"/>
      <selection/>
      <selection pane="topRight"/>
      <selection pane="bottomLeft"/>
      <selection pane="bottomRight" activeCell="G75" sqref="G75"/>
    </sheetView>
  </sheetViews>
  <sheetFormatPr defaultColWidth="9" defaultRowHeight="15.6" outlineLevelCol="7"/>
  <cols>
    <col min="1" max="1" width="8.4" style="13" customWidth="1"/>
    <col min="2" max="2" width="23.125" style="13" customWidth="1"/>
    <col min="3" max="3" width="35.2" style="13" customWidth="1"/>
    <col min="4" max="4" width="4.89166666666667" style="13" customWidth="1"/>
    <col min="5" max="5" width="5.39166666666667" style="14" customWidth="1"/>
    <col min="6" max="6" width="7.2" style="13" customWidth="1"/>
    <col min="7" max="7" width="9.9" style="13" customWidth="1"/>
    <col min="8" max="8" width="35.5" style="13" customWidth="1"/>
    <col min="9" max="16384" width="9" style="13"/>
  </cols>
  <sheetData>
    <row r="1" ht="34" customHeight="1" spans="1:8">
      <c r="A1" s="15"/>
      <c r="B1" s="15"/>
      <c r="C1" s="15"/>
      <c r="D1" s="15"/>
      <c r="E1" s="16"/>
      <c r="F1" s="16"/>
      <c r="G1" s="15"/>
      <c r="H1" s="17">
        <f>G77</f>
        <v>37800</v>
      </c>
    </row>
    <row r="2" ht="31.2" spans="1:8">
      <c r="A2" s="18" t="s">
        <v>26</v>
      </c>
      <c r="B2" s="18" t="s">
        <v>34</v>
      </c>
      <c r="C2" s="18" t="s">
        <v>35</v>
      </c>
      <c r="D2" s="18" t="s">
        <v>36</v>
      </c>
      <c r="E2" s="18" t="s">
        <v>37</v>
      </c>
      <c r="F2" s="18" t="s">
        <v>38</v>
      </c>
      <c r="G2" s="18" t="s">
        <v>39</v>
      </c>
      <c r="H2" s="18" t="s">
        <v>40</v>
      </c>
    </row>
    <row r="3" spans="1:8">
      <c r="A3" s="18" t="s">
        <v>41</v>
      </c>
      <c r="B3" s="19" t="s">
        <v>42</v>
      </c>
      <c r="C3" s="20"/>
      <c r="D3" s="21"/>
      <c r="E3" s="21"/>
      <c r="F3" s="21"/>
      <c r="G3" s="21"/>
      <c r="H3" s="20"/>
    </row>
    <row r="4" spans="1:8">
      <c r="A4" s="21">
        <v>1</v>
      </c>
      <c r="B4" s="19" t="s">
        <v>43</v>
      </c>
      <c r="C4" s="20"/>
      <c r="D4" s="21"/>
      <c r="E4" s="21"/>
      <c r="F4" s="21"/>
      <c r="G4" s="21"/>
      <c r="H4" s="20"/>
    </row>
    <row r="5" spans="1:8">
      <c r="A5" s="21">
        <v>1.1</v>
      </c>
      <c r="B5" s="22" t="s">
        <v>44</v>
      </c>
      <c r="C5" s="20" t="s">
        <v>45</v>
      </c>
      <c r="D5" s="21" t="s">
        <v>46</v>
      </c>
      <c r="E5" s="23">
        <v>1</v>
      </c>
      <c r="F5" s="24"/>
      <c r="G5" s="21">
        <f t="shared" ref="G5:G36" si="0">F5*E5</f>
        <v>0</v>
      </c>
      <c r="H5" s="20" t="s">
        <v>47</v>
      </c>
    </row>
    <row r="6" spans="1:8">
      <c r="A6" s="21">
        <v>1.2</v>
      </c>
      <c r="B6" s="22" t="s">
        <v>48</v>
      </c>
      <c r="C6" s="20" t="s">
        <v>49</v>
      </c>
      <c r="D6" s="21" t="s">
        <v>46</v>
      </c>
      <c r="E6" s="23">
        <v>1</v>
      </c>
      <c r="F6" s="24"/>
      <c r="G6" s="21">
        <f t="shared" si="0"/>
        <v>0</v>
      </c>
      <c r="H6" s="20" t="s">
        <v>50</v>
      </c>
    </row>
    <row r="7" spans="1:8">
      <c r="A7" s="21">
        <v>1.3</v>
      </c>
      <c r="B7" s="22" t="s">
        <v>51</v>
      </c>
      <c r="C7" s="15" t="s">
        <v>52</v>
      </c>
      <c r="D7" s="21" t="s">
        <v>53</v>
      </c>
      <c r="E7" s="23">
        <v>5</v>
      </c>
      <c r="F7" s="24"/>
      <c r="G7" s="21">
        <f t="shared" si="0"/>
        <v>0</v>
      </c>
      <c r="H7" s="20" t="s">
        <v>54</v>
      </c>
    </row>
    <row r="8" spans="1:8">
      <c r="A8" s="21">
        <v>1.4</v>
      </c>
      <c r="B8" s="22" t="s">
        <v>55</v>
      </c>
      <c r="C8" s="20"/>
      <c r="D8" s="21" t="s">
        <v>56</v>
      </c>
      <c r="E8" s="23">
        <v>4</v>
      </c>
      <c r="F8" s="24"/>
      <c r="G8" s="21">
        <f t="shared" si="0"/>
        <v>0</v>
      </c>
      <c r="H8" s="20" t="s">
        <v>57</v>
      </c>
    </row>
    <row r="9" spans="1:8">
      <c r="A9" s="21">
        <v>1.5</v>
      </c>
      <c r="B9" s="22" t="s">
        <v>58</v>
      </c>
      <c r="C9" s="20" t="s">
        <v>59</v>
      </c>
      <c r="D9" s="21" t="s">
        <v>46</v>
      </c>
      <c r="E9" s="23">
        <v>2</v>
      </c>
      <c r="F9" s="24"/>
      <c r="G9" s="21">
        <f t="shared" si="0"/>
        <v>0</v>
      </c>
      <c r="H9" s="20" t="s">
        <v>60</v>
      </c>
    </row>
    <row r="10" spans="1:8">
      <c r="A10" s="21">
        <v>1.6</v>
      </c>
      <c r="B10" s="22" t="s">
        <v>61</v>
      </c>
      <c r="C10" s="20" t="s">
        <v>62</v>
      </c>
      <c r="D10" s="21" t="s">
        <v>46</v>
      </c>
      <c r="E10" s="23">
        <v>2</v>
      </c>
      <c r="F10" s="24"/>
      <c r="G10" s="21">
        <f t="shared" si="0"/>
        <v>0</v>
      </c>
      <c r="H10" s="20"/>
    </row>
    <row r="11" spans="1:8">
      <c r="A11" s="21">
        <v>1.7</v>
      </c>
      <c r="B11" s="22" t="s">
        <v>63</v>
      </c>
      <c r="C11" s="20"/>
      <c r="D11" s="21" t="s">
        <v>46</v>
      </c>
      <c r="E11" s="23">
        <v>1</v>
      </c>
      <c r="F11" s="24"/>
      <c r="G11" s="21">
        <f t="shared" si="0"/>
        <v>0</v>
      </c>
      <c r="H11" s="20" t="s">
        <v>60</v>
      </c>
    </row>
    <row r="12" spans="1:8">
      <c r="A12" s="18">
        <v>2</v>
      </c>
      <c r="B12" s="19" t="s">
        <v>64</v>
      </c>
      <c r="C12" s="25"/>
      <c r="D12" s="19"/>
      <c r="E12" s="26"/>
      <c r="F12" s="21"/>
      <c r="G12" s="21"/>
      <c r="H12" s="25"/>
    </row>
    <row r="13" ht="31.2" spans="1:8">
      <c r="A13" s="21">
        <v>2.1</v>
      </c>
      <c r="B13" s="15" t="s">
        <v>65</v>
      </c>
      <c r="C13" s="20" t="s">
        <v>66</v>
      </c>
      <c r="D13" s="21" t="s">
        <v>67</v>
      </c>
      <c r="E13" s="23">
        <v>300</v>
      </c>
      <c r="F13" s="24"/>
      <c r="G13" s="21">
        <f t="shared" si="0"/>
        <v>0</v>
      </c>
      <c r="H13" s="20" t="s">
        <v>68</v>
      </c>
    </row>
    <row r="14" spans="1:8">
      <c r="A14" s="21">
        <v>2.2</v>
      </c>
      <c r="B14" s="15" t="s">
        <v>69</v>
      </c>
      <c r="C14" s="20" t="s">
        <v>70</v>
      </c>
      <c r="D14" s="21" t="s">
        <v>67</v>
      </c>
      <c r="E14" s="23">
        <v>50</v>
      </c>
      <c r="F14" s="24"/>
      <c r="G14" s="21">
        <f t="shared" si="0"/>
        <v>0</v>
      </c>
      <c r="H14" s="20" t="s">
        <v>71</v>
      </c>
    </row>
    <row r="15" spans="1:8">
      <c r="A15" s="21">
        <v>2.3</v>
      </c>
      <c r="B15" s="15" t="s">
        <v>72</v>
      </c>
      <c r="C15" s="20"/>
      <c r="D15" s="21" t="s">
        <v>73</v>
      </c>
      <c r="E15" s="23">
        <v>1</v>
      </c>
      <c r="F15" s="24"/>
      <c r="G15" s="21">
        <f t="shared" si="0"/>
        <v>0</v>
      </c>
      <c r="H15" s="20" t="s">
        <v>74</v>
      </c>
    </row>
    <row r="16" spans="1:8">
      <c r="A16" s="21">
        <v>2.4</v>
      </c>
      <c r="B16" s="15" t="s">
        <v>75</v>
      </c>
      <c r="C16" s="15" t="s">
        <v>76</v>
      </c>
      <c r="D16" s="21" t="s">
        <v>67</v>
      </c>
      <c r="E16" s="27">
        <v>20</v>
      </c>
      <c r="F16" s="24"/>
      <c r="G16" s="21">
        <f t="shared" si="0"/>
        <v>0</v>
      </c>
      <c r="H16" s="20" t="s">
        <v>71</v>
      </c>
    </row>
    <row r="17" spans="1:8">
      <c r="A17" s="21">
        <v>2.5</v>
      </c>
      <c r="B17" s="15" t="s">
        <v>77</v>
      </c>
      <c r="C17" s="28"/>
      <c r="D17" s="21" t="s">
        <v>67</v>
      </c>
      <c r="E17" s="23">
        <v>150</v>
      </c>
      <c r="F17" s="24"/>
      <c r="G17" s="21">
        <f t="shared" si="0"/>
        <v>0</v>
      </c>
      <c r="H17" s="28"/>
    </row>
    <row r="18" spans="1:8">
      <c r="A18" s="21">
        <v>2.6</v>
      </c>
      <c r="B18" s="29" t="s">
        <v>78</v>
      </c>
      <c r="C18" s="15" t="s">
        <v>79</v>
      </c>
      <c r="D18" s="16" t="s">
        <v>80</v>
      </c>
      <c r="E18" s="27">
        <v>10</v>
      </c>
      <c r="F18" s="24"/>
      <c r="G18" s="21">
        <f t="shared" si="0"/>
        <v>0</v>
      </c>
      <c r="H18" s="15" t="s">
        <v>71</v>
      </c>
    </row>
    <row r="19" spans="1:8">
      <c r="A19" s="21">
        <v>2.7</v>
      </c>
      <c r="B19" s="15" t="s">
        <v>81</v>
      </c>
      <c r="C19" s="28"/>
      <c r="D19" s="21" t="s">
        <v>82</v>
      </c>
      <c r="E19" s="23">
        <v>2</v>
      </c>
      <c r="F19" s="24"/>
      <c r="G19" s="21">
        <f t="shared" si="0"/>
        <v>0</v>
      </c>
      <c r="H19" s="20" t="s">
        <v>71</v>
      </c>
    </row>
    <row r="20" spans="1:8">
      <c r="A20" s="21">
        <v>2.8</v>
      </c>
      <c r="B20" s="15" t="s">
        <v>83</v>
      </c>
      <c r="C20" s="28" t="s">
        <v>84</v>
      </c>
      <c r="D20" s="21" t="s">
        <v>67</v>
      </c>
      <c r="E20" s="23">
        <v>10</v>
      </c>
      <c r="F20" s="24"/>
      <c r="G20" s="21">
        <f t="shared" si="0"/>
        <v>0</v>
      </c>
      <c r="H20" s="20" t="s">
        <v>71</v>
      </c>
    </row>
    <row r="21" spans="1:8">
      <c r="A21" s="21">
        <v>2.9</v>
      </c>
      <c r="B21" s="20" t="s">
        <v>85</v>
      </c>
      <c r="C21" s="28" t="s">
        <v>86</v>
      </c>
      <c r="D21" s="21" t="s">
        <v>53</v>
      </c>
      <c r="E21" s="23">
        <v>8</v>
      </c>
      <c r="F21" s="24"/>
      <c r="G21" s="21">
        <f t="shared" si="0"/>
        <v>0</v>
      </c>
      <c r="H21" s="20" t="s">
        <v>71</v>
      </c>
    </row>
    <row r="22" ht="62.4" spans="1:8">
      <c r="A22" s="21">
        <v>2.1</v>
      </c>
      <c r="B22" s="20" t="s">
        <v>87</v>
      </c>
      <c r="C22" s="28"/>
      <c r="D22" s="21" t="s">
        <v>88</v>
      </c>
      <c r="E22" s="23">
        <v>1</v>
      </c>
      <c r="F22" s="24"/>
      <c r="G22" s="21">
        <f t="shared" si="0"/>
        <v>0</v>
      </c>
      <c r="H22" s="20" t="s">
        <v>89</v>
      </c>
    </row>
    <row r="23" spans="1:8">
      <c r="A23" s="21">
        <v>2.11</v>
      </c>
      <c r="B23" s="20" t="s">
        <v>90</v>
      </c>
      <c r="C23" s="28"/>
      <c r="D23" s="21" t="s">
        <v>82</v>
      </c>
      <c r="E23" s="23">
        <v>2</v>
      </c>
      <c r="F23" s="24"/>
      <c r="G23" s="21">
        <f t="shared" si="0"/>
        <v>0</v>
      </c>
      <c r="H23" s="20" t="s">
        <v>91</v>
      </c>
    </row>
    <row r="24" spans="1:8">
      <c r="A24" s="18">
        <v>3</v>
      </c>
      <c r="B24" s="19" t="s">
        <v>92</v>
      </c>
      <c r="C24" s="20"/>
      <c r="D24" s="21"/>
      <c r="E24" s="26"/>
      <c r="F24" s="21"/>
      <c r="G24" s="21"/>
      <c r="H24" s="20"/>
    </row>
    <row r="25" spans="1:8">
      <c r="A25" s="21">
        <v>3.1</v>
      </c>
      <c r="B25" s="22" t="s">
        <v>92</v>
      </c>
      <c r="C25" s="20" t="s">
        <v>93</v>
      </c>
      <c r="D25" s="21" t="s">
        <v>46</v>
      </c>
      <c r="E25" s="23">
        <v>2</v>
      </c>
      <c r="F25" s="24"/>
      <c r="G25" s="21">
        <f>F25*E25</f>
        <v>0</v>
      </c>
      <c r="H25" s="20" t="s">
        <v>71</v>
      </c>
    </row>
    <row r="26" spans="1:8">
      <c r="A26" s="18" t="s">
        <v>94</v>
      </c>
      <c r="B26" s="19" t="s">
        <v>95</v>
      </c>
      <c r="C26" s="20"/>
      <c r="D26" s="21"/>
      <c r="E26" s="26"/>
      <c r="F26" s="21"/>
      <c r="G26" s="21"/>
      <c r="H26" s="20"/>
    </row>
    <row r="27" spans="1:8">
      <c r="A27" s="21">
        <v>1</v>
      </c>
      <c r="B27" s="22" t="s">
        <v>96</v>
      </c>
      <c r="C27" s="20"/>
      <c r="D27" s="21"/>
      <c r="E27" s="23"/>
      <c r="F27" s="21"/>
      <c r="G27" s="21"/>
      <c r="H27" s="20"/>
    </row>
    <row r="28" spans="1:8">
      <c r="A28" s="21">
        <v>1.1</v>
      </c>
      <c r="B28" s="22" t="s">
        <v>97</v>
      </c>
      <c r="C28" s="20" t="s">
        <v>59</v>
      </c>
      <c r="D28" s="21" t="s">
        <v>46</v>
      </c>
      <c r="E28" s="23">
        <v>17</v>
      </c>
      <c r="F28" s="24"/>
      <c r="G28" s="21">
        <f>F28*E28</f>
        <v>0</v>
      </c>
      <c r="H28" s="20" t="s">
        <v>98</v>
      </c>
    </row>
    <row r="29" spans="1:8">
      <c r="A29" s="21">
        <v>1.2</v>
      </c>
      <c r="B29" s="22" t="s">
        <v>99</v>
      </c>
      <c r="C29" s="20" t="s">
        <v>59</v>
      </c>
      <c r="D29" s="21" t="s">
        <v>46</v>
      </c>
      <c r="E29" s="23">
        <v>19</v>
      </c>
      <c r="F29" s="24"/>
      <c r="G29" s="21">
        <f>F29*E29</f>
        <v>0</v>
      </c>
      <c r="H29" s="20" t="s">
        <v>100</v>
      </c>
    </row>
    <row r="30" spans="1:8">
      <c r="A30" s="21">
        <v>1.3</v>
      </c>
      <c r="B30" s="22" t="s">
        <v>101</v>
      </c>
      <c r="C30" s="20" t="s">
        <v>59</v>
      </c>
      <c r="D30" s="21" t="s">
        <v>46</v>
      </c>
      <c r="E30" s="23">
        <v>70</v>
      </c>
      <c r="F30" s="24"/>
      <c r="G30" s="21">
        <f>F30*E30</f>
        <v>0</v>
      </c>
      <c r="H30" s="20"/>
    </row>
    <row r="31" spans="1:8">
      <c r="A31" s="21">
        <v>1.4</v>
      </c>
      <c r="B31" s="22" t="s">
        <v>102</v>
      </c>
      <c r="C31" s="20" t="s">
        <v>103</v>
      </c>
      <c r="D31" s="21" t="s">
        <v>46</v>
      </c>
      <c r="E31" s="23">
        <v>5</v>
      </c>
      <c r="F31" s="24"/>
      <c r="G31" s="21">
        <f>F31*E31</f>
        <v>0</v>
      </c>
      <c r="H31" s="20" t="s">
        <v>104</v>
      </c>
    </row>
    <row r="32" spans="1:8">
      <c r="A32" s="21">
        <v>1.5</v>
      </c>
      <c r="B32" s="30" t="s">
        <v>105</v>
      </c>
      <c r="C32" s="20" t="s">
        <v>106</v>
      </c>
      <c r="D32" s="21" t="s">
        <v>53</v>
      </c>
      <c r="E32" s="23">
        <v>5</v>
      </c>
      <c r="F32" s="24"/>
      <c r="G32" s="21">
        <f>F32*E32</f>
        <v>0</v>
      </c>
      <c r="H32" s="20" t="s">
        <v>54</v>
      </c>
    </row>
    <row r="33" spans="1:8">
      <c r="A33" s="21">
        <v>1.6</v>
      </c>
      <c r="B33" s="30" t="s">
        <v>107</v>
      </c>
      <c r="C33" s="20" t="s">
        <v>61</v>
      </c>
      <c r="D33" s="21" t="s">
        <v>46</v>
      </c>
      <c r="E33" s="23">
        <v>7</v>
      </c>
      <c r="F33" s="24"/>
      <c r="G33" s="21">
        <f t="shared" ref="G33:G42" si="1">F33*E33</f>
        <v>0</v>
      </c>
      <c r="H33" s="20" t="s">
        <v>108</v>
      </c>
    </row>
    <row r="34" spans="1:8">
      <c r="A34" s="21">
        <v>1.7</v>
      </c>
      <c r="B34" s="30" t="s">
        <v>109</v>
      </c>
      <c r="C34" s="20" t="s">
        <v>110</v>
      </c>
      <c r="D34" s="21" t="s">
        <v>46</v>
      </c>
      <c r="E34" s="23">
        <v>3</v>
      </c>
      <c r="F34" s="24"/>
      <c r="G34" s="21">
        <f t="shared" si="1"/>
        <v>0</v>
      </c>
      <c r="H34" s="20" t="s">
        <v>111</v>
      </c>
    </row>
    <row r="35" spans="1:8">
      <c r="A35" s="21">
        <v>1.8</v>
      </c>
      <c r="B35" s="30" t="s">
        <v>112</v>
      </c>
      <c r="C35" s="20" t="s">
        <v>106</v>
      </c>
      <c r="D35" s="21" t="s">
        <v>53</v>
      </c>
      <c r="E35" s="23">
        <v>3</v>
      </c>
      <c r="F35" s="24"/>
      <c r="G35" s="21">
        <f t="shared" si="1"/>
        <v>0</v>
      </c>
      <c r="H35" s="20" t="s">
        <v>54</v>
      </c>
    </row>
    <row r="36" spans="1:8">
      <c r="A36" s="21">
        <v>1.9</v>
      </c>
      <c r="B36" s="30" t="s">
        <v>113</v>
      </c>
      <c r="C36" s="20" t="s">
        <v>114</v>
      </c>
      <c r="D36" s="21" t="s">
        <v>46</v>
      </c>
      <c r="E36" s="23">
        <v>3</v>
      </c>
      <c r="F36" s="24"/>
      <c r="G36" s="21">
        <f t="shared" si="1"/>
        <v>0</v>
      </c>
      <c r="H36" s="20" t="s">
        <v>104</v>
      </c>
    </row>
    <row r="37" spans="1:8">
      <c r="A37" s="31">
        <v>1.1</v>
      </c>
      <c r="B37" s="30" t="s">
        <v>115</v>
      </c>
      <c r="C37" s="20" t="s">
        <v>116</v>
      </c>
      <c r="D37" s="21" t="s">
        <v>46</v>
      </c>
      <c r="E37" s="23">
        <v>6</v>
      </c>
      <c r="F37" s="24"/>
      <c r="G37" s="21">
        <f t="shared" si="1"/>
        <v>0</v>
      </c>
      <c r="H37" s="20" t="s">
        <v>117</v>
      </c>
    </row>
    <row r="38" spans="1:8">
      <c r="A38" s="21">
        <v>1.11</v>
      </c>
      <c r="B38" s="30" t="s">
        <v>118</v>
      </c>
      <c r="C38" s="20" t="s">
        <v>119</v>
      </c>
      <c r="D38" s="21" t="s">
        <v>53</v>
      </c>
      <c r="E38" s="23">
        <v>9</v>
      </c>
      <c r="F38" s="24"/>
      <c r="G38" s="21">
        <f t="shared" si="1"/>
        <v>0</v>
      </c>
      <c r="H38" s="20" t="s">
        <v>54</v>
      </c>
    </row>
    <row r="39" spans="1:8">
      <c r="A39" s="21">
        <v>1.12</v>
      </c>
      <c r="B39" s="30" t="s">
        <v>120</v>
      </c>
      <c r="C39" s="20" t="s">
        <v>61</v>
      </c>
      <c r="D39" s="21" t="s">
        <v>46</v>
      </c>
      <c r="E39" s="23">
        <v>6</v>
      </c>
      <c r="F39" s="24"/>
      <c r="G39" s="21">
        <f t="shared" si="1"/>
        <v>0</v>
      </c>
      <c r="H39" s="20"/>
    </row>
    <row r="40" spans="1:8">
      <c r="A40" s="21">
        <v>1.13</v>
      </c>
      <c r="B40" s="30" t="s">
        <v>121</v>
      </c>
      <c r="C40" s="20" t="s">
        <v>61</v>
      </c>
      <c r="D40" s="21" t="s">
        <v>46</v>
      </c>
      <c r="E40" s="23">
        <v>2</v>
      </c>
      <c r="F40" s="24"/>
      <c r="G40" s="21">
        <f t="shared" si="1"/>
        <v>0</v>
      </c>
      <c r="H40" s="20"/>
    </row>
    <row r="41" spans="1:8">
      <c r="A41" s="21">
        <v>1.14</v>
      </c>
      <c r="B41" s="30" t="s">
        <v>122</v>
      </c>
      <c r="C41" s="20" t="s">
        <v>123</v>
      </c>
      <c r="D41" s="21" t="s">
        <v>46</v>
      </c>
      <c r="E41" s="23">
        <v>10</v>
      </c>
      <c r="F41" s="24"/>
      <c r="G41" s="21">
        <f t="shared" si="1"/>
        <v>0</v>
      </c>
      <c r="H41" s="20" t="s">
        <v>124</v>
      </c>
    </row>
    <row r="42" spans="1:8">
      <c r="A42" s="21">
        <v>1.15</v>
      </c>
      <c r="B42" s="30" t="s">
        <v>125</v>
      </c>
      <c r="C42" s="20" t="s">
        <v>126</v>
      </c>
      <c r="D42" s="21" t="s">
        <v>53</v>
      </c>
      <c r="E42" s="23">
        <v>73</v>
      </c>
      <c r="F42" s="24"/>
      <c r="G42" s="21">
        <f t="shared" si="1"/>
        <v>0</v>
      </c>
      <c r="H42" s="20" t="s">
        <v>127</v>
      </c>
    </row>
    <row r="43" spans="1:8">
      <c r="A43" s="18">
        <v>2</v>
      </c>
      <c r="B43" s="19" t="s">
        <v>64</v>
      </c>
      <c r="C43" s="20"/>
      <c r="D43" s="32"/>
      <c r="E43" s="26"/>
      <c r="F43" s="21"/>
      <c r="G43" s="21"/>
      <c r="H43" s="20"/>
    </row>
    <row r="44" ht="31.2" spans="1:8">
      <c r="A44" s="21">
        <v>2.1</v>
      </c>
      <c r="B44" s="29" t="s">
        <v>65</v>
      </c>
      <c r="C44" s="15" t="s">
        <v>66</v>
      </c>
      <c r="D44" s="32" t="s">
        <v>67</v>
      </c>
      <c r="E44" s="23">
        <v>5000</v>
      </c>
      <c r="F44" s="24"/>
      <c r="G44" s="21">
        <f t="shared" ref="G44:G63" si="2">F44*E44</f>
        <v>0</v>
      </c>
      <c r="H44" s="20" t="s">
        <v>128</v>
      </c>
    </row>
    <row r="45" spans="1:8">
      <c r="A45" s="21">
        <v>2.2</v>
      </c>
      <c r="B45" s="29" t="s">
        <v>69</v>
      </c>
      <c r="C45" s="15" t="s">
        <v>129</v>
      </c>
      <c r="D45" s="32" t="s">
        <v>67</v>
      </c>
      <c r="E45" s="23">
        <v>600</v>
      </c>
      <c r="F45" s="24"/>
      <c r="G45" s="21">
        <f t="shared" si="2"/>
        <v>0</v>
      </c>
      <c r="H45" s="20" t="s">
        <v>71</v>
      </c>
    </row>
    <row r="46" spans="1:8">
      <c r="A46" s="21">
        <v>2.3</v>
      </c>
      <c r="B46" s="29" t="s">
        <v>72</v>
      </c>
      <c r="C46" s="15"/>
      <c r="D46" s="32" t="s">
        <v>73</v>
      </c>
      <c r="E46" s="23">
        <v>23</v>
      </c>
      <c r="F46" s="24"/>
      <c r="G46" s="21">
        <f t="shared" si="2"/>
        <v>0</v>
      </c>
      <c r="H46" s="20" t="s">
        <v>74</v>
      </c>
    </row>
    <row r="47" spans="1:8">
      <c r="A47" s="21">
        <v>2.4</v>
      </c>
      <c r="B47" s="29" t="s">
        <v>130</v>
      </c>
      <c r="C47" s="29" t="s">
        <v>131</v>
      </c>
      <c r="D47" s="32" t="s">
        <v>132</v>
      </c>
      <c r="E47" s="23">
        <v>3</v>
      </c>
      <c r="F47" s="24"/>
      <c r="G47" s="21">
        <f t="shared" si="2"/>
        <v>0</v>
      </c>
      <c r="H47" s="20" t="s">
        <v>133</v>
      </c>
    </row>
    <row r="48" spans="1:8">
      <c r="A48" s="21">
        <v>2.5</v>
      </c>
      <c r="B48" s="29" t="s">
        <v>134</v>
      </c>
      <c r="C48" s="29" t="s">
        <v>135</v>
      </c>
      <c r="D48" s="32" t="s">
        <v>132</v>
      </c>
      <c r="E48" s="23">
        <v>8</v>
      </c>
      <c r="F48" s="24"/>
      <c r="G48" s="21">
        <f t="shared" si="2"/>
        <v>0</v>
      </c>
      <c r="H48" s="20" t="s">
        <v>136</v>
      </c>
    </row>
    <row r="49" spans="1:8">
      <c r="A49" s="21">
        <v>2.6</v>
      </c>
      <c r="B49" s="29" t="s">
        <v>75</v>
      </c>
      <c r="C49" s="29" t="s">
        <v>76</v>
      </c>
      <c r="D49" s="32" t="s">
        <v>67</v>
      </c>
      <c r="E49" s="23">
        <v>500</v>
      </c>
      <c r="F49" s="24"/>
      <c r="G49" s="21">
        <f t="shared" si="2"/>
        <v>0</v>
      </c>
      <c r="H49" s="20" t="s">
        <v>71</v>
      </c>
    </row>
    <row r="50" spans="1:8">
      <c r="A50" s="21">
        <v>2.7</v>
      </c>
      <c r="B50" s="29" t="s">
        <v>77</v>
      </c>
      <c r="C50" s="29"/>
      <c r="D50" s="32" t="s">
        <v>67</v>
      </c>
      <c r="E50" s="23">
        <v>600</v>
      </c>
      <c r="F50" s="24"/>
      <c r="G50" s="21">
        <f t="shared" si="2"/>
        <v>0</v>
      </c>
      <c r="H50" s="20" t="s">
        <v>71</v>
      </c>
    </row>
    <row r="51" spans="1:8">
      <c r="A51" s="21">
        <v>2.8</v>
      </c>
      <c r="B51" s="29" t="s">
        <v>137</v>
      </c>
      <c r="C51" s="29" t="s">
        <v>79</v>
      </c>
      <c r="D51" s="32" t="s">
        <v>80</v>
      </c>
      <c r="E51" s="23">
        <v>100</v>
      </c>
      <c r="F51" s="24"/>
      <c r="G51" s="21">
        <f t="shared" si="2"/>
        <v>0</v>
      </c>
      <c r="H51" s="20" t="s">
        <v>71</v>
      </c>
    </row>
    <row r="52" spans="1:8">
      <c r="A52" s="21">
        <v>2.9</v>
      </c>
      <c r="B52" s="29" t="s">
        <v>81</v>
      </c>
      <c r="C52" s="29"/>
      <c r="D52" s="32" t="s">
        <v>138</v>
      </c>
      <c r="E52" s="23">
        <v>28</v>
      </c>
      <c r="F52" s="24"/>
      <c r="G52" s="21">
        <f t="shared" si="2"/>
        <v>0</v>
      </c>
      <c r="H52" s="20" t="s">
        <v>71</v>
      </c>
    </row>
    <row r="53" spans="1:8">
      <c r="A53" s="31">
        <v>2.1</v>
      </c>
      <c r="B53" s="29" t="s">
        <v>83</v>
      </c>
      <c r="C53" s="29" t="s">
        <v>84</v>
      </c>
      <c r="D53" s="32" t="s">
        <v>67</v>
      </c>
      <c r="E53" s="23">
        <v>300</v>
      </c>
      <c r="F53" s="24"/>
      <c r="G53" s="21">
        <f t="shared" si="2"/>
        <v>0</v>
      </c>
      <c r="H53" s="20" t="s">
        <v>71</v>
      </c>
    </row>
    <row r="54" spans="1:8">
      <c r="A54" s="21">
        <v>2.11</v>
      </c>
      <c r="B54" s="30" t="s">
        <v>139</v>
      </c>
      <c r="C54" s="20" t="s">
        <v>86</v>
      </c>
      <c r="D54" s="21" t="s">
        <v>53</v>
      </c>
      <c r="E54" s="23">
        <v>50</v>
      </c>
      <c r="F54" s="24"/>
      <c r="G54" s="21">
        <f t="shared" si="2"/>
        <v>0</v>
      </c>
      <c r="H54" s="20" t="s">
        <v>71</v>
      </c>
    </row>
    <row r="55" spans="1:8">
      <c r="A55" s="21">
        <v>2.12</v>
      </c>
      <c r="B55" s="29" t="s">
        <v>140</v>
      </c>
      <c r="C55" s="15"/>
      <c r="D55" s="32" t="s">
        <v>88</v>
      </c>
      <c r="E55" s="23">
        <v>1</v>
      </c>
      <c r="F55" s="24"/>
      <c r="G55" s="21">
        <f t="shared" si="2"/>
        <v>0</v>
      </c>
      <c r="H55" s="20" t="s">
        <v>141</v>
      </c>
    </row>
    <row r="56" ht="62.4" spans="1:8">
      <c r="A56" s="21">
        <v>2.13</v>
      </c>
      <c r="B56" s="29" t="s">
        <v>87</v>
      </c>
      <c r="C56" s="15"/>
      <c r="D56" s="32" t="s">
        <v>88</v>
      </c>
      <c r="E56" s="23">
        <v>1</v>
      </c>
      <c r="F56" s="24"/>
      <c r="G56" s="21">
        <f t="shared" si="2"/>
        <v>0</v>
      </c>
      <c r="H56" s="20" t="s">
        <v>142</v>
      </c>
    </row>
    <row r="57" spans="1:8">
      <c r="A57" s="21">
        <v>2.14</v>
      </c>
      <c r="B57" s="29" t="s">
        <v>90</v>
      </c>
      <c r="C57" s="25"/>
      <c r="D57" s="32" t="s">
        <v>82</v>
      </c>
      <c r="E57" s="23">
        <v>30</v>
      </c>
      <c r="F57" s="24"/>
      <c r="G57" s="21">
        <f t="shared" si="2"/>
        <v>0</v>
      </c>
      <c r="H57" s="20" t="s">
        <v>91</v>
      </c>
    </row>
    <row r="58" spans="1:8">
      <c r="A58" s="18">
        <v>3</v>
      </c>
      <c r="B58" s="19" t="s">
        <v>92</v>
      </c>
      <c r="C58" s="25"/>
      <c r="D58" s="19"/>
      <c r="E58" s="33"/>
      <c r="F58" s="21"/>
      <c r="G58" s="21"/>
      <c r="H58" s="25"/>
    </row>
    <row r="59" spans="1:8">
      <c r="A59" s="21">
        <v>3.1</v>
      </c>
      <c r="B59" s="22" t="s">
        <v>92</v>
      </c>
      <c r="C59" s="20" t="s">
        <v>93</v>
      </c>
      <c r="D59" s="21" t="s">
        <v>46</v>
      </c>
      <c r="E59" s="21">
        <v>14</v>
      </c>
      <c r="F59" s="24"/>
      <c r="G59" s="21">
        <f t="shared" si="2"/>
        <v>0</v>
      </c>
      <c r="H59" s="20" t="s">
        <v>71</v>
      </c>
    </row>
    <row r="60" spans="1:8">
      <c r="A60" s="18">
        <v>4</v>
      </c>
      <c r="B60" s="34" t="s">
        <v>143</v>
      </c>
      <c r="C60" s="15"/>
      <c r="D60" s="15"/>
      <c r="E60" s="35"/>
      <c r="F60" s="21"/>
      <c r="G60" s="21"/>
      <c r="H60" s="15"/>
    </row>
    <row r="61" spans="1:8">
      <c r="A61" s="21">
        <v>4.1</v>
      </c>
      <c r="B61" s="15" t="s">
        <v>144</v>
      </c>
      <c r="C61" s="15" t="s">
        <v>145</v>
      </c>
      <c r="D61" s="21" t="s">
        <v>46</v>
      </c>
      <c r="E61" s="21">
        <v>1</v>
      </c>
      <c r="F61" s="24"/>
      <c r="G61" s="21">
        <f t="shared" si="2"/>
        <v>0</v>
      </c>
      <c r="H61" s="15"/>
    </row>
    <row r="62" ht="31.2" spans="1:8">
      <c r="A62" s="21">
        <v>4.2</v>
      </c>
      <c r="B62" s="15" t="s">
        <v>146</v>
      </c>
      <c r="C62" s="15" t="s">
        <v>147</v>
      </c>
      <c r="D62" s="21" t="s">
        <v>88</v>
      </c>
      <c r="E62" s="21">
        <v>1</v>
      </c>
      <c r="F62" s="24"/>
      <c r="G62" s="21">
        <f t="shared" si="2"/>
        <v>0</v>
      </c>
      <c r="H62" s="15"/>
    </row>
    <row r="63" spans="1:8">
      <c r="A63" s="21">
        <v>4.3</v>
      </c>
      <c r="B63" s="15" t="s">
        <v>148</v>
      </c>
      <c r="C63" s="15"/>
      <c r="D63" s="21" t="s">
        <v>88</v>
      </c>
      <c r="E63" s="21">
        <v>1</v>
      </c>
      <c r="F63" s="24"/>
      <c r="G63" s="21">
        <f t="shared" si="2"/>
        <v>0</v>
      </c>
      <c r="H63" s="15"/>
    </row>
    <row r="64" spans="1:8">
      <c r="A64" s="18" t="s">
        <v>149</v>
      </c>
      <c r="B64" s="34" t="s">
        <v>150</v>
      </c>
      <c r="C64" s="15"/>
      <c r="D64" s="15"/>
      <c r="E64" s="16"/>
      <c r="F64" s="21"/>
      <c r="G64" s="21"/>
      <c r="H64" s="15"/>
    </row>
    <row r="65" spans="1:8">
      <c r="A65" s="36">
        <v>1</v>
      </c>
      <c r="B65" s="15" t="s">
        <v>151</v>
      </c>
      <c r="C65" s="21"/>
      <c r="D65" s="21"/>
      <c r="E65" s="21"/>
      <c r="F65" s="21"/>
      <c r="G65" s="21"/>
      <c r="H65" s="15"/>
    </row>
    <row r="66" spans="1:8">
      <c r="A66" s="36" t="s">
        <v>152</v>
      </c>
      <c r="B66" s="15" t="s">
        <v>153</v>
      </c>
      <c r="C66" s="21"/>
      <c r="D66" s="21"/>
      <c r="E66" s="21"/>
      <c r="F66" s="21"/>
      <c r="G66" s="21"/>
      <c r="H66" s="15"/>
    </row>
    <row r="67" ht="31.2" spans="1:8">
      <c r="A67" s="36" t="s">
        <v>154</v>
      </c>
      <c r="B67" s="15" t="s">
        <v>155</v>
      </c>
      <c r="C67" s="21"/>
      <c r="D67" s="21" t="s">
        <v>156</v>
      </c>
      <c r="E67" s="37">
        <v>1</v>
      </c>
      <c r="F67" s="24"/>
      <c r="G67" s="21">
        <f>F67*E67</f>
        <v>0</v>
      </c>
      <c r="H67" s="15"/>
    </row>
    <row r="68" ht="31.2" spans="1:8">
      <c r="A68" s="36" t="s">
        <v>157</v>
      </c>
      <c r="B68" s="15" t="s">
        <v>158</v>
      </c>
      <c r="C68" s="21"/>
      <c r="D68" s="21" t="s">
        <v>156</v>
      </c>
      <c r="E68" s="37">
        <v>1</v>
      </c>
      <c r="F68" s="24"/>
      <c r="G68" s="21">
        <f>F68*E68</f>
        <v>0</v>
      </c>
      <c r="H68" s="15"/>
    </row>
    <row r="69" spans="1:8">
      <c r="A69" s="36" t="s">
        <v>159</v>
      </c>
      <c r="B69" s="15" t="s">
        <v>160</v>
      </c>
      <c r="C69" s="21"/>
      <c r="D69" s="21" t="s">
        <v>156</v>
      </c>
      <c r="E69" s="37">
        <v>1</v>
      </c>
      <c r="F69" s="36">
        <f>2100000*0.003</f>
        <v>6300</v>
      </c>
      <c r="G69" s="21">
        <f>F69*E69</f>
        <v>6300</v>
      </c>
      <c r="H69" s="15"/>
    </row>
    <row r="70" spans="1:8">
      <c r="A70" s="36" t="s">
        <v>161</v>
      </c>
      <c r="B70" s="15" t="s">
        <v>162</v>
      </c>
      <c r="C70" s="38"/>
      <c r="D70" s="21" t="s">
        <v>156</v>
      </c>
      <c r="E70" s="37">
        <v>1</v>
      </c>
      <c r="F70" s="39"/>
      <c r="G70" s="21">
        <f>F70*E70</f>
        <v>0</v>
      </c>
      <c r="H70" s="15"/>
    </row>
    <row r="71" spans="1:8">
      <c r="A71" s="36" t="s">
        <v>163</v>
      </c>
      <c r="B71" s="15" t="s">
        <v>164</v>
      </c>
      <c r="C71" s="21"/>
      <c r="D71" s="21"/>
      <c r="E71" s="37"/>
      <c r="F71" s="36"/>
      <c r="G71" s="21"/>
      <c r="H71" s="15"/>
    </row>
    <row r="72" spans="1:8">
      <c r="A72" s="36" t="s">
        <v>165</v>
      </c>
      <c r="B72" s="15" t="s">
        <v>166</v>
      </c>
      <c r="C72" s="21"/>
      <c r="D72" s="21" t="s">
        <v>156</v>
      </c>
      <c r="E72" s="37">
        <v>1</v>
      </c>
      <c r="F72" s="39"/>
      <c r="G72" s="21">
        <f>F72*E72</f>
        <v>0</v>
      </c>
      <c r="H72" s="15"/>
    </row>
    <row r="73" spans="1:8">
      <c r="A73" s="36" t="s">
        <v>167</v>
      </c>
      <c r="B73" s="15" t="s">
        <v>168</v>
      </c>
      <c r="C73" s="21"/>
      <c r="D73" s="21" t="s">
        <v>156</v>
      </c>
      <c r="E73" s="37">
        <v>1</v>
      </c>
      <c r="F73" s="39"/>
      <c r="G73" s="21">
        <f>F73*E73</f>
        <v>0</v>
      </c>
      <c r="H73" s="15"/>
    </row>
    <row r="74" spans="1:8">
      <c r="A74" s="36" t="s">
        <v>169</v>
      </c>
      <c r="B74" s="15" t="s">
        <v>170</v>
      </c>
      <c r="C74" s="15"/>
      <c r="D74" s="15" t="s">
        <v>156</v>
      </c>
      <c r="E74" s="37">
        <v>1</v>
      </c>
      <c r="F74" s="36">
        <f>2100000*0.015</f>
        <v>31500</v>
      </c>
      <c r="G74" s="21">
        <f>F74*E74</f>
        <v>31500</v>
      </c>
      <c r="H74" s="15"/>
    </row>
    <row r="75" spans="1:8">
      <c r="A75" s="36" t="s">
        <v>171</v>
      </c>
      <c r="B75" s="15" t="s">
        <v>172</v>
      </c>
      <c r="C75" s="29"/>
      <c r="D75" s="29"/>
      <c r="E75" s="29"/>
      <c r="F75" s="36"/>
      <c r="G75" s="21"/>
      <c r="H75" s="15"/>
    </row>
    <row r="76" spans="1:8">
      <c r="A76" s="36" t="s">
        <v>173</v>
      </c>
      <c r="B76" s="15" t="s">
        <v>172</v>
      </c>
      <c r="C76" s="29"/>
      <c r="D76" s="15" t="s">
        <v>156</v>
      </c>
      <c r="E76" s="37">
        <v>1</v>
      </c>
      <c r="F76" s="39"/>
      <c r="G76" s="21">
        <f>F76*E76</f>
        <v>0</v>
      </c>
      <c r="H76" s="15"/>
    </row>
    <row r="77" spans="1:8">
      <c r="A77" s="15"/>
      <c r="B77" s="29" t="s">
        <v>174</v>
      </c>
      <c r="C77" s="29"/>
      <c r="D77" s="29"/>
      <c r="E77" s="29"/>
      <c r="F77" s="40"/>
      <c r="G77" s="21">
        <f>SUM(G5:G76)</f>
        <v>37800</v>
      </c>
      <c r="H77" s="15"/>
    </row>
    <row r="78" spans="1:7">
      <c r="A78" s="14"/>
      <c r="B78" s="41"/>
      <c r="C78" s="41"/>
      <c r="F78" s="42"/>
      <c r="G78" s="43"/>
    </row>
    <row r="79" spans="1:3">
      <c r="A79" s="44"/>
      <c r="B79" s="45"/>
      <c r="C79" s="45"/>
    </row>
    <row r="80" spans="1:3">
      <c r="A80" s="44"/>
      <c r="B80" s="45"/>
      <c r="C80" s="45"/>
    </row>
    <row r="81" spans="1:3">
      <c r="A81" s="44"/>
      <c r="B81" s="46"/>
      <c r="C81" s="46"/>
    </row>
  </sheetData>
  <sheetProtection password="CF36" sheet="1" objects="1"/>
  <mergeCells count="1">
    <mergeCell ref="B77:E77"/>
  </mergeCells>
  <pageMargins left="0.251388888888889" right="0.251388888888889" top="0.751388888888889" bottom="0.751388888888889" header="0.298611111111111" footer="0.298611111111111"/>
  <pageSetup paperSize="9" scale="73" orientation="landscape" horizontalDpi="600" verticalDpi="600"/>
  <headerFooter>
    <oddFooter>&amp;C投 标 人：               （盖单位章）
法定代表人：              （签     章）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
  <sheetViews>
    <sheetView view="pageBreakPreview" zoomScaleNormal="100" workbookViewId="0">
      <selection activeCell="S18" sqref="S18"/>
    </sheetView>
  </sheetViews>
  <sheetFormatPr defaultColWidth="8.8" defaultRowHeight="15.6"/>
  <cols>
    <col min="1" max="2" width="4.75" style="1"/>
    <col min="3" max="3" width="8" style="1"/>
    <col min="4" max="6" width="4.75" style="1"/>
    <col min="7" max="7" width="8" style="1"/>
    <col min="8" max="9" width="4.75" style="1"/>
    <col min="10" max="11" width="6.375" style="1"/>
    <col min="12" max="12" width="4.75" style="1"/>
    <col min="13" max="13" width="9.625" style="1"/>
    <col min="14" max="14" width="4.75" style="1"/>
    <col min="15" max="15" width="6.375" style="1"/>
    <col min="16" max="17" width="4.75" style="1"/>
    <col min="18" max="18" width="8" style="1"/>
    <col min="19" max="16384" width="8.8" style="1"/>
  </cols>
  <sheetData>
    <row r="1" ht="17.25" customHeight="1" spans="1:18">
      <c r="A1" s="2" t="s">
        <v>175</v>
      </c>
      <c r="B1" s="2"/>
      <c r="C1" s="2"/>
      <c r="D1" s="2"/>
      <c r="E1" s="2"/>
      <c r="F1" s="2"/>
      <c r="G1" s="2"/>
      <c r="H1" s="2"/>
      <c r="I1" s="2"/>
      <c r="J1" s="2"/>
      <c r="K1" s="2"/>
      <c r="L1" s="2"/>
      <c r="M1" s="2"/>
      <c r="N1" s="2"/>
      <c r="O1" s="2"/>
      <c r="P1" s="2"/>
      <c r="Q1" s="2"/>
      <c r="R1" s="2"/>
    </row>
    <row r="2" ht="12.75" customHeight="1" spans="1:18">
      <c r="A2" s="3"/>
      <c r="B2" s="3"/>
      <c r="C2" s="3"/>
      <c r="D2" s="3"/>
      <c r="E2" s="3"/>
      <c r="F2" s="3"/>
      <c r="G2" s="3"/>
      <c r="H2" s="3"/>
      <c r="I2" s="3"/>
      <c r="J2" s="3"/>
      <c r="K2" s="3"/>
      <c r="L2" s="3"/>
      <c r="M2" s="3"/>
      <c r="N2" s="3"/>
      <c r="O2" s="3"/>
      <c r="P2" s="3"/>
      <c r="Q2" s="3"/>
      <c r="R2" s="3"/>
    </row>
    <row r="3" spans="1:18">
      <c r="A3" s="4" t="s">
        <v>26</v>
      </c>
      <c r="B3" s="5" t="s">
        <v>176</v>
      </c>
      <c r="C3" s="5" t="s">
        <v>177</v>
      </c>
      <c r="D3" s="5" t="s">
        <v>178</v>
      </c>
      <c r="E3" s="5"/>
      <c r="F3" s="5"/>
      <c r="G3" s="5" t="s">
        <v>179</v>
      </c>
      <c r="H3" s="5"/>
      <c r="I3" s="5"/>
      <c r="J3" s="5"/>
      <c r="K3" s="5"/>
      <c r="L3" s="5"/>
      <c r="M3" s="5" t="s">
        <v>180</v>
      </c>
      <c r="N3" s="5" t="s">
        <v>143</v>
      </c>
      <c r="O3" s="5" t="s">
        <v>181</v>
      </c>
      <c r="P3" s="5" t="s">
        <v>182</v>
      </c>
      <c r="Q3" s="5" t="s">
        <v>183</v>
      </c>
      <c r="R3" s="10" t="s">
        <v>184</v>
      </c>
    </row>
    <row r="4" spans="1:18">
      <c r="A4" s="6"/>
      <c r="B4" s="7"/>
      <c r="C4" s="7"/>
      <c r="D4" s="7" t="s">
        <v>185</v>
      </c>
      <c r="E4" s="7" t="s">
        <v>38</v>
      </c>
      <c r="F4" s="7" t="s">
        <v>186</v>
      </c>
      <c r="G4" s="7" t="s">
        <v>187</v>
      </c>
      <c r="H4" s="7"/>
      <c r="I4" s="7"/>
      <c r="J4" s="7"/>
      <c r="K4" s="7" t="s">
        <v>188</v>
      </c>
      <c r="L4" s="7" t="s">
        <v>186</v>
      </c>
      <c r="M4" s="7"/>
      <c r="N4" s="7"/>
      <c r="O4" s="7"/>
      <c r="P4" s="7"/>
      <c r="Q4" s="7"/>
      <c r="R4" s="11"/>
    </row>
    <row r="5" spans="1:18">
      <c r="A5" s="6"/>
      <c r="B5" s="7"/>
      <c r="C5" s="7"/>
      <c r="D5" s="7"/>
      <c r="E5" s="7"/>
      <c r="F5" s="7"/>
      <c r="G5" s="7" t="s">
        <v>189</v>
      </c>
      <c r="H5" s="7" t="s">
        <v>36</v>
      </c>
      <c r="I5" s="7" t="s">
        <v>38</v>
      </c>
      <c r="J5" s="7" t="s">
        <v>190</v>
      </c>
      <c r="K5" s="7"/>
      <c r="L5" s="7"/>
      <c r="M5" s="7"/>
      <c r="N5" s="7"/>
      <c r="O5" s="7"/>
      <c r="P5" s="7"/>
      <c r="Q5" s="7"/>
      <c r="R5" s="11"/>
    </row>
    <row r="6" spans="1:18">
      <c r="A6" s="6"/>
      <c r="B6" s="7"/>
      <c r="C6" s="7"/>
      <c r="D6" s="7"/>
      <c r="E6" s="7"/>
      <c r="F6" s="7"/>
      <c r="G6" s="7"/>
      <c r="H6" s="7"/>
      <c r="I6" s="7"/>
      <c r="J6" s="7"/>
      <c r="K6" s="7"/>
      <c r="L6" s="7"/>
      <c r="M6" s="7"/>
      <c r="N6" s="7"/>
      <c r="O6" s="7"/>
      <c r="P6" s="7"/>
      <c r="Q6" s="7"/>
      <c r="R6" s="11"/>
    </row>
    <row r="7" spans="1:18">
      <c r="A7" s="6"/>
      <c r="B7" s="7"/>
      <c r="C7" s="7"/>
      <c r="D7" s="7"/>
      <c r="E7" s="7"/>
      <c r="F7" s="7"/>
      <c r="G7" s="7"/>
      <c r="H7" s="7"/>
      <c r="I7" s="7"/>
      <c r="J7" s="7"/>
      <c r="K7" s="7"/>
      <c r="L7" s="7"/>
      <c r="M7" s="7"/>
      <c r="N7" s="7"/>
      <c r="O7" s="7"/>
      <c r="P7" s="7"/>
      <c r="Q7" s="7"/>
      <c r="R7" s="11"/>
    </row>
    <row r="8" spans="1:18">
      <c r="A8" s="6"/>
      <c r="B8" s="7"/>
      <c r="C8" s="7"/>
      <c r="D8" s="7"/>
      <c r="E8" s="7"/>
      <c r="F8" s="7"/>
      <c r="G8" s="7"/>
      <c r="H8" s="7"/>
      <c r="I8" s="7"/>
      <c r="J8" s="7"/>
      <c r="K8" s="7"/>
      <c r="L8" s="7"/>
      <c r="M8" s="7"/>
      <c r="N8" s="7"/>
      <c r="O8" s="7"/>
      <c r="P8" s="7"/>
      <c r="Q8" s="7"/>
      <c r="R8" s="11"/>
    </row>
    <row r="9" spans="1:18">
      <c r="A9" s="6"/>
      <c r="B9" s="7"/>
      <c r="C9" s="7"/>
      <c r="D9" s="7"/>
      <c r="E9" s="7"/>
      <c r="F9" s="7"/>
      <c r="G9" s="7"/>
      <c r="H9" s="7"/>
      <c r="I9" s="7"/>
      <c r="J9" s="7"/>
      <c r="K9" s="7"/>
      <c r="L9" s="7"/>
      <c r="M9" s="7"/>
      <c r="N9" s="7"/>
      <c r="O9" s="7"/>
      <c r="P9" s="7"/>
      <c r="Q9" s="7"/>
      <c r="R9" s="11"/>
    </row>
    <row r="10" spans="1:18">
      <c r="A10" s="6"/>
      <c r="B10" s="7"/>
      <c r="C10" s="7"/>
      <c r="D10" s="7"/>
      <c r="E10" s="7"/>
      <c r="F10" s="7"/>
      <c r="G10" s="7"/>
      <c r="H10" s="7"/>
      <c r="I10" s="7"/>
      <c r="J10" s="7"/>
      <c r="K10" s="7"/>
      <c r="L10" s="7"/>
      <c r="M10" s="7"/>
      <c r="N10" s="7"/>
      <c r="O10" s="7"/>
      <c r="P10" s="7"/>
      <c r="Q10" s="7"/>
      <c r="R10" s="11"/>
    </row>
    <row r="11" spans="1:18">
      <c r="A11" s="6"/>
      <c r="B11" s="7"/>
      <c r="C11" s="7"/>
      <c r="D11" s="7"/>
      <c r="E11" s="7"/>
      <c r="F11" s="7"/>
      <c r="G11" s="7"/>
      <c r="H11" s="7"/>
      <c r="I11" s="7"/>
      <c r="J11" s="7"/>
      <c r="K11" s="7"/>
      <c r="L11" s="7"/>
      <c r="M11" s="7"/>
      <c r="N11" s="7"/>
      <c r="O11" s="7"/>
      <c r="P11" s="7"/>
      <c r="Q11" s="7"/>
      <c r="R11" s="11"/>
    </row>
    <row r="12" spans="1:18">
      <c r="A12" s="6"/>
      <c r="B12" s="7"/>
      <c r="C12" s="7"/>
      <c r="D12" s="7"/>
      <c r="E12" s="7"/>
      <c r="F12" s="7"/>
      <c r="G12" s="7"/>
      <c r="H12" s="7"/>
      <c r="I12" s="7"/>
      <c r="J12" s="7"/>
      <c r="K12" s="7"/>
      <c r="L12" s="7"/>
      <c r="M12" s="7"/>
      <c r="N12" s="7"/>
      <c r="O12" s="7"/>
      <c r="P12" s="7"/>
      <c r="Q12" s="7"/>
      <c r="R12" s="11"/>
    </row>
    <row r="13" spans="1:18">
      <c r="A13" s="6"/>
      <c r="B13" s="7"/>
      <c r="C13" s="7"/>
      <c r="D13" s="7"/>
      <c r="E13" s="7"/>
      <c r="F13" s="7"/>
      <c r="G13" s="7"/>
      <c r="H13" s="7"/>
      <c r="I13" s="7"/>
      <c r="J13" s="7"/>
      <c r="K13" s="7"/>
      <c r="L13" s="7"/>
      <c r="M13" s="7"/>
      <c r="N13" s="7"/>
      <c r="O13" s="7"/>
      <c r="P13" s="7"/>
      <c r="Q13" s="7"/>
      <c r="R13" s="11"/>
    </row>
    <row r="14" spans="1:18">
      <c r="A14" s="6"/>
      <c r="B14" s="7"/>
      <c r="C14" s="7"/>
      <c r="D14" s="7"/>
      <c r="E14" s="7"/>
      <c r="F14" s="7"/>
      <c r="G14" s="7"/>
      <c r="H14" s="7"/>
      <c r="I14" s="7"/>
      <c r="J14" s="7"/>
      <c r="K14" s="7"/>
      <c r="L14" s="7"/>
      <c r="M14" s="7"/>
      <c r="N14" s="7"/>
      <c r="O14" s="7"/>
      <c r="P14" s="7"/>
      <c r="Q14" s="7"/>
      <c r="R14" s="11"/>
    </row>
    <row r="15" spans="1:18">
      <c r="A15" s="6"/>
      <c r="B15" s="7"/>
      <c r="C15" s="7"/>
      <c r="D15" s="7"/>
      <c r="E15" s="7"/>
      <c r="F15" s="7"/>
      <c r="G15" s="7"/>
      <c r="H15" s="7"/>
      <c r="I15" s="7"/>
      <c r="J15" s="7"/>
      <c r="K15" s="7"/>
      <c r="L15" s="7"/>
      <c r="M15" s="7"/>
      <c r="N15" s="7"/>
      <c r="O15" s="7"/>
      <c r="P15" s="7"/>
      <c r="Q15" s="7"/>
      <c r="R15" s="11"/>
    </row>
    <row r="16" spans="1:18">
      <c r="A16" s="6"/>
      <c r="B16" s="7"/>
      <c r="C16" s="7"/>
      <c r="D16" s="7"/>
      <c r="E16" s="7"/>
      <c r="F16" s="7"/>
      <c r="G16" s="7"/>
      <c r="H16" s="7"/>
      <c r="I16" s="7"/>
      <c r="J16" s="7"/>
      <c r="K16" s="7"/>
      <c r="L16" s="7"/>
      <c r="M16" s="7"/>
      <c r="N16" s="7"/>
      <c r="O16" s="7"/>
      <c r="P16" s="7"/>
      <c r="Q16" s="7"/>
      <c r="R16" s="11"/>
    </row>
    <row r="17" spans="1:18">
      <c r="A17" s="6"/>
      <c r="B17" s="7"/>
      <c r="C17" s="7"/>
      <c r="D17" s="7"/>
      <c r="E17" s="7"/>
      <c r="F17" s="7"/>
      <c r="G17" s="7"/>
      <c r="H17" s="7"/>
      <c r="I17" s="7"/>
      <c r="J17" s="7"/>
      <c r="K17" s="7"/>
      <c r="L17" s="7"/>
      <c r="M17" s="7"/>
      <c r="N17" s="7"/>
      <c r="O17" s="7"/>
      <c r="P17" s="7"/>
      <c r="Q17" s="7"/>
      <c r="R17" s="11"/>
    </row>
    <row r="18" spans="1:18">
      <c r="A18" s="6"/>
      <c r="B18" s="7"/>
      <c r="C18" s="7"/>
      <c r="D18" s="7"/>
      <c r="E18" s="7"/>
      <c r="F18" s="7"/>
      <c r="G18" s="7"/>
      <c r="H18" s="7"/>
      <c r="I18" s="7"/>
      <c r="J18" s="7"/>
      <c r="K18" s="7"/>
      <c r="L18" s="7"/>
      <c r="M18" s="7"/>
      <c r="N18" s="7"/>
      <c r="O18" s="7"/>
      <c r="P18" s="7"/>
      <c r="Q18" s="7"/>
      <c r="R18" s="11"/>
    </row>
    <row r="19" ht="16.35" spans="1:18">
      <c r="A19" s="8"/>
      <c r="B19" s="9"/>
      <c r="C19" s="9"/>
      <c r="D19" s="9"/>
      <c r="E19" s="9"/>
      <c r="F19" s="9"/>
      <c r="G19" s="9"/>
      <c r="H19" s="9"/>
      <c r="I19" s="9"/>
      <c r="J19" s="9"/>
      <c r="K19" s="9"/>
      <c r="L19" s="9"/>
      <c r="M19" s="9"/>
      <c r="N19" s="9"/>
      <c r="O19" s="9"/>
      <c r="P19" s="9"/>
      <c r="Q19" s="9"/>
      <c r="R19" s="12"/>
    </row>
  </sheetData>
  <mergeCells count="18">
    <mergeCell ref="A1:R1"/>
    <mergeCell ref="D3:F3"/>
    <mergeCell ref="G3:L3"/>
    <mergeCell ref="G4:J4"/>
    <mergeCell ref="A3:A5"/>
    <mergeCell ref="B3:B5"/>
    <mergeCell ref="C3:C5"/>
    <mergeCell ref="D4:D5"/>
    <mergeCell ref="E4:E5"/>
    <mergeCell ref="F4:F5"/>
    <mergeCell ref="K4:K5"/>
    <mergeCell ref="L4:L5"/>
    <mergeCell ref="M3:M5"/>
    <mergeCell ref="N3:N5"/>
    <mergeCell ref="O3:O5"/>
    <mergeCell ref="P3:P5"/>
    <mergeCell ref="Q3:Q5"/>
    <mergeCell ref="R3:R5"/>
  </mergeCells>
  <pageMargins left="0.751388888888889" right="0.751388888888889" top="1" bottom="1" header="0.5" footer="0.5"/>
  <pageSetup paperSize="9" orientation="landscape" horizontalDpi="600" verticalDpi="600"/>
  <headerFooter alignWithMargins="0">
    <oddFooter>&amp;C投 标 人：               （盖单位章）
法定代表人：              （签     章）</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说明</vt:lpstr>
      <vt:lpstr>清单汇总表 </vt:lpstr>
      <vt:lpstr>工程量预算</vt:lpstr>
      <vt:lpstr>单价分析表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Yinrb</dc:creator>
  <cp:lastModifiedBy>愿时光温柔待你</cp:lastModifiedBy>
  <dcterms:created xsi:type="dcterms:W3CDTF">2020-04-02T08:26:00Z</dcterms:created>
  <dcterms:modified xsi:type="dcterms:W3CDTF">2026-08-28T01:10:32Z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FF9A5A41DA9E436FA7E6093735706E26_13</vt:lpwstr>
  </property>
  <property fmtid="{D5CDD505-2E9C-101B-9397-08002B2CF9AE}" pid="4" name="KSOReadingLayout">
    <vt:bool>true</vt:bool>
  </property>
</Properties>
</file>