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项目工程\宿城区\宿城区交通局\2026\2026年度道路交通安全隐患治理项目\8.31图纸\"/>
    </mc:Choice>
  </mc:AlternateContent>
  <bookViews>
    <workbookView windowWidth="28800" windowHeight="12375"/>
  </bookViews>
  <sheets>
    <sheet name="封面" sheetId="8" r:id="rId1"/>
    <sheet name="编制说明" sheetId="9" r:id="rId2"/>
    <sheet name="投标报价汇总表" sheetId="5" r:id="rId3"/>
    <sheet name="工程量清单表" sheetId="6" r:id="rId4"/>
  </sheets>
  <definedNames>
    <definedName name="_xlnm.Print_Area" localSheetId="2">投标报价汇总表!$A$1:$D$31</definedName>
    <definedName name="_xlnm.Print_Area" localSheetId="3">工程量清单表!$A$1:$F$264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<sst xmlns="http://schemas.openxmlformats.org/spreadsheetml/2006/main" count="717" uniqueCount="350">
  <si>
    <t>2026年度道路交通安全隐患治理项目</t>
  </si>
  <si>
    <t>工程量清单</t>
  </si>
  <si>
    <t xml:space="preserve">  招 标 人：宿迁市宿城区交通运输局</t>
  </si>
  <si>
    <t>二○二六年九月</t>
  </si>
  <si>
    <t>工程量清单总说明</t>
  </si>
  <si>
    <t>项目名称：2026年度道路交通安全隐患治理项目</t>
  </si>
  <si>
    <t>1.工程量清单说明</t>
  </si>
  <si>
    <t xml:space="preserve">  1.1 本工程量清单是根据招标文件中包括的、有合同条款中约定的清单工程量计量规则、图纸以及有关工程量清单的国家标准、行业标准、合同条款中约定的其他规则编制。约定计量规则中没有的子目，其工程量按照有合同约束力的图纸所标示尺寸的理论净量计算。计量采用中华人民共和国法定计量单位。</t>
  </si>
  <si>
    <t xml:space="preserve">  1.2 本工程量清单应与招标文件中的投标人须知、通用合同条款、专用合同条款、工程量清单计量规则、技术标准及图纸等一起阅读理解。</t>
  </si>
  <si>
    <t xml:space="preserve">  1.3 本工程量清单中所列工程数量是估算的或设计的预计数量，仅作为投标报价的共同基础，不能作为最终结算与支付的依据。实际支付应按实际完成的工程量，由承包人按工程量清单计量规则规定的计量方法，以监理人认可的、断面计量，按本工程量清单的单价和总额价计算支付金额；或根据具体情况，按合同条款的规定，按监理人确定的单价或总额价计算支付额。</t>
  </si>
  <si>
    <t xml:space="preserve">  1.4 工程量清单各章节是按第八章“工程量清单计量规则”、第七章“技术规范”的相应章次编号的，因此，工程量清单中各章的工程子目的范围与计量等应与“工程量清单计量规则”、“技术规范”相应章节的范围、计量与支付条款结合起来理解或解释。</t>
  </si>
  <si>
    <t xml:space="preserve">  1.5 对作业和材料的一般说明或规定，未重复写入工程量清单内，在给工程量清单各子目标价前，应参阅第七章“技术规范”的有关内容。</t>
  </si>
  <si>
    <t xml:space="preserve">  1.6 工程量清单中所列工程量的变动，丝毫不会降低或影响合同条款的效力，也不免除承包人按规定的标准进行施工和修复缺陷的责任。</t>
  </si>
  <si>
    <t xml:space="preserve">  1.7 图纸中所列的工程数量表及数量汇总表仅是提供资料，不是工程量清单的外延。当图纸与工程量清单所列数量不一致时，以工程量清单所列数量作为报价的依据，其项目特征全部内容以施工图设计为准，不得以工程量清单表中未表述为理由不予实施，否则不得计量。</t>
  </si>
  <si>
    <t>2.投标报价说明</t>
  </si>
  <si>
    <t xml:space="preserve">  2.1 工程量清单中的每一子目须填入单价或价格，且只允许有一个报价。</t>
  </si>
  <si>
    <t xml:space="preserve">  2.2 除非合同另有规定，工程量清单中有标价的单价和总额价均已包含了为实施和完成合同工程所需的劳务、材料、机械、质检（自检）、安装、缺陷修复、管理、保险、税费、利润等费用，以及合同明示或暗示的所有责任、义务和一般风险。</t>
  </si>
  <si>
    <t xml:space="preserve">  2.3 工程量清单中投标人没有填入单价或价格的子目，其费用视为已分摊在工程量清单中其他相关子目的单价或价格之中。承包人必须按监理人指令完成工程量清单中未填入单价或价格的子目，但不能得到结算与支付。</t>
  </si>
  <si>
    <t xml:space="preserve">  2.4 符合合同条款规定的全部费用应认为已被计入有标价的工程量清单所列各子目之中，未列子目不予计量的工作，其费用应视为已分摊在本合同工程的有关子目的单价或总额价之中。</t>
  </si>
  <si>
    <t xml:space="preserve">  2.5 承包人用于本合同工程的各类装备的提供、运输、维护、拆卸、拼装等支付的费用，已包括在工程量清单的单价与总额价中。</t>
  </si>
  <si>
    <t xml:space="preserve">  2.6 工程量清单中各项金额均以人民币（元）结算。</t>
  </si>
  <si>
    <r>
      <rPr>
        <sz val="10"/>
        <rFont val="宋体"/>
        <charset val="134"/>
      </rPr>
      <t xml:space="preserve">  2.7 </t>
    </r>
    <r>
      <rPr>
        <sz val="10"/>
        <color rgb="FF000000"/>
        <rFont val="宋体"/>
        <charset val="134"/>
      </rPr>
      <t>暂列金额：无</t>
    </r>
    <r>
      <rPr>
        <sz val="10"/>
        <color rgb="FF000000"/>
        <rFont val="Arial"/>
        <charset val="134"/>
      </rPr>
      <t xml:space="preserve"> </t>
    </r>
  </si>
  <si>
    <r>
      <rPr>
        <sz val="10"/>
        <rFont val="宋体"/>
        <charset val="134"/>
      </rPr>
      <t xml:space="preserve">  2.8 </t>
    </r>
    <r>
      <rPr>
        <sz val="10"/>
        <color rgb="FF000000"/>
        <rFont val="宋体"/>
        <charset val="134"/>
      </rPr>
      <t>暂估价：无</t>
    </r>
    <r>
      <rPr>
        <sz val="10"/>
        <color rgb="FF000000"/>
        <rFont val="Arial"/>
        <charset val="134"/>
      </rPr>
      <t xml:space="preserve"> </t>
    </r>
  </si>
  <si>
    <t>3.计日工说明</t>
  </si>
  <si>
    <t xml:space="preserve">  无</t>
  </si>
  <si>
    <t>4.其他说明</t>
  </si>
  <si>
    <t xml:space="preserve">  4.1 100章总则中除工程量清单单独列项外，所涉其它内容均不另行计量与支付，其所涉及的费用应包括在与其相关工程项目的单价或费率之中。</t>
  </si>
  <si>
    <t xml:space="preserve">  4.2 安全生产费按最高投标限价的1.5%计入工程量清单第100章中。安全生产费用应当用于施工安全防护用具及设施的采购和更新、安全施工措施的落实、安全生产条件的改善，不得挪作他用。</t>
  </si>
  <si>
    <t xml:space="preserve">  4.3 投标人在投标报价时应综合考虑将标牌、波形护栏等拆除工程的材料残值运至业主指定地点的费用。</t>
  </si>
  <si>
    <t xml:space="preserve">  4.4 投标人在投标报价时应综合考虑并包含完成本工程施工所需的全部费用。其中，系统安装调试费、绿化破坏与恢复、道路设施破坏与恢复等附属工程费用，均须摊入对应工程项目的综合单价或费率之中，结算时不再另行计取。  </t>
  </si>
  <si>
    <t xml:space="preserve">  4.5 其余详见招标文件项目专用本、《公路工程标准施工招标文件》（2018年版））。</t>
  </si>
  <si>
    <t>投标报价汇总表</t>
  </si>
  <si>
    <t>工程名称：2026年度道路交通安全隐患治理项目</t>
  </si>
  <si>
    <t>第1页 共1页</t>
  </si>
  <si>
    <t>序号</t>
  </si>
  <si>
    <t>章次</t>
  </si>
  <si>
    <t>科目名称</t>
  </si>
  <si>
    <t>金额</t>
  </si>
  <si>
    <t>1</t>
  </si>
  <si>
    <t>100</t>
  </si>
  <si>
    <t>清单 第100章 总则</t>
  </si>
  <si>
    <t>2</t>
  </si>
  <si>
    <t>200</t>
  </si>
  <si>
    <t>清单 第200章 路基</t>
  </si>
  <si>
    <t>3</t>
  </si>
  <si>
    <t>300</t>
  </si>
  <si>
    <t>清单 第300章 路面</t>
  </si>
  <si>
    <t>4</t>
  </si>
  <si>
    <t>600</t>
  </si>
  <si>
    <t>清单 第600章 安全设施及预埋管线</t>
  </si>
  <si>
    <t>5</t>
  </si>
  <si>
    <t>700</t>
  </si>
  <si>
    <t>清单 第700章 绿化及环境保护设施</t>
  </si>
  <si>
    <t>6</t>
  </si>
  <si>
    <t>第100章至第700章合计</t>
  </si>
  <si>
    <t>7</t>
  </si>
  <si>
    <t>已包含在清单合计中的材料、工程设备、专业工程暂估价合计</t>
  </si>
  <si>
    <t>8</t>
  </si>
  <si>
    <t>清单合计减去材料、工程设备、专业工程暂估价合计</t>
  </si>
  <si>
    <t>9</t>
  </si>
  <si>
    <t>计日工合计</t>
  </si>
  <si>
    <t>10</t>
  </si>
  <si>
    <t>暂列金额（不含计日工总额）</t>
  </si>
  <si>
    <t>11</t>
  </si>
  <si>
    <t>招标代理服务费</t>
  </si>
  <si>
    <t>12</t>
  </si>
  <si>
    <t>投标报价</t>
  </si>
  <si>
    <t/>
  </si>
  <si>
    <t>工程量清单表</t>
  </si>
  <si>
    <t>编制范围：2026年度道路交通安全隐患治理项目</t>
  </si>
  <si>
    <t>第1页 共9页</t>
  </si>
  <si>
    <t>子目号</t>
  </si>
  <si>
    <t>子目名称</t>
  </si>
  <si>
    <t>单位</t>
  </si>
  <si>
    <t>数量</t>
  </si>
  <si>
    <t>单价</t>
  </si>
  <si>
    <t>合价</t>
  </si>
  <si>
    <t>101</t>
  </si>
  <si>
    <t>通则</t>
  </si>
  <si>
    <t>101-1</t>
  </si>
  <si>
    <t>保险费</t>
  </si>
  <si>
    <t>-a</t>
  </si>
  <si>
    <t>按合同条款规定，提供建筑工程一切险</t>
  </si>
  <si>
    <t>总额</t>
  </si>
  <si>
    <t>-b</t>
  </si>
  <si>
    <t>按合同条款规定，提供第三者责任险</t>
  </si>
  <si>
    <t>-c</t>
  </si>
  <si>
    <t>工伤保险费</t>
  </si>
  <si>
    <t>102</t>
  </si>
  <si>
    <t>工程管理</t>
  </si>
  <si>
    <t>102-2</t>
  </si>
  <si>
    <t>施工环保费（含扬尘污染防治费）</t>
  </si>
  <si>
    <t>102-3</t>
  </si>
  <si>
    <t>安全生产费</t>
  </si>
  <si>
    <t>第100章</t>
  </si>
  <si>
    <t>合计 人民币</t>
  </si>
  <si>
    <t>元</t>
  </si>
  <si>
    <t>第2页 共9页</t>
  </si>
  <si>
    <t>202</t>
  </si>
  <si>
    <t>场地清理</t>
  </si>
  <si>
    <t>202-1</t>
  </si>
  <si>
    <t>清理与掘除</t>
  </si>
  <si>
    <t>清理现场</t>
  </si>
  <si>
    <t>-a-1</t>
  </si>
  <si>
    <t>挖除绿化（承包人自行清运弃置）</t>
  </si>
  <si>
    <t>m2</t>
  </si>
  <si>
    <t>2302.00</t>
  </si>
  <si>
    <t>202-2</t>
  </si>
  <si>
    <t>挖除旧路面</t>
  </si>
  <si>
    <t>挖除老路面层</t>
  </si>
  <si>
    <t>m3</t>
  </si>
  <si>
    <t>119.00</t>
  </si>
  <si>
    <t>沥青混凝土路面</t>
  </si>
  <si>
    <t>-b-1</t>
  </si>
  <si>
    <t>铣刨12cm沥青（铣刨旧料由承包人自行处置，综合单价已扣除残值折抵）</t>
  </si>
  <si>
    <t>16.00</t>
  </si>
  <si>
    <t>-b-2</t>
  </si>
  <si>
    <t>拆除缘石</t>
  </si>
  <si>
    <t>m</t>
  </si>
  <si>
    <t>36.00</t>
  </si>
  <si>
    <t>202-3</t>
  </si>
  <si>
    <t>拆除结构物</t>
  </si>
  <si>
    <t>-d</t>
  </si>
  <si>
    <t>金属结构</t>
  </si>
  <si>
    <t>-d-1</t>
  </si>
  <si>
    <t>拆除标志、现状波形护栏拆除及爆闪灯拆除（材料残值运至业主指定地点）</t>
  </si>
  <si>
    <t>项</t>
  </si>
  <si>
    <t>203</t>
  </si>
  <si>
    <t>挖方路基</t>
  </si>
  <si>
    <t>203-1</t>
  </si>
  <si>
    <t>路基挖方</t>
  </si>
  <si>
    <t>挖土方</t>
  </si>
  <si>
    <t>20.00</t>
  </si>
  <si>
    <t>第200章</t>
  </si>
  <si>
    <t>第3页 共9页</t>
  </si>
  <si>
    <t>308</t>
  </si>
  <si>
    <t>透层和黏层</t>
  </si>
  <si>
    <t>308-2</t>
  </si>
  <si>
    <t>黏层（乳化沥青粘层）</t>
  </si>
  <si>
    <t>96.00</t>
  </si>
  <si>
    <t>309</t>
  </si>
  <si>
    <t>热拌沥青混合料面层</t>
  </si>
  <si>
    <t>309-2</t>
  </si>
  <si>
    <t>中粒式沥青混凝土</t>
  </si>
  <si>
    <t>6cm沥青混凝土AC-16C</t>
  </si>
  <si>
    <t>312</t>
  </si>
  <si>
    <t>水泥混凝土面板</t>
  </si>
  <si>
    <t>312-1</t>
  </si>
  <si>
    <t>C25水泥砼</t>
  </si>
  <si>
    <t>14.00</t>
  </si>
  <si>
    <t>18cm厚C30水泥混凝土面层</t>
  </si>
  <si>
    <t>118.80</t>
  </si>
  <si>
    <t>313</t>
  </si>
  <si>
    <t>路肩培土、中央分隔带回填土、土路肩加固及路缘石</t>
  </si>
  <si>
    <t>313-5</t>
  </si>
  <si>
    <t>安装缘石（利用现状缘石）</t>
  </si>
  <si>
    <t>4.00</t>
  </si>
  <si>
    <t>317</t>
  </si>
  <si>
    <t>道路拼接缝处理</t>
  </si>
  <si>
    <t>317-1</t>
  </si>
  <si>
    <t>抗裂贴</t>
  </si>
  <si>
    <t>11.00</t>
  </si>
  <si>
    <t>第300章</t>
  </si>
  <si>
    <t>第4页 共9页</t>
  </si>
  <si>
    <t>602</t>
  </si>
  <si>
    <t>护栏</t>
  </si>
  <si>
    <t>602-3</t>
  </si>
  <si>
    <t>波形梁钢护栏</t>
  </si>
  <si>
    <t>路侧波形梁钢护栏</t>
  </si>
  <si>
    <t>SB级波形梁护栏(含端头，黄黑反光膜，钢筋混凝土基础，型式含AT1-2、Gr-SB-2E及AT2）</t>
  </si>
  <si>
    <t>932.00</t>
  </si>
  <si>
    <t>-a-2</t>
  </si>
  <si>
    <t>转角护栏Gr-B-2E(含端头，黄黑反光膜，钢筋混凝土基础）</t>
  </si>
  <si>
    <t>40.00</t>
  </si>
  <si>
    <t>-a-3</t>
  </si>
  <si>
    <t>Am级波形梁护栏Gr-Am-2E（一柱双挂护栏，黄黑反光膜）</t>
  </si>
  <si>
    <t>中央分隔带波形梁钢护栏</t>
  </si>
  <si>
    <t>现状护栏降低高度</t>
  </si>
  <si>
    <t>2440.00</t>
  </si>
  <si>
    <t>602-5</t>
  </si>
  <si>
    <t>中央分隔带活动护栏</t>
  </si>
  <si>
    <t>机非隔离护栏（G235段，样式与现状一致，含立柱粘贴Ⅳ类反光膜）</t>
  </si>
  <si>
    <t>1325.00</t>
  </si>
  <si>
    <t>604</t>
  </si>
  <si>
    <t>道路交通标志</t>
  </si>
  <si>
    <t>604-1</t>
  </si>
  <si>
    <t>单柱式交通标志</t>
  </si>
  <si>
    <t>△1100mm 警告标志</t>
  </si>
  <si>
    <t>个</t>
  </si>
  <si>
    <t>D800mm(八角)+800mm*500mm 停让标志</t>
  </si>
  <si>
    <t>1200mm*1200mm 人行横道标志</t>
  </si>
  <si>
    <t>800mm*500mm 警告标志</t>
  </si>
  <si>
    <t>-e</t>
  </si>
  <si>
    <t>600mm*1200mm 标志新增基础</t>
  </si>
  <si>
    <t>-f</t>
  </si>
  <si>
    <t>△1100mm标志新增基础</t>
  </si>
  <si>
    <t>-g</t>
  </si>
  <si>
    <t>标志新增版面和立柱（D800mm（八角）+D800mm）</t>
  </si>
  <si>
    <t>块</t>
  </si>
  <si>
    <t>-h</t>
  </si>
  <si>
    <t>标志新增版面和立柱（1200mm*1200mm）</t>
  </si>
  <si>
    <t>-i</t>
  </si>
  <si>
    <t>△900mm警告标志</t>
  </si>
  <si>
    <t>第5页 共9页</t>
  </si>
  <si>
    <t>-j</t>
  </si>
  <si>
    <t>D800mm(八角)停让标志</t>
  </si>
  <si>
    <t>-k</t>
  </si>
  <si>
    <t>太阳能爆闪灯</t>
  </si>
  <si>
    <t>套</t>
  </si>
  <si>
    <t>-l</t>
  </si>
  <si>
    <t>Φ800mm广角镜</t>
  </si>
  <si>
    <t>-m</t>
  </si>
  <si>
    <t>爆闪灯灯头(530mm*235mm)</t>
  </si>
  <si>
    <t>604-7</t>
  </si>
  <si>
    <t>附着式交通标志</t>
  </si>
  <si>
    <t>800mm*1200mm 附着式警告标志</t>
  </si>
  <si>
    <t>604-14</t>
  </si>
  <si>
    <t>户外LED投影仪（含配套线缆等,参数详见设计说明)</t>
  </si>
  <si>
    <t>604-15</t>
  </si>
  <si>
    <t>太阳能警示设备(参数详见设计说明)</t>
  </si>
  <si>
    <t>604-11</t>
  </si>
  <si>
    <t>防撞桶</t>
  </si>
  <si>
    <t>红白道口标柱（Φ114*1200mm*2，反光膜，C25混凝土基础)</t>
  </si>
  <si>
    <t>根</t>
  </si>
  <si>
    <t>黄黑警示桩（Φ114*1200mm*2，反光膜，C25混凝土基础)</t>
  </si>
  <si>
    <t>605</t>
  </si>
  <si>
    <t>道路交通标线</t>
  </si>
  <si>
    <t>605-1</t>
  </si>
  <si>
    <t>热熔型涂料路面标线</t>
  </si>
  <si>
    <t>热熔标线</t>
  </si>
  <si>
    <t>861.00</t>
  </si>
  <si>
    <t>振荡标线</t>
  </si>
  <si>
    <t>248.00</t>
  </si>
  <si>
    <t>605-5</t>
  </si>
  <si>
    <t>轮廓标</t>
  </si>
  <si>
    <t>附着式轮廓标</t>
  </si>
  <si>
    <t>50</t>
  </si>
  <si>
    <t>605-8</t>
  </si>
  <si>
    <t>橡胶减速带（1000*350*50）</t>
  </si>
  <si>
    <t>216.00</t>
  </si>
  <si>
    <t>605-9</t>
  </si>
  <si>
    <t>铣刨现状标线</t>
  </si>
  <si>
    <t>580.00</t>
  </si>
  <si>
    <t>607</t>
  </si>
  <si>
    <t>通信和电力管道与预埋（预留）基础</t>
  </si>
  <si>
    <t>607-4</t>
  </si>
  <si>
    <t>交通信号设施</t>
  </si>
  <si>
    <t>交叉路口智能交通系统一供接电部分</t>
  </si>
  <si>
    <t>直埋电缆(YJV-4x16+1x10mm2)</t>
  </si>
  <si>
    <t>80.00</t>
  </si>
  <si>
    <t>电缆保护管φ63PE管（含开挖，回填与恢复）</t>
  </si>
  <si>
    <t>第6页 共9页</t>
  </si>
  <si>
    <t>电缆保护标志桩(PVC材质，10x10x80cm)（含开挖，回填与恢复）</t>
  </si>
  <si>
    <t>-a-4</t>
  </si>
  <si>
    <t>开户挂表(含2年电费)</t>
  </si>
  <si>
    <t>交叉路口智能交通系统一综合管路部分</t>
  </si>
  <si>
    <t>过路拖拉管(含2根φ110PE管)</t>
  </si>
  <si>
    <t>160.00</t>
  </si>
  <si>
    <t>交叉路口智能交通系统一信号控制系统部分</t>
  </si>
  <si>
    <t>-c-1</t>
  </si>
  <si>
    <t>400大功率机动车信号灯(满盘灯)（参数详见设计说明）</t>
  </si>
  <si>
    <t>-c-2</t>
  </si>
  <si>
    <t>倒计时器（参数详见设计说明）</t>
  </si>
  <si>
    <t>-c-3</t>
  </si>
  <si>
    <t>交通信号机及机箱（含基础、基坑开挖与回填恢复等)（参数详见设计说明）</t>
  </si>
  <si>
    <t>台</t>
  </si>
  <si>
    <t>-c-4</t>
  </si>
  <si>
    <t>300大功率人行信号灯（参数详见设计说明）</t>
  </si>
  <si>
    <t>-c-5</t>
  </si>
  <si>
    <t>人行信号灯杆件（H3M,含基坑挖填、基础、接地及相关预埋件等）</t>
  </si>
  <si>
    <t>-c-6</t>
  </si>
  <si>
    <t>信号灯杆件(H6.7L6M,含基坑挖填、基础、接地及相关预埋件等)</t>
  </si>
  <si>
    <t>交叉路口智能交通系统一监控系统部分</t>
  </si>
  <si>
    <t>900万电子警察抓拍一体化摄像机（参数详见设计说明）</t>
  </si>
  <si>
    <t>-d-2</t>
  </si>
  <si>
    <t>900万卡口抓拍一体化摄像机(生态环保型)（参数详见设计说明）</t>
  </si>
  <si>
    <t>-d-3</t>
  </si>
  <si>
    <t>智能球机（参数详见设计说明）</t>
  </si>
  <si>
    <t>-d-4</t>
  </si>
  <si>
    <t>终端主机（参数详见设计说明）</t>
  </si>
  <si>
    <t>-d-5</t>
  </si>
  <si>
    <t>补光灯（参数详见设计说明）</t>
  </si>
  <si>
    <t>-d-6</t>
  </si>
  <si>
    <t>多功能闪光灯（参数详见设计说明）</t>
  </si>
  <si>
    <t>第7页 共9页</t>
  </si>
  <si>
    <t>-d-7</t>
  </si>
  <si>
    <t>控制箱（参数详见设计说明）</t>
  </si>
  <si>
    <t>-d-8</t>
  </si>
  <si>
    <t>室外挂箱(高600x宽500x深250mm)</t>
  </si>
  <si>
    <t>-d-9</t>
  </si>
  <si>
    <t>方向汇聚千兆工业交换机（参数详见设计说明）</t>
  </si>
  <si>
    <t>-d-10</t>
  </si>
  <si>
    <t>路口汇聚千兆工业交换机（参数详见设计说明）</t>
  </si>
  <si>
    <t>-d-11</t>
  </si>
  <si>
    <t>红绿灯信号检测器（参数详见设计说明）</t>
  </si>
  <si>
    <t>-d-12</t>
  </si>
  <si>
    <t>光纤收发器（参数详见设计说明）</t>
  </si>
  <si>
    <t>-d-13</t>
  </si>
  <si>
    <t>电警监控杆件(H7ML4M,含基坑挖填、基础、接地及相关预埋件等)</t>
  </si>
  <si>
    <t>-d-14</t>
  </si>
  <si>
    <t>电警监控杆件(H7ML6M,含基坑挖填、基础、接地及相关预埋件等)</t>
  </si>
  <si>
    <t>-d-15</t>
  </si>
  <si>
    <t>电警监控杆件(H7ML10M,含基坑挖填、基础、接地及相关预埋件等)</t>
  </si>
  <si>
    <t>交叉路口智能交通系统一其他</t>
  </si>
  <si>
    <t>-e-1</t>
  </si>
  <si>
    <t>光纤租赁(条)(前端至汇聚机房须裸纤传输，租赁年限为3年)</t>
  </si>
  <si>
    <t>-e-2</t>
  </si>
  <si>
    <t>电源防雷器</t>
  </si>
  <si>
    <t>-e-3</t>
  </si>
  <si>
    <t>网络防雷器</t>
  </si>
  <si>
    <t>-e-4</t>
  </si>
  <si>
    <t>KVV10x1.0(机动车红绿灯与计时器）</t>
  </si>
  <si>
    <t>200.00</t>
  </si>
  <si>
    <t>-e-5</t>
  </si>
  <si>
    <t>RVVP5x1.5(人行灯）</t>
  </si>
  <si>
    <t>-e-6</t>
  </si>
  <si>
    <t>RVVP2x1.5(控制线）</t>
  </si>
  <si>
    <t>150.00</t>
  </si>
  <si>
    <t>-e-7</t>
  </si>
  <si>
    <t>RVV3x1.5(电源线与监控取电）</t>
  </si>
  <si>
    <t>350.00</t>
  </si>
  <si>
    <t>-e-8</t>
  </si>
  <si>
    <t>RVV3x4(杆件电源线）</t>
  </si>
  <si>
    <t>60.00</t>
  </si>
  <si>
    <t>-e-9</t>
  </si>
  <si>
    <t>信号线缆(信号机通讯用),超5类网线(5M成品网线)</t>
  </si>
  <si>
    <t>610.00</t>
  </si>
  <si>
    <t>-e-10</t>
  </si>
  <si>
    <t>光纤(四芯室外)</t>
  </si>
  <si>
    <t>第8页 共9页</t>
  </si>
  <si>
    <t>-e-11</t>
  </si>
  <si>
    <t>φ63PE管（含管道开挖敷设回填与恢复）</t>
  </si>
  <si>
    <t>500.00</t>
  </si>
  <si>
    <t>-e-12</t>
  </si>
  <si>
    <t>手井(600*600*900，含井盖、基坑开挖与回填恢复等）</t>
  </si>
  <si>
    <t>-e-13</t>
  </si>
  <si>
    <t>人井(700*700*1200，含井盖、基坑开挖与回填恢复等）</t>
  </si>
  <si>
    <t>-e-14</t>
  </si>
  <si>
    <t>安装辅材</t>
  </si>
  <si>
    <t>-e-15</t>
  </si>
  <si>
    <t>中心平台接入工作</t>
  </si>
  <si>
    <t>第600章</t>
  </si>
  <si>
    <t>第9页 共9页</t>
  </si>
  <si>
    <t>703</t>
  </si>
  <si>
    <t>撒播草种和铺植草皮</t>
  </si>
  <si>
    <t>703-4</t>
  </si>
  <si>
    <t>铺植草皮</t>
  </si>
  <si>
    <t>铺草皮(矮生百慕大草皮，秋季追播黑麦草草籽，包成活)</t>
  </si>
  <si>
    <t>1870.00</t>
  </si>
  <si>
    <t>第700章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</si>
</sst>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7">
    <font>
      <sz val="10"/>
      <color rgb="FF000000"/>
      <name val="Arial"/>
      <charset val="134"/>
    </font>
    <font>
      <sz val="10.5"/>
      <color rgb="FF000000"/>
      <name val="宋体"/>
      <charset val="134"/>
    </font>
    <font>
      <b/>
      <sz val="16"/>
      <color rgb="FF000000"/>
      <name val="宋体"/>
      <charset val="134"/>
    </font>
    <font>
      <sz val="14"/>
      <color rgb="FF000000"/>
      <name val="宋体"/>
      <charset val="134"/>
    </font>
    <font>
      <b/>
      <sz val="10.5"/>
      <color rgb="FF000000"/>
      <name val="宋体"/>
      <charset val="134"/>
    </font>
    <font>
      <b/>
      <sz val="18"/>
      <color indexed="8"/>
      <name val="宋体"/>
      <charset val="134"/>
    </font>
    <font>
      <sz val="10"/>
      <name val="宋体"/>
      <charset val="134"/>
    </font>
    <font>
      <b/>
      <sz val="10"/>
      <name val="宋体"/>
      <charset val="134"/>
    </font>
    <font>
      <sz val="10"/>
      <color indexed="8"/>
      <name val="宋体"/>
      <charset val="134"/>
    </font>
    <font>
      <b/>
      <sz val="20"/>
      <name val="宋体"/>
      <charset val="134"/>
      <scheme val="major"/>
    </font>
    <font>
      <sz val="10"/>
      <name val="宋体"/>
      <charset val="134"/>
      <scheme val="major"/>
    </font>
    <font>
      <b/>
      <sz val="36"/>
      <name val="宋体"/>
      <charset val="134"/>
      <scheme val="major"/>
    </font>
    <font>
      <b/>
      <sz val="2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仿宋_GB2312"/>
      <charset val="134"/>
    </font>
    <font>
      <sz val="10"/>
      <name val="Arial"/>
      <charset val="0"/>
    </font>
    <font>
      <sz val="12"/>
      <name val="宋体"/>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1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1" fillId="0" borderId="0" applyNumberFormat="0" applyFill="0" applyBorder="0" applyAlignment="0" applyProtection="0">
      <alignment vertical="center"/>
    </xf>
    <xf numFmtId="0" fontId="22" fillId="3" borderId="18" applyNumberFormat="0" applyAlignment="0" applyProtection="0">
      <alignment vertical="center"/>
    </xf>
    <xf numFmtId="0" fontId="23" fillId="4" borderId="19" applyNumberFormat="0" applyAlignment="0" applyProtection="0">
      <alignment vertical="center"/>
    </xf>
    <xf numFmtId="0" fontId="24" fillId="4" borderId="18" applyNumberFormat="0" applyAlignment="0" applyProtection="0">
      <alignment vertical="center"/>
    </xf>
    <xf numFmtId="0" fontId="25" fillId="5" borderId="20" applyNumberFormat="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xf numFmtId="0" fontId="34" fillId="0" borderId="0"/>
    <xf numFmtId="0" fontId="35" fillId="0" borderId="0"/>
    <xf numFmtId="0" fontId="6" fillId="0" borderId="0"/>
  </cellStyleXfs>
  <cellXfs count="50">
    <xf numFmtId="0" fontId="0" fillId="0" borderId="0" xfId="0" applyNumberFormat="1" applyFont="1" applyFill="1" applyBorder="1" applyProtection="1"/>
    <xf numFmtId="0" fontId="1" fillId="0" borderId="0"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right" vertical="center" wrapText="1"/>
    </xf>
    <xf numFmtId="0" fontId="2" fillId="0" borderId="0"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right" vertical="center"/>
    </xf>
    <xf numFmtId="0" fontId="3" fillId="0" borderId="2"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1" fillId="0" borderId="9" xfId="0" applyNumberFormat="1" applyFont="1" applyFill="1" applyBorder="1" applyAlignment="1" applyProtection="1">
      <alignment horizontal="left" vertical="center" wrapText="1"/>
    </xf>
    <xf numFmtId="0" fontId="1" fillId="0" borderId="9" xfId="0" applyNumberFormat="1" applyFont="1" applyFill="1" applyBorder="1" applyAlignment="1" applyProtection="1">
      <alignment horizontal="center" vertical="center" wrapText="1"/>
    </xf>
    <xf numFmtId="0" fontId="1" fillId="0" borderId="9" xfId="0" applyNumberFormat="1" applyFont="1" applyFill="1" applyBorder="1" applyAlignment="1" applyProtection="1">
      <alignment horizontal="right" vertical="center" wrapText="1"/>
    </xf>
    <xf numFmtId="0" fontId="1" fillId="0" borderId="10" xfId="0" applyNumberFormat="1" applyFont="1" applyFill="1" applyBorder="1" applyAlignment="1" applyProtection="1">
      <alignment horizontal="right" vertical="center" wrapText="1"/>
    </xf>
    <xf numFmtId="0" fontId="1" fillId="0" borderId="9" xfId="0" applyNumberFormat="1" applyFont="1" applyFill="1" applyBorder="1" applyAlignment="1" applyProtection="1">
      <alignment horizontal="right" vertical="center" wrapText="1"/>
      <protection locked="0"/>
    </xf>
    <xf numFmtId="2" fontId="1" fillId="0" borderId="10" xfId="0" applyNumberFormat="1" applyFont="1" applyFill="1" applyBorder="1" applyAlignment="1" applyProtection="1">
      <alignment horizontal="right" vertical="center" wrapText="1"/>
    </xf>
    <xf numFmtId="176" fontId="1" fillId="0" borderId="9" xfId="0" applyNumberFormat="1" applyFont="1" applyFill="1" applyBorder="1" applyAlignment="1" applyProtection="1">
      <alignment horizontal="right" vertical="center" wrapText="1"/>
    </xf>
    <xf numFmtId="0" fontId="1" fillId="0" borderId="11" xfId="0" applyNumberFormat="1" applyFont="1" applyFill="1" applyBorder="1" applyAlignment="1" applyProtection="1">
      <alignment horizontal="right" vertical="center" wrapText="1"/>
    </xf>
    <xf numFmtId="0" fontId="1" fillId="0" borderId="12" xfId="0" applyNumberFormat="1" applyFont="1" applyFill="1" applyBorder="1" applyAlignment="1" applyProtection="1">
      <alignment horizontal="right" vertical="center" wrapText="1"/>
    </xf>
    <xf numFmtId="0" fontId="1" fillId="0" borderId="12" xfId="0" applyNumberFormat="1" applyFont="1" applyFill="1" applyBorder="1" applyAlignment="1" applyProtection="1">
      <alignment horizontal="center" vertical="center" wrapText="1"/>
    </xf>
    <xf numFmtId="2" fontId="1" fillId="0" borderId="12" xfId="0" applyNumberFormat="1" applyFont="1" applyFill="1" applyBorder="1" applyAlignment="1" applyProtection="1">
      <alignment horizontal="center" vertical="center" wrapText="1"/>
    </xf>
    <xf numFmtId="0" fontId="1" fillId="0" borderId="13" xfId="0" applyNumberFormat="1" applyFont="1" applyFill="1" applyBorder="1" applyAlignment="1" applyProtection="1">
      <alignment horizontal="left" vertical="center" wrapText="1"/>
    </xf>
    <xf numFmtId="0" fontId="0" fillId="0" borderId="14" xfId="0" applyNumberFormat="1" applyFont="1" applyFill="1" applyBorder="1" applyAlignment="1" applyProtection="1">
      <alignment horizontal="left"/>
    </xf>
    <xf numFmtId="0" fontId="4" fillId="0" borderId="0" xfId="0" applyNumberFormat="1" applyFont="1" applyFill="1" applyBorder="1" applyAlignment="1" applyProtection="1">
      <alignment horizontal="right" vertical="center" wrapText="1"/>
    </xf>
    <xf numFmtId="176" fontId="1" fillId="0" borderId="10" xfId="0" applyNumberFormat="1" applyFont="1" applyFill="1" applyBorder="1" applyAlignment="1" applyProtection="1">
      <alignment horizontal="right" vertical="center" wrapText="1"/>
    </xf>
    <xf numFmtId="0" fontId="1" fillId="0" borderId="13" xfId="0" applyNumberFormat="1" applyFont="1" applyFill="1" applyBorder="1" applyAlignment="1" applyProtection="1">
      <alignment horizontal="center" vertical="center" wrapText="1"/>
    </xf>
    <xf numFmtId="176" fontId="1" fillId="0" borderId="10" xfId="0" applyNumberFormat="1" applyFont="1" applyFill="1" applyBorder="1" applyAlignment="1" applyProtection="1">
      <alignment horizontal="right" vertical="center" wrapText="1"/>
      <protection locked="0"/>
    </xf>
    <xf numFmtId="0" fontId="1" fillId="0" borderId="8" xfId="0" applyNumberFormat="1" applyFont="1" applyFill="1" applyBorder="1" applyAlignment="1" applyProtection="1">
      <alignment horizontal="left" vertical="center" wrapText="1"/>
    </xf>
    <xf numFmtId="0" fontId="1" fillId="0" borderId="1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right" wrapText="1"/>
    </xf>
    <xf numFmtId="0" fontId="5" fillId="0" borderId="0" xfId="50" applyFont="1" applyFill="1" applyBorder="1" applyAlignment="1" applyProtection="1">
      <alignment horizontal="center" vertical="center" wrapText="1"/>
    </xf>
    <xf numFmtId="0" fontId="6" fillId="0" borderId="0" xfId="50" applyFont="1" applyFill="1" applyAlignment="1" applyProtection="1">
      <alignment horizontal="left" vertical="center"/>
    </xf>
    <xf numFmtId="0" fontId="7" fillId="0" borderId="0" xfId="50" applyFont="1" applyFill="1" applyAlignment="1" applyProtection="1">
      <alignment horizontal="left" vertical="center" wrapText="1"/>
    </xf>
    <xf numFmtId="0" fontId="6" fillId="0" borderId="0" xfId="50" applyFont="1" applyFill="1" applyAlignment="1" applyProtection="1">
      <alignment horizontal="left" vertical="center" wrapText="1"/>
    </xf>
    <xf numFmtId="0" fontId="8" fillId="0" borderId="0" xfId="52" applyNumberFormat="1" applyFont="1" applyFill="1" applyBorder="1" applyAlignment="1" applyProtection="1">
      <alignment horizontal="left" vertical="center" wrapText="1"/>
    </xf>
    <xf numFmtId="0" fontId="6" fillId="0" borderId="0" xfId="52" applyFont="1" applyFill="1" applyBorder="1" applyAlignment="1" applyProtection="1">
      <alignment horizontal="left" vertical="center" wrapText="1"/>
    </xf>
    <xf numFmtId="0" fontId="7" fillId="0" borderId="0" xfId="52" applyFont="1" applyBorder="1" applyAlignment="1" applyProtection="1">
      <alignment horizontal="left" vertical="center" wrapText="1"/>
    </xf>
    <xf numFmtId="0" fontId="6" fillId="0" borderId="0" xfId="52" applyNumberFormat="1" applyFont="1" applyFill="1" applyBorder="1" applyAlignment="1" applyProtection="1">
      <alignment horizontal="left" vertical="center" wrapText="1"/>
    </xf>
    <xf numFmtId="0" fontId="9" fillId="0" borderId="0" xfId="49" applyFont="1" applyAlignment="1">
      <alignment horizontal="center" vertical="center" wrapText="1"/>
    </xf>
    <xf numFmtId="0" fontId="9" fillId="0" borderId="0" xfId="49" applyFont="1" applyAlignment="1">
      <alignment horizontal="center" vertical="center"/>
    </xf>
    <xf numFmtId="0" fontId="10" fillId="0" borderId="0" xfId="50" applyFont="1" applyAlignment="1"/>
    <xf numFmtId="0" fontId="11" fillId="0" borderId="0" xfId="50" applyFont="1" applyAlignment="1">
      <alignment horizontal="center"/>
    </xf>
    <xf numFmtId="0" fontId="11" fillId="0" borderId="0" xfId="49" applyFont="1" applyAlignment="1">
      <alignment horizontal="center" vertical="center" wrapText="1"/>
    </xf>
    <xf numFmtId="0" fontId="10" fillId="0" borderId="0" xfId="50" applyFont="1" applyAlignment="1">
      <alignment vertical="center"/>
    </xf>
    <xf numFmtId="0" fontId="12" fillId="0" borderId="0" xfId="51" applyFont="1" applyFill="1" applyAlignment="1" applyProtection="1">
      <alignment vertical="center"/>
    </xf>
    <xf numFmtId="57" fontId="12" fillId="0" borderId="0" xfId="51" applyNumberFormat="1" applyFont="1" applyFill="1" applyAlignment="1" applyProtection="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封面" xfId="49"/>
    <cellStyle name="常规 2" xfId="50"/>
    <cellStyle name="常规 4" xfId="51"/>
    <cellStyle name="常规_苏州市轨道交通1号线II-TS-13标星海街站" xf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tabSelected="1" view="pageBreakPreview" zoomScaleNormal="100" workbookViewId="0">
      <selection activeCell="A13" sqref="A13"/>
    </sheetView>
  </sheetViews>
  <sheetFormatPr defaultColWidth="9.14285714285714" defaultRowHeight="12.75"/>
  <cols>
    <col min="1" max="1" width="83.5714285714286" customWidth="1"/>
  </cols>
  <sheetData>
    <row r="1" customFormat="1" ht="25.5" spans="1:1">
      <c r="A1" s="42" t="s">
        <v>0</v>
      </c>
    </row>
    <row r="2" customFormat="1" ht="25.5" spans="1:1">
      <c r="A2" s="43"/>
    </row>
    <row r="3" customFormat="1" spans="1:1">
      <c r="A3" s="44"/>
    </row>
    <row r="4" customFormat="1" spans="1:1">
      <c r="A4" s="44"/>
    </row>
    <row r="5" customFormat="1" spans="1:1">
      <c r="A5" s="44"/>
    </row>
    <row r="6" customFormat="1" ht="46.5" spans="1:1">
      <c r="A6" s="45"/>
    </row>
    <row r="7" customFormat="1" spans="1:1">
      <c r="A7" s="44"/>
    </row>
    <row r="8" customFormat="1" spans="1:1">
      <c r="A8" s="44"/>
    </row>
    <row r="9" customFormat="1" spans="1:1">
      <c r="A9" s="44"/>
    </row>
    <row r="10" customFormat="1" spans="1:1">
      <c r="A10" s="44"/>
    </row>
    <row r="11" customFormat="1" spans="1:1">
      <c r="A11" s="44"/>
    </row>
    <row r="12" customFormat="1" ht="51" customHeight="1" spans="1:1">
      <c r="A12" s="46" t="s">
        <v>1</v>
      </c>
    </row>
    <row r="13" customFormat="1" spans="1:1">
      <c r="A13" s="44"/>
    </row>
    <row r="14" customFormat="1" spans="1:1">
      <c r="A14" s="44"/>
    </row>
    <row r="15" customFormat="1" spans="1:1">
      <c r="A15" s="44"/>
    </row>
    <row r="16" customFormat="1" spans="1:1">
      <c r="A16" s="44"/>
    </row>
    <row r="17" customFormat="1" spans="1:1">
      <c r="A17" s="44"/>
    </row>
    <row r="18" customFormat="1" spans="1:1">
      <c r="A18" s="44"/>
    </row>
    <row r="19" customFormat="1" spans="1:1">
      <c r="A19" s="44"/>
    </row>
    <row r="20" customFormat="1" spans="1:1">
      <c r="A20" s="44"/>
    </row>
    <row r="21" customFormat="1" spans="1:1">
      <c r="A21" s="44"/>
    </row>
    <row r="22" customFormat="1" spans="1:1">
      <c r="A22" s="44"/>
    </row>
    <row r="23" customFormat="1" spans="1:1">
      <c r="A23" s="44"/>
    </row>
    <row r="24" customFormat="1" spans="1:1">
      <c r="A24" s="44"/>
    </row>
    <row r="25" customFormat="1"/>
    <row r="26" customFormat="1"/>
    <row r="27" customFormat="1"/>
    <row r="28" customFormat="1" spans="1:1">
      <c r="A28" s="47"/>
    </row>
    <row r="29" customFormat="1" spans="1:1">
      <c r="A29" s="47"/>
    </row>
    <row r="30" customFormat="1" spans="1:1">
      <c r="A30" s="47"/>
    </row>
    <row r="31" customFormat="1" spans="1:1">
      <c r="A31" s="47"/>
    </row>
    <row r="32" customFormat="1" spans="1:1">
      <c r="A32" s="47"/>
    </row>
    <row r="33" customFormat="1" spans="1:1">
      <c r="A33" s="47"/>
    </row>
    <row r="34" customFormat="1" spans="1:1">
      <c r="A34" s="47"/>
    </row>
    <row r="35" customFormat="1" spans="1:1">
      <c r="A35" s="47"/>
    </row>
    <row r="36" customFormat="1" spans="1:1">
      <c r="A36" s="47"/>
    </row>
    <row r="37" customFormat="1"/>
    <row r="38" customFormat="1"/>
    <row r="39" customFormat="1" ht="25.5" spans="1:1">
      <c r="A39" s="48" t="s">
        <v>2</v>
      </c>
    </row>
    <row r="40" customFormat="1" ht="25.5" spans="1:1">
      <c r="A40" s="49"/>
    </row>
    <row r="41" customFormat="1" ht="25.5" spans="1:1">
      <c r="A41" s="42" t="s">
        <v>3</v>
      </c>
    </row>
  </sheetData>
  <sheetProtection algorithmName="SHA-512" hashValue="Dvpiu2JVS/bff06d16hR7KSwIlXRFwhHYGQ/AgvtkAJFq3k1pDL+vPm+bgrbjHBCEpFVg45apilOEzL4pSKPbw==" saltValue="AbZC9OLnjUSXhbn6cCP8Yg==" spinCount="100000" sheet="1" objects="1"/>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0"/>
  <sheetViews>
    <sheetView view="pageBreakPreview" zoomScaleNormal="100" topLeftCell="A6" workbookViewId="0">
      <selection activeCell="A15" sqref="A15"/>
    </sheetView>
  </sheetViews>
  <sheetFormatPr defaultColWidth="9.14285714285714" defaultRowHeight="12.75"/>
  <cols>
    <col min="1" max="1" width="91" customWidth="1"/>
  </cols>
  <sheetData>
    <row r="1" customFormat="1" ht="22.5" spans="1:1">
      <c r="A1" s="34" t="s">
        <v>4</v>
      </c>
    </row>
    <row r="2" customFormat="1" spans="1:1">
      <c r="A2" s="35" t="s">
        <v>5</v>
      </c>
    </row>
    <row r="3" customFormat="1" spans="1:1">
      <c r="A3" s="36" t="s">
        <v>6</v>
      </c>
    </row>
    <row r="4" customFormat="1" ht="39" customHeight="1" spans="1:1">
      <c r="A4" s="37" t="s">
        <v>7</v>
      </c>
    </row>
    <row r="5" customFormat="1" ht="25" customHeight="1" spans="1:1">
      <c r="A5" s="38" t="s">
        <v>8</v>
      </c>
    </row>
    <row r="6" customFormat="1" ht="50" customHeight="1" spans="1:1">
      <c r="A6" s="38" t="s">
        <v>9</v>
      </c>
    </row>
    <row r="7" customFormat="1" ht="39" customHeight="1" spans="1:1">
      <c r="A7" s="38" t="s">
        <v>10</v>
      </c>
    </row>
    <row r="8" customFormat="1" ht="25" customHeight="1" spans="1:1">
      <c r="A8" s="38" t="s">
        <v>11</v>
      </c>
    </row>
    <row r="9" customFormat="1" ht="26" customHeight="1" spans="1:1">
      <c r="A9" s="38" t="s">
        <v>12</v>
      </c>
    </row>
    <row r="10" customFormat="1" ht="38" customHeight="1" spans="1:1">
      <c r="A10" s="38" t="s">
        <v>13</v>
      </c>
    </row>
    <row r="11" customFormat="1" ht="14" customHeight="1" spans="1:1">
      <c r="A11" s="36" t="s">
        <v>14</v>
      </c>
    </row>
    <row r="12" customFormat="1" ht="13" customHeight="1" spans="1:1">
      <c r="A12" s="38" t="s">
        <v>15</v>
      </c>
    </row>
    <row r="13" customFormat="1" ht="39" customHeight="1" spans="1:1">
      <c r="A13" s="38" t="s">
        <v>16</v>
      </c>
    </row>
    <row r="14" customFormat="1" ht="36" spans="1:1">
      <c r="A14" s="38" t="s">
        <v>17</v>
      </c>
    </row>
    <row r="15" customFormat="1" ht="28" customHeight="1" spans="1:1">
      <c r="A15" s="38" t="s">
        <v>18</v>
      </c>
    </row>
    <row r="16" customFormat="1" ht="31" customHeight="1" spans="1:1">
      <c r="A16" s="38" t="s">
        <v>19</v>
      </c>
    </row>
    <row r="17" customFormat="1" ht="17" customHeight="1" spans="1:1">
      <c r="A17" s="39" t="s">
        <v>20</v>
      </c>
    </row>
    <row r="18" customFormat="1" ht="21" customHeight="1" spans="1:1">
      <c r="A18" s="39" t="s">
        <v>21</v>
      </c>
    </row>
    <row r="19" customFormat="1" spans="1:1">
      <c r="A19" s="39" t="s">
        <v>22</v>
      </c>
    </row>
    <row r="20" customFormat="1" spans="1:1">
      <c r="A20" s="40" t="s">
        <v>23</v>
      </c>
    </row>
    <row r="21" customFormat="1" spans="1:1">
      <c r="A21" s="38" t="s">
        <v>24</v>
      </c>
    </row>
    <row r="22" customFormat="1" spans="1:1">
      <c r="A22" s="36" t="s">
        <v>25</v>
      </c>
    </row>
    <row r="23" customFormat="1" ht="29" customHeight="1" spans="1:1">
      <c r="A23" s="41" t="s">
        <v>26</v>
      </c>
    </row>
    <row r="24" customFormat="1" ht="37" customHeight="1" spans="1:1">
      <c r="A24" s="41" t="s">
        <v>27</v>
      </c>
    </row>
    <row r="25" customFormat="1" spans="1:1">
      <c r="A25" s="41" t="s">
        <v>28</v>
      </c>
    </row>
    <row r="26" customFormat="1" ht="36" spans="1:1">
      <c r="A26" s="41" t="s">
        <v>29</v>
      </c>
    </row>
    <row r="27" customFormat="1" spans="1:1">
      <c r="A27" s="41" t="s">
        <v>30</v>
      </c>
    </row>
    <row r="28" customFormat="1" spans="1:1">
      <c r="A28" s="41"/>
    </row>
    <row r="29" customFormat="1" spans="1:1">
      <c r="A29" s="41"/>
    </row>
    <row r="30" customFormat="1" spans="1:1">
      <c r="A30" s="41"/>
    </row>
  </sheetData>
  <sheetProtection algorithmName="SHA-512" hashValue="nZ4GxiFBvSbyGUeLhXFc64T4FyWHJYJbhNT2cETp3Vd+gVotSF3IqR6Mp8QVmqZQM6LUDdOXEIZTk3oOv8HISw==" saltValue="YpuHRUuVUABVNCr4qWCxEA==" spinCount="100000" sheet="1" objects="1"/>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1"/>
  <sheetViews>
    <sheetView view="pageBreakPreview" zoomScaleNormal="100" workbookViewId="0">
      <selection activeCell="D15" sqref="D15"/>
    </sheetView>
  </sheetViews>
  <sheetFormatPr defaultColWidth="9" defaultRowHeight="12.75" outlineLevelCol="3"/>
  <cols>
    <col min="1" max="1" width="18.4285714285714" customWidth="1"/>
    <col min="2" max="2" width="22.3238095238095" customWidth="1"/>
    <col min="3" max="3" width="30.8857142857143" customWidth="1"/>
    <col min="4" max="4" width="22.8380952380952" customWidth="1"/>
  </cols>
  <sheetData>
    <row r="1" ht="23.25" customHeight="1" spans="1:4">
      <c r="A1" s="1"/>
      <c r="B1" s="2"/>
      <c r="C1" s="2"/>
      <c r="D1" s="3"/>
    </row>
    <row r="2" ht="44.35" customHeight="1" spans="1:4">
      <c r="A2" s="4" t="s">
        <v>31</v>
      </c>
      <c r="B2" s="4"/>
      <c r="C2" s="4"/>
      <c r="D2" s="4"/>
    </row>
    <row r="3" ht="35.65" customHeight="1" spans="1:4">
      <c r="A3" s="5" t="s">
        <v>32</v>
      </c>
      <c r="B3" s="5"/>
      <c r="C3" s="5"/>
      <c r="D3" s="6" t="s">
        <v>33</v>
      </c>
    </row>
    <row r="4" ht="43.65" customHeight="1" spans="1:4">
      <c r="A4" s="10" t="s">
        <v>34</v>
      </c>
      <c r="B4" s="11" t="s">
        <v>35</v>
      </c>
      <c r="C4" s="11" t="s">
        <v>36</v>
      </c>
      <c r="D4" s="12" t="s">
        <v>37</v>
      </c>
    </row>
    <row r="5" ht="24" customHeight="1" spans="1:4">
      <c r="A5" s="13" t="s">
        <v>38</v>
      </c>
      <c r="B5" s="15" t="s">
        <v>39</v>
      </c>
      <c r="C5" s="15" t="s">
        <v>40</v>
      </c>
      <c r="D5" s="28">
        <f>工程量清单表!D30</f>
        <v>26994.73</v>
      </c>
    </row>
    <row r="6" ht="23.25" customHeight="1" spans="1:4">
      <c r="A6" s="13" t="s">
        <v>41</v>
      </c>
      <c r="B6" s="15" t="s">
        <v>42</v>
      </c>
      <c r="C6" s="15" t="s">
        <v>43</v>
      </c>
      <c r="D6" s="28">
        <f>工程量清单表!D60</f>
        <v>0</v>
      </c>
    </row>
    <row r="7" ht="23.25" customHeight="1" spans="1:4">
      <c r="A7" s="13" t="s">
        <v>44</v>
      </c>
      <c r="B7" s="15" t="s">
        <v>45</v>
      </c>
      <c r="C7" s="15" t="s">
        <v>46</v>
      </c>
      <c r="D7" s="28">
        <f>工程量清单表!D92</f>
        <v>0</v>
      </c>
    </row>
    <row r="8" ht="23.25" customHeight="1" spans="1:4">
      <c r="A8" s="13" t="s">
        <v>47</v>
      </c>
      <c r="B8" s="15" t="s">
        <v>48</v>
      </c>
      <c r="C8" s="15" t="s">
        <v>49</v>
      </c>
      <c r="D8" s="28">
        <f>工程量清单表!D230</f>
        <v>0</v>
      </c>
    </row>
    <row r="9" ht="24" customHeight="1" spans="1:4">
      <c r="A9" s="13" t="s">
        <v>50</v>
      </c>
      <c r="B9" s="15" t="s">
        <v>51</v>
      </c>
      <c r="C9" s="15" t="s">
        <v>52</v>
      </c>
      <c r="D9" s="28">
        <f>工程量清单表!D262</f>
        <v>0</v>
      </c>
    </row>
    <row r="10" ht="23.25" customHeight="1" spans="1:4">
      <c r="A10" s="13" t="s">
        <v>53</v>
      </c>
      <c r="B10" s="15" t="s">
        <v>54</v>
      </c>
      <c r="C10" s="29"/>
      <c r="D10" s="28">
        <f>SUM(D5:D9)</f>
        <v>26994.73</v>
      </c>
    </row>
    <row r="11" ht="23.25" customHeight="1" spans="1:4">
      <c r="A11" s="13" t="s">
        <v>55</v>
      </c>
      <c r="B11" s="15" t="s">
        <v>56</v>
      </c>
      <c r="C11" s="29"/>
      <c r="D11" s="28">
        <v>0</v>
      </c>
    </row>
    <row r="12" ht="24" customHeight="1" spans="1:4">
      <c r="A12" s="13" t="s">
        <v>57</v>
      </c>
      <c r="B12" s="15" t="s">
        <v>58</v>
      </c>
      <c r="C12" s="29"/>
      <c r="D12" s="28">
        <f>D10-D11</f>
        <v>26994.73</v>
      </c>
    </row>
    <row r="13" ht="23.25" customHeight="1" spans="1:4">
      <c r="A13" s="13" t="s">
        <v>59</v>
      </c>
      <c r="B13" s="15" t="s">
        <v>60</v>
      </c>
      <c r="C13" s="29"/>
      <c r="D13" s="28">
        <v>0</v>
      </c>
    </row>
    <row r="14" ht="23.25" customHeight="1" spans="1:4">
      <c r="A14" s="13" t="s">
        <v>61</v>
      </c>
      <c r="B14" s="15" t="s">
        <v>62</v>
      </c>
      <c r="C14" s="29"/>
      <c r="D14" s="30">
        <v>0</v>
      </c>
    </row>
    <row r="15" ht="23.25" customHeight="1" spans="1:4">
      <c r="A15" s="13" t="s">
        <v>63</v>
      </c>
      <c r="B15" s="15" t="s">
        <v>64</v>
      </c>
      <c r="C15" s="29"/>
      <c r="D15" s="28">
        <f>((D12-500000)*1.5%+10000)*0.63</f>
        <v>1830.1001985</v>
      </c>
    </row>
    <row r="16" ht="24" customHeight="1" spans="1:4">
      <c r="A16" s="13" t="s">
        <v>65</v>
      </c>
      <c r="B16" s="15" t="s">
        <v>66</v>
      </c>
      <c r="C16" s="29"/>
      <c r="D16" s="17">
        <f>ROUND((D12+D13+D14+D15),2)</f>
        <v>28824.83</v>
      </c>
    </row>
    <row r="17" ht="23.25" customHeight="1" spans="1:4">
      <c r="A17" s="31"/>
      <c r="B17" s="16"/>
      <c r="C17" s="16"/>
      <c r="D17" s="32"/>
    </row>
    <row r="18" ht="23.25" customHeight="1" spans="1:4">
      <c r="A18" s="31"/>
      <c r="B18" s="16"/>
      <c r="C18" s="16"/>
      <c r="D18" s="32"/>
    </row>
    <row r="19" ht="24" customHeight="1" spans="1:4">
      <c r="A19" s="31"/>
      <c r="B19" s="16"/>
      <c r="C19" s="16"/>
      <c r="D19" s="32"/>
    </row>
    <row r="20" ht="23.25" customHeight="1" spans="1:4">
      <c r="A20" s="31"/>
      <c r="B20" s="16"/>
      <c r="C20" s="16"/>
      <c r="D20" s="32"/>
    </row>
    <row r="21" ht="23.25" customHeight="1" spans="1:4">
      <c r="A21" s="31"/>
      <c r="B21" s="16"/>
      <c r="C21" s="16"/>
      <c r="D21" s="32"/>
    </row>
    <row r="22" ht="23.25" customHeight="1" spans="1:4">
      <c r="A22" s="31"/>
      <c r="B22" s="16"/>
      <c r="C22" s="16"/>
      <c r="D22" s="32"/>
    </row>
    <row r="23" ht="24" customHeight="1" spans="1:4">
      <c r="A23" s="31"/>
      <c r="B23" s="16"/>
      <c r="C23" s="16"/>
      <c r="D23" s="32"/>
    </row>
    <row r="24" ht="23.25" customHeight="1" spans="1:4">
      <c r="A24" s="31"/>
      <c r="B24" s="16"/>
      <c r="C24" s="16"/>
      <c r="D24" s="32"/>
    </row>
    <row r="25" ht="23.25" customHeight="1" spans="1:4">
      <c r="A25" s="31"/>
      <c r="B25" s="16"/>
      <c r="C25" s="16"/>
      <c r="D25" s="32"/>
    </row>
    <row r="26" ht="24" customHeight="1" spans="1:4">
      <c r="A26" s="31"/>
      <c r="B26" s="16"/>
      <c r="C26" s="16"/>
      <c r="D26" s="32"/>
    </row>
    <row r="27" ht="23.25" customHeight="1" spans="1:4">
      <c r="A27" s="31"/>
      <c r="B27" s="16"/>
      <c r="C27" s="16"/>
      <c r="D27" s="32"/>
    </row>
    <row r="28" ht="23.25" customHeight="1" spans="1:4">
      <c r="A28" s="31"/>
      <c r="B28" s="16"/>
      <c r="C28" s="16"/>
      <c r="D28" s="32"/>
    </row>
    <row r="29" ht="23.25" customHeight="1" spans="1:4">
      <c r="A29" s="31"/>
      <c r="B29" s="16"/>
      <c r="C29" s="16"/>
      <c r="D29" s="32"/>
    </row>
    <row r="30" ht="23.25" customHeight="1" spans="1:4">
      <c r="A30" s="26"/>
      <c r="B30" s="26"/>
      <c r="C30" s="26"/>
      <c r="D30" s="26"/>
    </row>
    <row r="31" ht="30.55" customHeight="1" spans="1:4">
      <c r="A31" s="1"/>
      <c r="B31" s="2"/>
      <c r="C31" s="33" t="s">
        <v>67</v>
      </c>
      <c r="D31" s="33"/>
    </row>
  </sheetData>
  <sheetProtection algorithmName="SHA-512" hashValue="74RTY0Xsw8ecjl2zg4xom90rFRPcxPpitSVDNiQF6vyLNXKNefJvJ5Yxf6Exk23NrefabXmg7341+mxZ7zwjvQ==" saltValue="W2M52OwHkklx/WIKn4FJoA==" spinCount="100000" sheet="1" objects="1"/>
  <mergeCells count="11">
    <mergeCell ref="B1:C1"/>
    <mergeCell ref="A2:D2"/>
    <mergeCell ref="A3:C3"/>
    <mergeCell ref="B10:C10"/>
    <mergeCell ref="B11:C11"/>
    <mergeCell ref="B12:C12"/>
    <mergeCell ref="B13:C13"/>
    <mergeCell ref="B14:C14"/>
    <mergeCell ref="B15:C15"/>
    <mergeCell ref="B16:C16"/>
    <mergeCell ref="C31:D31"/>
  </mergeCells>
  <pageMargins left="0.590551181102362" right="0.393700787401575" top="0.393700787401575" bottom="0.47244094488189" header="0" footer="0"/>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64"/>
  <sheetViews>
    <sheetView view="pageBreakPreview" zoomScaleNormal="100" workbookViewId="0">
      <selection activeCell="B105" sqref="B105"/>
    </sheetView>
  </sheetViews>
  <sheetFormatPr defaultColWidth="9" defaultRowHeight="12.75" outlineLevelCol="5"/>
  <cols>
    <col min="1" max="1" width="10.1238095238095" customWidth="1"/>
    <col min="2" max="2" width="21.0285714285714" customWidth="1"/>
    <col min="3" max="3" width="12.7142857142857" customWidth="1"/>
    <col min="4" max="4" width="15.1809523809524" customWidth="1"/>
    <col min="5" max="5" width="14.7904761904762" customWidth="1"/>
    <col min="6" max="6" width="20.6380952380952" customWidth="1"/>
  </cols>
  <sheetData>
    <row r="1" ht="23.25" customHeight="1" spans="1:6">
      <c r="A1" s="1"/>
      <c r="B1" s="1"/>
      <c r="C1" s="2"/>
      <c r="D1" s="2"/>
      <c r="E1" s="3"/>
      <c r="F1" s="3"/>
    </row>
    <row r="2" ht="44.35" customHeight="1" spans="1:6">
      <c r="A2" s="4" t="s">
        <v>68</v>
      </c>
      <c r="B2" s="4"/>
      <c r="C2" s="4"/>
      <c r="D2" s="4"/>
      <c r="E2" s="4"/>
      <c r="F2" s="4"/>
    </row>
    <row r="3" ht="35.65" customHeight="1" spans="1:6">
      <c r="A3" s="5" t="s">
        <v>69</v>
      </c>
      <c r="B3" s="5"/>
      <c r="C3" s="5"/>
      <c r="D3" s="6" t="s">
        <v>70</v>
      </c>
      <c r="E3" s="6"/>
      <c r="F3" s="6"/>
    </row>
    <row r="4" ht="24.7" customHeight="1" spans="1:6">
      <c r="A4" s="7" t="s">
        <v>40</v>
      </c>
      <c r="B4" s="8"/>
      <c r="C4" s="8"/>
      <c r="D4" s="8"/>
      <c r="E4" s="8"/>
      <c r="F4" s="9"/>
    </row>
    <row r="5" ht="29.8" customHeight="1" spans="1:6">
      <c r="A5" s="10" t="s">
        <v>71</v>
      </c>
      <c r="B5" s="11" t="s">
        <v>72</v>
      </c>
      <c r="C5" s="11" t="s">
        <v>73</v>
      </c>
      <c r="D5" s="11" t="s">
        <v>74</v>
      </c>
      <c r="E5" s="11" t="s">
        <v>75</v>
      </c>
      <c r="F5" s="12" t="s">
        <v>76</v>
      </c>
    </row>
    <row r="6" ht="19.65" customHeight="1" spans="1:6">
      <c r="A6" s="13" t="s">
        <v>77</v>
      </c>
      <c r="B6" s="14" t="s">
        <v>78</v>
      </c>
      <c r="C6" s="15"/>
      <c r="D6" s="16" t="s">
        <v>67</v>
      </c>
      <c r="E6" s="16" t="s">
        <v>67</v>
      </c>
      <c r="F6" s="17" t="s">
        <v>67</v>
      </c>
    </row>
    <row r="7" ht="20.35" customHeight="1" spans="1:6">
      <c r="A7" s="13" t="s">
        <v>79</v>
      </c>
      <c r="B7" s="14" t="s">
        <v>80</v>
      </c>
      <c r="C7" s="15"/>
      <c r="D7" s="16" t="s">
        <v>67</v>
      </c>
      <c r="E7" s="16" t="s">
        <v>67</v>
      </c>
      <c r="F7" s="17" t="s">
        <v>67</v>
      </c>
    </row>
    <row r="8" ht="28.35" customHeight="1" spans="1:6">
      <c r="A8" s="13" t="s">
        <v>81</v>
      </c>
      <c r="B8" s="14" t="s">
        <v>82</v>
      </c>
      <c r="C8" s="15" t="s">
        <v>83</v>
      </c>
      <c r="D8" s="16" t="s">
        <v>38</v>
      </c>
      <c r="E8" s="18"/>
      <c r="F8" s="19">
        <f>ROUND(IF(OR(ISERROR(D8),D8=""),0,D8)*IF(OR(ISERROR(E8),E8=""),0,E8),2)</f>
        <v>0</v>
      </c>
    </row>
    <row r="9" ht="28.35" customHeight="1" spans="1:6">
      <c r="A9" s="13" t="s">
        <v>84</v>
      </c>
      <c r="B9" s="14" t="s">
        <v>85</v>
      </c>
      <c r="C9" s="15" t="s">
        <v>83</v>
      </c>
      <c r="D9" s="16" t="s">
        <v>38</v>
      </c>
      <c r="E9" s="18"/>
      <c r="F9" s="19">
        <f>ROUND(IF(OR(ISERROR(D9),D9=""),0,D9)*IF(OR(ISERROR(E9),E9=""),0,E9),2)</f>
        <v>0</v>
      </c>
    </row>
    <row r="10" ht="20.35" customHeight="1" spans="1:6">
      <c r="A10" s="13" t="s">
        <v>86</v>
      </c>
      <c r="B10" s="14" t="s">
        <v>87</v>
      </c>
      <c r="C10" s="15" t="s">
        <v>83</v>
      </c>
      <c r="D10" s="16" t="s">
        <v>38</v>
      </c>
      <c r="E10" s="18"/>
      <c r="F10" s="19">
        <f>ROUND(IF(OR(ISERROR(D10),D10=""),0,D10)*IF(OR(ISERROR(E10),E10=""),0,E10),2)</f>
        <v>0</v>
      </c>
    </row>
    <row r="11" ht="20.35" customHeight="1" spans="1:6">
      <c r="A11" s="13" t="s">
        <v>88</v>
      </c>
      <c r="B11" s="14" t="s">
        <v>89</v>
      </c>
      <c r="C11" s="15"/>
      <c r="D11" s="16" t="s">
        <v>67</v>
      </c>
      <c r="E11" s="16" t="s">
        <v>67</v>
      </c>
      <c r="F11" s="17" t="s">
        <v>67</v>
      </c>
    </row>
    <row r="12" ht="27.65" customHeight="1" spans="1:6">
      <c r="A12" s="13" t="s">
        <v>90</v>
      </c>
      <c r="B12" s="14" t="s">
        <v>91</v>
      </c>
      <c r="C12" s="15" t="s">
        <v>83</v>
      </c>
      <c r="D12" s="16" t="s">
        <v>38</v>
      </c>
      <c r="E12" s="18"/>
      <c r="F12" s="19">
        <f>ROUND(IF(OR(ISERROR(D12),D12=""),0,D12)*IF(OR(ISERROR(E12),E12=""),0,E12),2)</f>
        <v>0</v>
      </c>
    </row>
    <row r="13" ht="20.35" customHeight="1" spans="1:6">
      <c r="A13" s="13" t="s">
        <v>92</v>
      </c>
      <c r="B13" s="14" t="s">
        <v>93</v>
      </c>
      <c r="C13" s="15" t="s">
        <v>83</v>
      </c>
      <c r="D13" s="16" t="s">
        <v>38</v>
      </c>
      <c r="E13" s="20">
        <f>1799648.67*0.015</f>
        <v>26994.73005</v>
      </c>
      <c r="F13" s="19">
        <f>ROUND(IF(OR(ISERROR(D13),D13=""),0,D13)*IF(OR(ISERROR(E13),E13=""),0,E13),2)</f>
        <v>26994.73</v>
      </c>
    </row>
    <row r="14" ht="23.25" customHeight="1" spans="1:6">
      <c r="A14" s="13"/>
      <c r="B14" s="15"/>
      <c r="C14" s="14"/>
      <c r="D14" s="16"/>
      <c r="E14" s="16"/>
      <c r="F14" s="17"/>
    </row>
    <row r="15" ht="24" customHeight="1" spans="1:6">
      <c r="A15" s="13"/>
      <c r="B15" s="15"/>
      <c r="C15" s="14"/>
      <c r="D15" s="16"/>
      <c r="E15" s="16"/>
      <c r="F15" s="17"/>
    </row>
    <row r="16" ht="23.25" customHeight="1" spans="1:6">
      <c r="A16" s="13"/>
      <c r="B16" s="15"/>
      <c r="C16" s="14"/>
      <c r="D16" s="16"/>
      <c r="E16" s="16"/>
      <c r="F16" s="17"/>
    </row>
    <row r="17" ht="23.25" customHeight="1" spans="1:6">
      <c r="A17" s="13"/>
      <c r="B17" s="15"/>
      <c r="C17" s="14"/>
      <c r="D17" s="16"/>
      <c r="E17" s="16"/>
      <c r="F17" s="17"/>
    </row>
    <row r="18" ht="23.25" customHeight="1" spans="1:6">
      <c r="A18" s="13"/>
      <c r="B18" s="15"/>
      <c r="C18" s="14"/>
      <c r="D18" s="16"/>
      <c r="E18" s="16"/>
      <c r="F18" s="17"/>
    </row>
    <row r="19" ht="24" customHeight="1" spans="1:6">
      <c r="A19" s="13"/>
      <c r="B19" s="15"/>
      <c r="C19" s="14"/>
      <c r="D19" s="16"/>
      <c r="E19" s="16"/>
      <c r="F19" s="17"/>
    </row>
    <row r="20" ht="23.25" customHeight="1" spans="1:6">
      <c r="A20" s="13"/>
      <c r="B20" s="15"/>
      <c r="C20" s="14"/>
      <c r="D20" s="16"/>
      <c r="E20" s="16"/>
      <c r="F20" s="17"/>
    </row>
    <row r="21" ht="23.25" customHeight="1" spans="1:6">
      <c r="A21" s="13"/>
      <c r="B21" s="15"/>
      <c r="C21" s="14"/>
      <c r="D21" s="16"/>
      <c r="E21" s="16"/>
      <c r="F21" s="17"/>
    </row>
    <row r="22" ht="24" customHeight="1" spans="1:6">
      <c r="A22" s="13"/>
      <c r="B22" s="15"/>
      <c r="C22" s="14"/>
      <c r="D22" s="16"/>
      <c r="E22" s="16"/>
      <c r="F22" s="17"/>
    </row>
    <row r="23" ht="23.25" customHeight="1" spans="1:6">
      <c r="A23" s="13"/>
      <c r="B23" s="15"/>
      <c r="C23" s="14"/>
      <c r="D23" s="16"/>
      <c r="E23" s="16"/>
      <c r="F23" s="17"/>
    </row>
    <row r="24" ht="23.25" customHeight="1" spans="1:6">
      <c r="A24" s="13"/>
      <c r="B24" s="15"/>
      <c r="C24" s="14"/>
      <c r="D24" s="16"/>
      <c r="E24" s="16"/>
      <c r="F24" s="17"/>
    </row>
    <row r="25" ht="23.25" customHeight="1" spans="1:6">
      <c r="A25" s="13"/>
      <c r="B25" s="15"/>
      <c r="C25" s="14"/>
      <c r="D25" s="16"/>
      <c r="E25" s="16"/>
      <c r="F25" s="17"/>
    </row>
    <row r="26" ht="24" customHeight="1" spans="1:6">
      <c r="A26" s="13"/>
      <c r="B26" s="15"/>
      <c r="C26" s="14"/>
      <c r="D26" s="16"/>
      <c r="E26" s="16"/>
      <c r="F26" s="17"/>
    </row>
    <row r="27" ht="23.25" customHeight="1" spans="1:6">
      <c r="A27" s="13"/>
      <c r="B27" s="15"/>
      <c r="C27" s="14"/>
      <c r="D27" s="16"/>
      <c r="E27" s="16"/>
      <c r="F27" s="17"/>
    </row>
    <row r="28" ht="23.25" customHeight="1" spans="1:6">
      <c r="A28" s="13"/>
      <c r="B28" s="15"/>
      <c r="C28" s="14"/>
      <c r="D28" s="16"/>
      <c r="E28" s="16"/>
      <c r="F28" s="17"/>
    </row>
    <row r="29" ht="24" customHeight="1" spans="1:6">
      <c r="A29" s="13"/>
      <c r="B29" s="15"/>
      <c r="C29" s="14"/>
      <c r="D29" s="16"/>
      <c r="E29" s="16"/>
      <c r="F29" s="17"/>
    </row>
    <row r="30" ht="20.35" customHeight="1" spans="1:6">
      <c r="A30" s="21" t="s">
        <v>94</v>
      </c>
      <c r="B30" s="22"/>
      <c r="C30" s="23" t="s">
        <v>95</v>
      </c>
      <c r="D30" s="24">
        <f>ROUND(SUM(F6:F29),2)</f>
        <v>26994.73</v>
      </c>
      <c r="E30" s="23"/>
      <c r="F30" s="25" t="s">
        <v>96</v>
      </c>
    </row>
    <row r="31" ht="17.45" customHeight="1" spans="1:6">
      <c r="A31" s="26"/>
      <c r="B31" s="26"/>
      <c r="C31" s="26"/>
      <c r="D31" s="26"/>
      <c r="E31" s="26"/>
      <c r="F31" s="26"/>
    </row>
    <row r="32" ht="30.55" customHeight="1" spans="1:6">
      <c r="A32" s="1"/>
      <c r="B32" s="1"/>
      <c r="C32" s="27"/>
      <c r="D32" s="27"/>
      <c r="E32" s="27"/>
      <c r="F32" s="27"/>
    </row>
    <row r="33" ht="23.25" customHeight="1" spans="1:6">
      <c r="A33" s="1"/>
      <c r="B33" s="1"/>
      <c r="C33" s="2"/>
      <c r="D33" s="2"/>
      <c r="E33" s="3"/>
      <c r="F33" s="3"/>
    </row>
    <row r="34" ht="44.35" customHeight="1" spans="1:6">
      <c r="A34" s="4" t="s">
        <v>68</v>
      </c>
      <c r="B34" s="4"/>
      <c r="C34" s="4"/>
      <c r="D34" s="4"/>
      <c r="E34" s="4"/>
      <c r="F34" s="4"/>
    </row>
    <row r="35" ht="35.65" customHeight="1" spans="1:6">
      <c r="A35" s="5" t="s">
        <v>69</v>
      </c>
      <c r="B35" s="5"/>
      <c r="C35" s="5"/>
      <c r="D35" s="6" t="s">
        <v>97</v>
      </c>
      <c r="E35" s="6"/>
      <c r="F35" s="6"/>
    </row>
    <row r="36" ht="24.7" customHeight="1" spans="1:6">
      <c r="A36" s="7" t="s">
        <v>43</v>
      </c>
      <c r="B36" s="8"/>
      <c r="C36" s="8"/>
      <c r="D36" s="8"/>
      <c r="E36" s="8"/>
      <c r="F36" s="9"/>
    </row>
    <row r="37" ht="29.8" customHeight="1" spans="1:6">
      <c r="A37" s="10" t="s">
        <v>71</v>
      </c>
      <c r="B37" s="11" t="s">
        <v>72</v>
      </c>
      <c r="C37" s="11" t="s">
        <v>73</v>
      </c>
      <c r="D37" s="11" t="s">
        <v>74</v>
      </c>
      <c r="E37" s="11" t="s">
        <v>75</v>
      </c>
      <c r="F37" s="12" t="s">
        <v>76</v>
      </c>
    </row>
    <row r="38" ht="19.65" customHeight="1" spans="1:6">
      <c r="A38" s="13" t="s">
        <v>98</v>
      </c>
      <c r="B38" s="14" t="s">
        <v>99</v>
      </c>
      <c r="C38" s="15"/>
      <c r="D38" s="16" t="s">
        <v>67</v>
      </c>
      <c r="E38" s="16" t="s">
        <v>67</v>
      </c>
      <c r="F38" s="17" t="s">
        <v>67</v>
      </c>
    </row>
    <row r="39" ht="20.35" customHeight="1" spans="1:6">
      <c r="A39" s="13" t="s">
        <v>100</v>
      </c>
      <c r="B39" s="14" t="s">
        <v>101</v>
      </c>
      <c r="C39" s="15"/>
      <c r="D39" s="16" t="s">
        <v>67</v>
      </c>
      <c r="E39" s="16" t="s">
        <v>67</v>
      </c>
      <c r="F39" s="17" t="s">
        <v>67</v>
      </c>
    </row>
    <row r="40" ht="20.35" customHeight="1" spans="1:6">
      <c r="A40" s="13" t="s">
        <v>81</v>
      </c>
      <c r="B40" s="14" t="s">
        <v>102</v>
      </c>
      <c r="C40" s="15"/>
      <c r="D40" s="16" t="s">
        <v>67</v>
      </c>
      <c r="E40" s="16" t="s">
        <v>67</v>
      </c>
      <c r="F40" s="17" t="s">
        <v>67</v>
      </c>
    </row>
    <row r="41" ht="28.35" customHeight="1" spans="1:6">
      <c r="A41" s="13" t="s">
        <v>103</v>
      </c>
      <c r="B41" s="14" t="s">
        <v>104</v>
      </c>
      <c r="C41" s="15" t="s">
        <v>105</v>
      </c>
      <c r="D41" s="16" t="s">
        <v>106</v>
      </c>
      <c r="E41" s="18"/>
      <c r="F41" s="19">
        <f>ROUND(IF(OR(ISERROR(D41),D41=""),0,D41)*IF(OR(ISERROR(E41),E41=""),0,E41),2)</f>
        <v>0</v>
      </c>
    </row>
    <row r="42" ht="20.35" customHeight="1" spans="1:6">
      <c r="A42" s="13" t="s">
        <v>107</v>
      </c>
      <c r="B42" s="14" t="s">
        <v>108</v>
      </c>
      <c r="C42" s="15"/>
      <c r="D42" s="16" t="s">
        <v>67</v>
      </c>
      <c r="E42" s="16" t="s">
        <v>67</v>
      </c>
      <c r="F42" s="17" t="s">
        <v>67</v>
      </c>
    </row>
    <row r="43" ht="20.35" customHeight="1" spans="1:6">
      <c r="A43" s="13" t="s">
        <v>81</v>
      </c>
      <c r="B43" s="14" t="s">
        <v>109</v>
      </c>
      <c r="C43" s="15" t="s">
        <v>110</v>
      </c>
      <c r="D43" s="16" t="s">
        <v>111</v>
      </c>
      <c r="E43" s="18"/>
      <c r="F43" s="19">
        <f>ROUND(IF(OR(ISERROR(D43),D43=""),0,D43)*IF(OR(ISERROR(E43),E43=""),0,E43),2)</f>
        <v>0</v>
      </c>
    </row>
    <row r="44" ht="20.35" customHeight="1" spans="1:6">
      <c r="A44" s="13" t="s">
        <v>84</v>
      </c>
      <c r="B44" s="14" t="s">
        <v>112</v>
      </c>
      <c r="C44" s="15"/>
      <c r="D44" s="16" t="s">
        <v>67</v>
      </c>
      <c r="E44" s="16" t="s">
        <v>67</v>
      </c>
      <c r="F44" s="17" t="s">
        <v>67</v>
      </c>
    </row>
    <row r="45" ht="55" customHeight="1" spans="1:6">
      <c r="A45" s="13" t="s">
        <v>113</v>
      </c>
      <c r="B45" s="14" t="s">
        <v>114</v>
      </c>
      <c r="C45" s="15" t="s">
        <v>105</v>
      </c>
      <c r="D45" s="16" t="s">
        <v>115</v>
      </c>
      <c r="E45" s="18"/>
      <c r="F45" s="19">
        <f>ROUND(IF(OR(ISERROR(D45),D45=""),0,D45)*IF(OR(ISERROR(E45),E45=""),0,E45),2)</f>
        <v>0</v>
      </c>
    </row>
    <row r="46" ht="20.35" customHeight="1" spans="1:6">
      <c r="A46" s="13" t="s">
        <v>116</v>
      </c>
      <c r="B46" s="14" t="s">
        <v>117</v>
      </c>
      <c r="C46" s="15" t="s">
        <v>118</v>
      </c>
      <c r="D46" s="16" t="s">
        <v>119</v>
      </c>
      <c r="E46" s="18"/>
      <c r="F46" s="19">
        <f>ROUND(IF(OR(ISERROR(D46),D46=""),0,D46)*IF(OR(ISERROR(E46),E46=""),0,E46),2)</f>
        <v>0</v>
      </c>
    </row>
    <row r="47" ht="20.35" customHeight="1" spans="1:6">
      <c r="A47" s="13" t="s">
        <v>120</v>
      </c>
      <c r="B47" s="14" t="s">
        <v>121</v>
      </c>
      <c r="C47" s="15"/>
      <c r="D47" s="16" t="s">
        <v>67</v>
      </c>
      <c r="E47" s="16" t="s">
        <v>67</v>
      </c>
      <c r="F47" s="17" t="s">
        <v>67</v>
      </c>
    </row>
    <row r="48" ht="20.35" customHeight="1" spans="1:6">
      <c r="A48" s="13" t="s">
        <v>122</v>
      </c>
      <c r="B48" s="14" t="s">
        <v>123</v>
      </c>
      <c r="C48" s="15"/>
      <c r="D48" s="16" t="s">
        <v>67</v>
      </c>
      <c r="E48" s="16" t="s">
        <v>67</v>
      </c>
      <c r="F48" s="17" t="s">
        <v>67</v>
      </c>
    </row>
    <row r="49" ht="58" customHeight="1" spans="1:6">
      <c r="A49" s="13" t="s">
        <v>124</v>
      </c>
      <c r="B49" s="14" t="s">
        <v>125</v>
      </c>
      <c r="C49" s="15" t="s">
        <v>126</v>
      </c>
      <c r="D49" s="16" t="s">
        <v>38</v>
      </c>
      <c r="E49" s="18"/>
      <c r="F49" s="19">
        <f>ROUND(IF(OR(ISERROR(D49),D49=""),0,D49)*IF(OR(ISERROR(E49),E49=""),0,E49),2)</f>
        <v>0</v>
      </c>
    </row>
    <row r="50" ht="20.35" customHeight="1" spans="1:6">
      <c r="A50" s="13" t="s">
        <v>127</v>
      </c>
      <c r="B50" s="14" t="s">
        <v>128</v>
      </c>
      <c r="C50" s="15"/>
      <c r="D50" s="16" t="s">
        <v>67</v>
      </c>
      <c r="E50" s="16" t="s">
        <v>67</v>
      </c>
      <c r="F50" s="17" t="s">
        <v>67</v>
      </c>
    </row>
    <row r="51" ht="20.35" customHeight="1" spans="1:6">
      <c r="A51" s="13" t="s">
        <v>129</v>
      </c>
      <c r="B51" s="14" t="s">
        <v>130</v>
      </c>
      <c r="C51" s="15"/>
      <c r="D51" s="16" t="s">
        <v>67</v>
      </c>
      <c r="E51" s="16" t="s">
        <v>67</v>
      </c>
      <c r="F51" s="17" t="s">
        <v>67</v>
      </c>
    </row>
    <row r="52" ht="20.35" customHeight="1" spans="1:6">
      <c r="A52" s="13" t="s">
        <v>81</v>
      </c>
      <c r="B52" s="14" t="s">
        <v>131</v>
      </c>
      <c r="C52" s="15" t="s">
        <v>110</v>
      </c>
      <c r="D52" s="16" t="s">
        <v>132</v>
      </c>
      <c r="E52" s="18"/>
      <c r="F52" s="19">
        <f>ROUND(IF(OR(ISERROR(D52),D52=""),0,D52)*IF(OR(ISERROR(E52),E52=""),0,E52),2)</f>
        <v>0</v>
      </c>
    </row>
    <row r="53" ht="23.25" customHeight="1" spans="1:6">
      <c r="A53" s="13"/>
      <c r="B53" s="15"/>
      <c r="C53" s="14"/>
      <c r="D53" s="16"/>
      <c r="E53" s="16"/>
      <c r="F53" s="17"/>
    </row>
    <row r="54" ht="23.25" customHeight="1" spans="1:6">
      <c r="A54" s="13"/>
      <c r="B54" s="15"/>
      <c r="C54" s="14"/>
      <c r="D54" s="16"/>
      <c r="E54" s="16"/>
      <c r="F54" s="17"/>
    </row>
    <row r="55" ht="23.25" customHeight="1" spans="1:6">
      <c r="A55" s="13"/>
      <c r="B55" s="15"/>
      <c r="C55" s="14"/>
      <c r="D55" s="16"/>
      <c r="E55" s="16"/>
      <c r="F55" s="17"/>
    </row>
    <row r="56" ht="24" customHeight="1" spans="1:6">
      <c r="A56" s="13"/>
      <c r="B56" s="15"/>
      <c r="C56" s="14"/>
      <c r="D56" s="16"/>
      <c r="E56" s="16"/>
      <c r="F56" s="17"/>
    </row>
    <row r="57" ht="23.25" customHeight="1" spans="1:6">
      <c r="A57" s="13"/>
      <c r="B57" s="15"/>
      <c r="C57" s="14"/>
      <c r="D57" s="16"/>
      <c r="E57" s="16"/>
      <c r="F57" s="17"/>
    </row>
    <row r="58" ht="23.25" customHeight="1" spans="1:6">
      <c r="A58" s="13"/>
      <c r="B58" s="15"/>
      <c r="C58" s="14"/>
      <c r="D58" s="16"/>
      <c r="E58" s="16"/>
      <c r="F58" s="17"/>
    </row>
    <row r="59" ht="23.25" customHeight="1" spans="1:6">
      <c r="A59" s="13"/>
      <c r="B59" s="15"/>
      <c r="C59" s="14"/>
      <c r="D59" s="16"/>
      <c r="E59" s="16"/>
      <c r="F59" s="17"/>
    </row>
    <row r="60" ht="20.35" customHeight="1" spans="1:6">
      <c r="A60" s="21" t="s">
        <v>133</v>
      </c>
      <c r="B60" s="22"/>
      <c r="C60" s="23" t="s">
        <v>95</v>
      </c>
      <c r="D60" s="24">
        <f>ROUND(SUM(F38:F59),2)</f>
        <v>0</v>
      </c>
      <c r="E60" s="23"/>
      <c r="F60" s="25" t="s">
        <v>96</v>
      </c>
    </row>
    <row r="61" ht="10.9" customHeight="1" spans="1:6">
      <c r="A61" s="26"/>
      <c r="B61" s="26"/>
      <c r="C61" s="26"/>
      <c r="D61" s="26"/>
      <c r="E61" s="26"/>
      <c r="F61" s="26"/>
    </row>
    <row r="62" ht="30.55" customHeight="1" spans="1:6">
      <c r="A62" s="1"/>
      <c r="B62" s="1"/>
      <c r="C62" s="27"/>
      <c r="D62" s="27"/>
      <c r="E62" s="27"/>
      <c r="F62" s="27"/>
    </row>
    <row r="63" ht="23.25" customHeight="1" spans="1:6">
      <c r="A63" s="1"/>
      <c r="B63" s="1"/>
      <c r="C63" s="2"/>
      <c r="D63" s="2"/>
      <c r="E63" s="3"/>
      <c r="F63" s="3"/>
    </row>
    <row r="64" ht="44.35" customHeight="1" spans="1:6">
      <c r="A64" s="4" t="s">
        <v>68</v>
      </c>
      <c r="B64" s="4"/>
      <c r="C64" s="4"/>
      <c r="D64" s="4"/>
      <c r="E64" s="4"/>
      <c r="F64" s="4"/>
    </row>
    <row r="65" ht="35.65" customHeight="1" spans="1:6">
      <c r="A65" s="5" t="s">
        <v>69</v>
      </c>
      <c r="B65" s="5"/>
      <c r="C65" s="5"/>
      <c r="D65" s="6" t="s">
        <v>134</v>
      </c>
      <c r="E65" s="6"/>
      <c r="F65" s="6"/>
    </row>
    <row r="66" ht="24.7" customHeight="1" spans="1:6">
      <c r="A66" s="7" t="s">
        <v>46</v>
      </c>
      <c r="B66" s="8"/>
      <c r="C66" s="8"/>
      <c r="D66" s="8"/>
      <c r="E66" s="8"/>
      <c r="F66" s="9"/>
    </row>
    <row r="67" ht="29.8" customHeight="1" spans="1:6">
      <c r="A67" s="10" t="s">
        <v>71</v>
      </c>
      <c r="B67" s="11" t="s">
        <v>72</v>
      </c>
      <c r="C67" s="11" t="s">
        <v>73</v>
      </c>
      <c r="D67" s="11" t="s">
        <v>74</v>
      </c>
      <c r="E67" s="11" t="s">
        <v>75</v>
      </c>
      <c r="F67" s="12" t="s">
        <v>76</v>
      </c>
    </row>
    <row r="68" ht="19.65" customHeight="1" spans="1:6">
      <c r="A68" s="13" t="s">
        <v>135</v>
      </c>
      <c r="B68" s="14" t="s">
        <v>136</v>
      </c>
      <c r="C68" s="15"/>
      <c r="D68" s="16" t="s">
        <v>67</v>
      </c>
      <c r="E68" s="16" t="s">
        <v>67</v>
      </c>
      <c r="F68" s="17" t="s">
        <v>67</v>
      </c>
    </row>
    <row r="69" ht="20.35" customHeight="1" spans="1:6">
      <c r="A69" s="13" t="s">
        <v>137</v>
      </c>
      <c r="B69" s="14" t="s">
        <v>138</v>
      </c>
      <c r="C69" s="15" t="s">
        <v>105</v>
      </c>
      <c r="D69" s="16" t="s">
        <v>139</v>
      </c>
      <c r="E69" s="18"/>
      <c r="F69" s="19">
        <f>ROUND(IF(OR(ISERROR(D69),D69=""),0,D69)*IF(OR(ISERROR(E69),E69=""),0,E69),2)</f>
        <v>0</v>
      </c>
    </row>
    <row r="70" ht="20.35" customHeight="1" spans="1:6">
      <c r="A70" s="13" t="s">
        <v>140</v>
      </c>
      <c r="B70" s="14" t="s">
        <v>141</v>
      </c>
      <c r="C70" s="15"/>
      <c r="D70" s="16" t="s">
        <v>67</v>
      </c>
      <c r="E70" s="16" t="s">
        <v>67</v>
      </c>
      <c r="F70" s="17" t="s">
        <v>67</v>
      </c>
    </row>
    <row r="71" ht="20.35" customHeight="1" spans="1:6">
      <c r="A71" s="13" t="s">
        <v>142</v>
      </c>
      <c r="B71" s="14" t="s">
        <v>143</v>
      </c>
      <c r="C71" s="15"/>
      <c r="D71" s="16" t="s">
        <v>67</v>
      </c>
      <c r="E71" s="16" t="s">
        <v>67</v>
      </c>
      <c r="F71" s="17" t="s">
        <v>67</v>
      </c>
    </row>
    <row r="72" ht="20.35" customHeight="1" spans="1:6">
      <c r="A72" s="13" t="s">
        <v>81</v>
      </c>
      <c r="B72" s="14" t="s">
        <v>144</v>
      </c>
      <c r="C72" s="15" t="s">
        <v>105</v>
      </c>
      <c r="D72" s="16" t="s">
        <v>139</v>
      </c>
      <c r="E72" s="18"/>
      <c r="F72" s="19">
        <f>ROUND(IF(OR(ISERROR(D72),D72=""),0,D72)*IF(OR(ISERROR(E72),E72=""),0,E72),2)</f>
        <v>0</v>
      </c>
    </row>
    <row r="73" ht="20.35" customHeight="1" spans="1:6">
      <c r="A73" s="13" t="s">
        <v>145</v>
      </c>
      <c r="B73" s="14" t="s">
        <v>146</v>
      </c>
      <c r="C73" s="15"/>
      <c r="D73" s="16" t="s">
        <v>67</v>
      </c>
      <c r="E73" s="16" t="s">
        <v>67</v>
      </c>
      <c r="F73" s="17" t="s">
        <v>67</v>
      </c>
    </row>
    <row r="74" ht="20.35" customHeight="1" spans="1:6">
      <c r="A74" s="13" t="s">
        <v>147</v>
      </c>
      <c r="B74" s="14" t="s">
        <v>146</v>
      </c>
      <c r="C74" s="15"/>
      <c r="D74" s="16" t="s">
        <v>67</v>
      </c>
      <c r="E74" s="16" t="s">
        <v>67</v>
      </c>
      <c r="F74" s="17" t="s">
        <v>67</v>
      </c>
    </row>
    <row r="75" ht="20.35" customHeight="1" spans="1:6">
      <c r="A75" s="13" t="s">
        <v>81</v>
      </c>
      <c r="B75" s="14" t="s">
        <v>148</v>
      </c>
      <c r="C75" s="15" t="s">
        <v>110</v>
      </c>
      <c r="D75" s="16" t="s">
        <v>149</v>
      </c>
      <c r="E75" s="18"/>
      <c r="F75" s="19">
        <f>ROUND(IF(OR(ISERROR(D75),D75=""),0,D75)*IF(OR(ISERROR(E75),E75=""),0,E75),2)</f>
        <v>0</v>
      </c>
    </row>
    <row r="76" ht="28.35" customHeight="1" spans="1:6">
      <c r="A76" s="13" t="s">
        <v>84</v>
      </c>
      <c r="B76" s="14" t="s">
        <v>150</v>
      </c>
      <c r="C76" s="15" t="s">
        <v>110</v>
      </c>
      <c r="D76" s="16" t="s">
        <v>151</v>
      </c>
      <c r="E76" s="18"/>
      <c r="F76" s="19">
        <f>ROUND(IF(OR(ISERROR(D76),D76=""),0,D76)*IF(OR(ISERROR(E76),E76=""),0,E76),2)</f>
        <v>0</v>
      </c>
    </row>
    <row r="77" ht="42.2" customHeight="1" spans="1:6">
      <c r="A77" s="13" t="s">
        <v>152</v>
      </c>
      <c r="B77" s="14" t="s">
        <v>153</v>
      </c>
      <c r="C77" s="15"/>
      <c r="D77" s="16" t="s">
        <v>67</v>
      </c>
      <c r="E77" s="16" t="s">
        <v>67</v>
      </c>
      <c r="F77" s="17" t="s">
        <v>67</v>
      </c>
    </row>
    <row r="78" ht="28.35" customHeight="1" spans="1:6">
      <c r="A78" s="13" t="s">
        <v>154</v>
      </c>
      <c r="B78" s="14" t="s">
        <v>155</v>
      </c>
      <c r="C78" s="15" t="s">
        <v>118</v>
      </c>
      <c r="D78" s="16" t="s">
        <v>156</v>
      </c>
      <c r="E78" s="18"/>
      <c r="F78" s="19">
        <f>ROUND(IF(OR(ISERROR(D78),D78=""),0,D78)*IF(OR(ISERROR(E78),E78=""),0,E78),2)</f>
        <v>0</v>
      </c>
    </row>
    <row r="79" ht="20.35" customHeight="1" spans="1:6">
      <c r="A79" s="13" t="s">
        <v>157</v>
      </c>
      <c r="B79" s="14" t="s">
        <v>158</v>
      </c>
      <c r="C79" s="15"/>
      <c r="D79" s="16" t="s">
        <v>67</v>
      </c>
      <c r="E79" s="16" t="s">
        <v>67</v>
      </c>
      <c r="F79" s="17" t="s">
        <v>67</v>
      </c>
    </row>
    <row r="80" ht="20.35" customHeight="1" spans="1:6">
      <c r="A80" s="13" t="s">
        <v>159</v>
      </c>
      <c r="B80" s="14" t="s">
        <v>160</v>
      </c>
      <c r="C80" s="15" t="s">
        <v>105</v>
      </c>
      <c r="D80" s="16" t="s">
        <v>161</v>
      </c>
      <c r="E80" s="18"/>
      <c r="F80" s="19">
        <f>ROUND(IF(OR(ISERROR(D80),D80=""),0,D80)*IF(OR(ISERROR(E80),E80=""),0,E80),2)</f>
        <v>0</v>
      </c>
    </row>
    <row r="81" ht="23.25" customHeight="1" spans="1:6">
      <c r="A81" s="13"/>
      <c r="B81" s="15"/>
      <c r="C81" s="14"/>
      <c r="D81" s="16"/>
      <c r="E81" s="16"/>
      <c r="F81" s="17"/>
    </row>
    <row r="82" ht="23.25" customHeight="1" spans="1:6">
      <c r="A82" s="13"/>
      <c r="B82" s="15"/>
      <c r="C82" s="14"/>
      <c r="D82" s="16"/>
      <c r="E82" s="16"/>
      <c r="F82" s="17"/>
    </row>
    <row r="83" ht="24" customHeight="1" spans="1:6">
      <c r="A83" s="13"/>
      <c r="B83" s="15"/>
      <c r="C83" s="14"/>
      <c r="D83" s="16"/>
      <c r="E83" s="16"/>
      <c r="F83" s="17"/>
    </row>
    <row r="84" ht="23.25" customHeight="1" spans="1:6">
      <c r="A84" s="13"/>
      <c r="B84" s="15"/>
      <c r="C84" s="14"/>
      <c r="D84" s="16"/>
      <c r="E84" s="16"/>
      <c r="F84" s="17"/>
    </row>
    <row r="85" ht="23.25" customHeight="1" spans="1:6">
      <c r="A85" s="13"/>
      <c r="B85" s="15"/>
      <c r="C85" s="14"/>
      <c r="D85" s="16"/>
      <c r="E85" s="16"/>
      <c r="F85" s="17"/>
    </row>
    <row r="86" ht="24" customHeight="1" spans="1:6">
      <c r="A86" s="13"/>
      <c r="B86" s="15"/>
      <c r="C86" s="14"/>
      <c r="D86" s="16"/>
      <c r="E86" s="16"/>
      <c r="F86" s="17"/>
    </row>
    <row r="87" ht="23.25" customHeight="1" spans="1:6">
      <c r="A87" s="13"/>
      <c r="B87" s="15"/>
      <c r="C87" s="14"/>
      <c r="D87" s="16"/>
      <c r="E87" s="16"/>
      <c r="F87" s="17"/>
    </row>
    <row r="88" ht="23.25" customHeight="1" spans="1:6">
      <c r="A88" s="13"/>
      <c r="B88" s="15"/>
      <c r="C88" s="14"/>
      <c r="D88" s="16"/>
      <c r="E88" s="16"/>
      <c r="F88" s="17"/>
    </row>
    <row r="89" ht="23.25" customHeight="1" spans="1:6">
      <c r="A89" s="13"/>
      <c r="B89" s="15"/>
      <c r="C89" s="14"/>
      <c r="D89" s="16"/>
      <c r="E89" s="16"/>
      <c r="F89" s="17"/>
    </row>
    <row r="90" ht="24" customHeight="1" spans="1:6">
      <c r="A90" s="13"/>
      <c r="B90" s="15"/>
      <c r="C90" s="14"/>
      <c r="D90" s="16"/>
      <c r="E90" s="16"/>
      <c r="F90" s="17"/>
    </row>
    <row r="91" ht="23.25" customHeight="1" spans="1:6">
      <c r="A91" s="13"/>
      <c r="B91" s="15"/>
      <c r="C91" s="14"/>
      <c r="D91" s="16"/>
      <c r="E91" s="16"/>
      <c r="F91" s="17"/>
    </row>
    <row r="92" ht="20.35" customHeight="1" spans="1:6">
      <c r="A92" s="21" t="s">
        <v>162</v>
      </c>
      <c r="B92" s="22"/>
      <c r="C92" s="23" t="s">
        <v>95</v>
      </c>
      <c r="D92" s="24">
        <f>ROUND(SUM(F68:F91),2)</f>
        <v>0</v>
      </c>
      <c r="E92" s="23"/>
      <c r="F92" s="25" t="s">
        <v>96</v>
      </c>
    </row>
    <row r="93" ht="18.9" customHeight="1" spans="1:6">
      <c r="A93" s="26"/>
      <c r="B93" s="26"/>
      <c r="C93" s="26"/>
      <c r="D93" s="26"/>
      <c r="E93" s="26"/>
      <c r="F93" s="26"/>
    </row>
    <row r="94" ht="30.55" customHeight="1" spans="1:6">
      <c r="A94" s="1"/>
      <c r="B94" s="1"/>
      <c r="C94" s="27"/>
      <c r="D94" s="27"/>
      <c r="E94" s="27"/>
      <c r="F94" s="27"/>
    </row>
    <row r="95" ht="23.25" customHeight="1" spans="1:6">
      <c r="A95" s="1"/>
      <c r="B95" s="1"/>
      <c r="C95" s="2"/>
      <c r="D95" s="2"/>
      <c r="E95" s="3"/>
      <c r="F95" s="3"/>
    </row>
    <row r="96" ht="44.35" customHeight="1" spans="1:6">
      <c r="A96" s="4" t="s">
        <v>68</v>
      </c>
      <c r="B96" s="4"/>
      <c r="C96" s="4"/>
      <c r="D96" s="4"/>
      <c r="E96" s="4"/>
      <c r="F96" s="4"/>
    </row>
    <row r="97" ht="35.65" customHeight="1" spans="1:6">
      <c r="A97" s="5" t="s">
        <v>69</v>
      </c>
      <c r="B97" s="5"/>
      <c r="C97" s="5"/>
      <c r="D97" s="6" t="s">
        <v>163</v>
      </c>
      <c r="E97" s="6"/>
      <c r="F97" s="6"/>
    </row>
    <row r="98" ht="24.7" customHeight="1" spans="1:6">
      <c r="A98" s="7" t="s">
        <v>49</v>
      </c>
      <c r="B98" s="8"/>
      <c r="C98" s="8"/>
      <c r="D98" s="8"/>
      <c r="E98" s="8"/>
      <c r="F98" s="9"/>
    </row>
    <row r="99" ht="29.8" customHeight="1" spans="1:6">
      <c r="A99" s="10" t="s">
        <v>71</v>
      </c>
      <c r="B99" s="11" t="s">
        <v>72</v>
      </c>
      <c r="C99" s="11" t="s">
        <v>73</v>
      </c>
      <c r="D99" s="11" t="s">
        <v>74</v>
      </c>
      <c r="E99" s="11" t="s">
        <v>75</v>
      </c>
      <c r="F99" s="12" t="s">
        <v>76</v>
      </c>
    </row>
    <row r="100" ht="19.65" customHeight="1" spans="1:6">
      <c r="A100" s="13" t="s">
        <v>164</v>
      </c>
      <c r="B100" s="14" t="s">
        <v>165</v>
      </c>
      <c r="C100" s="15"/>
      <c r="D100" s="16" t="s">
        <v>67</v>
      </c>
      <c r="E100" s="16" t="s">
        <v>67</v>
      </c>
      <c r="F100" s="17" t="s">
        <v>67</v>
      </c>
    </row>
    <row r="101" ht="20.35" customHeight="1" spans="1:6">
      <c r="A101" s="13" t="s">
        <v>166</v>
      </c>
      <c r="B101" s="14" t="s">
        <v>167</v>
      </c>
      <c r="C101" s="15"/>
      <c r="D101" s="16" t="s">
        <v>67</v>
      </c>
      <c r="E101" s="16" t="s">
        <v>67</v>
      </c>
      <c r="F101" s="17" t="s">
        <v>67</v>
      </c>
    </row>
    <row r="102" ht="20.35" customHeight="1" spans="1:6">
      <c r="A102" s="13" t="s">
        <v>81</v>
      </c>
      <c r="B102" s="14" t="s">
        <v>168</v>
      </c>
      <c r="C102" s="15"/>
      <c r="D102" s="16" t="s">
        <v>67</v>
      </c>
      <c r="E102" s="16" t="s">
        <v>67</v>
      </c>
      <c r="F102" s="17" t="s">
        <v>67</v>
      </c>
    </row>
    <row r="103" ht="72" customHeight="1" spans="1:6">
      <c r="A103" s="13" t="s">
        <v>103</v>
      </c>
      <c r="B103" s="14" t="s">
        <v>169</v>
      </c>
      <c r="C103" s="15" t="s">
        <v>118</v>
      </c>
      <c r="D103" s="16" t="s">
        <v>170</v>
      </c>
      <c r="E103" s="18"/>
      <c r="F103" s="19">
        <f>ROUND(IF(OR(ISERROR(D103),D103=""),0,D103)*IF(OR(ISERROR(E103),E103=""),0,E103),2)</f>
        <v>0</v>
      </c>
    </row>
    <row r="104" ht="42.9" customHeight="1" spans="1:6">
      <c r="A104" s="13" t="s">
        <v>171</v>
      </c>
      <c r="B104" s="14" t="s">
        <v>172</v>
      </c>
      <c r="C104" s="15" t="s">
        <v>118</v>
      </c>
      <c r="D104" s="16" t="s">
        <v>173</v>
      </c>
      <c r="E104" s="18"/>
      <c r="F104" s="19">
        <f>ROUND(IF(OR(ISERROR(D104),D104=""),0,D104)*IF(OR(ISERROR(E104),E104=""),0,E104),2)</f>
        <v>0</v>
      </c>
    </row>
    <row r="105" ht="42.9" customHeight="1" spans="1:6">
      <c r="A105" s="13" t="s">
        <v>174</v>
      </c>
      <c r="B105" s="14" t="s">
        <v>175</v>
      </c>
      <c r="C105" s="15" t="s">
        <v>118</v>
      </c>
      <c r="D105" s="16" t="s">
        <v>149</v>
      </c>
      <c r="E105" s="18"/>
      <c r="F105" s="19">
        <f>ROUND(IF(OR(ISERROR(D105),D105=""),0,D105)*IF(OR(ISERROR(E105),E105=""),0,E105),2)</f>
        <v>0</v>
      </c>
    </row>
    <row r="106" ht="30" customHeight="1" spans="1:6">
      <c r="A106" s="13" t="s">
        <v>84</v>
      </c>
      <c r="B106" s="14" t="s">
        <v>176</v>
      </c>
      <c r="C106" s="15"/>
      <c r="D106" s="16" t="s">
        <v>67</v>
      </c>
      <c r="E106" s="16" t="s">
        <v>67</v>
      </c>
      <c r="F106" s="17" t="s">
        <v>67</v>
      </c>
    </row>
    <row r="107" ht="20.35" customHeight="1" spans="1:6">
      <c r="A107" s="13" t="s">
        <v>113</v>
      </c>
      <c r="B107" s="14" t="s">
        <v>177</v>
      </c>
      <c r="C107" s="15" t="s">
        <v>118</v>
      </c>
      <c r="D107" s="16" t="s">
        <v>178</v>
      </c>
      <c r="E107" s="18"/>
      <c r="F107" s="19">
        <f>ROUND(IF(OR(ISERROR(D107),D107=""),0,D107)*IF(OR(ISERROR(E107),E107=""),0,E107),2)</f>
        <v>0</v>
      </c>
    </row>
    <row r="108" ht="20.35" customHeight="1" spans="1:6">
      <c r="A108" s="13" t="s">
        <v>179</v>
      </c>
      <c r="B108" s="14" t="s">
        <v>180</v>
      </c>
      <c r="C108" s="15"/>
      <c r="D108" s="16" t="s">
        <v>67</v>
      </c>
      <c r="E108" s="16" t="s">
        <v>67</v>
      </c>
      <c r="F108" s="17" t="s">
        <v>67</v>
      </c>
    </row>
    <row r="109" ht="56" customHeight="1" spans="1:6">
      <c r="A109" s="13" t="s">
        <v>122</v>
      </c>
      <c r="B109" s="14" t="s">
        <v>181</v>
      </c>
      <c r="C109" s="15" t="s">
        <v>118</v>
      </c>
      <c r="D109" s="16" t="s">
        <v>182</v>
      </c>
      <c r="E109" s="18"/>
      <c r="F109" s="19">
        <f>ROUND(IF(OR(ISERROR(D109),D109=""),0,D109)*IF(OR(ISERROR(E109),E109=""),0,E109),2)</f>
        <v>0</v>
      </c>
    </row>
    <row r="110" ht="20.35" customHeight="1" spans="1:6">
      <c r="A110" s="13" t="s">
        <v>183</v>
      </c>
      <c r="B110" s="14" t="s">
        <v>184</v>
      </c>
      <c r="C110" s="15"/>
      <c r="D110" s="16" t="s">
        <v>67</v>
      </c>
      <c r="E110" s="16" t="s">
        <v>67</v>
      </c>
      <c r="F110" s="17" t="s">
        <v>67</v>
      </c>
    </row>
    <row r="111" ht="20.35" customHeight="1" spans="1:6">
      <c r="A111" s="13" t="s">
        <v>185</v>
      </c>
      <c r="B111" s="14" t="s">
        <v>186</v>
      </c>
      <c r="C111" s="15"/>
      <c r="D111" s="16" t="s">
        <v>67</v>
      </c>
      <c r="E111" s="16" t="s">
        <v>67</v>
      </c>
      <c r="F111" s="17" t="s">
        <v>67</v>
      </c>
    </row>
    <row r="112" ht="20.35" customHeight="1" spans="1:6">
      <c r="A112" s="13" t="s">
        <v>81</v>
      </c>
      <c r="B112" s="14" t="s">
        <v>187</v>
      </c>
      <c r="C112" s="15" t="s">
        <v>188</v>
      </c>
      <c r="D112" s="16" t="s">
        <v>38</v>
      </c>
      <c r="E112" s="18"/>
      <c r="F112" s="19">
        <f t="shared" ref="F112:F120" si="0">ROUND(IF(OR(ISERROR(D112),D112=""),0,D112)*IF(OR(ISERROR(E112),E112=""),0,E112),2)</f>
        <v>0</v>
      </c>
    </row>
    <row r="113" ht="43" customHeight="1" spans="1:6">
      <c r="A113" s="13" t="s">
        <v>84</v>
      </c>
      <c r="B113" s="14" t="s">
        <v>189</v>
      </c>
      <c r="C113" s="15" t="s">
        <v>188</v>
      </c>
      <c r="D113" s="16" t="s">
        <v>41</v>
      </c>
      <c r="E113" s="18"/>
      <c r="F113" s="19">
        <f t="shared" si="0"/>
        <v>0</v>
      </c>
    </row>
    <row r="114" ht="28.35" customHeight="1" spans="1:6">
      <c r="A114" s="13" t="s">
        <v>86</v>
      </c>
      <c r="B114" s="14" t="s">
        <v>190</v>
      </c>
      <c r="C114" s="15" t="s">
        <v>188</v>
      </c>
      <c r="D114" s="16" t="s">
        <v>47</v>
      </c>
      <c r="E114" s="18"/>
      <c r="F114" s="19">
        <f t="shared" si="0"/>
        <v>0</v>
      </c>
    </row>
    <row r="115" ht="20.35" customHeight="1" spans="1:6">
      <c r="A115" s="13" t="s">
        <v>122</v>
      </c>
      <c r="B115" s="14" t="s">
        <v>191</v>
      </c>
      <c r="C115" s="15" t="s">
        <v>188</v>
      </c>
      <c r="D115" s="16" t="s">
        <v>41</v>
      </c>
      <c r="E115" s="18"/>
      <c r="F115" s="19">
        <f t="shared" si="0"/>
        <v>0</v>
      </c>
    </row>
    <row r="116" ht="28.35" customHeight="1" spans="1:6">
      <c r="A116" s="13" t="s">
        <v>192</v>
      </c>
      <c r="B116" s="14" t="s">
        <v>193</v>
      </c>
      <c r="C116" s="15" t="s">
        <v>188</v>
      </c>
      <c r="D116" s="16" t="s">
        <v>38</v>
      </c>
      <c r="E116" s="18"/>
      <c r="F116" s="19">
        <f t="shared" si="0"/>
        <v>0</v>
      </c>
    </row>
    <row r="117" ht="20.35" customHeight="1" spans="1:6">
      <c r="A117" s="13" t="s">
        <v>194</v>
      </c>
      <c r="B117" s="14" t="s">
        <v>195</v>
      </c>
      <c r="C117" s="15" t="s">
        <v>188</v>
      </c>
      <c r="D117" s="16" t="s">
        <v>38</v>
      </c>
      <c r="E117" s="18"/>
      <c r="F117" s="19">
        <f t="shared" si="0"/>
        <v>0</v>
      </c>
    </row>
    <row r="118" ht="42.2" customHeight="1" spans="1:6">
      <c r="A118" s="13" t="s">
        <v>196</v>
      </c>
      <c r="B118" s="14" t="s">
        <v>197</v>
      </c>
      <c r="C118" s="15" t="s">
        <v>198</v>
      </c>
      <c r="D118" s="16" t="s">
        <v>41</v>
      </c>
      <c r="E118" s="18"/>
      <c r="F118" s="19">
        <f t="shared" si="0"/>
        <v>0</v>
      </c>
    </row>
    <row r="119" ht="28.35" customHeight="1" spans="1:6">
      <c r="A119" s="13" t="s">
        <v>199</v>
      </c>
      <c r="B119" s="14" t="s">
        <v>200</v>
      </c>
      <c r="C119" s="15" t="s">
        <v>198</v>
      </c>
      <c r="D119" s="16" t="s">
        <v>57</v>
      </c>
      <c r="E119" s="18"/>
      <c r="F119" s="19">
        <f t="shared" si="0"/>
        <v>0</v>
      </c>
    </row>
    <row r="120" ht="20.35" customHeight="1" spans="1:6">
      <c r="A120" s="13" t="s">
        <v>201</v>
      </c>
      <c r="B120" s="14" t="s">
        <v>202</v>
      </c>
      <c r="C120" s="15" t="s">
        <v>188</v>
      </c>
      <c r="D120" s="16" t="s">
        <v>47</v>
      </c>
      <c r="E120" s="18"/>
      <c r="F120" s="19">
        <f t="shared" si="0"/>
        <v>0</v>
      </c>
    </row>
    <row r="121" ht="0.75" customHeight="1" spans="1:6">
      <c r="A121" s="26"/>
      <c r="B121" s="26"/>
      <c r="C121" s="26"/>
      <c r="D121" s="26"/>
      <c r="E121" s="26"/>
      <c r="F121" s="26"/>
    </row>
    <row r="122" ht="30.55" customHeight="1" spans="1:6">
      <c r="A122" s="1"/>
      <c r="B122" s="1"/>
      <c r="C122" s="27"/>
      <c r="D122" s="27"/>
      <c r="E122" s="27"/>
      <c r="F122" s="27"/>
    </row>
    <row r="123" ht="23.25" customHeight="1" spans="1:6">
      <c r="A123" s="1"/>
      <c r="B123" s="1"/>
      <c r="C123" s="2"/>
      <c r="D123" s="2"/>
      <c r="E123" s="3"/>
      <c r="F123" s="3"/>
    </row>
    <row r="124" ht="44.35" customHeight="1" spans="1:6">
      <c r="A124" s="4" t="s">
        <v>68</v>
      </c>
      <c r="B124" s="4"/>
      <c r="C124" s="4"/>
      <c r="D124" s="4"/>
      <c r="E124" s="4"/>
      <c r="F124" s="4"/>
    </row>
    <row r="125" ht="35.65" customHeight="1" spans="1:6">
      <c r="A125" s="5" t="s">
        <v>69</v>
      </c>
      <c r="B125" s="5"/>
      <c r="C125" s="5"/>
      <c r="D125" s="6" t="s">
        <v>203</v>
      </c>
      <c r="E125" s="6"/>
      <c r="F125" s="6"/>
    </row>
    <row r="126" ht="29.1" customHeight="1" spans="1:6">
      <c r="A126" s="10" t="s">
        <v>71</v>
      </c>
      <c r="B126" s="11" t="s">
        <v>72</v>
      </c>
      <c r="C126" s="11" t="s">
        <v>73</v>
      </c>
      <c r="D126" s="11" t="s">
        <v>74</v>
      </c>
      <c r="E126" s="11" t="s">
        <v>75</v>
      </c>
      <c r="F126" s="12" t="s">
        <v>76</v>
      </c>
    </row>
    <row r="127" ht="20.35" customHeight="1" spans="1:6">
      <c r="A127" s="13" t="s">
        <v>204</v>
      </c>
      <c r="B127" s="14" t="s">
        <v>205</v>
      </c>
      <c r="C127" s="15" t="s">
        <v>188</v>
      </c>
      <c r="D127" s="16" t="s">
        <v>41</v>
      </c>
      <c r="E127" s="18"/>
      <c r="F127" s="19">
        <f>ROUND(IF(OR(ISERROR(D127),D127=""),0,D127)*IF(OR(ISERROR(E127),E127=""),0,E127),2)</f>
        <v>0</v>
      </c>
    </row>
    <row r="128" ht="20.35" customHeight="1" spans="1:6">
      <c r="A128" s="13" t="s">
        <v>206</v>
      </c>
      <c r="B128" s="14" t="s">
        <v>207</v>
      </c>
      <c r="C128" s="15" t="s">
        <v>208</v>
      </c>
      <c r="D128" s="16" t="s">
        <v>53</v>
      </c>
      <c r="E128" s="18"/>
      <c r="F128" s="19">
        <f>ROUND(IF(OR(ISERROR(D128),D128=""),0,D128)*IF(OR(ISERROR(E128),E128=""),0,E128),2)</f>
        <v>0</v>
      </c>
    </row>
    <row r="129" ht="20.35" customHeight="1" spans="1:6">
      <c r="A129" s="13" t="s">
        <v>209</v>
      </c>
      <c r="B129" s="14" t="s">
        <v>210</v>
      </c>
      <c r="C129" s="15" t="s">
        <v>208</v>
      </c>
      <c r="D129" s="16" t="s">
        <v>65</v>
      </c>
      <c r="E129" s="18"/>
      <c r="F129" s="19">
        <f>ROUND(IF(OR(ISERROR(D129),D129=""),0,D129)*IF(OR(ISERROR(E129),E129=""),0,E129),2)</f>
        <v>0</v>
      </c>
    </row>
    <row r="130" ht="28.35" customHeight="1" spans="1:6">
      <c r="A130" s="13" t="s">
        <v>211</v>
      </c>
      <c r="B130" s="14" t="s">
        <v>212</v>
      </c>
      <c r="C130" s="15" t="s">
        <v>188</v>
      </c>
      <c r="D130" s="16" t="s">
        <v>57</v>
      </c>
      <c r="E130" s="18"/>
      <c r="F130" s="19">
        <f>ROUND(IF(OR(ISERROR(D130),D130=""),0,D130)*IF(OR(ISERROR(E130),E130=""),0,E130),2)</f>
        <v>0</v>
      </c>
    </row>
    <row r="131" ht="20.35" customHeight="1" spans="1:6">
      <c r="A131" s="13" t="s">
        <v>213</v>
      </c>
      <c r="B131" s="14" t="s">
        <v>214</v>
      </c>
      <c r="C131" s="15"/>
      <c r="D131" s="16" t="s">
        <v>67</v>
      </c>
      <c r="E131" s="16" t="s">
        <v>67</v>
      </c>
      <c r="F131" s="17" t="s">
        <v>67</v>
      </c>
    </row>
    <row r="132" ht="27.65" customHeight="1" spans="1:6">
      <c r="A132" s="13" t="s">
        <v>81</v>
      </c>
      <c r="B132" s="14" t="s">
        <v>215</v>
      </c>
      <c r="C132" s="15" t="s">
        <v>188</v>
      </c>
      <c r="D132" s="16" t="s">
        <v>41</v>
      </c>
      <c r="E132" s="18"/>
      <c r="F132" s="19">
        <f>ROUND(IF(OR(ISERROR(D132),D132=""),0,D132)*IF(OR(ISERROR(E132),E132=""),0,E132),2)</f>
        <v>0</v>
      </c>
    </row>
    <row r="133" ht="42.9" customHeight="1" spans="1:6">
      <c r="A133" s="13" t="s">
        <v>216</v>
      </c>
      <c r="B133" s="14" t="s">
        <v>217</v>
      </c>
      <c r="C133" s="15" t="s">
        <v>208</v>
      </c>
      <c r="D133" s="16" t="s">
        <v>57</v>
      </c>
      <c r="E133" s="18"/>
      <c r="F133" s="19">
        <f>ROUND(IF(OR(ISERROR(D133),D133=""),0,D133)*IF(OR(ISERROR(E133),E133=""),0,E133),2)</f>
        <v>0</v>
      </c>
    </row>
    <row r="134" ht="28.35" customHeight="1" spans="1:6">
      <c r="A134" s="13" t="s">
        <v>218</v>
      </c>
      <c r="B134" s="14" t="s">
        <v>219</v>
      </c>
      <c r="C134" s="15" t="s">
        <v>208</v>
      </c>
      <c r="D134" s="16" t="s">
        <v>41</v>
      </c>
      <c r="E134" s="18"/>
      <c r="F134" s="19">
        <f>ROUND(IF(OR(ISERROR(D134),D134=""),0,D134)*IF(OR(ISERROR(E134),E134=""),0,E134),2)</f>
        <v>0</v>
      </c>
    </row>
    <row r="135" ht="19.65" customHeight="1" spans="1:6">
      <c r="A135" s="13" t="s">
        <v>220</v>
      </c>
      <c r="B135" s="14" t="s">
        <v>221</v>
      </c>
      <c r="C135" s="15"/>
      <c r="D135" s="16" t="s">
        <v>67</v>
      </c>
      <c r="E135" s="16" t="s">
        <v>67</v>
      </c>
      <c r="F135" s="17" t="s">
        <v>67</v>
      </c>
    </row>
    <row r="136" ht="42.9" customHeight="1" spans="1:6">
      <c r="A136" s="13" t="s">
        <v>81</v>
      </c>
      <c r="B136" s="14" t="s">
        <v>222</v>
      </c>
      <c r="C136" s="15" t="s">
        <v>223</v>
      </c>
      <c r="D136" s="16" t="s">
        <v>57</v>
      </c>
      <c r="E136" s="18"/>
      <c r="F136" s="19">
        <f>ROUND(IF(OR(ISERROR(D136),D136=""),0,D136)*IF(OR(ISERROR(E136),E136=""),0,E136),2)</f>
        <v>0</v>
      </c>
    </row>
    <row r="137" ht="42.9" customHeight="1" spans="1:6">
      <c r="A137" s="13" t="s">
        <v>84</v>
      </c>
      <c r="B137" s="14" t="s">
        <v>224</v>
      </c>
      <c r="C137" s="15" t="s">
        <v>223</v>
      </c>
      <c r="D137" s="16" t="s">
        <v>47</v>
      </c>
      <c r="E137" s="18"/>
      <c r="F137" s="19">
        <f>ROUND(IF(OR(ISERROR(D137),D137=""),0,D137)*IF(OR(ISERROR(E137),E137=""),0,E137),2)</f>
        <v>0</v>
      </c>
    </row>
    <row r="138" ht="20.35" customHeight="1" spans="1:6">
      <c r="A138" s="13" t="s">
        <v>225</v>
      </c>
      <c r="B138" s="14" t="s">
        <v>226</v>
      </c>
      <c r="C138" s="15"/>
      <c r="D138" s="16" t="s">
        <v>67</v>
      </c>
      <c r="E138" s="16" t="s">
        <v>67</v>
      </c>
      <c r="F138" s="17" t="s">
        <v>67</v>
      </c>
    </row>
    <row r="139" ht="20.35" customHeight="1" spans="1:6">
      <c r="A139" s="13" t="s">
        <v>227</v>
      </c>
      <c r="B139" s="14" t="s">
        <v>228</v>
      </c>
      <c r="C139" s="15"/>
      <c r="D139" s="16" t="s">
        <v>67</v>
      </c>
      <c r="E139" s="16" t="s">
        <v>67</v>
      </c>
      <c r="F139" s="17" t="s">
        <v>67</v>
      </c>
    </row>
    <row r="140" ht="20.35" customHeight="1" spans="1:6">
      <c r="A140" s="13" t="s">
        <v>81</v>
      </c>
      <c r="B140" s="14" t="s">
        <v>229</v>
      </c>
      <c r="C140" s="15" t="s">
        <v>105</v>
      </c>
      <c r="D140" s="16" t="s">
        <v>230</v>
      </c>
      <c r="E140" s="18"/>
      <c r="F140" s="19">
        <f>ROUND(IF(OR(ISERROR(D140),D140=""),0,D140)*IF(OR(ISERROR(E140),E140=""),0,E140),2)</f>
        <v>0</v>
      </c>
    </row>
    <row r="141" ht="20.35" customHeight="1" spans="1:6">
      <c r="A141" s="13" t="s">
        <v>84</v>
      </c>
      <c r="B141" s="14" t="s">
        <v>231</v>
      </c>
      <c r="C141" s="15" t="s">
        <v>105</v>
      </c>
      <c r="D141" s="16" t="s">
        <v>232</v>
      </c>
      <c r="E141" s="18"/>
      <c r="F141" s="19">
        <f>ROUND(IF(OR(ISERROR(D141),D141=""),0,D141)*IF(OR(ISERROR(E141),E141=""),0,E141),2)</f>
        <v>0</v>
      </c>
    </row>
    <row r="142" ht="20.35" customHeight="1" spans="1:6">
      <c r="A142" s="13" t="s">
        <v>233</v>
      </c>
      <c r="B142" s="14" t="s">
        <v>234</v>
      </c>
      <c r="C142" s="15"/>
      <c r="D142" s="16" t="s">
        <v>67</v>
      </c>
      <c r="E142" s="16" t="s">
        <v>67</v>
      </c>
      <c r="F142" s="17" t="s">
        <v>67</v>
      </c>
    </row>
    <row r="143" ht="19.65" customHeight="1" spans="1:6">
      <c r="A143" s="13" t="s">
        <v>84</v>
      </c>
      <c r="B143" s="14" t="s">
        <v>235</v>
      </c>
      <c r="C143" s="15" t="s">
        <v>188</v>
      </c>
      <c r="D143" s="16" t="s">
        <v>236</v>
      </c>
      <c r="E143" s="18"/>
      <c r="F143" s="19">
        <f>ROUND(IF(OR(ISERROR(D143),D143=""),0,D143)*IF(OR(ISERROR(E143),E143=""),0,E143),2)</f>
        <v>0</v>
      </c>
    </row>
    <row r="144" ht="28.35" customHeight="1" spans="1:6">
      <c r="A144" s="13" t="s">
        <v>237</v>
      </c>
      <c r="B144" s="14" t="s">
        <v>238</v>
      </c>
      <c r="C144" s="15" t="s">
        <v>118</v>
      </c>
      <c r="D144" s="16" t="s">
        <v>239</v>
      </c>
      <c r="E144" s="18"/>
      <c r="F144" s="19">
        <f>ROUND(IF(OR(ISERROR(D144),D144=""),0,D144)*IF(OR(ISERROR(E144),E144=""),0,E144),2)</f>
        <v>0</v>
      </c>
    </row>
    <row r="145" ht="20.35" customHeight="1" spans="1:6">
      <c r="A145" s="13" t="s">
        <v>240</v>
      </c>
      <c r="B145" s="14" t="s">
        <v>241</v>
      </c>
      <c r="C145" s="15" t="s">
        <v>105</v>
      </c>
      <c r="D145" s="16" t="s">
        <v>242</v>
      </c>
      <c r="E145" s="18"/>
      <c r="F145" s="19">
        <f>ROUND(IF(OR(ISERROR(D145),D145=""),0,D145)*IF(OR(ISERROR(E145),E145=""),0,E145),2)</f>
        <v>0</v>
      </c>
    </row>
    <row r="146" ht="28.35" customHeight="1" spans="1:6">
      <c r="A146" s="13" t="s">
        <v>243</v>
      </c>
      <c r="B146" s="14" t="s">
        <v>244</v>
      </c>
      <c r="C146" s="15"/>
      <c r="D146" s="16" t="s">
        <v>67</v>
      </c>
      <c r="E146" s="16" t="s">
        <v>67</v>
      </c>
      <c r="F146" s="17" t="s">
        <v>67</v>
      </c>
    </row>
    <row r="147" ht="20.35" customHeight="1" spans="1:6">
      <c r="A147" s="13" t="s">
        <v>245</v>
      </c>
      <c r="B147" s="14" t="s">
        <v>246</v>
      </c>
      <c r="C147" s="15"/>
      <c r="D147" s="16" t="s">
        <v>67</v>
      </c>
      <c r="E147" s="16" t="s">
        <v>67</v>
      </c>
      <c r="F147" s="17" t="s">
        <v>67</v>
      </c>
    </row>
    <row r="148" ht="27.65" customHeight="1" spans="1:6">
      <c r="A148" s="13" t="s">
        <v>81</v>
      </c>
      <c r="B148" s="14" t="s">
        <v>247</v>
      </c>
      <c r="C148" s="15"/>
      <c r="D148" s="16" t="s">
        <v>67</v>
      </c>
      <c r="E148" s="16" t="s">
        <v>67</v>
      </c>
      <c r="F148" s="17" t="s">
        <v>67</v>
      </c>
    </row>
    <row r="149" ht="28.35" customHeight="1" spans="1:6">
      <c r="A149" s="13" t="s">
        <v>103</v>
      </c>
      <c r="B149" s="14" t="s">
        <v>248</v>
      </c>
      <c r="C149" s="15" t="s">
        <v>118</v>
      </c>
      <c r="D149" s="16" t="s">
        <v>249</v>
      </c>
      <c r="E149" s="18"/>
      <c r="F149" s="19">
        <f>ROUND(IF(OR(ISERROR(D149),D149=""),0,D149)*IF(OR(ISERROR(E149),E149=""),0,E149),2)</f>
        <v>0</v>
      </c>
    </row>
    <row r="150" ht="43" customHeight="1" spans="1:6">
      <c r="A150" s="13" t="s">
        <v>171</v>
      </c>
      <c r="B150" s="14" t="s">
        <v>250</v>
      </c>
      <c r="C150" s="15" t="s">
        <v>118</v>
      </c>
      <c r="D150" s="16" t="s">
        <v>249</v>
      </c>
      <c r="E150" s="18"/>
      <c r="F150" s="19">
        <f>ROUND(IF(OR(ISERROR(D150),D150=""),0,D150)*IF(OR(ISERROR(E150),E150=""),0,E150),2)</f>
        <v>0</v>
      </c>
    </row>
    <row r="151" ht="8" customHeight="1" spans="1:6">
      <c r="A151" s="26"/>
      <c r="B151" s="26"/>
      <c r="C151" s="26"/>
      <c r="D151" s="26"/>
      <c r="E151" s="26"/>
      <c r="F151" s="26"/>
    </row>
    <row r="152" ht="30.55" customHeight="1" spans="1:6">
      <c r="A152" s="1"/>
      <c r="B152" s="1"/>
      <c r="C152" s="27"/>
      <c r="D152" s="27"/>
      <c r="E152" s="27"/>
      <c r="F152" s="27"/>
    </row>
    <row r="153" ht="23.25" customHeight="1" spans="1:6">
      <c r="A153" s="1"/>
      <c r="B153" s="1"/>
      <c r="C153" s="2"/>
      <c r="D153" s="2"/>
      <c r="E153" s="3"/>
      <c r="F153" s="3"/>
    </row>
    <row r="154" ht="44.35" customHeight="1" spans="1:6">
      <c r="A154" s="4" t="s">
        <v>68</v>
      </c>
      <c r="B154" s="4"/>
      <c r="C154" s="4"/>
      <c r="D154" s="4"/>
      <c r="E154" s="4"/>
      <c r="F154" s="4"/>
    </row>
    <row r="155" ht="35.65" customHeight="1" spans="1:6">
      <c r="A155" s="5" t="s">
        <v>69</v>
      </c>
      <c r="B155" s="5"/>
      <c r="C155" s="5"/>
      <c r="D155" s="6" t="s">
        <v>251</v>
      </c>
      <c r="E155" s="6"/>
      <c r="F155" s="6"/>
    </row>
    <row r="156" ht="29.1" customHeight="1" spans="1:6">
      <c r="A156" s="10" t="s">
        <v>71</v>
      </c>
      <c r="B156" s="11" t="s">
        <v>72</v>
      </c>
      <c r="C156" s="11" t="s">
        <v>73</v>
      </c>
      <c r="D156" s="11" t="s">
        <v>74</v>
      </c>
      <c r="E156" s="11" t="s">
        <v>75</v>
      </c>
      <c r="F156" s="12" t="s">
        <v>76</v>
      </c>
    </row>
    <row r="157" ht="42.9" customHeight="1" spans="1:6">
      <c r="A157" s="13" t="s">
        <v>174</v>
      </c>
      <c r="B157" s="14" t="s">
        <v>252</v>
      </c>
      <c r="C157" s="15" t="s">
        <v>208</v>
      </c>
      <c r="D157" s="16" t="s">
        <v>44</v>
      </c>
      <c r="E157" s="18"/>
      <c r="F157" s="19">
        <f>ROUND(IF(OR(ISERROR(D157),D157=""),0,D157)*IF(OR(ISERROR(E157),E157=""),0,E157),2)</f>
        <v>0</v>
      </c>
    </row>
    <row r="158" ht="20.35" customHeight="1" spans="1:6">
      <c r="A158" s="13" t="s">
        <v>253</v>
      </c>
      <c r="B158" s="14" t="s">
        <v>254</v>
      </c>
      <c r="C158" s="15" t="s">
        <v>126</v>
      </c>
      <c r="D158" s="16" t="s">
        <v>38</v>
      </c>
      <c r="E158" s="18"/>
      <c r="F158" s="19">
        <f>ROUND(IF(OR(ISERROR(D158),D158=""),0,D158)*IF(OR(ISERROR(E158),E158=""),0,E158),2)</f>
        <v>0</v>
      </c>
    </row>
    <row r="159" ht="27.65" customHeight="1" spans="1:6">
      <c r="A159" s="13" t="s">
        <v>84</v>
      </c>
      <c r="B159" s="14" t="s">
        <v>255</v>
      </c>
      <c r="C159" s="15"/>
      <c r="D159" s="16" t="s">
        <v>67</v>
      </c>
      <c r="E159" s="16" t="s">
        <v>67</v>
      </c>
      <c r="F159" s="17" t="s">
        <v>67</v>
      </c>
    </row>
    <row r="160" ht="28.35" customHeight="1" spans="1:6">
      <c r="A160" s="13" t="s">
        <v>113</v>
      </c>
      <c r="B160" s="14" t="s">
        <v>256</v>
      </c>
      <c r="C160" s="15" t="s">
        <v>118</v>
      </c>
      <c r="D160" s="16" t="s">
        <v>257</v>
      </c>
      <c r="E160" s="18"/>
      <c r="F160" s="19">
        <f>ROUND(IF(OR(ISERROR(D160),D160=""),0,D160)*IF(OR(ISERROR(E160),E160=""),0,E160),2)</f>
        <v>0</v>
      </c>
    </row>
    <row r="161" ht="28.35" customHeight="1" spans="1:6">
      <c r="A161" s="13" t="s">
        <v>86</v>
      </c>
      <c r="B161" s="14" t="s">
        <v>258</v>
      </c>
      <c r="C161" s="15"/>
      <c r="D161" s="16" t="s">
        <v>67</v>
      </c>
      <c r="E161" s="16" t="s">
        <v>67</v>
      </c>
      <c r="F161" s="17" t="s">
        <v>67</v>
      </c>
    </row>
    <row r="162" ht="42.2" customHeight="1" spans="1:6">
      <c r="A162" s="13" t="s">
        <v>259</v>
      </c>
      <c r="B162" s="14" t="s">
        <v>260</v>
      </c>
      <c r="C162" s="15" t="s">
        <v>208</v>
      </c>
      <c r="D162" s="16" t="s">
        <v>47</v>
      </c>
      <c r="E162" s="18"/>
      <c r="F162" s="19">
        <f t="shared" ref="F162:F167" si="1">ROUND(IF(OR(ISERROR(D162),D162=""),0,D162)*IF(OR(ISERROR(E162),E162=""),0,E162),2)</f>
        <v>0</v>
      </c>
    </row>
    <row r="163" ht="28.35" customHeight="1" spans="1:6">
      <c r="A163" s="13" t="s">
        <v>261</v>
      </c>
      <c r="B163" s="14" t="s">
        <v>262</v>
      </c>
      <c r="C163" s="15" t="s">
        <v>208</v>
      </c>
      <c r="D163" s="16" t="s">
        <v>47</v>
      </c>
      <c r="E163" s="18"/>
      <c r="F163" s="19">
        <f t="shared" si="1"/>
        <v>0</v>
      </c>
    </row>
    <row r="164" ht="57.45" customHeight="1" spans="1:6">
      <c r="A164" s="13" t="s">
        <v>263</v>
      </c>
      <c r="B164" s="14" t="s">
        <v>264</v>
      </c>
      <c r="C164" s="15" t="s">
        <v>265</v>
      </c>
      <c r="D164" s="16" t="s">
        <v>38</v>
      </c>
      <c r="E164" s="18"/>
      <c r="F164" s="19">
        <f t="shared" si="1"/>
        <v>0</v>
      </c>
    </row>
    <row r="165" ht="27.65" customHeight="1" spans="1:6">
      <c r="A165" s="13" t="s">
        <v>266</v>
      </c>
      <c r="B165" s="14" t="s">
        <v>267</v>
      </c>
      <c r="C165" s="15" t="s">
        <v>208</v>
      </c>
      <c r="D165" s="16" t="s">
        <v>57</v>
      </c>
      <c r="E165" s="18"/>
      <c r="F165" s="19">
        <f t="shared" si="1"/>
        <v>0</v>
      </c>
    </row>
    <row r="166" ht="42.9" customHeight="1" spans="1:6">
      <c r="A166" s="13" t="s">
        <v>268</v>
      </c>
      <c r="B166" s="14" t="s">
        <v>269</v>
      </c>
      <c r="C166" s="15" t="s">
        <v>208</v>
      </c>
      <c r="D166" s="16" t="s">
        <v>47</v>
      </c>
      <c r="E166" s="18"/>
      <c r="F166" s="19">
        <f t="shared" si="1"/>
        <v>0</v>
      </c>
    </row>
    <row r="167" ht="42.9" customHeight="1" spans="1:6">
      <c r="A167" s="13" t="s">
        <v>270</v>
      </c>
      <c r="B167" s="14" t="s">
        <v>271</v>
      </c>
      <c r="C167" s="15" t="s">
        <v>208</v>
      </c>
      <c r="D167" s="16" t="s">
        <v>47</v>
      </c>
      <c r="E167" s="18"/>
      <c r="F167" s="19">
        <f t="shared" si="1"/>
        <v>0</v>
      </c>
    </row>
    <row r="168" ht="27.65" customHeight="1" spans="1:6">
      <c r="A168" s="13" t="s">
        <v>122</v>
      </c>
      <c r="B168" s="14" t="s">
        <v>272</v>
      </c>
      <c r="C168" s="15"/>
      <c r="D168" s="16" t="s">
        <v>67</v>
      </c>
      <c r="E168" s="16" t="s">
        <v>67</v>
      </c>
      <c r="F168" s="17" t="s">
        <v>67</v>
      </c>
    </row>
    <row r="169" ht="42.9" customHeight="1" spans="1:6">
      <c r="A169" s="13" t="s">
        <v>124</v>
      </c>
      <c r="B169" s="14" t="s">
        <v>273</v>
      </c>
      <c r="C169" s="15" t="s">
        <v>208</v>
      </c>
      <c r="D169" s="16" t="s">
        <v>47</v>
      </c>
      <c r="E169" s="18"/>
      <c r="F169" s="19">
        <f t="shared" ref="F169:F174" si="2">ROUND(IF(OR(ISERROR(D169),D169=""),0,D169)*IF(OR(ISERROR(E169),E169=""),0,E169),2)</f>
        <v>0</v>
      </c>
    </row>
    <row r="170" ht="42.2" customHeight="1" spans="1:6">
      <c r="A170" s="13" t="s">
        <v>274</v>
      </c>
      <c r="B170" s="14" t="s">
        <v>275</v>
      </c>
      <c r="C170" s="15" t="s">
        <v>208</v>
      </c>
      <c r="D170" s="16" t="s">
        <v>47</v>
      </c>
      <c r="E170" s="18"/>
      <c r="F170" s="19">
        <f t="shared" si="2"/>
        <v>0</v>
      </c>
    </row>
    <row r="171" ht="28.35" customHeight="1" spans="1:6">
      <c r="A171" s="13" t="s">
        <v>276</v>
      </c>
      <c r="B171" s="14" t="s">
        <v>277</v>
      </c>
      <c r="C171" s="15" t="s">
        <v>208</v>
      </c>
      <c r="D171" s="16" t="s">
        <v>44</v>
      </c>
      <c r="E171" s="18"/>
      <c r="F171" s="19">
        <f t="shared" si="2"/>
        <v>0</v>
      </c>
    </row>
    <row r="172" ht="28.35" customHeight="1" spans="1:6">
      <c r="A172" s="13" t="s">
        <v>278</v>
      </c>
      <c r="B172" s="14" t="s">
        <v>279</v>
      </c>
      <c r="C172" s="15" t="s">
        <v>208</v>
      </c>
      <c r="D172" s="16" t="s">
        <v>38</v>
      </c>
      <c r="E172" s="18"/>
      <c r="F172" s="19">
        <f t="shared" si="2"/>
        <v>0</v>
      </c>
    </row>
    <row r="173" ht="27.65" customHeight="1" spans="1:6">
      <c r="A173" s="13" t="s">
        <v>280</v>
      </c>
      <c r="B173" s="14" t="s">
        <v>281</v>
      </c>
      <c r="C173" s="15" t="s">
        <v>208</v>
      </c>
      <c r="D173" s="16" t="s">
        <v>53</v>
      </c>
      <c r="E173" s="18"/>
      <c r="F173" s="19">
        <f t="shared" si="2"/>
        <v>0</v>
      </c>
    </row>
    <row r="174" ht="28.35" customHeight="1" spans="1:6">
      <c r="A174" s="13" t="s">
        <v>282</v>
      </c>
      <c r="B174" s="14" t="s">
        <v>283</v>
      </c>
      <c r="C174" s="15" t="s">
        <v>208</v>
      </c>
      <c r="D174" s="16" t="s">
        <v>53</v>
      </c>
      <c r="E174" s="18"/>
      <c r="F174" s="19">
        <f t="shared" si="2"/>
        <v>0</v>
      </c>
    </row>
    <row r="175" ht="10.2" customHeight="1" spans="1:6">
      <c r="A175" s="26"/>
      <c r="B175" s="26"/>
      <c r="C175" s="26"/>
      <c r="D175" s="26"/>
      <c r="E175" s="26"/>
      <c r="F175" s="26"/>
    </row>
    <row r="176" ht="30.55" customHeight="1" spans="1:6">
      <c r="A176" s="1"/>
      <c r="B176" s="1"/>
      <c r="C176" s="27"/>
      <c r="D176" s="27"/>
      <c r="E176" s="27"/>
      <c r="F176" s="27"/>
    </row>
    <row r="177" ht="23.25" customHeight="1" spans="1:6">
      <c r="A177" s="1"/>
      <c r="B177" s="1"/>
      <c r="C177" s="2"/>
      <c r="D177" s="2"/>
      <c r="E177" s="3"/>
      <c r="F177" s="3"/>
    </row>
    <row r="178" ht="44.35" customHeight="1" spans="1:6">
      <c r="A178" s="4" t="s">
        <v>68</v>
      </c>
      <c r="B178" s="4"/>
      <c r="C178" s="4"/>
      <c r="D178" s="4"/>
      <c r="E178" s="4"/>
      <c r="F178" s="4"/>
    </row>
    <row r="179" ht="35.65" customHeight="1" spans="1:6">
      <c r="A179" s="5" t="s">
        <v>69</v>
      </c>
      <c r="B179" s="5"/>
      <c r="C179" s="5"/>
      <c r="D179" s="6" t="s">
        <v>284</v>
      </c>
      <c r="E179" s="6"/>
      <c r="F179" s="6"/>
    </row>
    <row r="180" ht="29.1" customHeight="1" spans="1:6">
      <c r="A180" s="10" t="s">
        <v>71</v>
      </c>
      <c r="B180" s="11" t="s">
        <v>72</v>
      </c>
      <c r="C180" s="11" t="s">
        <v>73</v>
      </c>
      <c r="D180" s="11" t="s">
        <v>74</v>
      </c>
      <c r="E180" s="11" t="s">
        <v>75</v>
      </c>
      <c r="F180" s="12" t="s">
        <v>76</v>
      </c>
    </row>
    <row r="181" ht="28.35" customHeight="1" spans="1:6">
      <c r="A181" s="13" t="s">
        <v>285</v>
      </c>
      <c r="B181" s="14" t="s">
        <v>286</v>
      </c>
      <c r="C181" s="15" t="s">
        <v>208</v>
      </c>
      <c r="D181" s="16" t="s">
        <v>38</v>
      </c>
      <c r="E181" s="18"/>
      <c r="F181" s="19">
        <f t="shared" ref="F181:F189" si="3">ROUND(IF(OR(ISERROR(D181),D181=""),0,D181)*IF(OR(ISERROR(E181),E181=""),0,E181),2)</f>
        <v>0</v>
      </c>
    </row>
    <row r="182" ht="27.65" customHeight="1" spans="1:6">
      <c r="A182" s="13" t="s">
        <v>287</v>
      </c>
      <c r="B182" s="14" t="s">
        <v>288</v>
      </c>
      <c r="C182" s="15" t="s">
        <v>208</v>
      </c>
      <c r="D182" s="16" t="s">
        <v>47</v>
      </c>
      <c r="E182" s="18"/>
      <c r="F182" s="19">
        <f t="shared" si="3"/>
        <v>0</v>
      </c>
    </row>
    <row r="183" ht="42" customHeight="1" spans="1:6">
      <c r="A183" s="13" t="s">
        <v>289</v>
      </c>
      <c r="B183" s="14" t="s">
        <v>290</v>
      </c>
      <c r="C183" s="15" t="s">
        <v>208</v>
      </c>
      <c r="D183" s="16" t="s">
        <v>47</v>
      </c>
      <c r="E183" s="18"/>
      <c r="F183" s="19">
        <f t="shared" si="3"/>
        <v>0</v>
      </c>
    </row>
    <row r="184" ht="40" customHeight="1" spans="1:6">
      <c r="A184" s="13" t="s">
        <v>291</v>
      </c>
      <c r="B184" s="14" t="s">
        <v>292</v>
      </c>
      <c r="C184" s="15" t="s">
        <v>208</v>
      </c>
      <c r="D184" s="16" t="s">
        <v>38</v>
      </c>
      <c r="E184" s="18"/>
      <c r="F184" s="19">
        <f t="shared" si="3"/>
        <v>0</v>
      </c>
    </row>
    <row r="185" ht="27.65" customHeight="1" spans="1:6">
      <c r="A185" s="13" t="s">
        <v>293</v>
      </c>
      <c r="B185" s="14" t="s">
        <v>294</v>
      </c>
      <c r="C185" s="15" t="s">
        <v>208</v>
      </c>
      <c r="D185" s="16" t="s">
        <v>38</v>
      </c>
      <c r="E185" s="18"/>
      <c r="F185" s="19">
        <f t="shared" si="3"/>
        <v>0</v>
      </c>
    </row>
    <row r="186" ht="28.35" customHeight="1" spans="1:6">
      <c r="A186" s="13" t="s">
        <v>295</v>
      </c>
      <c r="B186" s="14" t="s">
        <v>296</v>
      </c>
      <c r="C186" s="15" t="s">
        <v>208</v>
      </c>
      <c r="D186" s="16" t="s">
        <v>47</v>
      </c>
      <c r="E186" s="18"/>
      <c r="F186" s="19">
        <f t="shared" si="3"/>
        <v>0</v>
      </c>
    </row>
    <row r="187" ht="42.2" customHeight="1" spans="1:6">
      <c r="A187" s="13" t="s">
        <v>297</v>
      </c>
      <c r="B187" s="14" t="s">
        <v>298</v>
      </c>
      <c r="C187" s="15" t="s">
        <v>208</v>
      </c>
      <c r="D187" s="16" t="s">
        <v>38</v>
      </c>
      <c r="E187" s="18"/>
      <c r="F187" s="19">
        <f t="shared" si="3"/>
        <v>0</v>
      </c>
    </row>
    <row r="188" ht="42.9" customHeight="1" spans="1:6">
      <c r="A188" s="13" t="s">
        <v>299</v>
      </c>
      <c r="B188" s="14" t="s">
        <v>300</v>
      </c>
      <c r="C188" s="15" t="s">
        <v>208</v>
      </c>
      <c r="D188" s="16" t="s">
        <v>38</v>
      </c>
      <c r="E188" s="18"/>
      <c r="F188" s="19">
        <f t="shared" si="3"/>
        <v>0</v>
      </c>
    </row>
    <row r="189" ht="57.45" customHeight="1" spans="1:6">
      <c r="A189" s="13" t="s">
        <v>301</v>
      </c>
      <c r="B189" s="14" t="s">
        <v>302</v>
      </c>
      <c r="C189" s="15" t="s">
        <v>208</v>
      </c>
      <c r="D189" s="16" t="s">
        <v>41</v>
      </c>
      <c r="E189" s="18"/>
      <c r="F189" s="19">
        <f t="shared" si="3"/>
        <v>0</v>
      </c>
    </row>
    <row r="190" ht="27.65" customHeight="1" spans="1:6">
      <c r="A190" s="13" t="s">
        <v>192</v>
      </c>
      <c r="B190" s="14" t="s">
        <v>303</v>
      </c>
      <c r="C190" s="15"/>
      <c r="D190" s="16" t="s">
        <v>67</v>
      </c>
      <c r="E190" s="16" t="s">
        <v>67</v>
      </c>
      <c r="F190" s="17" t="s">
        <v>67</v>
      </c>
    </row>
    <row r="191" ht="42.9" customHeight="1" spans="1:6">
      <c r="A191" s="13" t="s">
        <v>304</v>
      </c>
      <c r="B191" s="14" t="s">
        <v>305</v>
      </c>
      <c r="C191" s="15" t="s">
        <v>126</v>
      </c>
      <c r="D191" s="16" t="s">
        <v>38</v>
      </c>
      <c r="E191" s="18"/>
      <c r="F191" s="19">
        <f t="shared" ref="F191:F200" si="4">ROUND(IF(OR(ISERROR(D191),D191=""),0,D191)*IF(OR(ISERROR(E191),E191=""),0,E191),2)</f>
        <v>0</v>
      </c>
    </row>
    <row r="192" ht="20.35" customHeight="1" spans="1:6">
      <c r="A192" s="13" t="s">
        <v>306</v>
      </c>
      <c r="B192" s="14" t="s">
        <v>307</v>
      </c>
      <c r="C192" s="15" t="s">
        <v>208</v>
      </c>
      <c r="D192" s="16" t="s">
        <v>65</v>
      </c>
      <c r="E192" s="18"/>
      <c r="F192" s="19">
        <f t="shared" si="4"/>
        <v>0</v>
      </c>
    </row>
    <row r="193" ht="20.35" customHeight="1" spans="1:6">
      <c r="A193" s="13" t="s">
        <v>308</v>
      </c>
      <c r="B193" s="14" t="s">
        <v>309</v>
      </c>
      <c r="C193" s="15" t="s">
        <v>208</v>
      </c>
      <c r="D193" s="16" t="s">
        <v>65</v>
      </c>
      <c r="E193" s="18"/>
      <c r="F193" s="19">
        <f t="shared" si="4"/>
        <v>0</v>
      </c>
    </row>
    <row r="194" ht="28.35" customHeight="1" spans="1:6">
      <c r="A194" s="13" t="s">
        <v>310</v>
      </c>
      <c r="B194" s="14" t="s">
        <v>311</v>
      </c>
      <c r="C194" s="15" t="s">
        <v>118</v>
      </c>
      <c r="D194" s="16" t="s">
        <v>312</v>
      </c>
      <c r="E194" s="18"/>
      <c r="F194" s="19">
        <f t="shared" si="4"/>
        <v>0</v>
      </c>
    </row>
    <row r="195" ht="20.35" customHeight="1" spans="1:6">
      <c r="A195" s="13" t="s">
        <v>313</v>
      </c>
      <c r="B195" s="14" t="s">
        <v>314</v>
      </c>
      <c r="C195" s="15" t="s">
        <v>118</v>
      </c>
      <c r="D195" s="16" t="s">
        <v>312</v>
      </c>
      <c r="E195" s="18"/>
      <c r="F195" s="19">
        <f t="shared" si="4"/>
        <v>0</v>
      </c>
    </row>
    <row r="196" ht="19.65" customHeight="1" spans="1:6">
      <c r="A196" s="13" t="s">
        <v>315</v>
      </c>
      <c r="B196" s="14" t="s">
        <v>316</v>
      </c>
      <c r="C196" s="15" t="s">
        <v>118</v>
      </c>
      <c r="D196" s="16" t="s">
        <v>317</v>
      </c>
      <c r="E196" s="18"/>
      <c r="F196" s="19">
        <f t="shared" si="4"/>
        <v>0</v>
      </c>
    </row>
    <row r="197" ht="28.35" customHeight="1" spans="1:6">
      <c r="A197" s="13" t="s">
        <v>318</v>
      </c>
      <c r="B197" s="14" t="s">
        <v>319</v>
      </c>
      <c r="C197" s="15" t="s">
        <v>118</v>
      </c>
      <c r="D197" s="16" t="s">
        <v>320</v>
      </c>
      <c r="E197" s="18"/>
      <c r="F197" s="19">
        <f t="shared" si="4"/>
        <v>0</v>
      </c>
    </row>
    <row r="198" ht="20.35" customHeight="1" spans="1:6">
      <c r="A198" s="13" t="s">
        <v>321</v>
      </c>
      <c r="B198" s="14" t="s">
        <v>322</v>
      </c>
      <c r="C198" s="15" t="s">
        <v>118</v>
      </c>
      <c r="D198" s="16" t="s">
        <v>323</v>
      </c>
      <c r="E198" s="18"/>
      <c r="F198" s="19">
        <f t="shared" si="4"/>
        <v>0</v>
      </c>
    </row>
    <row r="199" ht="42.9" customHeight="1" spans="1:6">
      <c r="A199" s="13" t="s">
        <v>324</v>
      </c>
      <c r="B199" s="14" t="s">
        <v>325</v>
      </c>
      <c r="C199" s="15" t="s">
        <v>118</v>
      </c>
      <c r="D199" s="16" t="s">
        <v>326</v>
      </c>
      <c r="E199" s="18"/>
      <c r="F199" s="19">
        <f t="shared" si="4"/>
        <v>0</v>
      </c>
    </row>
    <row r="200" ht="20.35" customHeight="1" spans="1:6">
      <c r="A200" s="13" t="s">
        <v>327</v>
      </c>
      <c r="B200" s="14" t="s">
        <v>328</v>
      </c>
      <c r="C200" s="15" t="s">
        <v>118</v>
      </c>
      <c r="D200" s="16" t="s">
        <v>317</v>
      </c>
      <c r="E200" s="18"/>
      <c r="F200" s="19">
        <f t="shared" si="4"/>
        <v>0</v>
      </c>
    </row>
    <row r="201" ht="21.8" customHeight="1" spans="1:6">
      <c r="A201" s="26"/>
      <c r="B201" s="26"/>
      <c r="C201" s="26"/>
      <c r="D201" s="26"/>
      <c r="E201" s="26"/>
      <c r="F201" s="26"/>
    </row>
    <row r="202" ht="30.55" customHeight="1" spans="1:6">
      <c r="A202" s="1"/>
      <c r="B202" s="1"/>
      <c r="C202" s="27"/>
      <c r="D202" s="27"/>
      <c r="E202" s="27"/>
      <c r="F202" s="27"/>
    </row>
    <row r="203" ht="44.35" customHeight="1" spans="1:6">
      <c r="A203" s="4" t="s">
        <v>68</v>
      </c>
      <c r="B203" s="4"/>
      <c r="C203" s="4"/>
      <c r="D203" s="4"/>
      <c r="E203" s="4"/>
      <c r="F203" s="4"/>
    </row>
    <row r="204" ht="35.65" customHeight="1" spans="1:6">
      <c r="A204" s="5" t="s">
        <v>69</v>
      </c>
      <c r="B204" s="5"/>
      <c r="C204" s="5"/>
      <c r="D204" s="6" t="s">
        <v>329</v>
      </c>
      <c r="E204" s="6"/>
      <c r="F204" s="6"/>
    </row>
    <row r="205" ht="29.1" customHeight="1" spans="1:6">
      <c r="A205" s="10" t="s">
        <v>71</v>
      </c>
      <c r="B205" s="11" t="s">
        <v>72</v>
      </c>
      <c r="C205" s="11" t="s">
        <v>73</v>
      </c>
      <c r="D205" s="11" t="s">
        <v>74</v>
      </c>
      <c r="E205" s="11" t="s">
        <v>75</v>
      </c>
      <c r="F205" s="12" t="s">
        <v>76</v>
      </c>
    </row>
    <row r="206" ht="28.35" customHeight="1" spans="1:6">
      <c r="A206" s="13" t="s">
        <v>330</v>
      </c>
      <c r="B206" s="14" t="s">
        <v>331</v>
      </c>
      <c r="C206" s="15" t="s">
        <v>118</v>
      </c>
      <c r="D206" s="16" t="s">
        <v>332</v>
      </c>
      <c r="E206" s="18"/>
      <c r="F206" s="19">
        <f>ROUND(IF(OR(ISERROR(D206),D206=""),0,D206)*IF(OR(ISERROR(E206),E206=""),0,E206),2)</f>
        <v>0</v>
      </c>
    </row>
    <row r="207" ht="42.9" customHeight="1" spans="1:6">
      <c r="A207" s="13" t="s">
        <v>333</v>
      </c>
      <c r="B207" s="14" t="s">
        <v>334</v>
      </c>
      <c r="C207" s="15" t="s">
        <v>188</v>
      </c>
      <c r="D207" s="16" t="s">
        <v>65</v>
      </c>
      <c r="E207" s="18"/>
      <c r="F207" s="19">
        <f>ROUND(IF(OR(ISERROR(D207),D207=""),0,D207)*IF(OR(ISERROR(E207),E207=""),0,E207),2)</f>
        <v>0</v>
      </c>
    </row>
    <row r="208" ht="42.2" customHeight="1" spans="1:6">
      <c r="A208" s="13" t="s">
        <v>335</v>
      </c>
      <c r="B208" s="14" t="s">
        <v>336</v>
      </c>
      <c r="C208" s="15" t="s">
        <v>188</v>
      </c>
      <c r="D208" s="16" t="s">
        <v>50</v>
      </c>
      <c r="E208" s="18"/>
      <c r="F208" s="19">
        <f>ROUND(IF(OR(ISERROR(D208),D208=""),0,D208)*IF(OR(ISERROR(E208),E208=""),0,E208),2)</f>
        <v>0</v>
      </c>
    </row>
    <row r="209" ht="20.35" customHeight="1" spans="1:6">
      <c r="A209" s="13" t="s">
        <v>337</v>
      </c>
      <c r="B209" s="14" t="s">
        <v>338</v>
      </c>
      <c r="C209" s="15" t="s">
        <v>126</v>
      </c>
      <c r="D209" s="16" t="s">
        <v>38</v>
      </c>
      <c r="E209" s="18"/>
      <c r="F209" s="19">
        <f>ROUND(IF(OR(ISERROR(D209),D209=""),0,D209)*IF(OR(ISERROR(E209),E209=""),0,E209),2)</f>
        <v>0</v>
      </c>
    </row>
    <row r="210" ht="20.35" customHeight="1" spans="1:6">
      <c r="A210" s="13" t="s">
        <v>339</v>
      </c>
      <c r="B210" s="14" t="s">
        <v>340</v>
      </c>
      <c r="C210" s="15" t="s">
        <v>126</v>
      </c>
      <c r="D210" s="16" t="s">
        <v>38</v>
      </c>
      <c r="E210" s="18"/>
      <c r="F210" s="19">
        <f>ROUND(IF(OR(ISERROR(D210),D210=""),0,D210)*IF(OR(ISERROR(E210),E210=""),0,E210),2)</f>
        <v>0</v>
      </c>
    </row>
    <row r="211" ht="23.25" customHeight="1" spans="1:6">
      <c r="A211" s="13"/>
      <c r="B211" s="15"/>
      <c r="C211" s="14"/>
      <c r="D211" s="16"/>
      <c r="E211" s="16"/>
      <c r="F211" s="17"/>
    </row>
    <row r="212" ht="24" customHeight="1" spans="1:6">
      <c r="A212" s="13"/>
      <c r="B212" s="15"/>
      <c r="C212" s="14"/>
      <c r="D212" s="16"/>
      <c r="E212" s="16"/>
      <c r="F212" s="17"/>
    </row>
    <row r="213" ht="23.25" customHeight="1" spans="1:6">
      <c r="A213" s="13"/>
      <c r="B213" s="15"/>
      <c r="C213" s="14"/>
      <c r="D213" s="16"/>
      <c r="E213" s="16"/>
      <c r="F213" s="17"/>
    </row>
    <row r="214" ht="23.25" customHeight="1" spans="1:6">
      <c r="A214" s="13"/>
      <c r="B214" s="15"/>
      <c r="C214" s="14"/>
      <c r="D214" s="16"/>
      <c r="E214" s="16"/>
      <c r="F214" s="17"/>
    </row>
    <row r="215" ht="24" customHeight="1" spans="1:6">
      <c r="A215" s="13"/>
      <c r="B215" s="15"/>
      <c r="C215" s="14"/>
      <c r="D215" s="16"/>
      <c r="E215" s="16"/>
      <c r="F215" s="17"/>
    </row>
    <row r="216" ht="23.25" customHeight="1" spans="1:6">
      <c r="A216" s="13"/>
      <c r="B216" s="15"/>
      <c r="C216" s="14"/>
      <c r="D216" s="16"/>
      <c r="E216" s="16"/>
      <c r="F216" s="17"/>
    </row>
    <row r="217" ht="23.25" customHeight="1" spans="1:6">
      <c r="A217" s="13"/>
      <c r="B217" s="15"/>
      <c r="C217" s="14"/>
      <c r="D217" s="16"/>
      <c r="E217" s="16"/>
      <c r="F217" s="17"/>
    </row>
    <row r="218" ht="23.25" customHeight="1" spans="1:6">
      <c r="A218" s="13"/>
      <c r="B218" s="15"/>
      <c r="C218" s="14"/>
      <c r="D218" s="16"/>
      <c r="E218" s="16"/>
      <c r="F218" s="17"/>
    </row>
    <row r="219" ht="24" customHeight="1" spans="1:6">
      <c r="A219" s="13"/>
      <c r="B219" s="15"/>
      <c r="C219" s="14"/>
      <c r="D219" s="16"/>
      <c r="E219" s="16"/>
      <c r="F219" s="17"/>
    </row>
    <row r="220" ht="23.25" customHeight="1" spans="1:6">
      <c r="A220" s="13"/>
      <c r="B220" s="15"/>
      <c r="C220" s="14"/>
      <c r="D220" s="16"/>
      <c r="E220" s="16"/>
      <c r="F220" s="17"/>
    </row>
    <row r="221" ht="23.25" customHeight="1" spans="1:6">
      <c r="A221" s="13"/>
      <c r="B221" s="15"/>
      <c r="C221" s="14"/>
      <c r="D221" s="16"/>
      <c r="E221" s="16"/>
      <c r="F221" s="17"/>
    </row>
    <row r="222" ht="23.25" customHeight="1" spans="1:6">
      <c r="A222" s="13"/>
      <c r="B222" s="15"/>
      <c r="C222" s="14"/>
      <c r="D222" s="16"/>
      <c r="E222" s="16"/>
      <c r="F222" s="17"/>
    </row>
    <row r="223" ht="24" customHeight="1" spans="1:6">
      <c r="A223" s="13"/>
      <c r="B223" s="15"/>
      <c r="C223" s="14"/>
      <c r="D223" s="16"/>
      <c r="E223" s="16"/>
      <c r="F223" s="17"/>
    </row>
    <row r="224" ht="23.25" customHeight="1" spans="1:6">
      <c r="A224" s="13"/>
      <c r="B224" s="15"/>
      <c r="C224" s="14"/>
      <c r="D224" s="16"/>
      <c r="E224" s="16"/>
      <c r="F224" s="17"/>
    </row>
    <row r="225" ht="23.25" customHeight="1" spans="1:6">
      <c r="A225" s="13"/>
      <c r="B225" s="15"/>
      <c r="C225" s="14"/>
      <c r="D225" s="16"/>
      <c r="E225" s="16"/>
      <c r="F225" s="17"/>
    </row>
    <row r="226" ht="24" customHeight="1" spans="1:6">
      <c r="A226" s="13"/>
      <c r="B226" s="15"/>
      <c r="C226" s="14"/>
      <c r="D226" s="16"/>
      <c r="E226" s="16"/>
      <c r="F226" s="17"/>
    </row>
    <row r="227" ht="23.25" customHeight="1" spans="1:6">
      <c r="A227" s="13"/>
      <c r="B227" s="15"/>
      <c r="C227" s="14"/>
      <c r="D227" s="16"/>
      <c r="E227" s="16"/>
      <c r="F227" s="17"/>
    </row>
    <row r="228" ht="23.25" customHeight="1" spans="1:6">
      <c r="A228" s="13"/>
      <c r="B228" s="15"/>
      <c r="C228" s="14"/>
      <c r="D228" s="16"/>
      <c r="E228" s="16"/>
      <c r="F228" s="17"/>
    </row>
    <row r="229" ht="23.25" customHeight="1" spans="1:6">
      <c r="A229" s="13"/>
      <c r="B229" s="15"/>
      <c r="C229" s="14"/>
      <c r="D229" s="16"/>
      <c r="E229" s="16"/>
      <c r="F229" s="17"/>
    </row>
    <row r="230" ht="20.35" customHeight="1" spans="1:6">
      <c r="A230" s="21" t="s">
        <v>341</v>
      </c>
      <c r="B230" s="22"/>
      <c r="C230" s="23" t="s">
        <v>95</v>
      </c>
      <c r="D230" s="24">
        <f>ROUND(SUM(F100:F229),2)</f>
        <v>0</v>
      </c>
      <c r="E230" s="23"/>
      <c r="F230" s="25" t="s">
        <v>96</v>
      </c>
    </row>
    <row r="231" ht="4.35" customHeight="1" spans="1:6">
      <c r="A231" s="26"/>
      <c r="B231" s="26"/>
      <c r="C231" s="26"/>
      <c r="D231" s="26"/>
      <c r="E231" s="26"/>
      <c r="F231" s="26"/>
    </row>
    <row r="232" ht="30.55" customHeight="1" spans="1:6">
      <c r="A232" s="1"/>
      <c r="B232" s="1"/>
      <c r="C232" s="27"/>
      <c r="D232" s="27"/>
      <c r="E232" s="27"/>
      <c r="F232" s="27"/>
    </row>
    <row r="233" ht="23.25" customHeight="1" spans="1:6">
      <c r="A233" s="1"/>
      <c r="B233" s="1"/>
      <c r="C233" s="2"/>
      <c r="D233" s="2"/>
      <c r="E233" s="3"/>
      <c r="F233" s="3"/>
    </row>
    <row r="234" ht="44.35" customHeight="1" spans="1:6">
      <c r="A234" s="4" t="s">
        <v>68</v>
      </c>
      <c r="B234" s="4"/>
      <c r="C234" s="4"/>
      <c r="D234" s="4"/>
      <c r="E234" s="4"/>
      <c r="F234" s="4"/>
    </row>
    <row r="235" ht="35.65" customHeight="1" spans="1:6">
      <c r="A235" s="5" t="s">
        <v>69</v>
      </c>
      <c r="B235" s="5"/>
      <c r="C235" s="5"/>
      <c r="D235" s="6" t="s">
        <v>342</v>
      </c>
      <c r="E235" s="6"/>
      <c r="F235" s="6"/>
    </row>
    <row r="236" ht="24.7" customHeight="1" spans="1:6">
      <c r="A236" s="7" t="s">
        <v>52</v>
      </c>
      <c r="B236" s="8"/>
      <c r="C236" s="8"/>
      <c r="D236" s="8"/>
      <c r="E236" s="8"/>
      <c r="F236" s="9"/>
    </row>
    <row r="237" ht="29.8" customHeight="1" spans="1:6">
      <c r="A237" s="10" t="s">
        <v>71</v>
      </c>
      <c r="B237" s="11" t="s">
        <v>72</v>
      </c>
      <c r="C237" s="11" t="s">
        <v>73</v>
      </c>
      <c r="D237" s="11" t="s">
        <v>74</v>
      </c>
      <c r="E237" s="11" t="s">
        <v>75</v>
      </c>
      <c r="F237" s="12" t="s">
        <v>76</v>
      </c>
    </row>
    <row r="238" ht="19.65" customHeight="1" spans="1:6">
      <c r="A238" s="13" t="s">
        <v>343</v>
      </c>
      <c r="B238" s="14" t="s">
        <v>344</v>
      </c>
      <c r="C238" s="15"/>
      <c r="D238" s="16" t="s">
        <v>67</v>
      </c>
      <c r="E238" s="16" t="s">
        <v>67</v>
      </c>
      <c r="F238" s="17" t="s">
        <v>67</v>
      </c>
    </row>
    <row r="239" ht="20.35" customHeight="1" spans="1:6">
      <c r="A239" s="13" t="s">
        <v>345</v>
      </c>
      <c r="B239" s="14" t="s">
        <v>346</v>
      </c>
      <c r="C239" s="15"/>
      <c r="D239" s="16" t="s">
        <v>67</v>
      </c>
      <c r="E239" s="16" t="s">
        <v>67</v>
      </c>
      <c r="F239" s="17" t="s">
        <v>67</v>
      </c>
    </row>
    <row r="240" ht="42.9" customHeight="1" spans="1:6">
      <c r="A240" s="13" t="s">
        <v>81</v>
      </c>
      <c r="B240" s="14" t="s">
        <v>347</v>
      </c>
      <c r="C240" s="15" t="s">
        <v>105</v>
      </c>
      <c r="D240" s="16" t="s">
        <v>348</v>
      </c>
      <c r="E240" s="18"/>
      <c r="F240" s="19">
        <f>ROUND(IF(OR(ISERROR(D240),D240=""),0,D240)*IF(OR(ISERROR(E240),E240=""),0,E240),2)</f>
        <v>0</v>
      </c>
    </row>
    <row r="241" ht="23.25" customHeight="1" spans="1:6">
      <c r="A241" s="13"/>
      <c r="B241" s="15"/>
      <c r="C241" s="14"/>
      <c r="D241" s="16"/>
      <c r="E241" s="16"/>
      <c r="F241" s="17"/>
    </row>
    <row r="242" ht="24" customHeight="1" spans="1:6">
      <c r="A242" s="13"/>
      <c r="B242" s="15"/>
      <c r="C242" s="14"/>
      <c r="D242" s="16"/>
      <c r="E242" s="16"/>
      <c r="F242" s="17"/>
    </row>
    <row r="243" ht="23.25" customHeight="1" spans="1:6">
      <c r="A243" s="13"/>
      <c r="B243" s="15"/>
      <c r="C243" s="14"/>
      <c r="D243" s="16"/>
      <c r="E243" s="16"/>
      <c r="F243" s="17"/>
    </row>
    <row r="244" ht="23.25" customHeight="1" spans="1:6">
      <c r="A244" s="13"/>
      <c r="B244" s="15"/>
      <c r="C244" s="14"/>
      <c r="D244" s="16"/>
      <c r="E244" s="16"/>
      <c r="F244" s="17"/>
    </row>
    <row r="245" ht="24" customHeight="1" spans="1:6">
      <c r="A245" s="13"/>
      <c r="B245" s="15"/>
      <c r="C245" s="14"/>
      <c r="D245" s="16"/>
      <c r="E245" s="16"/>
      <c r="F245" s="17"/>
    </row>
    <row r="246" ht="23.25" customHeight="1" spans="1:6">
      <c r="A246" s="13"/>
      <c r="B246" s="15"/>
      <c r="C246" s="14"/>
      <c r="D246" s="16"/>
      <c r="E246" s="16"/>
      <c r="F246" s="17"/>
    </row>
    <row r="247" ht="23.25" customHeight="1" spans="1:6">
      <c r="A247" s="13"/>
      <c r="B247" s="15"/>
      <c r="C247" s="14"/>
      <c r="D247" s="16"/>
      <c r="E247" s="16"/>
      <c r="F247" s="17"/>
    </row>
    <row r="248" ht="23.25" customHeight="1" spans="1:6">
      <c r="A248" s="13"/>
      <c r="B248" s="15"/>
      <c r="C248" s="14"/>
      <c r="D248" s="16"/>
      <c r="E248" s="16"/>
      <c r="F248" s="17"/>
    </row>
    <row r="249" ht="24" customHeight="1" spans="1:6">
      <c r="A249" s="13"/>
      <c r="B249" s="15"/>
      <c r="C249" s="14"/>
      <c r="D249" s="16"/>
      <c r="E249" s="16"/>
      <c r="F249" s="17"/>
    </row>
    <row r="250" ht="23.25" customHeight="1" spans="1:6">
      <c r="A250" s="13"/>
      <c r="B250" s="15"/>
      <c r="C250" s="14"/>
      <c r="D250" s="16"/>
      <c r="E250" s="16"/>
      <c r="F250" s="17"/>
    </row>
    <row r="251" ht="23.25" customHeight="1" spans="1:6">
      <c r="A251" s="13"/>
      <c r="B251" s="15"/>
      <c r="C251" s="14"/>
      <c r="D251" s="16"/>
      <c r="E251" s="16"/>
      <c r="F251" s="17"/>
    </row>
    <row r="252" ht="24" customHeight="1" spans="1:6">
      <c r="A252" s="13"/>
      <c r="B252" s="15"/>
      <c r="C252" s="14"/>
      <c r="D252" s="16"/>
      <c r="E252" s="16"/>
      <c r="F252" s="17"/>
    </row>
    <row r="253" ht="23.25" customHeight="1" spans="1:6">
      <c r="A253" s="13"/>
      <c r="B253" s="15"/>
      <c r="C253" s="14"/>
      <c r="D253" s="16"/>
      <c r="E253" s="16"/>
      <c r="F253" s="17"/>
    </row>
    <row r="254" ht="23.25" customHeight="1" spans="1:6">
      <c r="A254" s="13"/>
      <c r="B254" s="15"/>
      <c r="C254" s="14"/>
      <c r="D254" s="16"/>
      <c r="E254" s="16"/>
      <c r="F254" s="17"/>
    </row>
    <row r="255" ht="23.25" customHeight="1" spans="1:6">
      <c r="A255" s="13"/>
      <c r="B255" s="15"/>
      <c r="C255" s="14"/>
      <c r="D255" s="16"/>
      <c r="E255" s="16"/>
      <c r="F255" s="17"/>
    </row>
    <row r="256" ht="24" customHeight="1" spans="1:6">
      <c r="A256" s="13"/>
      <c r="B256" s="15"/>
      <c r="C256" s="14"/>
      <c r="D256" s="16"/>
      <c r="E256" s="16"/>
      <c r="F256" s="17"/>
    </row>
    <row r="257" ht="23.25" customHeight="1" spans="1:6">
      <c r="A257" s="13"/>
      <c r="B257" s="15"/>
      <c r="C257" s="14"/>
      <c r="D257" s="16"/>
      <c r="E257" s="16"/>
      <c r="F257" s="17"/>
    </row>
    <row r="258" ht="23.25" customHeight="1" spans="1:6">
      <c r="A258" s="13"/>
      <c r="B258" s="15"/>
      <c r="C258" s="14"/>
      <c r="D258" s="16"/>
      <c r="E258" s="16"/>
      <c r="F258" s="17"/>
    </row>
    <row r="259" ht="23.25" customHeight="1" spans="1:6">
      <c r="A259" s="13"/>
      <c r="B259" s="15"/>
      <c r="C259" s="14"/>
      <c r="D259" s="16"/>
      <c r="E259" s="16"/>
      <c r="F259" s="17"/>
    </row>
    <row r="260" ht="24" customHeight="1" spans="1:6">
      <c r="A260" s="13"/>
      <c r="B260" s="15"/>
      <c r="C260" s="14"/>
      <c r="D260" s="16"/>
      <c r="E260" s="16"/>
      <c r="F260" s="17"/>
    </row>
    <row r="261" ht="23.25" customHeight="1" spans="1:6">
      <c r="A261" s="13"/>
      <c r="B261" s="15"/>
      <c r="C261" s="14"/>
      <c r="D261" s="16"/>
      <c r="E261" s="16"/>
      <c r="F261" s="17"/>
    </row>
    <row r="262" ht="20.35" customHeight="1" spans="1:6">
      <c r="A262" s="21" t="s">
        <v>349</v>
      </c>
      <c r="B262" s="22"/>
      <c r="C262" s="23" t="s">
        <v>95</v>
      </c>
      <c r="D262" s="24">
        <f>ROUND(SUM(F238:F261),2)</f>
        <v>0</v>
      </c>
      <c r="E262" s="23"/>
      <c r="F262" s="25" t="s">
        <v>96</v>
      </c>
    </row>
    <row r="263" ht="2.9" customHeight="1" spans="1:6">
      <c r="A263" s="26"/>
      <c r="B263" s="26"/>
      <c r="C263" s="26"/>
      <c r="D263" s="26"/>
      <c r="E263" s="26"/>
      <c r="F263" s="26"/>
    </row>
    <row r="264" ht="30.55" customHeight="1" spans="1:6">
      <c r="A264" s="1"/>
      <c r="B264" s="1"/>
      <c r="C264" s="27"/>
      <c r="D264" s="27"/>
      <c r="E264" s="27"/>
      <c r="F264" s="27"/>
    </row>
  </sheetData>
  <sheetProtection algorithmName="SHA-512" hashValue="RvGUV3+jcxt90JSZTM6K/vkWyOo7GQdkoz0wG+5O+H4sCcU7Zo98+aXSK7HHguXGIXjPdyIvJlAyQdj4NJvt6w==" saltValue="kJui7SRMpyYyH4OstlugGw==" spinCount="100000" sheet="1" objects="1"/>
  <mergeCells count="84">
    <mergeCell ref="A1:B1"/>
    <mergeCell ref="C1:D1"/>
    <mergeCell ref="E1:F1"/>
    <mergeCell ref="A2:F2"/>
    <mergeCell ref="A3:C3"/>
    <mergeCell ref="D3:F3"/>
    <mergeCell ref="A4:F4"/>
    <mergeCell ref="A30:B30"/>
    <mergeCell ref="D30:E30"/>
    <mergeCell ref="A32:B32"/>
    <mergeCell ref="C32:F32"/>
    <mergeCell ref="A33:B33"/>
    <mergeCell ref="C33:D33"/>
    <mergeCell ref="E33:F33"/>
    <mergeCell ref="A34:F34"/>
    <mergeCell ref="A35:C35"/>
    <mergeCell ref="D35:F35"/>
    <mergeCell ref="A36:F36"/>
    <mergeCell ref="A60:B60"/>
    <mergeCell ref="D60:E60"/>
    <mergeCell ref="A62:B62"/>
    <mergeCell ref="C62:F62"/>
    <mergeCell ref="A63:B63"/>
    <mergeCell ref="C63:D63"/>
    <mergeCell ref="E63:F63"/>
    <mergeCell ref="A64:F64"/>
    <mergeCell ref="A65:C65"/>
    <mergeCell ref="D65:F65"/>
    <mergeCell ref="A66:F66"/>
    <mergeCell ref="A92:B92"/>
    <mergeCell ref="D92:E92"/>
    <mergeCell ref="A94:B94"/>
    <mergeCell ref="C94:F94"/>
    <mergeCell ref="A95:B95"/>
    <mergeCell ref="C95:D95"/>
    <mergeCell ref="E95:F95"/>
    <mergeCell ref="A96:F96"/>
    <mergeCell ref="A97:C97"/>
    <mergeCell ref="D97:F97"/>
    <mergeCell ref="A98:F98"/>
    <mergeCell ref="A122:B122"/>
    <mergeCell ref="C122:F122"/>
    <mergeCell ref="A123:B123"/>
    <mergeCell ref="C123:D123"/>
    <mergeCell ref="E123:F123"/>
    <mergeCell ref="A124:F124"/>
    <mergeCell ref="A125:C125"/>
    <mergeCell ref="D125:F125"/>
    <mergeCell ref="A152:B152"/>
    <mergeCell ref="C152:F152"/>
    <mergeCell ref="A153:B153"/>
    <mergeCell ref="C153:D153"/>
    <mergeCell ref="E153:F153"/>
    <mergeCell ref="A154:F154"/>
    <mergeCell ref="A155:C155"/>
    <mergeCell ref="D155:F155"/>
    <mergeCell ref="A176:B176"/>
    <mergeCell ref="C176:F176"/>
    <mergeCell ref="A177:B177"/>
    <mergeCell ref="C177:D177"/>
    <mergeCell ref="E177:F177"/>
    <mergeCell ref="A178:F178"/>
    <mergeCell ref="A179:C179"/>
    <mergeCell ref="D179:F179"/>
    <mergeCell ref="A202:B202"/>
    <mergeCell ref="C202:F202"/>
    <mergeCell ref="A203:F203"/>
    <mergeCell ref="A204:C204"/>
    <mergeCell ref="D204:F204"/>
    <mergeCell ref="A230:B230"/>
    <mergeCell ref="D230:E230"/>
    <mergeCell ref="A232:B232"/>
    <mergeCell ref="C232:F232"/>
    <mergeCell ref="A233:B233"/>
    <mergeCell ref="C233:D233"/>
    <mergeCell ref="E233:F233"/>
    <mergeCell ref="A234:F234"/>
    <mergeCell ref="A235:C235"/>
    <mergeCell ref="D235:F235"/>
    <mergeCell ref="A236:F236"/>
    <mergeCell ref="A262:B262"/>
    <mergeCell ref="D262:E262"/>
    <mergeCell ref="A264:B264"/>
    <mergeCell ref="C264:F264"/>
  </mergeCells>
  <pageMargins left="0.590551181102362" right="0.393700787401575" top="0.393700787401575" bottom="0.47244094488189" header="0" footer="0"/>
  <pageSetup paperSize="9" fitToHeight="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8" master="" otherUserPermission="visible"/>
  <rangeList sheetStid="9" master="" otherUserPermission="visible"/>
  <rangeList sheetStid="5" master="" otherUserPermission="visible"/>
  <rangeList sheetStid="6"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Stimulsoft</Company>
  <Application>Stimulsoft Reports 2024.3.1 from 13 June 2024, .NET 4.5.2</Application>
  <HeadingPairs>
    <vt:vector size="2" baseType="variant">
      <vt:variant>
        <vt:lpstr>工作表</vt:lpstr>
      </vt:variant>
      <vt:variant>
        <vt:i4>4</vt:i4>
      </vt:variant>
    </vt:vector>
  </HeadingPairs>
  <TitlesOfParts>
    <vt:vector size="4" baseType="lpstr">
      <vt:lpstr>封面</vt:lpstr>
      <vt:lpstr>编制说明</vt:lpstr>
      <vt:lpstr>投标报价汇总表</vt:lpstr>
      <vt:lpstr>工程量清单表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cp:lastModifiedBy>微信用户</cp:lastModifiedBy>
  <dcterms:created xsi:type="dcterms:W3CDTF">2026-09-01T02:31:00Z</dcterms:created>
  <dcterms:modified xsi:type="dcterms:W3CDTF">2026-09-01T06:50:53Z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BA8C80977ECD4F73B7AD62BB1AE9D36B_12</vt:lpwstr>
  </property>
  <property fmtid="{D5CDD505-2E9C-101B-9397-08002B2CF9AE}" pid="3" name="KSOProductBuildVer">
    <vt:lpwstr>2052-12.1.0.28043</vt:lpwstr>
  </property>
  <property fmtid="{D5CDD505-2E9C-101B-9397-08002B2CF9AE}" pid="4" name="CalculationRule">
    <vt:i4>0</vt:i4>
  </property>
</Properties>
</file>