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C\Desktop\"/>
    </mc:Choice>
  </mc:AlternateContent>
  <bookViews>
    <workbookView windowWidth="27945" windowHeight="12255" firstSheet="1" activeTab="1"/>
  </bookViews>
  <sheets>
    <sheet name="360Qex" sheetId="1" state="hidden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7" name="ID_FC34FCC9FAD14BBDB743A966E0FAB7B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102225" y="2512695"/>
          <a:ext cx="3105150" cy="2038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5" name="ID_D5AB38D2492B4442BF67D7A903A99E5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888865" y="1598295"/>
          <a:ext cx="3933825" cy="21431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28" name="ID_9D88266B588A4C138F5AAB6A7350689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281930" y="3470275"/>
          <a:ext cx="3609975" cy="15621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0" name="ID_494A04DD22AC44B4B1DA7C0C4549370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984750" y="4249420"/>
          <a:ext cx="3876675" cy="17430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3" name="ID_854DF135CD2C4AE195E6905530080B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877435" y="7519035"/>
          <a:ext cx="4819650" cy="2686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0" name="ID_E298E0A43F7B4D1F91D57936E795854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984750" y="5123815"/>
          <a:ext cx="11401425" cy="6772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2" name="ID_7960B4D1238C4A06B671F5F8001D144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829810" y="6668770"/>
          <a:ext cx="9715500" cy="5467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1" name="ID_CF02268834484EAA93E1C3A1B0CE3AA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043805" y="5962015"/>
          <a:ext cx="2828925" cy="2590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9" name="ID_E6F54FC5FBE9415A8A9D721F651B936A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841240" y="13433425"/>
          <a:ext cx="9753600" cy="54197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4" name="ID_9DFDA2120D434A139D862337BD85242A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829175" y="8321675"/>
          <a:ext cx="9077325" cy="3819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8" name="ID_1A6C36CDA8E0454BAB73267B292A2DC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079365" y="12595225"/>
          <a:ext cx="5267325" cy="23336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5" name="ID_A0479E535804467286B936F64303F08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925060" y="10116820"/>
          <a:ext cx="5505450" cy="2838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7" name="ID_73AFCF2267B54406A68633340821704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912995" y="11722100"/>
          <a:ext cx="5191125" cy="2447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6" name="ID_383667C025E5455297C31A0402EA161D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794250" y="10883900"/>
          <a:ext cx="5791200" cy="279082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<sst xmlns="http://schemas.openxmlformats.org/spreadsheetml/2006/main" count="586" uniqueCount="398">
  <si>
    <t>江苏省江都中学部分校园文化建设项目采购及安装-全费用清单</t>
  </si>
  <si>
    <t>一、学校室外环境文化部分</t>
  </si>
  <si>
    <t>序号</t>
  </si>
  <si>
    <t>项目</t>
  </si>
  <si>
    <t>内容/工艺</t>
  </si>
  <si>
    <t>图例</t>
  </si>
  <si>
    <t>数量</t>
  </si>
  <si>
    <t>单位</t>
  </si>
  <si>
    <t>尺寸</t>
  </si>
  <si>
    <t>单价</t>
  </si>
  <si>
    <t>总价</t>
  </si>
  <si>
    <t>备注</t>
  </si>
  <si>
    <t>前广场(校训石）</t>
  </si>
  <si>
    <t>原有校训石，仅搬运安装</t>
  </si>
  <si>
    <t>个</t>
  </si>
  <si>
    <t>7000*2200mm</t>
  </si>
  <si>
    <t>校训石上口楼顶字</t>
  </si>
  <si>
    <t>不锈钢激光围边立体造型烤漆</t>
  </si>
  <si>
    <t>项</t>
  </si>
  <si>
    <t>3800*1600mm</t>
  </si>
  <si>
    <t>前广场主题雕塑综合项目</t>
  </si>
  <si>
    <t>主题雕塑：
不锈钢锻造焊接造型表面汽车金属漆
镜面不锈钢锻造焊接造型
表面打磨抛光，内部镀锌方管骨架</t>
  </si>
  <si>
    <t>7890*2840*2840</t>
  </si>
  <si>
    <t>主题斜坡字：
不锈钢激光围边斜面字造型烤漆，内部多层筋板，底部封板</t>
  </si>
  <si>
    <t>3770*800mm</t>
  </si>
  <si>
    <t>造型文化墙1:
镀锌板激光围边造型烤漆，内部镀锌方管骨架
宣传画面部分：1200*2400，镀锌方管边框，内部PVC雕刻，图文UV。金属板双面围边立体字烤漆，混凝土浇筑预埋。</t>
  </si>
  <si>
    <t>6470*3330*400+3370*1720*300</t>
  </si>
  <si>
    <t>造型文化墙2:
镀锌板激光围边造型烤漆，内部镀锌方管骨架
宣传画面部分：1200*2400，镀锌方管边框，内部PVC雕刻，图文UV。金属板双面围边立体字烤漆，混凝土浇筑预埋。</t>
  </si>
  <si>
    <t>广场长廊</t>
  </si>
  <si>
    <t>造型文化墙1：
镀锌板双面围边立体字烤漆
金属板四周烤漆立体字
镀锌方管立柱烤漆</t>
  </si>
  <si>
    <t>930*2880mm</t>
  </si>
  <si>
    <t>造型文化墙2：
镀锌板激光围边立体造型烤漆，内部镀锌方管骨架
底部镀锌板双面金属板围边立体字烤漆
镀锌板单面围边立体字烤漆，PVC底板，表面图文丝印</t>
  </si>
  <si>
    <t>5300*2000mm</t>
  </si>
  <si>
    <t>造型文化墙3：
镀锌板激光切割，内衬镀锌方管骨架，精工打磨
表面环氧底漆+金属烤漆
底板PVC雕刻造型，画面内容UV丝印
金属板烤漆立体字</t>
  </si>
  <si>
    <t>3600*2000mm</t>
  </si>
  <si>
    <t>造型文化墙4
镀锌板切割折弯造型，内衬镀锌方管固定
表面环氧底漆+金属烤漆
镀锌板折弯烤漆立体字</t>
  </si>
  <si>
    <t>造型文化墙5
镀锌板激光切割折弯造型，内衬镀锌方管骨架
表面环氧底漆+金属烤漆
飞机造型镀锌板激光切割折弯造型，人头造型镀锌板金属烤漆折弯，表面PVC雕刻造型</t>
  </si>
  <si>
    <t>造型文化墙6
镀锌板切割折弯造型，内衬镀锌方管固定
表面环氧底漆+金属烤漆
镀锌板折弯烤漆立体字</t>
  </si>
  <si>
    <t>顶部钢化玻璃7
5+5双层钢化玻璃（5+1.14SGP+5），四周防水结构胶收边</t>
  </si>
  <si>
    <t>29330*2500mm</t>
  </si>
  <si>
    <t xml:space="preserve">石榴园 </t>
  </si>
  <si>
    <t>造型文化墙1
镀锌板激光切割烤漆，内衬镀锌方管骨架
表面环氧底漆+金属烤漆
金属板激光切割折弯造型，内容PVC切割雕刻造型，画面内容UV丝印
金属板烤漆立体字</t>
  </si>
  <si>
    <t>9100*2250mm</t>
  </si>
  <si>
    <t>造型文化墙2
镀锌板激光切割造型，内衬镀锌方管骨架
表面环氧底漆+四周烤漆
金属板折弯烤漆立体字，画面内容UV丝印
基坑开挖，砼浇筑回填，土方回填</t>
  </si>
  <si>
    <t>2480*3150mm</t>
  </si>
  <si>
    <t>造型文化墙3：
镀锌板激光切割折弯造型，内衬镀锌方管骨架
表面环氧底漆+金属烤漆
画面内容金属板切割折弯造型，四周烤漆，画面内容UV丝印
基坑开挖，砼浇筑回填，土方回填</t>
  </si>
  <si>
    <t>3770*3150mm</t>
  </si>
  <si>
    <t>造型文化墙4
镀锌板激光切割，内衬镀锌方管骨架
表面环氧底漆+金属烤漆
金属板烤漆平面字
PVC雕刻造型，画面内容UV丝印
基坑开挖，砼浇筑回填，土方回填</t>
  </si>
  <si>
    <t>4730*3150mm</t>
  </si>
  <si>
    <t>造型文化墙5
镀锌板激光切割折弯造型，内衬镀锌方管骨架
表面环氧底漆+金属烤漆
画面内容PVC雕刻造型烤漆，画面内容UV丝印
基坑开挖，砼浇筑回填，土方回填</t>
  </si>
  <si>
    <t>5150*3150mm</t>
  </si>
  <si>
    <t>造型文化墙6
镀锌板切割折弯造型，内衬镀锌方管固定+金属板烤漆立体字
表面环氧底漆+金属烤漆
画面内容PVC雕刻造型烤漆，画面内容UV丝印，混凝土浇筑预埋。</t>
  </si>
  <si>
    <t>3500*5000mm</t>
  </si>
  <si>
    <t>造型文化墙7
镀锌板激光切割，内衬镀锌方管骨架
表面环氧底漆+金属烤漆
金属板折弯烤漆围边字体</t>
  </si>
  <si>
    <t>4300*2200mm</t>
  </si>
  <si>
    <t>若水园</t>
  </si>
  <si>
    <t>造型文化墙1
镀锌板激光切割，内衬镀锌方管骨架
表面环氧底漆+金属烤漆，画面内容UV丝印
字体不锈钢围边焊接造型，四周烤漆，混凝土浇筑预埋</t>
  </si>
  <si>
    <t>7880*2850mm</t>
  </si>
  <si>
    <t>定制不锈钢造型
304不锈钢焊接造型，精工打磨，抛光处理，内衬镀锌方管
异形部分手工锻造，精密部件不锈钢铸造
底座破除原有路面，下挖基坑，预埋钢板并打膨胀螺丝焊接回填</t>
  </si>
  <si>
    <t>1010*1250mm</t>
  </si>
  <si>
    <t>造型文化墙2
镀锌板激光切割造型，内衬镀锌方管骨架
表面环氧底漆+四周烤漆
书字体长1000mm，采用不锈钢围边焊接造型，四周烤漆处理
整体画面内容UV丝印，混凝土浇筑预埋</t>
  </si>
  <si>
    <t>12201*3450mm</t>
  </si>
  <si>
    <t>定制镀锌板造型
镀锌板切割造型，四周烤漆，内衬镀锌方管骨架
画面内容UV丝印</t>
  </si>
  <si>
    <t>套</t>
  </si>
  <si>
    <t>1340*350mm</t>
  </si>
  <si>
    <t>教师发展中心孔子雕塑造型</t>
  </si>
  <si>
    <t>孔子雕像采用汉白玉石雕刻造型，底座采用花岗岩底座雕刻，字体阴雕，书卷采用1.5mm不锈钢造型切割，精工打磨，底面批腻子，表面喷仿石材氟碳漆，字体采用1.2mm厚不锈钢字体，表面红色氟碳漆，字厚20，具体做法详见施工图</t>
  </si>
  <si>
    <t>5640*2880mm+3480*1330mm</t>
  </si>
  <si>
    <t>二、学校室内空间文化部分</t>
  </si>
  <si>
    <t>普通教室设计</t>
  </si>
  <si>
    <t>定制国旗
20mmpvc+uv</t>
  </si>
  <si>
    <t>960*640mm</t>
  </si>
  <si>
    <t>20mmpvc+uv+透明亚克力插槽</t>
  </si>
  <si>
    <t>400*400*8mm</t>
  </si>
  <si>
    <t>10mmPVC烤漆uv
中间切割+10mm灰色毛毡板</t>
  </si>
  <si>
    <t>1250*1087mm</t>
  </si>
  <si>
    <t>文化墙造型1
PVC切割雕刻造型，画面内容UV丝印，并附加一层软膜</t>
  </si>
  <si>
    <t>400*600mm</t>
  </si>
  <si>
    <t>高一 （二楼平台）</t>
  </si>
  <si>
    <t>仿真绿植-中庭1.2.3
PE材质，内部打结构固定，并用防水螺丝加固</t>
  </si>
  <si>
    <t>31.91m*1.3m*2+24.41m*1.3m*2+31.91m*1.3m*2</t>
  </si>
  <si>
    <t>镀锌板围边字
镀锌板切割折弯烤漆立体字</t>
  </si>
  <si>
    <t>二楼平台连廊
展板大面冲孔镀锌板，内衬镀锌方管骨架
画面部分冲孔镀锌板烤漆造型，边框镀锌方管背衬
文字部分镀锌板折弯四周烤漆立体字，具体做法详见施工图</t>
  </si>
  <si>
    <t>12500mm*2600mm</t>
  </si>
  <si>
    <t>定制钢化玻璃+工字钢造型
5+5钢化夹胶玻璃（5+1.14PVB+5）
100*100*8工字钢，四周烤漆</t>
  </si>
  <si>
    <t>12500mm*500mm</t>
  </si>
  <si>
    <t>高三 （二楼平台）及连廊</t>
  </si>
  <si>
    <t>仿真绿植-中庭4.5.6
PE材质，内部打结构固定，并用防水螺丝加固</t>
  </si>
  <si>
    <t>28.85m*1.37m*2+24.49m*1.3m*2+28.47m*1.3m*2</t>
  </si>
  <si>
    <t>高一+高二 (二楼公共平台)</t>
  </si>
  <si>
    <t>定制钢结构造型+钢化玻璃
5+5钢化夹胶玻璃（5+1.14PVB+5）+100*100*8工字钢，四周烤漆
表面镀锌板切割造型，表面烤漆，内衬镀锌方管骨架
户外实心塑木面层，边框镀锌方管
字体镀锌板烤漆立体字，具体做法详见施工图</t>
  </si>
  <si>
    <t>19160*3165mm</t>
  </si>
  <si>
    <t>定制广告文化墙+墙面处理
镀锌板激光切割折弯造型，表面附加PVC雕刻底板，画面内容UV，墙面氟碳漆处理+1.0金属钣金冲孔造型，具体做法详见施工图</t>
  </si>
  <si>
    <t>2795*1425mm</t>
  </si>
  <si>
    <t>1.0厚金属板板金造型烤漆，具体做法详见施工图</t>
  </si>
  <si>
    <t>2750*1150mm</t>
  </si>
  <si>
    <t>定制广告文化墙
1mm镀锌板造型饰面烤漆，镀锌方管格栅造型，镀锌方管骨架，20mm户外实心塑木面层，1.0mm金属钣金冲孔造型孔距10mm，边框镀锌方管。镀锌板围边立体字烤漆，厚度20mm，具体做法详见施工图</t>
  </si>
  <si>
    <t>6090*2070mm</t>
  </si>
  <si>
    <t>定制金属座椅
40*20mm镀锌方通骨架20mm厚户外实心塑木面层，具体做法详见施工图</t>
  </si>
  <si>
    <t>13895*500mm+5350*500mm+5350*500mm</t>
  </si>
  <si>
    <t>定制金属花箱
镀锌板激光切割，折弯造型，内衬镀锌方管骨架，四周烤漆，具体做法详见施工图</t>
  </si>
  <si>
    <t>1500*640mm*4</t>
  </si>
  <si>
    <t>高一高二高三及科技楼连廊设计</t>
  </si>
  <si>
    <t>定制宣传文化墙
木方装饰条造型，表面PVC雕刻喷漆面板，亚克力雕刻烤漆字。
蓝色烤漆金属板装饰条，PVC底板，面层面铺毛毡板。
公示栏：3200*2820，木方装饰条造型，表面PVC雕刻喷漆面板，亚克力雕刻烤漆字。
PVC烤漆，面贴磁吸板，具体做法详见施工图</t>
  </si>
  <si>
    <t>7610*2820mm+3200mm*2820mm</t>
  </si>
  <si>
    <t>定制宣传文化墙
木方装饰条造型，表面PVC雕刻喷漆面板，亚克力雕刻烤漆字。
蓝色烤漆PVC装饰条，PVC底板，面层面铺毛毡板。
公示栏：6100*2820，木方装饰条造型，表面PVC雕刻喷漆面板，亚克力雕刻烤漆字。
PVC烤蓝色漆，面贴磁吸板，具体做法详见施工图</t>
  </si>
  <si>
    <t>8975*2820mm+6100mm*2820mm</t>
  </si>
  <si>
    <t>北门大礼堂大厅</t>
  </si>
  <si>
    <t>20mmPVC烤漆立体字</t>
  </si>
  <si>
    <t>7100*3500mm</t>
  </si>
  <si>
    <t>定制金属板造型
φ800mm金属板底板折弯造型，表面UV</t>
  </si>
  <si>
    <t>直径800mm</t>
  </si>
  <si>
    <t>6285*3300mm</t>
  </si>
  <si>
    <t>20mmPVC立体字，20mmPVC烤漆+10mm立体字，磁吸照片</t>
  </si>
  <si>
    <t>21600*3300mm</t>
  </si>
  <si>
    <t>图文信息楼大厅</t>
  </si>
  <si>
    <t>40mmPVC雕刻立体烤漆字</t>
  </si>
  <si>
    <t>7000*3500mm</t>
  </si>
  <si>
    <t>定制文化墙
主体框架金属板烤漆造型
金属板切割造型，四周烤漆
底座金属板切割，四周烤漆
金属板切割，烤漆背板，附加雕刻烤漆字，具体做法详见施工图</t>
  </si>
  <si>
    <t>6935*2780mm</t>
  </si>
  <si>
    <t>定制亚克力雕刻字
20mmPVC雕刻UV图案
10mm透明亚克力底板，20mm/10mm白色亚克力雕刻+10mm厚亚克力背面UV图案</t>
  </si>
  <si>
    <t>2900*680mm+1090*805mm</t>
  </si>
  <si>
    <t>图文信息楼图书馆1层B-3面</t>
  </si>
  <si>
    <t>定制广告造型
40mm实木阴刻烤漆牌匾</t>
  </si>
  <si>
    <t>1930*645mm+2840*510mm+2840*510mm</t>
  </si>
  <si>
    <t>图文信息楼图书馆1层C-3面</t>
  </si>
  <si>
    <t>定制实木多层实木书柜造型
阻燃版基础，多层实木免漆板造台阶,
阻燃版基础多层实木免漆板造台阶,9mm厚多层实木免漆板书架，
金属穿孔板烤漆，孔距10mm,顶部安装钢丝导轨挂画器,太空板雕刻烤漆字，具体做法详见施工图</t>
  </si>
  <si>
    <t>15000*4500mm</t>
  </si>
  <si>
    <t>图文信息楼图书馆D-3面</t>
  </si>
  <si>
    <t>定制实木多层实木书柜造型+金属烤漆围边字
金属烤漆围边正发光立体字
阻燃版基础，多层实木免漆板造台阶暗藏线性灯带
多层实术免漆板造型,多层实木免漆板造型书柜，木皮封边
仿木纹方通角码固定安装
太空板UV雕刻造型覆膜,太空板雕刻造型烤漆字，具体做法详见施工图</t>
  </si>
  <si>
    <t>14400*5090mm</t>
  </si>
  <si>
    <t>图文信息楼图书馆1层A-4面</t>
  </si>
  <si>
    <t>7400*3450mm</t>
  </si>
  <si>
    <t>图文信息楼图书馆1层B-4面、D-4面</t>
  </si>
  <si>
    <t>定制实木多层实木书柜造型+实木多层柜门
多层实木免漆板造型合页柜门+造型
底部150*150mm角码加固支撑，具体做法详见施工图</t>
  </si>
  <si>
    <t>5400*2080mm*2</t>
  </si>
  <si>
    <t>图文信息楼图书馆1层A-1面</t>
  </si>
  <si>
    <t>定制金属烤漆立体字
60mm太空雕刻立体字烤漆</t>
  </si>
  <si>
    <t>575mm字高</t>
  </si>
  <si>
    <t>图文信息楼图书馆1层C-1面</t>
  </si>
  <si>
    <t>图文信息楼图书馆1层D-1面</t>
  </si>
  <si>
    <t>直径800mm太空雕刻UV画面+40mm/20mm太空雕刻立体字烤漆</t>
  </si>
  <si>
    <t>4990*635mm</t>
  </si>
  <si>
    <t>图文信息楼图书馆1层A-2面、C-2面</t>
  </si>
  <si>
    <t>定制实木多层柜
层实木免漆板造型合页柜门+造型
底部150*150mm角码加固支撑</t>
  </si>
  <si>
    <t>2080*8800mm*2</t>
  </si>
  <si>
    <t>图文信息楼图书馆1层B-2面（左右）</t>
  </si>
  <si>
    <t>2900*3450mm*2</t>
  </si>
  <si>
    <t>图文信息楼图书馆1层D-2面（左右）</t>
  </si>
  <si>
    <t>定制实木多层柜子             定制实木多层免漆板+长城版+基础处理+10mm厚毛展板背胶饰面，具体做法详见施工图</t>
  </si>
  <si>
    <t>11400*2800mm*2</t>
  </si>
  <si>
    <t>图文信息楼一楼小品</t>
  </si>
  <si>
    <t>成品小品、坐凳采购</t>
  </si>
  <si>
    <t>4670mm+4585*1500mm*2</t>
  </si>
  <si>
    <t>图文信息楼二楼墙面D-1</t>
  </si>
  <si>
    <t>阻燃版基层，长城板面饰板
下口增加踢脚线
折弯U型镜面不锈钢包边         各种字体类型详见施工图
PVC雕刻喷漆，LED灯带色温4000K，具体做法详见施工图</t>
  </si>
  <si>
    <t>18000*3520mm</t>
  </si>
  <si>
    <t>图文信息楼二楼墙面A-2</t>
  </si>
  <si>
    <t>阻燃版基层，长城板面饰板，双层多层实木免漆板造型书柜，木皮封板
PU皮质软包，彩色多层实木免漆板饰面
PVC雕刻立体字烤漆，消防栓部分：阻燃版基层，石膏板面层，红色乳胶漆饰面，具体做法详见施工图</t>
  </si>
  <si>
    <t>24700*3820mm</t>
  </si>
  <si>
    <t>图文信息楼二楼墙面B-2</t>
  </si>
  <si>
    <t>阻燃版基层，长城板面饰板
免漆板封面，多层实木免漆板造型书柜
阻燃版基础，石膏面板面层，红色乳胶漆饰面，PVC底板+金属板造型，镀锌方管格栅造型，内嵌80寸多媒体显示屏，具体做法详见施工图</t>
  </si>
  <si>
    <t>21500*3820mm</t>
  </si>
  <si>
    <t>80寸多媒体位置预留，配合安装</t>
  </si>
  <si>
    <t>图文信息楼二楼墙面C-2</t>
  </si>
  <si>
    <t>定制广告文化墙1
60m太空板雕刻造型覆膜       40mm太空板雕刻造型烤漆    40mmPVC雕刻烤漆字</t>
  </si>
  <si>
    <t>5410*1210mm</t>
  </si>
  <si>
    <t>阻燃版基层，长城板面饰板
多层实木免漆板造型书柜，木皮封板，50mm厚PU皮质软包，彩色多层实木免漆板饰面，消防栓部分：9mm阻燃版基层，石膏板面层，红色乳胶漆饰面，具体做法详见施工图</t>
  </si>
  <si>
    <t>15590*3820mm</t>
  </si>
  <si>
    <t>图文信息楼二楼墙面D-2</t>
  </si>
  <si>
    <t>阻燃版基层，长城板面饰板
多层实木免漆板造型书柜，木皮封板，50mm厚PU皮质软包，彩色多层实木免漆板饰面，20mm厚白色PVC雕刻字，具体做法详见施工图</t>
  </si>
  <si>
    <t>23000*3820mm</t>
  </si>
  <si>
    <t>图文信息楼二楼座凳</t>
  </si>
  <si>
    <t>成品坐凳+成品桌椅</t>
  </si>
  <si>
    <t>4585*1500*4+1700*600*8</t>
  </si>
  <si>
    <t>无人机创新展示室墙面C-1</t>
  </si>
  <si>
    <t>定制广告文化墙1
金属板切割造型，四周烤漆，字体采用20mmPVC雕刻烤漆立体字
背板采用1.0mm厚穿孔烤漆板，孔径10mm，四周烤漆边框收边，墙面基层做处理打磨，表面刷黄色乳胶漆，具体做法详见施工图</t>
  </si>
  <si>
    <t>5000*3200mm</t>
  </si>
  <si>
    <t>无人机创新展示室墙面D-1</t>
  </si>
  <si>
    <t>定制广告文化墙2
20mm厚PVC雕刻UV画面</t>
  </si>
  <si>
    <t>3840*1545mm</t>
  </si>
  <si>
    <t>无人机创新展示室墙面A-1</t>
  </si>
  <si>
    <t>定制广告文化墙3
PVC雕刻造型打底，两侧增加1.0mm冲孔板烤漆，中间增加互动多媒体，字体采用20mmPVC烤漆立体字墙面基层做处理打磨，表面刷黄色乳胶漆，具体做法详见施工图</t>
  </si>
  <si>
    <t>3370*1485mm</t>
  </si>
  <si>
    <t>75寸多媒体预留位置，配合安装</t>
  </si>
  <si>
    <t>定制广告文化墙4+实木多层板造型
墙面做基层处理打磨，表面乳胶漆，立板采用多层实木免漆板
150mm角码螺丝固定安装，采用PVC烤漆立体字</t>
  </si>
  <si>
    <t>组合式，规格详见施工图</t>
  </si>
  <si>
    <t>信息学实验室墙面A-1</t>
  </si>
  <si>
    <t>定制广告文化墙5
20mmPVC雕刻烤漆，字体采用20mmPVC雕刻立体烤漆字                      多层实木免漆板造型书柜</t>
  </si>
  <si>
    <t>6475*1250mm+1900*990mm</t>
  </si>
  <si>
    <t>信息学实验室墙面C-1</t>
  </si>
  <si>
    <t>定制广告文化墙6
20mmPVC雕刻烤漆，字体采用20mmPVC雕刻立体烤漆字                      多层实木免漆板造型书柜</t>
  </si>
  <si>
    <t>5355*1865mm+1900*990mm</t>
  </si>
  <si>
    <t>FLL挑战实验室墙面B-1左</t>
  </si>
  <si>
    <t>定制实木多层书柜造型+广告文化墙7
基础面层打磨，乳胶漆初新
书柜尺寸5900*1160mm，背板采用9mm多层实木免漆板，框架采用多层实木免漆板
20mm厚PVC雕刻立体烤漆字10mm厚PVC+10mm毛毡板             1.0mm厚金属钣金造型烤漆展示盒角码挂墙安装，具体做法详见施工图</t>
  </si>
  <si>
    <t>10930*2455mm</t>
  </si>
  <si>
    <t>FLL挑战实验室-A1立面、C1立面</t>
  </si>
  <si>
    <t>基础原有乳胶漆打磨处理，刷两遍彩色乳胶漆出新+金属板金边框冲孔板烤漆面+金属板毛毡饰面+PVC雕刻UV画面，具体做法详见施工图</t>
  </si>
  <si>
    <t>1000*1895mm*3+2070*700mm+640*960mm+3975*320mm</t>
  </si>
  <si>
    <t>FLL挑战实验室墙面B-1右</t>
  </si>
  <si>
    <t>定制广告文化墙8
10+10mm厚裁剪毛毡板饰面，20mm厚PVC雕刻立体烤漆字，具体做法详见施工图</t>
  </si>
  <si>
    <t>3130*1875mm</t>
  </si>
  <si>
    <t>教师发展中心吧台</t>
  </si>
  <si>
    <t>定制成品吧台</t>
  </si>
  <si>
    <t>4125*1205mm</t>
  </si>
  <si>
    <t>教师发展中心墙面1</t>
  </si>
  <si>
    <t>40mm不锈钢拉丝折弯立体字       阻燃板基础找平，木纹长城板饰面 40mm黑色镜面不锈钢踢脚线，具体做法详见施工图</t>
  </si>
  <si>
    <t>5310*2455mm</t>
  </si>
  <si>
    <t>教师发展中心墙面2</t>
  </si>
  <si>
    <t>阻燃板基础找平，竹木纤维板光面大理石纹饰面，5mm宽t型金属条  20+20mm厚PVC立体字烤漆</t>
  </si>
  <si>
    <t>教师发展中心造型定制1</t>
  </si>
  <si>
    <t>20mm厚PVC雕刻UV面层覆钢化膜包边</t>
  </si>
  <si>
    <t>直径810</t>
  </si>
  <si>
    <t>教师发展中心墙面3</t>
  </si>
  <si>
    <t>20mm厚PVC雕刻立体字烤漆，20+20mm厚PVC雕刻立体字烤漆</t>
  </si>
  <si>
    <t>18360*2455mm</t>
  </si>
  <si>
    <t>教师发展中心墙面4</t>
  </si>
  <si>
    <t>20+20mmPVC立体字烤漆</t>
  </si>
  <si>
    <t>9090*855mm</t>
  </si>
  <si>
    <t>教师发展中心造型定制2</t>
  </si>
  <si>
    <t>定制1.2mm厚不锈钢钣金烤漆造型地台，定制1.2mm厚不锈钢钣金烤漆造型5mm厚PVC雕刻烤漆字，不锈钢折弯烤漆围边立体字正面发光，厚度150mm，20mm厚PVC雕刻烤漆字，具体做法详见施工图</t>
  </si>
  <si>
    <t>3535*1130mm</t>
  </si>
  <si>
    <t>教师发展中心坐凳1</t>
  </si>
  <si>
    <t>成品坐凳采购</t>
  </si>
  <si>
    <t>5000*600*600mm</t>
  </si>
  <si>
    <t>教师发展中心墙面5</t>
  </si>
  <si>
    <t>镀锌板烤漆立体字，字宽40mm，20mmpvc烤漆立体字，20mmpvc烤漆+uv，10mmpvc+白磁板+20mmpvc烤漆外边框</t>
  </si>
  <si>
    <t>2330*370mm+2545*265mm+1490*360mm+600*765mm+1085*430mm</t>
  </si>
  <si>
    <t>教师发展中心墙面6</t>
  </si>
  <si>
    <t>镀锌板烤漆立体字，字宽40mm，20mmpvc烤漆立体字，20mmpvc+uv</t>
  </si>
  <si>
    <t>2100*250mm+1910*690mm</t>
  </si>
  <si>
    <t>教师发展中心坐凳+懒人沙发2</t>
  </si>
  <si>
    <t>1660*1295+1010*1350+2个懒人沙发</t>
  </si>
  <si>
    <t>教师发展中心墙面7</t>
  </si>
  <si>
    <t>20mmpvc立体字+3mm透明亚克插槽</t>
  </si>
  <si>
    <t>790*135/250*150</t>
  </si>
  <si>
    <t>教师发展中心座椅定制+花坛绿植</t>
  </si>
  <si>
    <t>科技布沙发座椅+陶瓷花坛绿植</t>
  </si>
  <si>
    <t>直径1905</t>
  </si>
  <si>
    <t>教师发展中心墙面8</t>
  </si>
  <si>
    <t>采用9mm实木免漆板，框架采用多层实木免漆板柜体造型，具体做法详见施工图</t>
  </si>
  <si>
    <t>3650*1200mm+3700*1200mm</t>
  </si>
  <si>
    <t>教师发展中心墙面9（包含效果图右侧内容）</t>
  </si>
  <si>
    <t>柜体背面采用9mm多层实木免漆板，柜体采用多层实木免漆板
金属板烤漆折弯，表面附加一层可更换磁吸画面，字体采用PVC烤漆立体字，增加1700*890mm磁吸白板，直径20mm金属管烤漆转轴安装+1.0mm厚金属折弯烤漆造型；20mmpvc+20mmpvc烤漆立体字，20mmpvc+uv，20mmpvc烤漆立体字         具体做法详见施工图</t>
  </si>
  <si>
    <t>4225*745mm+1780*1150mm+915*185mm</t>
  </si>
  <si>
    <t>教师发展中心坐凳3</t>
  </si>
  <si>
    <t>1365*1495mm+1140*1195mm</t>
  </si>
  <si>
    <t>教师发展中心墙面10</t>
  </si>
  <si>
    <t>20mm厚PVC雕刻画面UV,面层覆膜包边叠20mmPCV雕刻烤漆字，20m厚PVC画面UV雕刻底板，叠20m画框+1.0mm厚金属板金烤漆层板，角码固定安装，具体做法详见施工图</t>
  </si>
  <si>
    <t>7110*2455mm</t>
  </si>
  <si>
    <t>教师发展中心墙面11</t>
  </si>
  <si>
    <t>阻燃版基础造型石膏板面层,白色乳胶漆饰面,20m厚PVC雕刻画面WW,面层覆膜包边,20mPC雕刻烤漆字，具体做法详见施工图</t>
  </si>
  <si>
    <t>845*2245mm*4+305*1380mm</t>
  </si>
  <si>
    <t>教师发展中心坐凳4</t>
  </si>
  <si>
    <t>成品沙发座凳</t>
  </si>
  <si>
    <t>3320*2155mm*2+800*800mm*4</t>
  </si>
  <si>
    <t>教师发展中心座凳4</t>
  </si>
  <si>
    <t>4585*1500mm</t>
  </si>
  <si>
    <t>教师发展中心座凳5</t>
  </si>
  <si>
    <t>成品木质造型</t>
  </si>
  <si>
    <t>1500*800mm</t>
  </si>
  <si>
    <t>培优教室</t>
  </si>
  <si>
    <t>墙面基层处理打磨黄色乳胶漆饰面，20mm厚PVC雕刻LV覆钢化膜，20mm厚PVC雕刻立体字烤漆，20mm厚PVC雕刻UV覆钢化膜</t>
  </si>
  <si>
    <t>多种规格尺寸详见施工图</t>
  </si>
  <si>
    <t>多层实木免漆板定制书柜，18mm/25mm实木多层免漆板</t>
  </si>
  <si>
    <t>2200*1200*600mm+5930*1150*600mm</t>
  </si>
  <si>
    <t>篮球馆前厅墙面1-1</t>
  </si>
  <si>
    <t>20mmPVC烤漆，20mmPVC+10mm立体字，磁吸照片</t>
  </si>
  <si>
    <t>8330*2550mm</t>
  </si>
  <si>
    <t>篮球馆前厅墙面1-2</t>
  </si>
  <si>
    <t>多层实木免漆板定制书柜</t>
  </si>
  <si>
    <t>篮球馆前厅造型定制</t>
  </si>
  <si>
    <t>单个框架可折叠Z字型摆放,金属管造型镀锌板烤漆边框
PVC雕刻造型打底，表面金属造型，内容UV，具体做法详见施工图</t>
  </si>
  <si>
    <t>5280*1900mm</t>
  </si>
  <si>
    <t>篮球馆前厅墙面3</t>
  </si>
  <si>
    <t>20mmPVC烤漆</t>
  </si>
  <si>
    <t>4750*2500mm</t>
  </si>
  <si>
    <t>篮球馆前厅国旗定制</t>
  </si>
  <si>
    <t>定制国旗</t>
  </si>
  <si>
    <t>8000*4300mm</t>
  </si>
  <si>
    <t>篮球馆前厅墙面4</t>
  </si>
  <si>
    <t>20mmPVC，画面内容UV</t>
  </si>
  <si>
    <t>7425*3650mm</t>
  </si>
  <si>
    <t>篮球馆前厅墙面5</t>
  </si>
  <si>
    <t>7300*1200mm*2</t>
  </si>
  <si>
    <t>篮球馆前厅墙面6</t>
  </si>
  <si>
    <t>30000*1800mm</t>
  </si>
  <si>
    <t>篮球馆前厅墙面7</t>
  </si>
  <si>
    <t>7300*1200mm</t>
  </si>
  <si>
    <t>教室宿舍前厅墙面</t>
  </si>
  <si>
    <t>定制广告文化墙1              各种字体类型详见施工图，20mmPVC烤漆，20mmPVC UV打印+透明插卡</t>
  </si>
  <si>
    <t>3380*2450mm</t>
  </si>
  <si>
    <t>女生宿舍前厅墙面1</t>
  </si>
  <si>
    <t>定制广告文化墙2
20mmPVC+UV打印，20mmPVC烤漆</t>
  </si>
  <si>
    <t>8810*2450mm</t>
  </si>
  <si>
    <t>女生宿舍前厅墙面2</t>
  </si>
  <si>
    <t>定制广告文化墙3
20mmPVC烤漆包边+10mm毛毡板           20mmPVC烤漆+10mm立体字烤漆 20mmPVC+UV打印</t>
  </si>
  <si>
    <t>2450*2100mm+1060*1060mm</t>
  </si>
  <si>
    <t>女生宿舍前厅墙面3</t>
  </si>
  <si>
    <t>定制广告文化墙4
各种字体类型详见施工图，20mmPVC烤漆，20mmPVC UV打印+透明插卡</t>
  </si>
  <si>
    <t>450*1350mm+450*1450mm+450*1000mm</t>
  </si>
  <si>
    <t>男生宿舍前厅墙面1</t>
  </si>
  <si>
    <t>定制广告文化墙5
各种字体类型详见施工图，20mmPVC烤漆，20mmPVC UV打印+透明插卡</t>
  </si>
  <si>
    <t>5500*2450mm</t>
  </si>
  <si>
    <t>男生宿舍前厅墙面2</t>
  </si>
  <si>
    <t>定制广告文化墙6
20mmPVC+UV打印，20mmPVC烤漆，0mmPVC烤漆+10mm立体字烤漆</t>
  </si>
  <si>
    <t>5180*1120mm+1500*850mm+1200*700mm</t>
  </si>
  <si>
    <t>男生宿舍前厅墙面3</t>
  </si>
  <si>
    <t>定制广告文化墙7
20mmPVC烤漆包边+10mm毛毡板           20/10mmPVC烤漆+10mm立体字烤漆 20mmPVC+UV打印</t>
  </si>
  <si>
    <t>1500*800mm+1200*700mm</t>
  </si>
  <si>
    <t>食堂大厅墙面1</t>
  </si>
  <si>
    <t>定制广告文化墙8
40mm厚太空板雕刻立体字烤漆，20mm厚太空板雕刻立体字UV覆钢化膜</t>
  </si>
  <si>
    <t>2100*750mm</t>
  </si>
  <si>
    <t>食堂大厅墙面2</t>
  </si>
  <si>
    <t>定制广告文化墙9
20mm厚太空板雕刻立体字，20mm厚太空板雕刻UV画面覆钢化膜</t>
  </si>
  <si>
    <t>245*1430mm*4+700*1400mm*6</t>
  </si>
  <si>
    <t>食堂大厅墙面3</t>
  </si>
  <si>
    <t>定制广告文化墙10
40mm厚太空板雕刻立体字烤漆，20mm厚太空板雕刻立体字UV覆钢化膜</t>
  </si>
  <si>
    <t>4120*650mm</t>
  </si>
  <si>
    <t>食堂大厅墙面4</t>
  </si>
  <si>
    <t>定制广告文化墙11
3mm透明亚克力插盒，15mmPVC立体字，20mmPVC UV打印，具体做法详见施工图</t>
  </si>
  <si>
    <t>2050*1025mm</t>
  </si>
  <si>
    <t>食堂大厅墙面5</t>
  </si>
  <si>
    <t>定制广告文化墙12           20mm厚太空板雕刻烤漆立体字,20mm厚太空板雕刻立体字UV覆钢化膜</t>
  </si>
  <si>
    <t>632*1805mm+1210*1465mm+1575*365mm*2</t>
  </si>
  <si>
    <t>若水馆1</t>
  </si>
  <si>
    <t>定制广告文化墙1
宣绒布u，15mmpyc+3mm亚克力uv，20mmpvc+uv                   各种字体类型详见施工图
一块55寸的数字多媒体</t>
  </si>
  <si>
    <t>3140*5593mm</t>
  </si>
  <si>
    <t>55寸显示器位置预留，配合安装</t>
  </si>
  <si>
    <t>若水馆2</t>
  </si>
  <si>
    <t>定制广告文化墙2
墙面画面丝印、20mmpvc+uv                   15mmPVC造型+5mm亚克力+3mm亚克力立体字</t>
  </si>
  <si>
    <t>6700*3490mm</t>
  </si>
  <si>
    <t>若水馆3</t>
  </si>
  <si>
    <t>定制广告文化墙3
20mmpvc+UV，15mmpvc+3mm亚克力uv，3mm亚克力UV等               各种字体类型详见施工图</t>
  </si>
  <si>
    <t>10170*3496mm</t>
  </si>
  <si>
    <t>若水馆4</t>
  </si>
  <si>
    <t>定制广告文化墙4
20mmPVCuv，20mmpve烤漆+uv，15mmpvc+3mm亚克力uv，20mmpvc+磁吸照片等
各种字体类型详见施工图
附加一个55寸数字多媒体屏</t>
  </si>
  <si>
    <t>8610*3490mm</t>
  </si>
  <si>
    <t>若水馆5</t>
  </si>
  <si>
    <t>定制广告文化墙5
12mm阻燃板打底，9mm石膏板封面+无机涂料饰面，边缘做隐藏灯带，透明亚克力uv+四角镜钉固定，各种字体规格详见施工图</t>
  </si>
  <si>
    <t>5400*3500mm</t>
  </si>
  <si>
    <t>若水馆6</t>
  </si>
  <si>
    <t>定制广告文化墙6
15mmpvc+5mm亚克力uv+10mmpvc字体
20mm厚PVC烤漆造型
100寸数字多媒体屏</t>
  </si>
  <si>
    <t>5402*3553+4400*1910mm</t>
  </si>
  <si>
    <t>100寸显示器位置预留，配合安装</t>
  </si>
  <si>
    <t>若水馆7</t>
  </si>
  <si>
    <t>定制广告文化墙7
整体20mm厚PVC雕刻造型，四周烤漆封边，画面内容20mmpvcUV
标题造型15mmPVC造型+5mm亚克力+5mm亚克力立体字</t>
  </si>
  <si>
    <t>5400*3550+4976*2307mm</t>
  </si>
  <si>
    <t>若水馆8</t>
  </si>
  <si>
    <t>定制广告文化墙8
木质洞洞板打底，内衬方管骨架，预留50寸数字多媒体屏尺寸，表面放置置物板
造型采用20mmPVC雕刻造型，四周烤漆封边画面内容UV</t>
  </si>
  <si>
    <t>5400*3550+4400*1910mm</t>
  </si>
  <si>
    <t>50寸显示器位置预留，配合安装</t>
  </si>
  <si>
    <t>若水馆9</t>
  </si>
  <si>
    <t>整体20mm厚PVC雕刻造型画面内容UV，四周烤漆封边
多种字体规格详见施工图</t>
  </si>
  <si>
    <t>6700*3400mm</t>
  </si>
  <si>
    <t>心理咨询室外部过道</t>
  </si>
  <si>
    <t>定制文化墙1
墙面无机涂料+亚克力烤漆立体字+塑料联排座椅</t>
  </si>
  <si>
    <t>6300*3200mm</t>
  </si>
  <si>
    <t>定制文化墙2
定制铝边圆镜+亚克力烤漆立体字+磁吸墙+亚克力uv+定制信箱</t>
  </si>
  <si>
    <t>4000*800mm</t>
  </si>
  <si>
    <t>定制文化墙3
墙面无机涂料+亚克力烤漆立体字+定制投球装置</t>
  </si>
  <si>
    <t>8400*3200mm</t>
  </si>
  <si>
    <t>定制文化墙4
亚克力烤漆立体字+定制白板（9.5mm石膏板）造型</t>
  </si>
  <si>
    <t>7000*3200mm</t>
  </si>
  <si>
    <t>定制文化墙5
墙面无机涂料+亚克力烤漆立体字+定制白板（9.5mm石膏板）造型</t>
  </si>
  <si>
    <t>定制过道造型墙
龙骨结构+双层9mm厚多层实木基层+无机涂料+亚克力烤漆立体字</t>
  </si>
  <si>
    <t>3500*3200mm</t>
  </si>
  <si>
    <t>心灵氧吧</t>
  </si>
  <si>
    <t>定制扩展造型墙
龙骨结构+双层9mm厚石膏板基层+定制木门+定制窗户+无机涂料+亚克力烤漆立体字+10mmpvc雕刻烤漆造型</t>
  </si>
  <si>
    <t>3500/2500*3200mm</t>
  </si>
  <si>
    <t>定制软包造型
12mm厚阻燃板基层+无机涂料+软包造型+泡沫地面+拳击装备（速度球/沙袋）</t>
  </si>
  <si>
    <t>3500/2000*3200mm</t>
  </si>
  <si>
    <t>灯具补充，筒灯及布线</t>
  </si>
  <si>
    <t>/</t>
  </si>
  <si>
    <t>心理咨询室1</t>
  </si>
  <si>
    <t>定制文化墙1
无机涂料+10mmpvc雕刻造型画面uv</t>
  </si>
  <si>
    <t>定制文化墙2
无机涂料+10mmpvc雕刻造型画面uv</t>
  </si>
  <si>
    <t>6800*3200mm</t>
  </si>
  <si>
    <t>定制文化墙3
无机涂料+多层实木定制柜体造型+玩偶若干（参考效果图）+靠枕+坐垫+玩具收纳桶+仿真绿植盆栽</t>
  </si>
  <si>
    <t>定制文化墙4
无机涂料+遮阳棚造型</t>
  </si>
  <si>
    <t>软装
沙发+靠垫+圆几+地毯</t>
  </si>
  <si>
    <t>定制文化墙5
无机涂料+10mmpvc雕刻造型画面uv</t>
  </si>
  <si>
    <t>8400/8400*3200mm</t>
  </si>
  <si>
    <t>室外+室内总价（不含税）</t>
  </si>
  <si>
    <t>税点9%</t>
  </si>
  <si>
    <t>室外+室内总价（含税）</t>
  </si>
  <si>
    <t>含安装，含运费</t>
  </si>
  <si>
    <t>三、其他服务</t>
  </si>
  <si>
    <t>其他校园文化建设服务</t>
  </si>
  <si>
    <t>场地保洁</t>
  </si>
  <si>
    <t>确保场地整洁交付</t>
  </si>
  <si>
    <t>垃圾清运</t>
  </si>
  <si>
    <t>相关制作垃圾按照规范清运</t>
  </si>
  <si>
    <t>桁架围挡</t>
  </si>
  <si>
    <t>围挡搭建需平整美观，确保安全</t>
  </si>
  <si>
    <t>总价（含税）</t>
  </si>
  <si>
    <t>（一-三）总计</t>
  </si>
  <si>
    <t>备注：清单未尽事宜详见施工图，规格尺寸、材质及做法以施工图为准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</si>
</sst>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3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10.5"/>
      <name val="宋体"/>
      <charset val="134"/>
    </font>
    <font>
      <sz val="12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8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top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top" wrapText="1"/>
    </xf>
    <xf numFmtId="176" fontId="0" fillId="0" borderId="1" xfId="0" applyNumberForma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top" wrapText="1"/>
    </xf>
    <xf numFmtId="31" fontId="0" fillId="0" borderId="0" xfId="0" applyNumberForma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148.png"/><Relationship Id="rId8" Type="http://schemas.openxmlformats.org/officeDocument/2006/relationships/image" Target="media/image147.png"/><Relationship Id="rId7" Type="http://schemas.openxmlformats.org/officeDocument/2006/relationships/image" Target="media/image146.png"/><Relationship Id="rId6" Type="http://schemas.openxmlformats.org/officeDocument/2006/relationships/image" Target="media/image145.png"/><Relationship Id="rId5" Type="http://schemas.openxmlformats.org/officeDocument/2006/relationships/image" Target="media/image144.png"/><Relationship Id="rId4" Type="http://schemas.openxmlformats.org/officeDocument/2006/relationships/image" Target="media/image143.png"/><Relationship Id="rId3" Type="http://schemas.openxmlformats.org/officeDocument/2006/relationships/image" Target="media/image142.png"/><Relationship Id="rId2" Type="http://schemas.openxmlformats.org/officeDocument/2006/relationships/image" Target="media/image141.png"/><Relationship Id="rId14" Type="http://schemas.openxmlformats.org/officeDocument/2006/relationships/image" Target="media/image153.png"/><Relationship Id="rId13" Type="http://schemas.openxmlformats.org/officeDocument/2006/relationships/image" Target="media/image152.png"/><Relationship Id="rId12" Type="http://schemas.openxmlformats.org/officeDocument/2006/relationships/image" Target="media/image151.png"/><Relationship Id="rId11" Type="http://schemas.openxmlformats.org/officeDocument/2006/relationships/image" Target="media/image150.png"/><Relationship Id="rId10" Type="http://schemas.openxmlformats.org/officeDocument/2006/relationships/image" Target="media/image149.png"/><Relationship Id="rId1" Type="http://schemas.openxmlformats.org/officeDocument/2006/relationships/image" Target="media/image140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pn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pn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png"/><Relationship Id="rId76" Type="http://schemas.openxmlformats.org/officeDocument/2006/relationships/image" Target="../media/image76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pn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pn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png"/><Relationship Id="rId5" Type="http://schemas.openxmlformats.org/officeDocument/2006/relationships/image" Target="../media/image5.png"/><Relationship Id="rId49" Type="http://schemas.openxmlformats.org/officeDocument/2006/relationships/image" Target="../media/image49.png"/><Relationship Id="rId48" Type="http://schemas.openxmlformats.org/officeDocument/2006/relationships/image" Target="../media/image48.png"/><Relationship Id="rId47" Type="http://schemas.openxmlformats.org/officeDocument/2006/relationships/image" Target="../media/image47.png"/><Relationship Id="rId46" Type="http://schemas.openxmlformats.org/officeDocument/2006/relationships/image" Target="../media/image46.pn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pn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png"/><Relationship Id="rId132" Type="http://schemas.openxmlformats.org/officeDocument/2006/relationships/image" Target="../media/image132.png"/><Relationship Id="rId131" Type="http://schemas.openxmlformats.org/officeDocument/2006/relationships/image" Target="../media/image131.png"/><Relationship Id="rId130" Type="http://schemas.openxmlformats.org/officeDocument/2006/relationships/image" Target="../media/image130.png"/><Relationship Id="rId13" Type="http://schemas.openxmlformats.org/officeDocument/2006/relationships/image" Target="../media/image13.png"/><Relationship Id="rId129" Type="http://schemas.openxmlformats.org/officeDocument/2006/relationships/image" Target="../media/image129.pn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pn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pn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647065</xdr:colOff>
      <xdr:row>3</xdr:row>
      <xdr:rowOff>16510</xdr:rowOff>
    </xdr:from>
    <xdr:to>
      <xdr:col>3</xdr:col>
      <xdr:colOff>1561465</xdr:colOff>
      <xdr:row>3</xdr:row>
      <xdr:rowOff>778510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71465" y="1604010"/>
          <a:ext cx="914400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396875</xdr:colOff>
      <xdr:row>4</xdr:row>
      <xdr:rowOff>64135</xdr:rowOff>
    </xdr:from>
    <xdr:to>
      <xdr:col>3</xdr:col>
      <xdr:colOff>1806575</xdr:colOff>
      <xdr:row>4</xdr:row>
      <xdr:rowOff>740410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21275" y="2489835"/>
          <a:ext cx="140970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848995</xdr:colOff>
      <xdr:row>5</xdr:row>
      <xdr:rowOff>104775</xdr:rowOff>
    </xdr:from>
    <xdr:to>
      <xdr:col>3</xdr:col>
      <xdr:colOff>1334135</xdr:colOff>
      <xdr:row>5</xdr:row>
      <xdr:rowOff>1000125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573395" y="3368675"/>
          <a:ext cx="48514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372745</xdr:colOff>
      <xdr:row>6</xdr:row>
      <xdr:rowOff>86360</xdr:rowOff>
    </xdr:from>
    <xdr:to>
      <xdr:col>3</xdr:col>
      <xdr:colOff>2092960</xdr:colOff>
      <xdr:row>6</xdr:row>
      <xdr:rowOff>657860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097145" y="4455160"/>
          <a:ext cx="1720215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97790</xdr:colOff>
      <xdr:row>7</xdr:row>
      <xdr:rowOff>277495</xdr:rowOff>
    </xdr:from>
    <xdr:to>
      <xdr:col>3</xdr:col>
      <xdr:colOff>2292985</xdr:colOff>
      <xdr:row>7</xdr:row>
      <xdr:rowOff>924560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822190" y="5395595"/>
          <a:ext cx="2195195" cy="647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730885</xdr:colOff>
      <xdr:row>8</xdr:row>
      <xdr:rowOff>80010</xdr:rowOff>
    </xdr:from>
    <xdr:to>
      <xdr:col>3</xdr:col>
      <xdr:colOff>1699895</xdr:colOff>
      <xdr:row>8</xdr:row>
      <xdr:rowOff>1124585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5455285" y="6531610"/>
          <a:ext cx="969010" cy="1044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986790</xdr:colOff>
      <xdr:row>9</xdr:row>
      <xdr:rowOff>148590</xdr:rowOff>
    </xdr:from>
    <xdr:to>
      <xdr:col>3</xdr:col>
      <xdr:colOff>1446530</xdr:colOff>
      <xdr:row>9</xdr:row>
      <xdr:rowOff>1146810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711190" y="7867015"/>
          <a:ext cx="459740" cy="998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200660</xdr:colOff>
      <xdr:row>15</xdr:row>
      <xdr:rowOff>182245</xdr:rowOff>
    </xdr:from>
    <xdr:to>
      <xdr:col>3</xdr:col>
      <xdr:colOff>2159635</xdr:colOff>
      <xdr:row>15</xdr:row>
      <xdr:rowOff>561975</xdr:rowOff>
    </xdr:to>
    <xdr:pic>
      <xdr:nvPicPr>
        <xdr:cNvPr id="14" name="图片 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925060" y="16308070"/>
          <a:ext cx="1958975" cy="379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92710</xdr:colOff>
      <xdr:row>16</xdr:row>
      <xdr:rowOff>558165</xdr:rowOff>
    </xdr:from>
    <xdr:to>
      <xdr:col>3</xdr:col>
      <xdr:colOff>2345055</xdr:colOff>
      <xdr:row>16</xdr:row>
      <xdr:rowOff>1162685</xdr:rowOff>
    </xdr:to>
    <xdr:pic>
      <xdr:nvPicPr>
        <xdr:cNvPr id="15" name="图片 1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817110" y="17522190"/>
          <a:ext cx="2252345" cy="604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796925</xdr:colOff>
      <xdr:row>17</xdr:row>
      <xdr:rowOff>151130</xdr:rowOff>
    </xdr:from>
    <xdr:to>
      <xdr:col>3</xdr:col>
      <xdr:colOff>1535430</xdr:colOff>
      <xdr:row>17</xdr:row>
      <xdr:rowOff>1732280</xdr:rowOff>
    </xdr:to>
    <xdr:pic>
      <xdr:nvPicPr>
        <xdr:cNvPr id="16" name="图片 15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521325" y="18867755"/>
          <a:ext cx="738505" cy="1581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396875</xdr:colOff>
      <xdr:row>18</xdr:row>
      <xdr:rowOff>132080</xdr:rowOff>
    </xdr:from>
    <xdr:to>
      <xdr:col>3</xdr:col>
      <xdr:colOff>2174240</xdr:colOff>
      <xdr:row>18</xdr:row>
      <xdr:rowOff>1821180</xdr:rowOff>
    </xdr:to>
    <xdr:pic>
      <xdr:nvPicPr>
        <xdr:cNvPr id="17" name="图片 1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5121275" y="20677505"/>
          <a:ext cx="1777365" cy="168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176530</xdr:colOff>
      <xdr:row>19</xdr:row>
      <xdr:rowOff>91440</xdr:rowOff>
    </xdr:from>
    <xdr:to>
      <xdr:col>3</xdr:col>
      <xdr:colOff>2209165</xdr:colOff>
      <xdr:row>19</xdr:row>
      <xdr:rowOff>1690370</xdr:rowOff>
    </xdr:to>
    <xdr:pic>
      <xdr:nvPicPr>
        <xdr:cNvPr id="18" name="图片 17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900930" y="22681565"/>
          <a:ext cx="2032635" cy="1598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396240</xdr:colOff>
      <xdr:row>21</xdr:row>
      <xdr:rowOff>224155</xdr:rowOff>
    </xdr:from>
    <xdr:to>
      <xdr:col>3</xdr:col>
      <xdr:colOff>2058670</xdr:colOff>
      <xdr:row>21</xdr:row>
      <xdr:rowOff>1331595</xdr:rowOff>
    </xdr:to>
    <xdr:pic>
      <xdr:nvPicPr>
        <xdr:cNvPr id="20" name="图片 19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120640" y="26586180"/>
          <a:ext cx="1662430" cy="1107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259715</xdr:colOff>
      <xdr:row>22</xdr:row>
      <xdr:rowOff>218440</xdr:rowOff>
    </xdr:from>
    <xdr:to>
      <xdr:col>3</xdr:col>
      <xdr:colOff>2149475</xdr:colOff>
      <xdr:row>22</xdr:row>
      <xdr:rowOff>1426210</xdr:rowOff>
    </xdr:to>
    <xdr:pic>
      <xdr:nvPicPr>
        <xdr:cNvPr id="21" name="图片 20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984115" y="28180665"/>
          <a:ext cx="1889760" cy="1207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104140</xdr:colOff>
      <xdr:row>23</xdr:row>
      <xdr:rowOff>434340</xdr:rowOff>
    </xdr:from>
    <xdr:to>
      <xdr:col>3</xdr:col>
      <xdr:colOff>2235200</xdr:colOff>
      <xdr:row>23</xdr:row>
      <xdr:rowOff>1416050</xdr:rowOff>
    </xdr:to>
    <xdr:pic>
      <xdr:nvPicPr>
        <xdr:cNvPr id="22" name="图片 21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828540" y="30022165"/>
          <a:ext cx="2131060" cy="981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605155</xdr:colOff>
      <xdr:row>24</xdr:row>
      <xdr:rowOff>123190</xdr:rowOff>
    </xdr:from>
    <xdr:to>
      <xdr:col>3</xdr:col>
      <xdr:colOff>1710690</xdr:colOff>
      <xdr:row>24</xdr:row>
      <xdr:rowOff>1508760</xdr:rowOff>
    </xdr:to>
    <xdr:pic>
      <xdr:nvPicPr>
        <xdr:cNvPr id="23" name="图片 2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5329555" y="31514415"/>
          <a:ext cx="1105535" cy="1385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33655</xdr:colOff>
      <xdr:row>25</xdr:row>
      <xdr:rowOff>273685</xdr:rowOff>
    </xdr:from>
    <xdr:to>
      <xdr:col>3</xdr:col>
      <xdr:colOff>2392680</xdr:colOff>
      <xdr:row>25</xdr:row>
      <xdr:rowOff>1143000</xdr:rowOff>
    </xdr:to>
    <xdr:pic>
      <xdr:nvPicPr>
        <xdr:cNvPr id="24" name="图片 2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 rot="10800000" flipV="1">
          <a:off x="4758055" y="33379410"/>
          <a:ext cx="2359025" cy="869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617220</xdr:colOff>
      <xdr:row>31</xdr:row>
      <xdr:rowOff>57785</xdr:rowOff>
    </xdr:from>
    <xdr:to>
      <xdr:col>3</xdr:col>
      <xdr:colOff>1703070</xdr:colOff>
      <xdr:row>31</xdr:row>
      <xdr:rowOff>791210</xdr:rowOff>
    </xdr:to>
    <xdr:pic>
      <xdr:nvPicPr>
        <xdr:cNvPr id="26" name="图片 25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5341620" y="39907210"/>
          <a:ext cx="108585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2442845</xdr:colOff>
      <xdr:row>32</xdr:row>
      <xdr:rowOff>170815</xdr:rowOff>
    </xdr:from>
    <xdr:to>
      <xdr:col>3</xdr:col>
      <xdr:colOff>2406015</xdr:colOff>
      <xdr:row>32</xdr:row>
      <xdr:rowOff>544830</xdr:rowOff>
    </xdr:to>
    <xdr:pic>
      <xdr:nvPicPr>
        <xdr:cNvPr id="27" name="图片 2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716145" y="40858440"/>
          <a:ext cx="2414270" cy="374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610870</xdr:colOff>
      <xdr:row>33</xdr:row>
      <xdr:rowOff>16510</xdr:rowOff>
    </xdr:from>
    <xdr:to>
      <xdr:col>3</xdr:col>
      <xdr:colOff>1658620</xdr:colOff>
      <xdr:row>33</xdr:row>
      <xdr:rowOff>798195</xdr:rowOff>
    </xdr:to>
    <xdr:pic>
      <xdr:nvPicPr>
        <xdr:cNvPr id="28" name="图片 2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5335270" y="41542335"/>
          <a:ext cx="1047750" cy="78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128270</xdr:colOff>
      <xdr:row>34</xdr:row>
      <xdr:rowOff>117475</xdr:rowOff>
    </xdr:from>
    <xdr:to>
      <xdr:col>3</xdr:col>
      <xdr:colOff>2162175</xdr:colOff>
      <xdr:row>34</xdr:row>
      <xdr:rowOff>680720</xdr:rowOff>
    </xdr:to>
    <xdr:pic>
      <xdr:nvPicPr>
        <xdr:cNvPr id="29" name="图片 28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852670" y="42481500"/>
          <a:ext cx="2033905" cy="563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474345</xdr:colOff>
      <xdr:row>34</xdr:row>
      <xdr:rowOff>837565</xdr:rowOff>
    </xdr:from>
    <xdr:to>
      <xdr:col>3</xdr:col>
      <xdr:colOff>1840865</xdr:colOff>
      <xdr:row>35</xdr:row>
      <xdr:rowOff>812165</xdr:rowOff>
    </xdr:to>
    <xdr:pic>
      <xdr:nvPicPr>
        <xdr:cNvPr id="30" name="图片 29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5198745" y="43201590"/>
          <a:ext cx="1366520" cy="812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236220</xdr:colOff>
      <xdr:row>36</xdr:row>
      <xdr:rowOff>99060</xdr:rowOff>
    </xdr:from>
    <xdr:to>
      <xdr:col>3</xdr:col>
      <xdr:colOff>2117725</xdr:colOff>
      <xdr:row>36</xdr:row>
      <xdr:rowOff>736600</xdr:rowOff>
    </xdr:to>
    <xdr:pic>
      <xdr:nvPicPr>
        <xdr:cNvPr id="31" name="图片 30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960620" y="44139485"/>
          <a:ext cx="1881505" cy="637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62865</xdr:colOff>
      <xdr:row>37</xdr:row>
      <xdr:rowOff>474345</xdr:rowOff>
    </xdr:from>
    <xdr:to>
      <xdr:col>3</xdr:col>
      <xdr:colOff>2391410</xdr:colOff>
      <xdr:row>37</xdr:row>
      <xdr:rowOff>985520</xdr:rowOff>
    </xdr:to>
    <xdr:pic>
      <xdr:nvPicPr>
        <xdr:cNvPr id="32" name="图片 31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787265" y="45352970"/>
          <a:ext cx="2328545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80645</xdr:colOff>
      <xdr:row>38</xdr:row>
      <xdr:rowOff>311785</xdr:rowOff>
    </xdr:from>
    <xdr:to>
      <xdr:col>3</xdr:col>
      <xdr:colOff>2335530</xdr:colOff>
      <xdr:row>38</xdr:row>
      <xdr:rowOff>539750</xdr:rowOff>
    </xdr:to>
    <xdr:pic>
      <xdr:nvPicPr>
        <xdr:cNvPr id="33" name="图片 32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805045" y="46663610"/>
          <a:ext cx="2254885" cy="2279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795655</xdr:colOff>
      <xdr:row>38</xdr:row>
      <xdr:rowOff>826135</xdr:rowOff>
    </xdr:from>
    <xdr:to>
      <xdr:col>3</xdr:col>
      <xdr:colOff>1895475</xdr:colOff>
      <xdr:row>39</xdr:row>
      <xdr:rowOff>789305</xdr:rowOff>
    </xdr:to>
    <xdr:pic>
      <xdr:nvPicPr>
        <xdr:cNvPr id="34" name="图片 33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5520055" y="47177960"/>
          <a:ext cx="1099820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462280</xdr:colOff>
      <xdr:row>40</xdr:row>
      <xdr:rowOff>22860</xdr:rowOff>
    </xdr:from>
    <xdr:to>
      <xdr:col>3</xdr:col>
      <xdr:colOff>2143125</xdr:colOff>
      <xdr:row>40</xdr:row>
      <xdr:rowOff>817245</xdr:rowOff>
    </xdr:to>
    <xdr:pic>
      <xdr:nvPicPr>
        <xdr:cNvPr id="35" name="图片 34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5186680" y="48051085"/>
          <a:ext cx="1680845" cy="794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50800</xdr:colOff>
      <xdr:row>41</xdr:row>
      <xdr:rowOff>271145</xdr:rowOff>
    </xdr:from>
    <xdr:to>
      <xdr:col>3</xdr:col>
      <xdr:colOff>2320925</xdr:colOff>
      <xdr:row>41</xdr:row>
      <xdr:rowOff>1407160</xdr:rowOff>
    </xdr:to>
    <xdr:pic>
      <xdr:nvPicPr>
        <xdr:cNvPr id="36" name="图片 35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775200" y="49137570"/>
          <a:ext cx="2270125" cy="1136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283210</xdr:colOff>
      <xdr:row>42</xdr:row>
      <xdr:rowOff>65405</xdr:rowOff>
    </xdr:from>
    <xdr:to>
      <xdr:col>3</xdr:col>
      <xdr:colOff>2179320</xdr:colOff>
      <xdr:row>42</xdr:row>
      <xdr:rowOff>1132840</xdr:rowOff>
    </xdr:to>
    <xdr:pic>
      <xdr:nvPicPr>
        <xdr:cNvPr id="37" name="图片 36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5007610" y="50570130"/>
          <a:ext cx="1896110" cy="1067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80645</xdr:colOff>
      <xdr:row>44</xdr:row>
      <xdr:rowOff>201295</xdr:rowOff>
    </xdr:from>
    <xdr:to>
      <xdr:col>3</xdr:col>
      <xdr:colOff>2321560</xdr:colOff>
      <xdr:row>44</xdr:row>
      <xdr:rowOff>1157605</xdr:rowOff>
    </xdr:to>
    <xdr:pic>
      <xdr:nvPicPr>
        <xdr:cNvPr id="39" name="图片 38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805045" y="53296820"/>
          <a:ext cx="2240915" cy="956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29210</xdr:colOff>
      <xdr:row>46</xdr:row>
      <xdr:rowOff>75565</xdr:rowOff>
    </xdr:from>
    <xdr:to>
      <xdr:col>3</xdr:col>
      <xdr:colOff>2377440</xdr:colOff>
      <xdr:row>47</xdr:row>
      <xdr:rowOff>1270</xdr:rowOff>
    </xdr:to>
    <xdr:pic>
      <xdr:nvPicPr>
        <xdr:cNvPr id="41" name="图片 40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4753610" y="55749190"/>
          <a:ext cx="2348230" cy="763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47</xdr:row>
      <xdr:rowOff>594995</xdr:rowOff>
    </xdr:from>
    <xdr:to>
      <xdr:col>3</xdr:col>
      <xdr:colOff>2353945</xdr:colOff>
      <xdr:row>47</xdr:row>
      <xdr:rowOff>1769110</xdr:rowOff>
    </xdr:to>
    <xdr:pic>
      <xdr:nvPicPr>
        <xdr:cNvPr id="42" name="图片 4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861560" y="57106820"/>
          <a:ext cx="2216785" cy="1174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69215</xdr:colOff>
      <xdr:row>48</xdr:row>
      <xdr:rowOff>247015</xdr:rowOff>
    </xdr:from>
    <xdr:to>
      <xdr:col>3</xdr:col>
      <xdr:colOff>2310765</xdr:colOff>
      <xdr:row>48</xdr:row>
      <xdr:rowOff>1576705</xdr:rowOff>
    </xdr:to>
    <xdr:pic>
      <xdr:nvPicPr>
        <xdr:cNvPr id="43" name="图片 42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793615" y="58905140"/>
          <a:ext cx="2241550" cy="1329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450215</xdr:colOff>
      <xdr:row>49</xdr:row>
      <xdr:rowOff>66040</xdr:rowOff>
    </xdr:from>
    <xdr:to>
      <xdr:col>3</xdr:col>
      <xdr:colOff>2236470</xdr:colOff>
      <xdr:row>49</xdr:row>
      <xdr:rowOff>831850</xdr:rowOff>
    </xdr:to>
    <xdr:pic>
      <xdr:nvPicPr>
        <xdr:cNvPr id="44" name="图片 43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5174615" y="60743465"/>
          <a:ext cx="1786255" cy="765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897255</xdr:colOff>
      <xdr:row>50</xdr:row>
      <xdr:rowOff>64135</xdr:rowOff>
    </xdr:from>
    <xdr:to>
      <xdr:col>3</xdr:col>
      <xdr:colOff>1630680</xdr:colOff>
      <xdr:row>50</xdr:row>
      <xdr:rowOff>768985</xdr:rowOff>
    </xdr:to>
    <xdr:pic>
      <xdr:nvPicPr>
        <xdr:cNvPr id="45" name="图片 44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5621655" y="61579760"/>
          <a:ext cx="733425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390525</xdr:colOff>
      <xdr:row>51</xdr:row>
      <xdr:rowOff>28575</xdr:rowOff>
    </xdr:from>
    <xdr:to>
      <xdr:col>3</xdr:col>
      <xdr:colOff>2088515</xdr:colOff>
      <xdr:row>51</xdr:row>
      <xdr:rowOff>810260</xdr:rowOff>
    </xdr:to>
    <xdr:pic>
      <xdr:nvPicPr>
        <xdr:cNvPr id="46" name="图片 45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5114925" y="62382400"/>
          <a:ext cx="1697990" cy="78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277495</xdr:colOff>
      <xdr:row>52</xdr:row>
      <xdr:rowOff>76200</xdr:rowOff>
    </xdr:from>
    <xdr:to>
      <xdr:col>3</xdr:col>
      <xdr:colOff>2157095</xdr:colOff>
      <xdr:row>52</xdr:row>
      <xdr:rowOff>725805</xdr:rowOff>
    </xdr:to>
    <xdr:pic>
      <xdr:nvPicPr>
        <xdr:cNvPr id="47" name="图片 46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5001895" y="63268225"/>
          <a:ext cx="1879600" cy="649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354965</xdr:colOff>
      <xdr:row>53</xdr:row>
      <xdr:rowOff>135890</xdr:rowOff>
    </xdr:from>
    <xdr:to>
      <xdr:col>3</xdr:col>
      <xdr:colOff>2146935</xdr:colOff>
      <xdr:row>53</xdr:row>
      <xdr:rowOff>1238885</xdr:rowOff>
    </xdr:to>
    <xdr:pic>
      <xdr:nvPicPr>
        <xdr:cNvPr id="48" name="图片 47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5079365" y="64166115"/>
          <a:ext cx="1791970" cy="1102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289560</xdr:colOff>
      <xdr:row>54</xdr:row>
      <xdr:rowOff>114300</xdr:rowOff>
    </xdr:from>
    <xdr:to>
      <xdr:col>3</xdr:col>
      <xdr:colOff>2245360</xdr:colOff>
      <xdr:row>54</xdr:row>
      <xdr:rowOff>1247140</xdr:rowOff>
    </xdr:to>
    <xdr:pic>
      <xdr:nvPicPr>
        <xdr:cNvPr id="49" name="图片 48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5013960" y="65503425"/>
          <a:ext cx="1955800" cy="1132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74930</xdr:colOff>
      <xdr:row>55</xdr:row>
      <xdr:rowOff>128905</xdr:rowOff>
    </xdr:from>
    <xdr:to>
      <xdr:col>3</xdr:col>
      <xdr:colOff>2368550</xdr:colOff>
      <xdr:row>55</xdr:row>
      <xdr:rowOff>1308735</xdr:rowOff>
    </xdr:to>
    <xdr:pic>
      <xdr:nvPicPr>
        <xdr:cNvPr id="50" name="图片 49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799330" y="66927730"/>
          <a:ext cx="2293620" cy="1179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442595</xdr:colOff>
      <xdr:row>57</xdr:row>
      <xdr:rowOff>116840</xdr:rowOff>
    </xdr:from>
    <xdr:to>
      <xdr:col>3</xdr:col>
      <xdr:colOff>1924685</xdr:colOff>
      <xdr:row>57</xdr:row>
      <xdr:rowOff>777875</xdr:rowOff>
    </xdr:to>
    <xdr:pic>
      <xdr:nvPicPr>
        <xdr:cNvPr id="52" name="图片 51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5166995" y="69773165"/>
          <a:ext cx="1482090" cy="661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383540</xdr:colOff>
      <xdr:row>58</xdr:row>
      <xdr:rowOff>34925</xdr:rowOff>
    </xdr:from>
    <xdr:to>
      <xdr:col>3</xdr:col>
      <xdr:colOff>1911350</xdr:colOff>
      <xdr:row>58</xdr:row>
      <xdr:rowOff>1596390</xdr:rowOff>
    </xdr:to>
    <xdr:pic>
      <xdr:nvPicPr>
        <xdr:cNvPr id="54" name="图片 53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5107940" y="70618350"/>
          <a:ext cx="1527810" cy="156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111125</xdr:colOff>
      <xdr:row>59</xdr:row>
      <xdr:rowOff>726440</xdr:rowOff>
    </xdr:from>
    <xdr:to>
      <xdr:col>3</xdr:col>
      <xdr:colOff>2409190</xdr:colOff>
      <xdr:row>59</xdr:row>
      <xdr:rowOff>1676400</xdr:rowOff>
    </xdr:to>
    <xdr:pic>
      <xdr:nvPicPr>
        <xdr:cNvPr id="55" name="图片 5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835525" y="72998965"/>
          <a:ext cx="2298065" cy="949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122555</xdr:colOff>
      <xdr:row>60</xdr:row>
      <xdr:rowOff>180975</xdr:rowOff>
    </xdr:from>
    <xdr:to>
      <xdr:col>3</xdr:col>
      <xdr:colOff>2081530</xdr:colOff>
      <xdr:row>60</xdr:row>
      <xdr:rowOff>1106805</xdr:rowOff>
    </xdr:to>
    <xdr:pic>
      <xdr:nvPicPr>
        <xdr:cNvPr id="56" name="图片 55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846955" y="75095100"/>
          <a:ext cx="1958975" cy="925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92710</xdr:colOff>
      <xdr:row>63</xdr:row>
      <xdr:rowOff>582930</xdr:rowOff>
    </xdr:from>
    <xdr:to>
      <xdr:col>3</xdr:col>
      <xdr:colOff>2383155</xdr:colOff>
      <xdr:row>63</xdr:row>
      <xdr:rowOff>1248410</xdr:rowOff>
    </xdr:to>
    <xdr:pic>
      <xdr:nvPicPr>
        <xdr:cNvPr id="59" name="图片 58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4817110" y="81466055"/>
          <a:ext cx="2290445" cy="665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2450465</xdr:colOff>
      <xdr:row>62</xdr:row>
      <xdr:rowOff>557530</xdr:rowOff>
    </xdr:from>
    <xdr:to>
      <xdr:col>3</xdr:col>
      <xdr:colOff>2297430</xdr:colOff>
      <xdr:row>62</xdr:row>
      <xdr:rowOff>895350</xdr:rowOff>
    </xdr:to>
    <xdr:pic>
      <xdr:nvPicPr>
        <xdr:cNvPr id="60" name="图片 59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4723765" y="79764255"/>
          <a:ext cx="2298065" cy="337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229870</xdr:colOff>
      <xdr:row>64</xdr:row>
      <xdr:rowOff>210820</xdr:rowOff>
    </xdr:from>
    <xdr:to>
      <xdr:col>3</xdr:col>
      <xdr:colOff>2298065</xdr:colOff>
      <xdr:row>64</xdr:row>
      <xdr:rowOff>1147445</xdr:rowOff>
    </xdr:to>
    <xdr:pic>
      <xdr:nvPicPr>
        <xdr:cNvPr id="61" name="图片 60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4954270" y="82770345"/>
          <a:ext cx="2068195" cy="936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9525</xdr:colOff>
      <xdr:row>65</xdr:row>
      <xdr:rowOff>257175</xdr:rowOff>
    </xdr:from>
    <xdr:to>
      <xdr:col>3</xdr:col>
      <xdr:colOff>2298700</xdr:colOff>
      <xdr:row>65</xdr:row>
      <xdr:rowOff>1148715</xdr:rowOff>
    </xdr:to>
    <xdr:pic>
      <xdr:nvPicPr>
        <xdr:cNvPr id="62" name="图片 61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4733925" y="84124800"/>
          <a:ext cx="2289175" cy="891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849630</xdr:colOff>
      <xdr:row>66</xdr:row>
      <xdr:rowOff>55880</xdr:rowOff>
    </xdr:from>
    <xdr:to>
      <xdr:col>3</xdr:col>
      <xdr:colOff>1751330</xdr:colOff>
      <xdr:row>66</xdr:row>
      <xdr:rowOff>1276350</xdr:rowOff>
    </xdr:to>
    <xdr:pic>
      <xdr:nvPicPr>
        <xdr:cNvPr id="63" name="图片 62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5574030" y="85282405"/>
          <a:ext cx="901700" cy="1220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110490</xdr:colOff>
      <xdr:row>67</xdr:row>
      <xdr:rowOff>267335</xdr:rowOff>
    </xdr:from>
    <xdr:to>
      <xdr:col>3</xdr:col>
      <xdr:colOff>2253615</xdr:colOff>
      <xdr:row>67</xdr:row>
      <xdr:rowOff>1065530</xdr:rowOff>
    </xdr:to>
    <xdr:pic>
      <xdr:nvPicPr>
        <xdr:cNvPr id="64" name="图片 63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4834890" y="86840060"/>
          <a:ext cx="2143125" cy="798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43815</xdr:colOff>
      <xdr:row>68</xdr:row>
      <xdr:rowOff>379730</xdr:rowOff>
    </xdr:from>
    <xdr:to>
      <xdr:col>3</xdr:col>
      <xdr:colOff>2404110</xdr:colOff>
      <xdr:row>68</xdr:row>
      <xdr:rowOff>1147445</xdr:rowOff>
    </xdr:to>
    <xdr:pic>
      <xdr:nvPicPr>
        <xdr:cNvPr id="66" name="图片 65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4768215" y="88171655"/>
          <a:ext cx="2360295" cy="76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31750</xdr:colOff>
      <xdr:row>69</xdr:row>
      <xdr:rowOff>372745</xdr:rowOff>
    </xdr:from>
    <xdr:to>
      <xdr:col>3</xdr:col>
      <xdr:colOff>2427605</xdr:colOff>
      <xdr:row>69</xdr:row>
      <xdr:rowOff>853440</xdr:rowOff>
    </xdr:to>
    <xdr:pic>
      <xdr:nvPicPr>
        <xdr:cNvPr id="67" name="图片 66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4756150" y="89841070"/>
          <a:ext cx="2395855" cy="480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223520</xdr:colOff>
      <xdr:row>70</xdr:row>
      <xdr:rowOff>33020</xdr:rowOff>
    </xdr:from>
    <xdr:to>
      <xdr:col>3</xdr:col>
      <xdr:colOff>2271395</xdr:colOff>
      <xdr:row>70</xdr:row>
      <xdr:rowOff>1763395</xdr:rowOff>
    </xdr:to>
    <xdr:pic>
      <xdr:nvPicPr>
        <xdr:cNvPr id="68" name="图片 67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4947920" y="91177745"/>
          <a:ext cx="2047875" cy="1730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33655</xdr:colOff>
      <xdr:row>71</xdr:row>
      <xdr:rowOff>640080</xdr:rowOff>
    </xdr:from>
    <xdr:to>
      <xdr:col>3</xdr:col>
      <xdr:colOff>2376170</xdr:colOff>
      <xdr:row>71</xdr:row>
      <xdr:rowOff>1149350</xdr:rowOff>
    </xdr:to>
    <xdr:pic>
      <xdr:nvPicPr>
        <xdr:cNvPr id="69" name="图片 68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4758055" y="93575505"/>
          <a:ext cx="2342515" cy="509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239395</xdr:colOff>
      <xdr:row>75</xdr:row>
      <xdr:rowOff>142875</xdr:rowOff>
    </xdr:from>
    <xdr:to>
      <xdr:col>3</xdr:col>
      <xdr:colOff>2085975</xdr:colOff>
      <xdr:row>75</xdr:row>
      <xdr:rowOff>1130935</xdr:rowOff>
    </xdr:to>
    <xdr:pic>
      <xdr:nvPicPr>
        <xdr:cNvPr id="73" name="图片 72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963795" y="98767900"/>
          <a:ext cx="1846580" cy="988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349250</xdr:colOff>
      <xdr:row>76</xdr:row>
      <xdr:rowOff>126365</xdr:rowOff>
    </xdr:from>
    <xdr:to>
      <xdr:col>3</xdr:col>
      <xdr:colOff>2124075</xdr:colOff>
      <xdr:row>76</xdr:row>
      <xdr:rowOff>1166495</xdr:rowOff>
    </xdr:to>
    <xdr:pic>
      <xdr:nvPicPr>
        <xdr:cNvPr id="74" name="图片 73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5073650" y="100110290"/>
          <a:ext cx="1774825" cy="1040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438785</xdr:colOff>
      <xdr:row>77</xdr:row>
      <xdr:rowOff>67310</xdr:rowOff>
    </xdr:from>
    <xdr:to>
      <xdr:col>3</xdr:col>
      <xdr:colOff>2213610</xdr:colOff>
      <xdr:row>77</xdr:row>
      <xdr:rowOff>828675</xdr:rowOff>
    </xdr:to>
    <xdr:pic>
      <xdr:nvPicPr>
        <xdr:cNvPr id="75" name="图片 74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5163185" y="101410135"/>
          <a:ext cx="1774825" cy="76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337185</xdr:colOff>
      <xdr:row>78</xdr:row>
      <xdr:rowOff>8890</xdr:rowOff>
    </xdr:from>
    <xdr:to>
      <xdr:col>3</xdr:col>
      <xdr:colOff>2145030</xdr:colOff>
      <xdr:row>78</xdr:row>
      <xdr:rowOff>1175385</xdr:rowOff>
    </xdr:to>
    <xdr:pic>
      <xdr:nvPicPr>
        <xdr:cNvPr id="76" name="图片 75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5061585" y="102278815"/>
          <a:ext cx="1807845" cy="1166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491490</xdr:colOff>
      <xdr:row>79</xdr:row>
      <xdr:rowOff>75565</xdr:rowOff>
    </xdr:from>
    <xdr:to>
      <xdr:col>3</xdr:col>
      <xdr:colOff>1873885</xdr:colOff>
      <xdr:row>79</xdr:row>
      <xdr:rowOff>1303655</xdr:rowOff>
    </xdr:to>
    <xdr:pic>
      <xdr:nvPicPr>
        <xdr:cNvPr id="77" name="图片 76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5215890" y="103577390"/>
          <a:ext cx="1382395" cy="1228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355600</xdr:colOff>
      <xdr:row>80</xdr:row>
      <xdr:rowOff>38100</xdr:rowOff>
    </xdr:from>
    <xdr:to>
      <xdr:col>3</xdr:col>
      <xdr:colOff>2212975</xdr:colOff>
      <xdr:row>80</xdr:row>
      <xdr:rowOff>831850</xdr:rowOff>
    </xdr:to>
    <xdr:pic>
      <xdr:nvPicPr>
        <xdr:cNvPr id="78" name="图片 77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5080000" y="104911525"/>
          <a:ext cx="1857375" cy="79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540385</xdr:colOff>
      <xdr:row>81</xdr:row>
      <xdr:rowOff>22225</xdr:rowOff>
    </xdr:from>
    <xdr:to>
      <xdr:col>3</xdr:col>
      <xdr:colOff>2138045</xdr:colOff>
      <xdr:row>81</xdr:row>
      <xdr:rowOff>889635</xdr:rowOff>
    </xdr:to>
    <xdr:pic>
      <xdr:nvPicPr>
        <xdr:cNvPr id="79" name="图片 78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5264785" y="105822750"/>
          <a:ext cx="1597660" cy="867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8890</xdr:colOff>
      <xdr:row>82</xdr:row>
      <xdr:rowOff>236220</xdr:rowOff>
    </xdr:from>
    <xdr:to>
      <xdr:col>3</xdr:col>
      <xdr:colOff>2364105</xdr:colOff>
      <xdr:row>82</xdr:row>
      <xdr:rowOff>1555750</xdr:rowOff>
    </xdr:to>
    <xdr:pic>
      <xdr:nvPicPr>
        <xdr:cNvPr id="80" name="图片 79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4733290" y="106963845"/>
          <a:ext cx="2355215" cy="1319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587375</xdr:colOff>
      <xdr:row>84</xdr:row>
      <xdr:rowOff>52070</xdr:rowOff>
    </xdr:from>
    <xdr:to>
      <xdr:col>3</xdr:col>
      <xdr:colOff>1921510</xdr:colOff>
      <xdr:row>84</xdr:row>
      <xdr:rowOff>824865</xdr:rowOff>
    </xdr:to>
    <xdr:pic>
      <xdr:nvPicPr>
        <xdr:cNvPr id="81" name="图片 80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5311775" y="110983395"/>
          <a:ext cx="1334135" cy="772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301625</xdr:colOff>
      <xdr:row>85</xdr:row>
      <xdr:rowOff>110490</xdr:rowOff>
    </xdr:from>
    <xdr:to>
      <xdr:col>3</xdr:col>
      <xdr:colOff>2268220</xdr:colOff>
      <xdr:row>85</xdr:row>
      <xdr:rowOff>759460</xdr:rowOff>
    </xdr:to>
    <xdr:pic>
      <xdr:nvPicPr>
        <xdr:cNvPr id="82" name="图片 81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5026025" y="111968915"/>
          <a:ext cx="1966595" cy="648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206375</xdr:colOff>
      <xdr:row>86</xdr:row>
      <xdr:rowOff>106045</xdr:rowOff>
    </xdr:from>
    <xdr:to>
      <xdr:col>3</xdr:col>
      <xdr:colOff>2181860</xdr:colOff>
      <xdr:row>86</xdr:row>
      <xdr:rowOff>652145</xdr:rowOff>
    </xdr:to>
    <xdr:pic>
      <xdr:nvPicPr>
        <xdr:cNvPr id="83" name="图片 82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930775" y="112891570"/>
          <a:ext cx="1975485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170180</xdr:colOff>
      <xdr:row>87</xdr:row>
      <xdr:rowOff>271780</xdr:rowOff>
    </xdr:from>
    <xdr:to>
      <xdr:col>3</xdr:col>
      <xdr:colOff>2348230</xdr:colOff>
      <xdr:row>87</xdr:row>
      <xdr:rowOff>690245</xdr:rowOff>
    </xdr:to>
    <xdr:pic>
      <xdr:nvPicPr>
        <xdr:cNvPr id="84" name="图片 83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894580" y="113984405"/>
          <a:ext cx="2178050" cy="418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956945</xdr:colOff>
      <xdr:row>89</xdr:row>
      <xdr:rowOff>57150</xdr:rowOff>
    </xdr:from>
    <xdr:to>
      <xdr:col>3</xdr:col>
      <xdr:colOff>1662430</xdr:colOff>
      <xdr:row>89</xdr:row>
      <xdr:rowOff>875665</xdr:rowOff>
    </xdr:to>
    <xdr:pic>
      <xdr:nvPicPr>
        <xdr:cNvPr id="86" name="图片 85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5681345" y="115827175"/>
          <a:ext cx="705485" cy="818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802005</xdr:colOff>
      <xdr:row>90</xdr:row>
      <xdr:rowOff>33655</xdr:rowOff>
    </xdr:from>
    <xdr:to>
      <xdr:col>3</xdr:col>
      <xdr:colOff>1550035</xdr:colOff>
      <xdr:row>90</xdr:row>
      <xdr:rowOff>869950</xdr:rowOff>
    </xdr:to>
    <xdr:pic>
      <xdr:nvPicPr>
        <xdr:cNvPr id="87" name="图片 86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5526405" y="116730780"/>
          <a:ext cx="748030" cy="8362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140335</xdr:colOff>
      <xdr:row>91</xdr:row>
      <xdr:rowOff>234950</xdr:rowOff>
    </xdr:from>
    <xdr:to>
      <xdr:col>3</xdr:col>
      <xdr:colOff>2277110</xdr:colOff>
      <xdr:row>91</xdr:row>
      <xdr:rowOff>1249045</xdr:rowOff>
    </xdr:to>
    <xdr:pic>
      <xdr:nvPicPr>
        <xdr:cNvPr id="88" name="图片 87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864735" y="117859175"/>
          <a:ext cx="2136775" cy="1014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706120</xdr:colOff>
      <xdr:row>92</xdr:row>
      <xdr:rowOff>58420</xdr:rowOff>
    </xdr:from>
    <xdr:to>
      <xdr:col>3</xdr:col>
      <xdr:colOff>1949450</xdr:colOff>
      <xdr:row>92</xdr:row>
      <xdr:rowOff>895985</xdr:rowOff>
    </xdr:to>
    <xdr:pic>
      <xdr:nvPicPr>
        <xdr:cNvPr id="89" name="图片 88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5430520" y="119295545"/>
          <a:ext cx="1243330" cy="837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754380</xdr:colOff>
      <xdr:row>93</xdr:row>
      <xdr:rowOff>76200</xdr:rowOff>
    </xdr:from>
    <xdr:to>
      <xdr:col>3</xdr:col>
      <xdr:colOff>1774825</xdr:colOff>
      <xdr:row>93</xdr:row>
      <xdr:rowOff>854075</xdr:rowOff>
    </xdr:to>
    <xdr:pic>
      <xdr:nvPicPr>
        <xdr:cNvPr id="90" name="图片 89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5478780" y="120240425"/>
          <a:ext cx="1020445" cy="77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342900</xdr:colOff>
      <xdr:row>94</xdr:row>
      <xdr:rowOff>34290</xdr:rowOff>
    </xdr:from>
    <xdr:to>
      <xdr:col>3</xdr:col>
      <xdr:colOff>2141220</xdr:colOff>
      <xdr:row>94</xdr:row>
      <xdr:rowOff>1006475</xdr:rowOff>
    </xdr:to>
    <xdr:pic>
      <xdr:nvPicPr>
        <xdr:cNvPr id="91" name="图片 90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5067300" y="121125615"/>
          <a:ext cx="1798320" cy="972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539115</xdr:colOff>
      <xdr:row>95</xdr:row>
      <xdr:rowOff>66675</xdr:rowOff>
    </xdr:from>
    <xdr:to>
      <xdr:col>3</xdr:col>
      <xdr:colOff>2025650</xdr:colOff>
      <xdr:row>95</xdr:row>
      <xdr:rowOff>900430</xdr:rowOff>
    </xdr:to>
    <xdr:pic>
      <xdr:nvPicPr>
        <xdr:cNvPr id="92" name="图片 91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5263515" y="122224800"/>
          <a:ext cx="1486535" cy="833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1033780</xdr:colOff>
      <xdr:row>96</xdr:row>
      <xdr:rowOff>57785</xdr:rowOff>
    </xdr:from>
    <xdr:to>
      <xdr:col>3</xdr:col>
      <xdr:colOff>1668780</xdr:colOff>
      <xdr:row>96</xdr:row>
      <xdr:rowOff>841375</xdr:rowOff>
    </xdr:to>
    <xdr:pic>
      <xdr:nvPicPr>
        <xdr:cNvPr id="93" name="图片 92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5758180" y="123143010"/>
          <a:ext cx="635000" cy="783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386080</xdr:colOff>
      <xdr:row>97</xdr:row>
      <xdr:rowOff>99060</xdr:rowOff>
    </xdr:from>
    <xdr:to>
      <xdr:col>3</xdr:col>
      <xdr:colOff>2147570</xdr:colOff>
      <xdr:row>97</xdr:row>
      <xdr:rowOff>683895</xdr:rowOff>
    </xdr:to>
    <xdr:pic>
      <xdr:nvPicPr>
        <xdr:cNvPr id="94" name="图片 93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5110480" y="124111385"/>
          <a:ext cx="1761490" cy="584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414655</xdr:colOff>
      <xdr:row>97</xdr:row>
      <xdr:rowOff>920115</xdr:rowOff>
    </xdr:from>
    <xdr:to>
      <xdr:col>3</xdr:col>
      <xdr:colOff>2228215</xdr:colOff>
      <xdr:row>98</xdr:row>
      <xdr:rowOff>837565</xdr:rowOff>
    </xdr:to>
    <xdr:pic>
      <xdr:nvPicPr>
        <xdr:cNvPr id="95" name="图片 94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5139055" y="124932440"/>
          <a:ext cx="1813560" cy="844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81915</xdr:colOff>
      <xdr:row>99</xdr:row>
      <xdr:rowOff>107950</xdr:rowOff>
    </xdr:from>
    <xdr:to>
      <xdr:col>3</xdr:col>
      <xdr:colOff>2402205</xdr:colOff>
      <xdr:row>99</xdr:row>
      <xdr:rowOff>1414780</xdr:rowOff>
    </xdr:to>
    <xdr:pic>
      <xdr:nvPicPr>
        <xdr:cNvPr id="96" name="图片 95"/>
        <xdr:cNvPicPr>
          <a:picLocks noChangeAspect="1"/>
        </xdr:cNvPicPr>
      </xdr:nvPicPr>
      <xdr:blipFill>
        <a:blip r:embed="rId77"/>
        <a:stretch>
          <a:fillRect/>
        </a:stretch>
      </xdr:blipFill>
      <xdr:spPr>
        <a:xfrm>
          <a:off x="4806315" y="126799975"/>
          <a:ext cx="2320290" cy="1306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545465</xdr:colOff>
      <xdr:row>100</xdr:row>
      <xdr:rowOff>65405</xdr:rowOff>
    </xdr:from>
    <xdr:to>
      <xdr:col>3</xdr:col>
      <xdr:colOff>2078355</xdr:colOff>
      <xdr:row>100</xdr:row>
      <xdr:rowOff>866140</xdr:rowOff>
    </xdr:to>
    <xdr:pic>
      <xdr:nvPicPr>
        <xdr:cNvPr id="97" name="图片 96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5269865" y="128979930"/>
          <a:ext cx="1532890" cy="800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116840</xdr:colOff>
      <xdr:row>101</xdr:row>
      <xdr:rowOff>159385</xdr:rowOff>
    </xdr:from>
    <xdr:to>
      <xdr:col>3</xdr:col>
      <xdr:colOff>2239645</xdr:colOff>
      <xdr:row>101</xdr:row>
      <xdr:rowOff>1251585</xdr:rowOff>
    </xdr:to>
    <xdr:pic>
      <xdr:nvPicPr>
        <xdr:cNvPr id="98" name="图片 97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4841240" y="130001010"/>
          <a:ext cx="2122805" cy="1092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504190</xdr:colOff>
      <xdr:row>102</xdr:row>
      <xdr:rowOff>22225</xdr:rowOff>
    </xdr:from>
    <xdr:to>
      <xdr:col>3</xdr:col>
      <xdr:colOff>1882140</xdr:colOff>
      <xdr:row>102</xdr:row>
      <xdr:rowOff>908685</xdr:rowOff>
    </xdr:to>
    <xdr:pic>
      <xdr:nvPicPr>
        <xdr:cNvPr id="99" name="图片 98"/>
        <xdr:cNvPicPr>
          <a:picLocks noChangeAspect="1"/>
        </xdr:cNvPicPr>
      </xdr:nvPicPr>
      <xdr:blipFill>
        <a:blip r:embed="rId80"/>
        <a:stretch>
          <a:fillRect/>
        </a:stretch>
      </xdr:blipFill>
      <xdr:spPr>
        <a:xfrm>
          <a:off x="5228590" y="131362450"/>
          <a:ext cx="1377950" cy="8864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629285</xdr:colOff>
      <xdr:row>105</xdr:row>
      <xdr:rowOff>27940</xdr:rowOff>
    </xdr:from>
    <xdr:to>
      <xdr:col>3</xdr:col>
      <xdr:colOff>1646555</xdr:colOff>
      <xdr:row>105</xdr:row>
      <xdr:rowOff>878840</xdr:rowOff>
    </xdr:to>
    <xdr:pic>
      <xdr:nvPicPr>
        <xdr:cNvPr id="101" name="图片 100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5353685" y="134619365"/>
          <a:ext cx="1017270" cy="850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461010</xdr:colOff>
      <xdr:row>104</xdr:row>
      <xdr:rowOff>107950</xdr:rowOff>
    </xdr:from>
    <xdr:to>
      <xdr:col>3</xdr:col>
      <xdr:colOff>1857375</xdr:colOff>
      <xdr:row>104</xdr:row>
      <xdr:rowOff>883920</xdr:rowOff>
    </xdr:to>
    <xdr:pic>
      <xdr:nvPicPr>
        <xdr:cNvPr id="102" name="图片 101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5185410" y="133772275"/>
          <a:ext cx="1396365" cy="7759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1304290</xdr:colOff>
      <xdr:row>106</xdr:row>
      <xdr:rowOff>857885</xdr:rowOff>
    </xdr:from>
    <xdr:to>
      <xdr:col>3</xdr:col>
      <xdr:colOff>2189480</xdr:colOff>
      <xdr:row>106</xdr:row>
      <xdr:rowOff>1699895</xdr:rowOff>
    </xdr:to>
    <xdr:pic>
      <xdr:nvPicPr>
        <xdr:cNvPr id="103" name="图片 102"/>
        <xdr:cNvPicPr>
          <a:picLocks noChangeAspect="1"/>
        </xdr:cNvPicPr>
      </xdr:nvPicPr>
      <xdr:blipFill>
        <a:blip r:embed="rId83"/>
        <a:stretch>
          <a:fillRect/>
        </a:stretch>
      </xdr:blipFill>
      <xdr:spPr>
        <a:xfrm>
          <a:off x="6028690" y="136376410"/>
          <a:ext cx="885190" cy="842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1092200</xdr:colOff>
      <xdr:row>106</xdr:row>
      <xdr:rowOff>198755</xdr:rowOff>
    </xdr:from>
    <xdr:to>
      <xdr:col>3</xdr:col>
      <xdr:colOff>2369820</xdr:colOff>
      <xdr:row>106</xdr:row>
      <xdr:rowOff>802640</xdr:rowOff>
    </xdr:to>
    <xdr:pic>
      <xdr:nvPicPr>
        <xdr:cNvPr id="104" name="图片 103"/>
        <xdr:cNvPicPr>
          <a:picLocks noChangeAspect="1"/>
        </xdr:cNvPicPr>
      </xdr:nvPicPr>
      <xdr:blipFill>
        <a:blip r:embed="rId84"/>
        <a:stretch>
          <a:fillRect/>
        </a:stretch>
      </xdr:blipFill>
      <xdr:spPr>
        <a:xfrm>
          <a:off x="5816600" y="135717280"/>
          <a:ext cx="1277620" cy="603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538480</xdr:colOff>
      <xdr:row>107</xdr:row>
      <xdr:rowOff>43815</xdr:rowOff>
    </xdr:from>
    <xdr:to>
      <xdr:col>3</xdr:col>
      <xdr:colOff>1843405</xdr:colOff>
      <xdr:row>107</xdr:row>
      <xdr:rowOff>920115</xdr:rowOff>
    </xdr:to>
    <xdr:pic>
      <xdr:nvPicPr>
        <xdr:cNvPr id="105" name="图片 104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5262880" y="137340340"/>
          <a:ext cx="130492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229870</xdr:colOff>
      <xdr:row>108</xdr:row>
      <xdr:rowOff>146685</xdr:rowOff>
    </xdr:from>
    <xdr:to>
      <xdr:col>3</xdr:col>
      <xdr:colOff>2158365</xdr:colOff>
      <xdr:row>108</xdr:row>
      <xdr:rowOff>727710</xdr:rowOff>
    </xdr:to>
    <xdr:pic>
      <xdr:nvPicPr>
        <xdr:cNvPr id="106" name="图片 105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4954270" y="139284710"/>
          <a:ext cx="1928495" cy="581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254000</xdr:colOff>
      <xdr:row>109</xdr:row>
      <xdr:rowOff>117475</xdr:rowOff>
    </xdr:from>
    <xdr:to>
      <xdr:col>3</xdr:col>
      <xdr:colOff>2182495</xdr:colOff>
      <xdr:row>109</xdr:row>
      <xdr:rowOff>698500</xdr:rowOff>
    </xdr:to>
    <xdr:pic>
      <xdr:nvPicPr>
        <xdr:cNvPr id="107" name="图片 106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4978400" y="140182600"/>
          <a:ext cx="1928495" cy="581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772160</xdr:colOff>
      <xdr:row>110</xdr:row>
      <xdr:rowOff>10160</xdr:rowOff>
    </xdr:from>
    <xdr:to>
      <xdr:col>3</xdr:col>
      <xdr:colOff>1677035</xdr:colOff>
      <xdr:row>110</xdr:row>
      <xdr:rowOff>835025</xdr:rowOff>
    </xdr:to>
    <xdr:pic>
      <xdr:nvPicPr>
        <xdr:cNvPr id="108" name="图片 107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5496560" y="141002385"/>
          <a:ext cx="904875" cy="8248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396875</xdr:colOff>
      <xdr:row>111</xdr:row>
      <xdr:rowOff>260350</xdr:rowOff>
    </xdr:from>
    <xdr:to>
      <xdr:col>3</xdr:col>
      <xdr:colOff>2076450</xdr:colOff>
      <xdr:row>111</xdr:row>
      <xdr:rowOff>706755</xdr:rowOff>
    </xdr:to>
    <xdr:pic>
      <xdr:nvPicPr>
        <xdr:cNvPr id="109" name="图片 108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5121275" y="142179675"/>
          <a:ext cx="1679575" cy="446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629285</xdr:colOff>
      <xdr:row>112</xdr:row>
      <xdr:rowOff>111760</xdr:rowOff>
    </xdr:from>
    <xdr:to>
      <xdr:col>3</xdr:col>
      <xdr:colOff>1985010</xdr:colOff>
      <xdr:row>112</xdr:row>
      <xdr:rowOff>878840</xdr:rowOff>
    </xdr:to>
    <xdr:pic>
      <xdr:nvPicPr>
        <xdr:cNvPr id="110" name="图片 109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5353685" y="142958185"/>
          <a:ext cx="1355725" cy="767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539750</xdr:colOff>
      <xdr:row>113</xdr:row>
      <xdr:rowOff>51435</xdr:rowOff>
    </xdr:from>
    <xdr:to>
      <xdr:col>3</xdr:col>
      <xdr:colOff>2133600</xdr:colOff>
      <xdr:row>113</xdr:row>
      <xdr:rowOff>883285</xdr:rowOff>
    </xdr:to>
    <xdr:pic>
      <xdr:nvPicPr>
        <xdr:cNvPr id="111" name="图片 110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5264150" y="143824960"/>
          <a:ext cx="1593850" cy="83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325755</xdr:colOff>
      <xdr:row>114</xdr:row>
      <xdr:rowOff>235585</xdr:rowOff>
    </xdr:from>
    <xdr:to>
      <xdr:col>3</xdr:col>
      <xdr:colOff>2118995</xdr:colOff>
      <xdr:row>114</xdr:row>
      <xdr:rowOff>715645</xdr:rowOff>
    </xdr:to>
    <xdr:pic>
      <xdr:nvPicPr>
        <xdr:cNvPr id="112" name="图片 111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5050155" y="144936210"/>
          <a:ext cx="1793240" cy="480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39370</xdr:colOff>
      <xdr:row>115</xdr:row>
      <xdr:rowOff>265430</xdr:rowOff>
    </xdr:from>
    <xdr:to>
      <xdr:col>3</xdr:col>
      <xdr:colOff>2386330</xdr:colOff>
      <xdr:row>115</xdr:row>
      <xdr:rowOff>546100</xdr:rowOff>
    </xdr:to>
    <xdr:pic>
      <xdr:nvPicPr>
        <xdr:cNvPr id="113" name="图片 112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4763770" y="145893155"/>
          <a:ext cx="2346960" cy="2806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343535</xdr:colOff>
      <xdr:row>116</xdr:row>
      <xdr:rowOff>140335</xdr:rowOff>
    </xdr:from>
    <xdr:to>
      <xdr:col>3</xdr:col>
      <xdr:colOff>2115185</xdr:colOff>
      <xdr:row>116</xdr:row>
      <xdr:rowOff>778510</xdr:rowOff>
    </xdr:to>
    <xdr:pic>
      <xdr:nvPicPr>
        <xdr:cNvPr id="114" name="图片 113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5067935" y="146695160"/>
          <a:ext cx="1771650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516255</xdr:colOff>
      <xdr:row>117</xdr:row>
      <xdr:rowOff>34290</xdr:rowOff>
    </xdr:from>
    <xdr:to>
      <xdr:col>3</xdr:col>
      <xdr:colOff>2053590</xdr:colOff>
      <xdr:row>117</xdr:row>
      <xdr:rowOff>884555</xdr:rowOff>
    </xdr:to>
    <xdr:pic>
      <xdr:nvPicPr>
        <xdr:cNvPr id="115" name="图片 114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5240655" y="147516215"/>
          <a:ext cx="153733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641350</xdr:colOff>
      <xdr:row>118</xdr:row>
      <xdr:rowOff>22225</xdr:rowOff>
    </xdr:from>
    <xdr:to>
      <xdr:col>3</xdr:col>
      <xdr:colOff>2078990</xdr:colOff>
      <xdr:row>118</xdr:row>
      <xdr:rowOff>895350</xdr:rowOff>
    </xdr:to>
    <xdr:pic>
      <xdr:nvPicPr>
        <xdr:cNvPr id="116" name="图片 115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5365750" y="148431250"/>
          <a:ext cx="1437640" cy="873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902970</xdr:colOff>
      <xdr:row>119</xdr:row>
      <xdr:rowOff>40005</xdr:rowOff>
    </xdr:from>
    <xdr:to>
      <xdr:col>3</xdr:col>
      <xdr:colOff>1630680</xdr:colOff>
      <xdr:row>119</xdr:row>
      <xdr:rowOff>867410</xdr:rowOff>
    </xdr:to>
    <xdr:pic>
      <xdr:nvPicPr>
        <xdr:cNvPr id="117" name="图片 116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5627370" y="149376130"/>
          <a:ext cx="727710" cy="827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611505</xdr:colOff>
      <xdr:row>120</xdr:row>
      <xdr:rowOff>40005</xdr:rowOff>
    </xdr:from>
    <xdr:to>
      <xdr:col>3</xdr:col>
      <xdr:colOff>1996440</xdr:colOff>
      <xdr:row>120</xdr:row>
      <xdr:rowOff>855980</xdr:rowOff>
    </xdr:to>
    <xdr:pic>
      <xdr:nvPicPr>
        <xdr:cNvPr id="118" name="图片 117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5335905" y="150303230"/>
          <a:ext cx="1384935" cy="815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450215</xdr:colOff>
      <xdr:row>121</xdr:row>
      <xdr:rowOff>69215</xdr:rowOff>
    </xdr:from>
    <xdr:to>
      <xdr:col>3</xdr:col>
      <xdr:colOff>2198370</xdr:colOff>
      <xdr:row>121</xdr:row>
      <xdr:rowOff>850265</xdr:rowOff>
    </xdr:to>
    <xdr:pic>
      <xdr:nvPicPr>
        <xdr:cNvPr id="119" name="图片 118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5174615" y="151259540"/>
          <a:ext cx="174815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426720</xdr:colOff>
      <xdr:row>122</xdr:row>
      <xdr:rowOff>63500</xdr:rowOff>
    </xdr:from>
    <xdr:to>
      <xdr:col>3</xdr:col>
      <xdr:colOff>2152650</xdr:colOff>
      <xdr:row>122</xdr:row>
      <xdr:rowOff>777875</xdr:rowOff>
    </xdr:to>
    <xdr:pic>
      <xdr:nvPicPr>
        <xdr:cNvPr id="120" name="图片 119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5151120" y="152180925"/>
          <a:ext cx="1725930" cy="714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730250</xdr:colOff>
      <xdr:row>123</xdr:row>
      <xdr:rowOff>51435</xdr:rowOff>
    </xdr:from>
    <xdr:to>
      <xdr:col>3</xdr:col>
      <xdr:colOff>1842770</xdr:colOff>
      <xdr:row>123</xdr:row>
      <xdr:rowOff>883285</xdr:rowOff>
    </xdr:to>
    <xdr:pic>
      <xdr:nvPicPr>
        <xdr:cNvPr id="121" name="图片 120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5454650" y="153095960"/>
          <a:ext cx="1112520" cy="83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480060</xdr:colOff>
      <xdr:row>124</xdr:row>
      <xdr:rowOff>87630</xdr:rowOff>
    </xdr:from>
    <xdr:to>
      <xdr:col>3</xdr:col>
      <xdr:colOff>2160905</xdr:colOff>
      <xdr:row>124</xdr:row>
      <xdr:rowOff>908685</xdr:rowOff>
    </xdr:to>
    <xdr:pic>
      <xdr:nvPicPr>
        <xdr:cNvPr id="122" name="图片 121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5204460" y="154059255"/>
          <a:ext cx="1680845" cy="821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410210</xdr:colOff>
      <xdr:row>125</xdr:row>
      <xdr:rowOff>154940</xdr:rowOff>
    </xdr:from>
    <xdr:to>
      <xdr:col>3</xdr:col>
      <xdr:colOff>2114550</xdr:colOff>
      <xdr:row>125</xdr:row>
      <xdr:rowOff>876935</xdr:rowOff>
    </xdr:to>
    <xdr:pic>
      <xdr:nvPicPr>
        <xdr:cNvPr id="123" name="图片 122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5134610" y="155053665"/>
          <a:ext cx="1704340" cy="721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242570</xdr:colOff>
      <xdr:row>126</xdr:row>
      <xdr:rowOff>129540</xdr:rowOff>
    </xdr:from>
    <xdr:to>
      <xdr:col>3</xdr:col>
      <xdr:colOff>2138045</xdr:colOff>
      <xdr:row>126</xdr:row>
      <xdr:rowOff>764540</xdr:rowOff>
    </xdr:to>
    <xdr:pic>
      <xdr:nvPicPr>
        <xdr:cNvPr id="124" name="图片 123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966970" y="157288865"/>
          <a:ext cx="1895475" cy="63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586740</xdr:colOff>
      <xdr:row>127</xdr:row>
      <xdr:rowOff>28575</xdr:rowOff>
    </xdr:from>
    <xdr:to>
      <xdr:col>3</xdr:col>
      <xdr:colOff>1983105</xdr:colOff>
      <xdr:row>127</xdr:row>
      <xdr:rowOff>878840</xdr:rowOff>
    </xdr:to>
    <xdr:pic>
      <xdr:nvPicPr>
        <xdr:cNvPr id="125" name="图片 124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5311140" y="158115000"/>
          <a:ext cx="139636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391160</xdr:colOff>
      <xdr:row>128</xdr:row>
      <xdr:rowOff>140970</xdr:rowOff>
    </xdr:from>
    <xdr:to>
      <xdr:col>3</xdr:col>
      <xdr:colOff>2155190</xdr:colOff>
      <xdr:row>128</xdr:row>
      <xdr:rowOff>767080</xdr:rowOff>
    </xdr:to>
    <xdr:pic>
      <xdr:nvPicPr>
        <xdr:cNvPr id="126" name="图片 125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5115560" y="159154495"/>
          <a:ext cx="1764030" cy="626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650875</xdr:colOff>
      <xdr:row>27</xdr:row>
      <xdr:rowOff>247650</xdr:rowOff>
    </xdr:from>
    <xdr:to>
      <xdr:col>3</xdr:col>
      <xdr:colOff>1840865</xdr:colOff>
      <xdr:row>27</xdr:row>
      <xdr:rowOff>1339215</xdr:rowOff>
    </xdr:to>
    <xdr:pic>
      <xdr:nvPicPr>
        <xdr:cNvPr id="58" name="图片 57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5375275" y="36248975"/>
          <a:ext cx="1189990" cy="1091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404495</xdr:colOff>
      <xdr:row>129</xdr:row>
      <xdr:rowOff>375285</xdr:rowOff>
    </xdr:from>
    <xdr:to>
      <xdr:col>3</xdr:col>
      <xdr:colOff>1962785</xdr:colOff>
      <xdr:row>129</xdr:row>
      <xdr:rowOff>1474470</xdr:rowOff>
    </xdr:to>
    <xdr:pic>
      <xdr:nvPicPr>
        <xdr:cNvPr id="65" name="图片 64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5128895" y="160315910"/>
          <a:ext cx="1558290" cy="1099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563880</xdr:colOff>
      <xdr:row>130</xdr:row>
      <xdr:rowOff>266065</xdr:rowOff>
    </xdr:from>
    <xdr:to>
      <xdr:col>3</xdr:col>
      <xdr:colOff>2054225</xdr:colOff>
      <xdr:row>130</xdr:row>
      <xdr:rowOff>1253490</xdr:rowOff>
    </xdr:to>
    <xdr:pic>
      <xdr:nvPicPr>
        <xdr:cNvPr id="127" name="图片 126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5288280" y="161857690"/>
          <a:ext cx="1490345" cy="987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90805</xdr:colOff>
      <xdr:row>131</xdr:row>
      <xdr:rowOff>171450</xdr:rowOff>
    </xdr:from>
    <xdr:to>
      <xdr:col>3</xdr:col>
      <xdr:colOff>2338070</xdr:colOff>
      <xdr:row>131</xdr:row>
      <xdr:rowOff>1122045</xdr:rowOff>
    </xdr:to>
    <xdr:pic>
      <xdr:nvPicPr>
        <xdr:cNvPr id="128" name="图片 127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815205" y="163414075"/>
          <a:ext cx="2247265" cy="950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234950</xdr:colOff>
      <xdr:row>132</xdr:row>
      <xdr:rowOff>104775</xdr:rowOff>
    </xdr:from>
    <xdr:to>
      <xdr:col>3</xdr:col>
      <xdr:colOff>2119630</xdr:colOff>
      <xdr:row>132</xdr:row>
      <xdr:rowOff>1416685</xdr:rowOff>
    </xdr:to>
    <xdr:pic>
      <xdr:nvPicPr>
        <xdr:cNvPr id="129" name="图片 128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959350" y="164998400"/>
          <a:ext cx="1884680" cy="1311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210185</xdr:colOff>
      <xdr:row>133</xdr:row>
      <xdr:rowOff>115570</xdr:rowOff>
    </xdr:from>
    <xdr:to>
      <xdr:col>3</xdr:col>
      <xdr:colOff>2293620</xdr:colOff>
      <xdr:row>133</xdr:row>
      <xdr:rowOff>1403350</xdr:rowOff>
    </xdr:to>
    <xdr:pic>
      <xdr:nvPicPr>
        <xdr:cNvPr id="130" name="图片 129"/>
        <xdr:cNvPicPr>
          <a:picLocks noChangeAspect="1"/>
        </xdr:cNvPicPr>
      </xdr:nvPicPr>
      <xdr:blipFill>
        <a:blip r:embed="rId111"/>
        <a:stretch>
          <a:fillRect/>
        </a:stretch>
      </xdr:blipFill>
      <xdr:spPr>
        <a:xfrm>
          <a:off x="4934585" y="167549195"/>
          <a:ext cx="2083435" cy="1287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544195</xdr:colOff>
      <xdr:row>134</xdr:row>
      <xdr:rowOff>48260</xdr:rowOff>
    </xdr:from>
    <xdr:to>
      <xdr:col>3</xdr:col>
      <xdr:colOff>2016125</xdr:colOff>
      <xdr:row>134</xdr:row>
      <xdr:rowOff>1488440</xdr:rowOff>
    </xdr:to>
    <xdr:pic>
      <xdr:nvPicPr>
        <xdr:cNvPr id="131" name="图片 130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5268595" y="169132885"/>
          <a:ext cx="147193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276225</xdr:colOff>
      <xdr:row>135</xdr:row>
      <xdr:rowOff>29845</xdr:rowOff>
    </xdr:from>
    <xdr:to>
      <xdr:col>3</xdr:col>
      <xdr:colOff>2245995</xdr:colOff>
      <xdr:row>135</xdr:row>
      <xdr:rowOff>1470025</xdr:rowOff>
    </xdr:to>
    <xdr:pic>
      <xdr:nvPicPr>
        <xdr:cNvPr id="132" name="图片 131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5000625" y="170765470"/>
          <a:ext cx="1969770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704215</xdr:colOff>
      <xdr:row>136</xdr:row>
      <xdr:rowOff>53975</xdr:rowOff>
    </xdr:from>
    <xdr:to>
      <xdr:col>3</xdr:col>
      <xdr:colOff>1908175</xdr:colOff>
      <xdr:row>136</xdr:row>
      <xdr:rowOff>1390650</xdr:rowOff>
    </xdr:to>
    <xdr:pic>
      <xdr:nvPicPr>
        <xdr:cNvPr id="133" name="图片 132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5428615" y="172440600"/>
          <a:ext cx="1203960" cy="1336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349885</xdr:colOff>
      <xdr:row>137</xdr:row>
      <xdr:rowOff>50800</xdr:rowOff>
    </xdr:from>
    <xdr:to>
      <xdr:col>3</xdr:col>
      <xdr:colOff>2260600</xdr:colOff>
      <xdr:row>137</xdr:row>
      <xdr:rowOff>1413510</xdr:rowOff>
    </xdr:to>
    <xdr:pic>
      <xdr:nvPicPr>
        <xdr:cNvPr id="134" name="图片 133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5074285" y="174088425"/>
          <a:ext cx="1910715" cy="1362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362585</xdr:colOff>
      <xdr:row>14</xdr:row>
      <xdr:rowOff>125730</xdr:rowOff>
    </xdr:from>
    <xdr:to>
      <xdr:col>3</xdr:col>
      <xdr:colOff>2110740</xdr:colOff>
      <xdr:row>14</xdr:row>
      <xdr:rowOff>1066800</xdr:rowOff>
    </xdr:to>
    <xdr:pic>
      <xdr:nvPicPr>
        <xdr:cNvPr id="135" name="图片 134" descr="ScreenShot_2026-09-11_084927_688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5086985" y="15045055"/>
          <a:ext cx="1748155" cy="941070"/>
        </a:xfrm>
        <a:prstGeom prst="rect">
          <a:avLst/>
        </a:prstGeom>
      </xdr:spPr>
    </xdr:pic>
    <xdr:clientData/>
  </xdr:twoCellAnchor>
  <xdr:twoCellAnchor editAs="oneCell">
    <xdr:from>
      <xdr:col>3</xdr:col>
      <xdr:colOff>121920</xdr:colOff>
      <xdr:row>12</xdr:row>
      <xdr:rowOff>146685</xdr:rowOff>
    </xdr:from>
    <xdr:to>
      <xdr:col>3</xdr:col>
      <xdr:colOff>2324100</xdr:colOff>
      <xdr:row>12</xdr:row>
      <xdr:rowOff>1366520</xdr:rowOff>
    </xdr:to>
    <xdr:pic>
      <xdr:nvPicPr>
        <xdr:cNvPr id="136" name="图片 135" descr="2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846320" y="12106910"/>
          <a:ext cx="2202180" cy="1219835"/>
        </a:xfrm>
        <a:prstGeom prst="rect">
          <a:avLst/>
        </a:prstGeom>
      </xdr:spPr>
    </xdr:pic>
    <xdr:clientData/>
  </xdr:twoCellAnchor>
  <xdr:twoCellAnchor editAs="oneCell">
    <xdr:from>
      <xdr:col>3</xdr:col>
      <xdr:colOff>72390</xdr:colOff>
      <xdr:row>11</xdr:row>
      <xdr:rowOff>57150</xdr:rowOff>
    </xdr:from>
    <xdr:to>
      <xdr:col>3</xdr:col>
      <xdr:colOff>1188720</xdr:colOff>
      <xdr:row>11</xdr:row>
      <xdr:rowOff>1052830</xdr:rowOff>
    </xdr:to>
    <xdr:pic>
      <xdr:nvPicPr>
        <xdr:cNvPr id="137" name="图片 136" descr="3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796790" y="10328275"/>
          <a:ext cx="1116330" cy="995680"/>
        </a:xfrm>
        <a:prstGeom prst="rect">
          <a:avLst/>
        </a:prstGeom>
      </xdr:spPr>
    </xdr:pic>
    <xdr:clientData/>
  </xdr:twoCellAnchor>
  <xdr:twoCellAnchor editAs="oneCell">
    <xdr:from>
      <xdr:col>3</xdr:col>
      <xdr:colOff>1219835</xdr:colOff>
      <xdr:row>11</xdr:row>
      <xdr:rowOff>97790</xdr:rowOff>
    </xdr:from>
    <xdr:to>
      <xdr:col>3</xdr:col>
      <xdr:colOff>2384425</xdr:colOff>
      <xdr:row>11</xdr:row>
      <xdr:rowOff>1036320</xdr:rowOff>
    </xdr:to>
    <xdr:pic>
      <xdr:nvPicPr>
        <xdr:cNvPr id="138" name="图片 137" descr="4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5944235" y="10368915"/>
          <a:ext cx="1164590" cy="938530"/>
        </a:xfrm>
        <a:prstGeom prst="rect">
          <a:avLst/>
        </a:prstGeom>
      </xdr:spPr>
    </xdr:pic>
    <xdr:clientData/>
  </xdr:twoCellAnchor>
  <xdr:twoCellAnchor editAs="oneCell">
    <xdr:from>
      <xdr:col>3</xdr:col>
      <xdr:colOff>540385</xdr:colOff>
      <xdr:row>26</xdr:row>
      <xdr:rowOff>13970</xdr:rowOff>
    </xdr:from>
    <xdr:to>
      <xdr:col>3</xdr:col>
      <xdr:colOff>1691005</xdr:colOff>
      <xdr:row>26</xdr:row>
      <xdr:rowOff>1078865</xdr:rowOff>
    </xdr:to>
    <xdr:pic>
      <xdr:nvPicPr>
        <xdr:cNvPr id="139" name="图片 138" descr="5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5264785" y="34872295"/>
          <a:ext cx="1150620" cy="1064895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43</xdr:row>
      <xdr:rowOff>28575</xdr:rowOff>
    </xdr:from>
    <xdr:to>
      <xdr:col>3</xdr:col>
      <xdr:colOff>2282825</xdr:colOff>
      <xdr:row>43</xdr:row>
      <xdr:rowOff>1336040</xdr:rowOff>
    </xdr:to>
    <xdr:pic>
      <xdr:nvPicPr>
        <xdr:cNvPr id="140" name="图片 139" descr="6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895850" y="51765200"/>
          <a:ext cx="2111375" cy="1307465"/>
        </a:xfrm>
        <a:prstGeom prst="rect">
          <a:avLst/>
        </a:prstGeom>
      </xdr:spPr>
    </xdr:pic>
    <xdr:clientData/>
  </xdr:twoCellAnchor>
  <xdr:twoCellAnchor editAs="oneCell">
    <xdr:from>
      <xdr:col>3</xdr:col>
      <xdr:colOff>102870</xdr:colOff>
      <xdr:row>45</xdr:row>
      <xdr:rowOff>27940</xdr:rowOff>
    </xdr:from>
    <xdr:to>
      <xdr:col>3</xdr:col>
      <xdr:colOff>2306320</xdr:colOff>
      <xdr:row>45</xdr:row>
      <xdr:rowOff>1126490</xdr:rowOff>
    </xdr:to>
    <xdr:pic>
      <xdr:nvPicPr>
        <xdr:cNvPr id="141" name="图片 140" descr="7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827270" y="54520465"/>
          <a:ext cx="2203450" cy="1098550"/>
        </a:xfrm>
        <a:prstGeom prst="rect">
          <a:avLst/>
        </a:prstGeom>
      </xdr:spPr>
    </xdr:pic>
    <xdr:clientData/>
  </xdr:twoCellAnchor>
  <xdr:twoCellAnchor editAs="oneCell">
    <xdr:from>
      <xdr:col>3</xdr:col>
      <xdr:colOff>308610</xdr:colOff>
      <xdr:row>56</xdr:row>
      <xdr:rowOff>27940</xdr:rowOff>
    </xdr:from>
    <xdr:to>
      <xdr:col>3</xdr:col>
      <xdr:colOff>2099310</xdr:colOff>
      <xdr:row>56</xdr:row>
      <xdr:rowOff>821055</xdr:rowOff>
    </xdr:to>
    <xdr:pic>
      <xdr:nvPicPr>
        <xdr:cNvPr id="142" name="图片 141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5033010" y="68515865"/>
          <a:ext cx="1790700" cy="793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398780</xdr:colOff>
      <xdr:row>61</xdr:row>
      <xdr:rowOff>229235</xdr:rowOff>
    </xdr:from>
    <xdr:to>
      <xdr:col>3</xdr:col>
      <xdr:colOff>1924050</xdr:colOff>
      <xdr:row>61</xdr:row>
      <xdr:rowOff>1974215</xdr:rowOff>
    </xdr:to>
    <xdr:pic>
      <xdr:nvPicPr>
        <xdr:cNvPr id="144" name="图片 143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5123180" y="77276960"/>
          <a:ext cx="1525270" cy="1744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431800</xdr:colOff>
      <xdr:row>72</xdr:row>
      <xdr:rowOff>40640</xdr:rowOff>
    </xdr:from>
    <xdr:to>
      <xdr:col>3</xdr:col>
      <xdr:colOff>1965325</xdr:colOff>
      <xdr:row>72</xdr:row>
      <xdr:rowOff>998220</xdr:rowOff>
    </xdr:to>
    <xdr:pic>
      <xdr:nvPicPr>
        <xdr:cNvPr id="145" name="图片 144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5156200" y="94677865"/>
          <a:ext cx="1533525" cy="9575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137160</xdr:colOff>
      <xdr:row>73</xdr:row>
      <xdr:rowOff>317500</xdr:rowOff>
    </xdr:from>
    <xdr:to>
      <xdr:col>3</xdr:col>
      <xdr:colOff>2359660</xdr:colOff>
      <xdr:row>73</xdr:row>
      <xdr:rowOff>1166495</xdr:rowOff>
    </xdr:to>
    <xdr:pic>
      <xdr:nvPicPr>
        <xdr:cNvPr id="146" name="图片 145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4861560" y="96072325"/>
          <a:ext cx="2222500" cy="848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83820</xdr:colOff>
      <xdr:row>74</xdr:row>
      <xdr:rowOff>384175</xdr:rowOff>
    </xdr:from>
    <xdr:to>
      <xdr:col>3</xdr:col>
      <xdr:colOff>2371725</xdr:colOff>
      <xdr:row>74</xdr:row>
      <xdr:rowOff>1090295</xdr:rowOff>
    </xdr:to>
    <xdr:pic>
      <xdr:nvPicPr>
        <xdr:cNvPr id="147" name="图片 146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4808220" y="97497900"/>
          <a:ext cx="2287905" cy="706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219710</xdr:colOff>
      <xdr:row>83</xdr:row>
      <xdr:rowOff>41910</xdr:rowOff>
    </xdr:from>
    <xdr:to>
      <xdr:col>3</xdr:col>
      <xdr:colOff>2332355</xdr:colOff>
      <xdr:row>83</xdr:row>
      <xdr:rowOff>1007110</xdr:rowOff>
    </xdr:to>
    <xdr:pic>
      <xdr:nvPicPr>
        <xdr:cNvPr id="148" name="图片 147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4944110" y="108852335"/>
          <a:ext cx="2112645" cy="965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261620</xdr:colOff>
      <xdr:row>83</xdr:row>
      <xdr:rowOff>1092835</xdr:rowOff>
    </xdr:from>
    <xdr:to>
      <xdr:col>3</xdr:col>
      <xdr:colOff>2309495</xdr:colOff>
      <xdr:row>83</xdr:row>
      <xdr:rowOff>1980565</xdr:rowOff>
    </xdr:to>
    <xdr:pic>
      <xdr:nvPicPr>
        <xdr:cNvPr id="149" name="图片 148"/>
        <xdr:cNvPicPr>
          <a:picLocks noChangeAspect="1"/>
        </xdr:cNvPicPr>
      </xdr:nvPicPr>
      <xdr:blipFill>
        <a:blip r:embed="rId129"/>
        <a:stretch>
          <a:fillRect/>
        </a:stretch>
      </xdr:blipFill>
      <xdr:spPr>
        <a:xfrm>
          <a:off x="4986020" y="109903260"/>
          <a:ext cx="2047875" cy="8877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320675</xdr:colOff>
      <xdr:row>88</xdr:row>
      <xdr:rowOff>75565</xdr:rowOff>
    </xdr:from>
    <xdr:to>
      <xdr:col>3</xdr:col>
      <xdr:colOff>2193925</xdr:colOff>
      <xdr:row>88</xdr:row>
      <xdr:rowOff>777240</xdr:rowOff>
    </xdr:to>
    <xdr:pic>
      <xdr:nvPicPr>
        <xdr:cNvPr id="150" name="图片 149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5045075" y="114918490"/>
          <a:ext cx="1873250" cy="701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415925</xdr:colOff>
      <xdr:row>98</xdr:row>
      <xdr:rowOff>897890</xdr:rowOff>
    </xdr:from>
    <xdr:to>
      <xdr:col>3</xdr:col>
      <xdr:colOff>2249170</xdr:colOff>
      <xdr:row>98</xdr:row>
      <xdr:rowOff>1691005</xdr:rowOff>
    </xdr:to>
    <xdr:pic>
      <xdr:nvPicPr>
        <xdr:cNvPr id="152" name="图片 151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5140325" y="125837315"/>
          <a:ext cx="1833245" cy="7931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408940</xdr:colOff>
      <xdr:row>103</xdr:row>
      <xdr:rowOff>120650</xdr:rowOff>
    </xdr:from>
    <xdr:to>
      <xdr:col>3</xdr:col>
      <xdr:colOff>2085975</xdr:colOff>
      <xdr:row>103</xdr:row>
      <xdr:rowOff>1241425</xdr:rowOff>
    </xdr:to>
    <xdr:pic>
      <xdr:nvPicPr>
        <xdr:cNvPr id="153" name="图片 152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5133340" y="132387975"/>
          <a:ext cx="1677035" cy="1120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106680</xdr:colOff>
      <xdr:row>107</xdr:row>
      <xdr:rowOff>981710</xdr:rowOff>
    </xdr:from>
    <xdr:to>
      <xdr:col>3</xdr:col>
      <xdr:colOff>2350770</xdr:colOff>
      <xdr:row>107</xdr:row>
      <xdr:rowOff>1792605</xdr:rowOff>
    </xdr:to>
    <xdr:pic>
      <xdr:nvPicPr>
        <xdr:cNvPr id="154" name="图片 153"/>
        <xdr:cNvPicPr>
          <a:picLocks noChangeAspect="1"/>
        </xdr:cNvPicPr>
      </xdr:nvPicPr>
      <xdr:blipFill>
        <a:blip r:embed="rId133"/>
        <a:stretch>
          <a:fillRect/>
        </a:stretch>
      </xdr:blipFill>
      <xdr:spPr>
        <a:xfrm>
          <a:off x="4831080" y="138278235"/>
          <a:ext cx="2244090" cy="810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37465</xdr:colOff>
      <xdr:row>106</xdr:row>
      <xdr:rowOff>351790</xdr:rowOff>
    </xdr:from>
    <xdr:to>
      <xdr:col>3</xdr:col>
      <xdr:colOff>1038225</xdr:colOff>
      <xdr:row>106</xdr:row>
      <xdr:rowOff>1408430</xdr:rowOff>
    </xdr:to>
    <xdr:pic>
      <xdr:nvPicPr>
        <xdr:cNvPr id="155" name="图片 154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4761865" y="135870315"/>
          <a:ext cx="1000760" cy="1056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161925</xdr:colOff>
      <xdr:row>125</xdr:row>
      <xdr:rowOff>994410</xdr:rowOff>
    </xdr:from>
    <xdr:to>
      <xdr:col>3</xdr:col>
      <xdr:colOff>1279525</xdr:colOff>
      <xdr:row>125</xdr:row>
      <xdr:rowOff>1931670</xdr:rowOff>
    </xdr:to>
    <xdr:pic>
      <xdr:nvPicPr>
        <xdr:cNvPr id="156" name="图片 155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4886325" y="155893135"/>
          <a:ext cx="1117600" cy="937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1306195</xdr:colOff>
      <xdr:row>125</xdr:row>
      <xdr:rowOff>927100</xdr:rowOff>
    </xdr:from>
    <xdr:to>
      <xdr:col>3</xdr:col>
      <xdr:colOff>2432685</xdr:colOff>
      <xdr:row>125</xdr:row>
      <xdr:rowOff>1978025</xdr:rowOff>
    </xdr:to>
    <xdr:pic>
      <xdr:nvPicPr>
        <xdr:cNvPr id="157" name="图片 156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6030595" y="155825825"/>
          <a:ext cx="1126490" cy="1050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186055</xdr:colOff>
      <xdr:row>13</xdr:row>
      <xdr:rowOff>73660</xdr:rowOff>
    </xdr:from>
    <xdr:to>
      <xdr:col>3</xdr:col>
      <xdr:colOff>2388235</xdr:colOff>
      <xdr:row>13</xdr:row>
      <xdr:rowOff>1282065</xdr:rowOff>
    </xdr:to>
    <xdr:pic>
      <xdr:nvPicPr>
        <xdr:cNvPr id="158" name="图片 157"/>
        <xdr:cNvPicPr>
          <a:picLocks noChangeAspect="1"/>
        </xdr:cNvPicPr>
      </xdr:nvPicPr>
      <xdr:blipFill>
        <a:blip r:embed="rId137"/>
        <a:stretch>
          <a:fillRect/>
        </a:stretch>
      </xdr:blipFill>
      <xdr:spPr>
        <a:xfrm>
          <a:off x="4910455" y="13519785"/>
          <a:ext cx="2202180" cy="1208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118110</xdr:colOff>
      <xdr:row>10</xdr:row>
      <xdr:rowOff>92075</xdr:rowOff>
    </xdr:from>
    <xdr:to>
      <xdr:col>3</xdr:col>
      <xdr:colOff>2374900</xdr:colOff>
      <xdr:row>10</xdr:row>
      <xdr:rowOff>1254125</xdr:rowOff>
    </xdr:to>
    <xdr:pic>
      <xdr:nvPicPr>
        <xdr:cNvPr id="159" name="图片 158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4842510" y="8991600"/>
          <a:ext cx="2256790" cy="1162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610235</xdr:colOff>
      <xdr:row>20</xdr:row>
      <xdr:rowOff>130810</xdr:rowOff>
    </xdr:from>
    <xdr:to>
      <xdr:col>3</xdr:col>
      <xdr:colOff>1787525</xdr:colOff>
      <xdr:row>20</xdr:row>
      <xdr:rowOff>1811020</xdr:rowOff>
    </xdr:to>
    <xdr:pic>
      <xdr:nvPicPr>
        <xdr:cNvPr id="160" name="图片 159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5334635" y="24613235"/>
          <a:ext cx="1177290" cy="16802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Formulas="1" workbookViewId="0">
      <selection activeCell="I153" sqref="I153:I157"/>
    </sheetView>
  </sheetViews>
  <sheetFormatPr defaultColWidth="9" defaultRowHeight="14.25"/>
  <sheetData/>
  <pageMargins left="0.75" right="0.75" top="1" bottom="1" header="0.5" footer="0.5"/>
  <pageSetup paperSize="9" firstPageNumber="4294963191" orientation="portrait" useFirstPageNumber="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4"/>
  <sheetViews>
    <sheetView tabSelected="1" zoomScale="85" zoomScaleNormal="85" topLeftCell="A153" workbookViewId="0">
      <selection activeCell="L163" sqref="L163"/>
    </sheetView>
  </sheetViews>
  <sheetFormatPr defaultColWidth="9" defaultRowHeight="14.25"/>
  <cols>
    <col min="1" max="1" width="5" style="3" customWidth="1"/>
    <col min="2" max="2" width="24.8333333333333" style="3" customWidth="1"/>
    <col min="3" max="3" width="32.1666666666667" style="7" customWidth="1"/>
    <col min="4" max="4" width="32.1666666666667" style="8" customWidth="1"/>
    <col min="5" max="5" width="9.83333333333333" style="9" customWidth="1"/>
    <col min="7" max="7" width="21.6666666666667" style="10" customWidth="1"/>
    <col min="8" max="10" width="15.625" style="10" customWidth="1"/>
    <col min="11" max="11" width="19.0583333333333" style="11" customWidth="1"/>
    <col min="12" max="12" width="20.2833333333333" customWidth="1"/>
  </cols>
  <sheetData>
    <row r="1" ht="57" customHeight="1" spans="1:11">
      <c r="A1" s="12" t="s">
        <v>0</v>
      </c>
      <c r="B1" s="12"/>
      <c r="C1" s="13"/>
      <c r="D1" s="14"/>
      <c r="E1" s="15"/>
      <c r="F1" s="12"/>
      <c r="G1" s="16"/>
      <c r="H1" s="16"/>
      <c r="I1" s="16"/>
      <c r="J1" s="16"/>
    </row>
    <row r="2" ht="39" customHeight="1" spans="1:11">
      <c r="A2" s="17" t="s">
        <v>1</v>
      </c>
      <c r="B2" s="17"/>
      <c r="C2" s="18"/>
      <c r="D2" s="19"/>
      <c r="E2" s="20"/>
      <c r="F2" s="17"/>
      <c r="G2" s="21"/>
      <c r="H2" s="21"/>
      <c r="I2" s="21"/>
      <c r="J2" s="21"/>
    </row>
    <row r="3" ht="29" customHeight="1" spans="1:11">
      <c r="A3" s="22" t="s">
        <v>2</v>
      </c>
      <c r="B3" s="23" t="s">
        <v>3</v>
      </c>
      <c r="C3" s="24" t="s">
        <v>4</v>
      </c>
      <c r="D3" s="23" t="s">
        <v>5</v>
      </c>
      <c r="E3" s="25" t="s">
        <v>6</v>
      </c>
      <c r="F3" s="26" t="s">
        <v>7</v>
      </c>
      <c r="G3" s="22" t="s">
        <v>8</v>
      </c>
      <c r="H3" s="23" t="s">
        <v>9</v>
      </c>
      <c r="I3" s="23" t="s">
        <v>10</v>
      </c>
      <c r="J3" s="23" t="s">
        <v>11</v>
      </c>
    </row>
    <row r="4" s="1" customFormat="1" ht="66" customHeight="1" spans="1:11">
      <c r="A4" s="27">
        <v>1</v>
      </c>
      <c r="B4" s="27" t="s">
        <v>12</v>
      </c>
      <c r="C4" s="28" t="s">
        <v>13</v>
      </c>
      <c r="D4" s="29"/>
      <c r="E4" s="30">
        <v>1</v>
      </c>
      <c r="F4" s="31" t="s">
        <v>14</v>
      </c>
      <c r="G4" s="32" t="s">
        <v>15</v>
      </c>
      <c r="H4" s="32"/>
      <c r="I4" s="32">
        <f>E4*H4</f>
        <v>0</v>
      </c>
      <c r="J4" s="33"/>
      <c r="K4" s="11"/>
    </row>
    <row r="5" s="1" customFormat="1" ht="66" customHeight="1" spans="1:11">
      <c r="A5" s="27">
        <v>2</v>
      </c>
      <c r="B5" s="27" t="s">
        <v>16</v>
      </c>
      <c r="C5" s="28" t="s">
        <v>17</v>
      </c>
      <c r="D5" s="29"/>
      <c r="E5" s="30">
        <v>1</v>
      </c>
      <c r="F5" s="31" t="s">
        <v>18</v>
      </c>
      <c r="G5" s="32" t="s">
        <v>19</v>
      </c>
      <c r="H5" s="32"/>
      <c r="I5" s="32">
        <f t="shared" ref="I5:I28" si="0">E5*H5</f>
        <v>0</v>
      </c>
      <c r="J5" s="33"/>
      <c r="K5" s="11"/>
    </row>
    <row r="6" s="1" customFormat="1" ht="87" customHeight="1" spans="1:11">
      <c r="A6" s="27">
        <v>3</v>
      </c>
      <c r="B6" s="32" t="s">
        <v>20</v>
      </c>
      <c r="C6" s="28" t="s">
        <v>21</v>
      </c>
      <c r="D6" s="29"/>
      <c r="E6" s="30">
        <v>1</v>
      </c>
      <c r="F6" s="31" t="s">
        <v>18</v>
      </c>
      <c r="G6" s="32" t="s">
        <v>22</v>
      </c>
      <c r="H6" s="32"/>
      <c r="I6" s="32">
        <f t="shared" si="0"/>
        <v>0</v>
      </c>
      <c r="J6" s="33"/>
      <c r="K6" s="11"/>
    </row>
    <row r="7" s="1" customFormat="1" ht="59" customHeight="1" spans="1:11">
      <c r="A7" s="27">
        <v>4</v>
      </c>
      <c r="B7" s="27"/>
      <c r="C7" s="28" t="s">
        <v>23</v>
      </c>
      <c r="D7" s="29"/>
      <c r="E7" s="30">
        <v>1</v>
      </c>
      <c r="F7" s="31" t="s">
        <v>18</v>
      </c>
      <c r="G7" s="32" t="s">
        <v>24</v>
      </c>
      <c r="H7" s="32"/>
      <c r="I7" s="32">
        <f t="shared" si="0"/>
        <v>0</v>
      </c>
      <c r="J7" s="33"/>
      <c r="K7" s="11"/>
    </row>
    <row r="8" s="1" customFormat="1" ht="105" customHeight="1" spans="1:11">
      <c r="A8" s="27">
        <v>5</v>
      </c>
      <c r="B8" s="27"/>
      <c r="C8" s="28" t="s">
        <v>25</v>
      </c>
      <c r="D8" s="29"/>
      <c r="E8" s="30">
        <v>1</v>
      </c>
      <c r="F8" s="31" t="s">
        <v>18</v>
      </c>
      <c r="G8" s="32" t="s">
        <v>26</v>
      </c>
      <c r="H8" s="32"/>
      <c r="I8" s="32">
        <f t="shared" si="0"/>
        <v>0</v>
      </c>
      <c r="J8" s="33"/>
      <c r="K8" s="11"/>
    </row>
    <row r="9" s="1" customFormat="1" ht="99.75" spans="1:11">
      <c r="A9" s="27">
        <v>6</v>
      </c>
      <c r="B9" s="27"/>
      <c r="C9" s="28" t="s">
        <v>27</v>
      </c>
      <c r="D9" s="29"/>
      <c r="E9" s="30">
        <v>1</v>
      </c>
      <c r="F9" s="31" t="s">
        <v>18</v>
      </c>
      <c r="G9" s="32" t="s">
        <v>26</v>
      </c>
      <c r="H9" s="32"/>
      <c r="I9" s="32">
        <f t="shared" si="0"/>
        <v>0</v>
      </c>
      <c r="J9" s="33"/>
      <c r="K9" s="11"/>
    </row>
    <row r="10" ht="93" customHeight="1" spans="1:11">
      <c r="A10" s="22">
        <v>7</v>
      </c>
      <c r="B10" s="34" t="s">
        <v>28</v>
      </c>
      <c r="C10" s="24" t="s">
        <v>29</v>
      </c>
      <c r="D10" s="35"/>
      <c r="E10" s="25">
        <v>1</v>
      </c>
      <c r="F10" s="26" t="s">
        <v>18</v>
      </c>
      <c r="G10" s="23" t="s">
        <v>30</v>
      </c>
      <c r="H10" s="23"/>
      <c r="I10" s="23">
        <f t="shared" si="0"/>
        <v>0</v>
      </c>
      <c r="J10" s="36"/>
    </row>
    <row r="11" ht="108" customHeight="1" spans="1:11">
      <c r="A11" s="22">
        <v>8</v>
      </c>
      <c r="B11" s="34"/>
      <c r="C11" s="24" t="s">
        <v>31</v>
      </c>
      <c r="D11" s="35"/>
      <c r="E11" s="25">
        <v>1</v>
      </c>
      <c r="F11" s="26" t="s">
        <v>18</v>
      </c>
      <c r="G11" s="23" t="s">
        <v>32</v>
      </c>
      <c r="H11" s="23"/>
      <c r="I11" s="23">
        <f t="shared" si="0"/>
        <v>0</v>
      </c>
      <c r="J11" s="36"/>
    </row>
    <row r="12" ht="133" customHeight="1" spans="1:11">
      <c r="A12" s="22">
        <v>9</v>
      </c>
      <c r="B12" s="34"/>
      <c r="C12" s="24" t="s">
        <v>33</v>
      </c>
      <c r="D12" s="35"/>
      <c r="E12" s="25">
        <v>1</v>
      </c>
      <c r="F12" s="26" t="s">
        <v>18</v>
      </c>
      <c r="G12" s="23" t="s">
        <v>34</v>
      </c>
      <c r="H12" s="23"/>
      <c r="I12" s="23">
        <f t="shared" si="0"/>
        <v>0</v>
      </c>
      <c r="J12" s="36"/>
    </row>
    <row r="13" ht="117" customHeight="1" spans="1:11">
      <c r="A13" s="22">
        <v>10</v>
      </c>
      <c r="B13" s="34"/>
      <c r="C13" s="24" t="s">
        <v>35</v>
      </c>
      <c r="D13" s="35"/>
      <c r="E13" s="25">
        <v>1</v>
      </c>
      <c r="F13" s="26" t="s">
        <v>18</v>
      </c>
      <c r="G13" s="23" t="s">
        <v>32</v>
      </c>
      <c r="H13" s="23"/>
      <c r="I13" s="23">
        <f t="shared" si="0"/>
        <v>0</v>
      </c>
      <c r="J13" s="36"/>
    </row>
    <row r="14" ht="116" customHeight="1" spans="1:11">
      <c r="A14" s="22">
        <v>11</v>
      </c>
      <c r="B14" s="34"/>
      <c r="C14" s="24" t="s">
        <v>36</v>
      </c>
      <c r="D14" s="35"/>
      <c r="E14" s="25">
        <v>1</v>
      </c>
      <c r="F14" s="26" t="s">
        <v>18</v>
      </c>
      <c r="G14" s="23" t="s">
        <v>32</v>
      </c>
      <c r="H14" s="23"/>
      <c r="I14" s="23">
        <f t="shared" si="0"/>
        <v>0</v>
      </c>
      <c r="J14" s="36"/>
    </row>
    <row r="15" s="1" customFormat="1" ht="95" customHeight="1" spans="1:11">
      <c r="A15" s="27">
        <v>12</v>
      </c>
      <c r="B15" s="37"/>
      <c r="C15" s="28" t="s">
        <v>37</v>
      </c>
      <c r="D15" s="29"/>
      <c r="E15" s="30">
        <v>1</v>
      </c>
      <c r="F15" s="31" t="s">
        <v>18</v>
      </c>
      <c r="G15" s="32" t="s">
        <v>32</v>
      </c>
      <c r="H15" s="32"/>
      <c r="I15" s="32">
        <f t="shared" si="0"/>
        <v>0</v>
      </c>
      <c r="J15" s="33"/>
      <c r="K15" s="11"/>
    </row>
    <row r="16" ht="66" customHeight="1" spans="1:11">
      <c r="A16" s="22">
        <v>13</v>
      </c>
      <c r="B16" s="34"/>
      <c r="C16" s="24" t="s">
        <v>38</v>
      </c>
      <c r="D16" s="35"/>
      <c r="E16" s="25">
        <v>1</v>
      </c>
      <c r="F16" s="26" t="s">
        <v>18</v>
      </c>
      <c r="G16" s="23" t="s">
        <v>39</v>
      </c>
      <c r="H16" s="23"/>
      <c r="I16" s="23">
        <f t="shared" si="0"/>
        <v>0</v>
      </c>
      <c r="J16" s="36"/>
    </row>
    <row r="17" ht="138" customHeight="1" spans="1:10">
      <c r="A17" s="22">
        <v>14</v>
      </c>
      <c r="B17" s="34" t="s">
        <v>40</v>
      </c>
      <c r="C17" s="24" t="s">
        <v>41</v>
      </c>
      <c r="D17" s="35"/>
      <c r="E17" s="25">
        <v>1</v>
      </c>
      <c r="F17" s="26" t="s">
        <v>18</v>
      </c>
      <c r="G17" s="23" t="s">
        <v>42</v>
      </c>
      <c r="H17" s="23"/>
      <c r="I17" s="23">
        <f t="shared" si="0"/>
        <v>0</v>
      </c>
      <c r="J17" s="36"/>
    </row>
    <row r="18" ht="144" customHeight="1" spans="1:10">
      <c r="A18" s="22">
        <v>15</v>
      </c>
      <c r="B18" s="34"/>
      <c r="C18" s="24" t="s">
        <v>43</v>
      </c>
      <c r="D18" s="35"/>
      <c r="E18" s="25">
        <v>1</v>
      </c>
      <c r="F18" s="26" t="s">
        <v>18</v>
      </c>
      <c r="G18" s="23" t="s">
        <v>44</v>
      </c>
      <c r="H18" s="23"/>
      <c r="I18" s="23">
        <f t="shared" si="0"/>
        <v>0</v>
      </c>
      <c r="J18" s="36"/>
    </row>
    <row r="19" ht="161" customHeight="1" spans="1:10">
      <c r="A19" s="22">
        <v>16</v>
      </c>
      <c r="B19" s="34"/>
      <c r="C19" s="24" t="s">
        <v>45</v>
      </c>
      <c r="D19" s="35"/>
      <c r="E19" s="25">
        <v>1</v>
      </c>
      <c r="F19" s="26" t="s">
        <v>18</v>
      </c>
      <c r="G19" s="23" t="s">
        <v>46</v>
      </c>
      <c r="H19" s="23"/>
      <c r="I19" s="23">
        <f t="shared" si="0"/>
        <v>0</v>
      </c>
      <c r="J19" s="36"/>
    </row>
    <row r="20" ht="149" customHeight="1" spans="1:10">
      <c r="A20" s="22">
        <v>17</v>
      </c>
      <c r="B20" s="34"/>
      <c r="C20" s="24" t="s">
        <v>47</v>
      </c>
      <c r="D20" s="35"/>
      <c r="E20" s="25">
        <v>1</v>
      </c>
      <c r="F20" s="26" t="s">
        <v>18</v>
      </c>
      <c r="G20" s="23" t="s">
        <v>48</v>
      </c>
      <c r="H20" s="23"/>
      <c r="I20" s="23">
        <f t="shared" si="0"/>
        <v>0</v>
      </c>
      <c r="J20" s="36"/>
    </row>
    <row r="21" ht="148" customHeight="1" spans="1:10">
      <c r="A21" s="22">
        <v>18</v>
      </c>
      <c r="B21" s="34"/>
      <c r="C21" s="24" t="s">
        <v>49</v>
      </c>
      <c r="D21" s="35"/>
      <c r="E21" s="25">
        <v>1</v>
      </c>
      <c r="F21" s="26" t="s">
        <v>18</v>
      </c>
      <c r="G21" s="23" t="s">
        <v>50</v>
      </c>
      <c r="H21" s="23"/>
      <c r="I21" s="23">
        <f t="shared" si="0"/>
        <v>0</v>
      </c>
      <c r="J21" s="36"/>
    </row>
    <row r="22" ht="126" customHeight="1" spans="1:10">
      <c r="A22" s="22">
        <v>19</v>
      </c>
      <c r="B22" s="34"/>
      <c r="C22" s="24" t="s">
        <v>51</v>
      </c>
      <c r="D22" s="35"/>
      <c r="E22" s="25">
        <v>1</v>
      </c>
      <c r="F22" s="26" t="s">
        <v>18</v>
      </c>
      <c r="G22" s="23" t="s">
        <v>52</v>
      </c>
      <c r="H22" s="23"/>
      <c r="I22" s="23">
        <f t="shared" si="0"/>
        <v>0</v>
      </c>
      <c r="J22" s="36"/>
    </row>
    <row r="23" ht="128" customHeight="1" spans="1:10">
      <c r="A23" s="22">
        <v>20</v>
      </c>
      <c r="B23" s="34"/>
      <c r="C23" s="24" t="s">
        <v>53</v>
      </c>
      <c r="D23" s="35"/>
      <c r="E23" s="25">
        <v>1</v>
      </c>
      <c r="F23" s="26" t="s">
        <v>18</v>
      </c>
      <c r="G23" s="23" t="s">
        <v>54</v>
      </c>
      <c r="H23" s="23"/>
      <c r="I23" s="23">
        <f t="shared" si="0"/>
        <v>0</v>
      </c>
      <c r="J23" s="36"/>
    </row>
    <row r="24" ht="142" customHeight="1" spans="1:10">
      <c r="A24" s="22">
        <v>21</v>
      </c>
      <c r="B24" s="34" t="s">
        <v>55</v>
      </c>
      <c r="C24" s="24" t="s">
        <v>56</v>
      </c>
      <c r="D24" s="35"/>
      <c r="E24" s="25">
        <v>1</v>
      </c>
      <c r="F24" s="26" t="s">
        <v>18</v>
      </c>
      <c r="G24" s="23" t="s">
        <v>57</v>
      </c>
      <c r="H24" s="23"/>
      <c r="I24" s="23">
        <f t="shared" si="0"/>
        <v>0</v>
      </c>
      <c r="J24" s="36"/>
    </row>
    <row r="25" ht="135" customHeight="1" spans="1:10">
      <c r="A25" s="22">
        <v>22</v>
      </c>
      <c r="B25" s="34"/>
      <c r="C25" s="24" t="s">
        <v>58</v>
      </c>
      <c r="D25" s="35"/>
      <c r="E25" s="25">
        <v>1</v>
      </c>
      <c r="F25" s="26" t="s">
        <v>18</v>
      </c>
      <c r="G25" s="23" t="s">
        <v>59</v>
      </c>
      <c r="H25" s="23"/>
      <c r="I25" s="23">
        <f t="shared" si="0"/>
        <v>0</v>
      </c>
      <c r="J25" s="36"/>
    </row>
    <row r="26" ht="138" customHeight="1" spans="1:10">
      <c r="A26" s="22">
        <v>23</v>
      </c>
      <c r="B26" s="34"/>
      <c r="C26" s="24" t="s">
        <v>60</v>
      </c>
      <c r="D26" s="35"/>
      <c r="E26" s="25">
        <v>1</v>
      </c>
      <c r="F26" s="26" t="s">
        <v>18</v>
      </c>
      <c r="G26" s="23" t="s">
        <v>61</v>
      </c>
      <c r="H26" s="23"/>
      <c r="I26" s="23">
        <f t="shared" si="0"/>
        <v>0</v>
      </c>
      <c r="J26" s="36"/>
    </row>
    <row r="27" ht="90" customHeight="1" spans="1:10">
      <c r="A27" s="22">
        <v>24</v>
      </c>
      <c r="B27" s="34"/>
      <c r="C27" s="24" t="s">
        <v>62</v>
      </c>
      <c r="D27" s="35"/>
      <c r="E27" s="25">
        <v>5</v>
      </c>
      <c r="F27" s="26" t="s">
        <v>63</v>
      </c>
      <c r="G27" s="23" t="s">
        <v>64</v>
      </c>
      <c r="H27" s="23"/>
      <c r="I27" s="23">
        <f t="shared" si="0"/>
        <v>0</v>
      </c>
      <c r="J27" s="36"/>
    </row>
    <row r="28" ht="132" customHeight="1" spans="1:10">
      <c r="A28" s="22">
        <v>25</v>
      </c>
      <c r="B28" s="23" t="s">
        <v>65</v>
      </c>
      <c r="C28" s="24" t="s">
        <v>66</v>
      </c>
      <c r="D28" s="38"/>
      <c r="E28" s="39">
        <v>1</v>
      </c>
      <c r="F28" s="39" t="s">
        <v>18</v>
      </c>
      <c r="G28" s="23" t="s">
        <v>67</v>
      </c>
      <c r="H28" s="39"/>
      <c r="I28" s="23">
        <f t="shared" si="0"/>
        <v>0</v>
      </c>
      <c r="J28" s="40"/>
    </row>
    <row r="29" ht="69" customHeight="1" spans="1:10">
      <c r="A29" s="22">
        <v>26</v>
      </c>
      <c r="B29" s="38" t="s">
        <v>10</v>
      </c>
      <c r="C29" s="41"/>
      <c r="D29" s="38"/>
      <c r="E29" s="38"/>
      <c r="F29" s="38"/>
      <c r="G29" s="38"/>
      <c r="H29" s="38"/>
      <c r="I29" s="40">
        <f>SUM(I4:I28)</f>
        <v>0</v>
      </c>
      <c r="J29" s="40"/>
    </row>
    <row r="30" ht="36" customHeight="1" spans="1:10">
      <c r="A30" s="17" t="s">
        <v>68</v>
      </c>
      <c r="B30" s="17"/>
      <c r="C30" s="18"/>
      <c r="D30" s="19"/>
      <c r="E30" s="20"/>
      <c r="F30" s="17"/>
      <c r="G30" s="21"/>
      <c r="H30" s="21"/>
      <c r="I30" s="21"/>
      <c r="J30" s="21"/>
    </row>
    <row r="31" ht="66" customHeight="1" spans="1:10">
      <c r="A31" s="22" t="s">
        <v>2</v>
      </c>
      <c r="B31" s="23" t="s">
        <v>3</v>
      </c>
      <c r="C31" s="24" t="s">
        <v>4</v>
      </c>
      <c r="D31" s="23" t="s">
        <v>5</v>
      </c>
      <c r="E31" s="25" t="s">
        <v>6</v>
      </c>
      <c r="F31" s="26" t="s">
        <v>7</v>
      </c>
      <c r="G31" s="22"/>
      <c r="H31" s="23"/>
      <c r="I31" s="23"/>
      <c r="J31" s="23" t="s">
        <v>11</v>
      </c>
    </row>
    <row r="32" ht="66" customHeight="1" spans="1:10">
      <c r="A32" s="22">
        <v>1</v>
      </c>
      <c r="B32" s="34" t="s">
        <v>69</v>
      </c>
      <c r="C32" s="24" t="s">
        <v>70</v>
      </c>
      <c r="D32" s="35"/>
      <c r="E32" s="25">
        <v>75</v>
      </c>
      <c r="F32" s="26" t="s">
        <v>63</v>
      </c>
      <c r="G32" s="23" t="s">
        <v>71</v>
      </c>
      <c r="H32" s="23"/>
      <c r="I32" s="23">
        <f>E32*H32</f>
        <v>0</v>
      </c>
      <c r="J32" s="36"/>
    </row>
    <row r="33" ht="66" customHeight="1" spans="1:10">
      <c r="A33" s="22"/>
      <c r="B33" s="34"/>
      <c r="C33" s="24" t="s">
        <v>72</v>
      </c>
      <c r="D33" s="35"/>
      <c r="E33" s="25">
        <v>75</v>
      </c>
      <c r="F33" s="26" t="s">
        <v>63</v>
      </c>
      <c r="G33" s="23" t="s">
        <v>73</v>
      </c>
      <c r="H33" s="23"/>
      <c r="I33" s="23">
        <f t="shared" ref="I33:I64" si="1">E33*H33</f>
        <v>0</v>
      </c>
      <c r="J33" s="36"/>
    </row>
    <row r="34" ht="66" customHeight="1" spans="1:10">
      <c r="A34" s="22"/>
      <c r="B34" s="34"/>
      <c r="C34" s="24" t="s">
        <v>74</v>
      </c>
      <c r="D34" s="35"/>
      <c r="E34" s="25">
        <v>75</v>
      </c>
      <c r="F34" s="26" t="s">
        <v>63</v>
      </c>
      <c r="G34" s="23" t="s">
        <v>75</v>
      </c>
      <c r="H34" s="23"/>
      <c r="I34" s="23">
        <f t="shared" si="1"/>
        <v>0</v>
      </c>
      <c r="J34" s="36"/>
    </row>
    <row r="35" ht="66" customHeight="1" spans="1:10">
      <c r="A35" s="22"/>
      <c r="B35" s="34"/>
      <c r="C35" s="24" t="s">
        <v>76</v>
      </c>
      <c r="D35" s="35"/>
      <c r="E35" s="25">
        <v>75</v>
      </c>
      <c r="F35" s="26" t="s">
        <v>63</v>
      </c>
      <c r="G35" s="23" t="s">
        <v>77</v>
      </c>
      <c r="H35" s="23"/>
      <c r="I35" s="23">
        <f t="shared" si="1"/>
        <v>0</v>
      </c>
      <c r="J35" s="36"/>
    </row>
    <row r="36" ht="66" customHeight="1" spans="1:10">
      <c r="A36" s="22">
        <v>2</v>
      </c>
      <c r="B36" s="22" t="s">
        <v>78</v>
      </c>
      <c r="C36" s="24" t="s">
        <v>79</v>
      </c>
      <c r="D36" s="35"/>
      <c r="E36" s="25">
        <v>1</v>
      </c>
      <c r="F36" s="26" t="s">
        <v>18</v>
      </c>
      <c r="G36" s="23" t="s">
        <v>80</v>
      </c>
      <c r="H36" s="23"/>
      <c r="I36" s="23">
        <f t="shared" si="1"/>
        <v>0</v>
      </c>
      <c r="J36" s="36"/>
    </row>
    <row r="37" ht="66" customHeight="1" spans="1:10">
      <c r="A37" s="22"/>
      <c r="B37" s="22"/>
      <c r="C37" s="24" t="s">
        <v>81</v>
      </c>
      <c r="D37" s="35"/>
      <c r="E37" s="25">
        <v>1</v>
      </c>
      <c r="F37" s="26" t="s">
        <v>18</v>
      </c>
      <c r="G37" s="23" t="s">
        <v>80</v>
      </c>
      <c r="H37" s="23"/>
      <c r="I37" s="23">
        <f t="shared" si="1"/>
        <v>0</v>
      </c>
      <c r="J37" s="36"/>
    </row>
    <row r="38" ht="116" customHeight="1" spans="1:10">
      <c r="A38" s="22"/>
      <c r="B38" s="22"/>
      <c r="C38" s="24" t="s">
        <v>82</v>
      </c>
      <c r="D38" s="35"/>
      <c r="E38" s="25">
        <v>1</v>
      </c>
      <c r="F38" s="26" t="s">
        <v>18</v>
      </c>
      <c r="G38" s="23" t="s">
        <v>83</v>
      </c>
      <c r="H38" s="23"/>
      <c r="I38" s="23">
        <f t="shared" si="1"/>
        <v>0</v>
      </c>
      <c r="J38" s="36"/>
    </row>
    <row r="39" ht="66" customHeight="1" spans="1:10">
      <c r="A39" s="22"/>
      <c r="B39" s="22"/>
      <c r="C39" s="24" t="s">
        <v>84</v>
      </c>
      <c r="D39" s="35"/>
      <c r="E39" s="25">
        <v>1</v>
      </c>
      <c r="F39" s="26" t="s">
        <v>18</v>
      </c>
      <c r="G39" s="23" t="s">
        <v>85</v>
      </c>
      <c r="H39" s="23"/>
      <c r="I39" s="23">
        <f t="shared" si="1"/>
        <v>0</v>
      </c>
      <c r="J39" s="36"/>
    </row>
    <row r="40" ht="66" customHeight="1" spans="1:10">
      <c r="A40" s="22">
        <v>3</v>
      </c>
      <c r="B40" s="22" t="s">
        <v>86</v>
      </c>
      <c r="C40" s="24" t="s">
        <v>87</v>
      </c>
      <c r="D40" s="35"/>
      <c r="E40" s="25">
        <v>1</v>
      </c>
      <c r="F40" s="26" t="s">
        <v>18</v>
      </c>
      <c r="G40" s="23" t="s">
        <v>88</v>
      </c>
      <c r="H40" s="23"/>
      <c r="I40" s="23">
        <f t="shared" si="1"/>
        <v>0</v>
      </c>
      <c r="J40" s="36"/>
    </row>
    <row r="41" ht="66" customHeight="1" spans="1:10">
      <c r="A41" s="22"/>
      <c r="B41" s="22"/>
      <c r="C41" s="24" t="s">
        <v>81</v>
      </c>
      <c r="D41" s="35"/>
      <c r="E41" s="25">
        <v>1</v>
      </c>
      <c r="F41" s="26" t="s">
        <v>18</v>
      </c>
      <c r="G41" s="23" t="s">
        <v>88</v>
      </c>
      <c r="H41" s="23"/>
      <c r="I41" s="23">
        <f t="shared" si="1"/>
        <v>0</v>
      </c>
      <c r="J41" s="36"/>
    </row>
    <row r="42" ht="129" customHeight="1" spans="1:10">
      <c r="A42" s="22">
        <v>4</v>
      </c>
      <c r="B42" s="22" t="s">
        <v>89</v>
      </c>
      <c r="C42" s="24" t="s">
        <v>90</v>
      </c>
      <c r="D42" s="35"/>
      <c r="E42" s="25">
        <v>1</v>
      </c>
      <c r="F42" s="26" t="s">
        <v>18</v>
      </c>
      <c r="G42" s="23" t="s">
        <v>91</v>
      </c>
      <c r="H42" s="23"/>
      <c r="I42" s="23">
        <f t="shared" si="1"/>
        <v>0</v>
      </c>
      <c r="J42" s="36"/>
    </row>
    <row r="43" ht="97" customHeight="1" spans="1:10">
      <c r="A43" s="22"/>
      <c r="B43" s="22"/>
      <c r="C43" s="24" t="s">
        <v>92</v>
      </c>
      <c r="D43" s="35"/>
      <c r="E43" s="25">
        <v>1</v>
      </c>
      <c r="F43" s="26" t="s">
        <v>18</v>
      </c>
      <c r="G43" s="23" t="s">
        <v>93</v>
      </c>
      <c r="H43" s="23"/>
      <c r="I43" s="23">
        <f t="shared" si="1"/>
        <v>0</v>
      </c>
      <c r="J43" s="36"/>
    </row>
    <row r="44" ht="107" customHeight="1" spans="1:10">
      <c r="A44" s="22"/>
      <c r="B44" s="22"/>
      <c r="C44" s="24" t="s">
        <v>94</v>
      </c>
      <c r="D44" s="35"/>
      <c r="E44" s="25">
        <v>1</v>
      </c>
      <c r="F44" s="26" t="s">
        <v>18</v>
      </c>
      <c r="G44" s="23" t="s">
        <v>95</v>
      </c>
      <c r="H44" s="23"/>
      <c r="I44" s="23">
        <f t="shared" si="1"/>
        <v>0</v>
      </c>
      <c r="J44" s="36"/>
    </row>
    <row r="45" ht="110" customHeight="1" spans="1:10">
      <c r="A45" s="22"/>
      <c r="B45" s="22"/>
      <c r="C45" s="24" t="s">
        <v>96</v>
      </c>
      <c r="D45" s="35"/>
      <c r="E45" s="25">
        <v>1</v>
      </c>
      <c r="F45" s="26" t="s">
        <v>18</v>
      </c>
      <c r="G45" s="23" t="s">
        <v>97</v>
      </c>
      <c r="H45" s="23"/>
      <c r="I45" s="23">
        <f t="shared" si="1"/>
        <v>0</v>
      </c>
      <c r="J45" s="36"/>
    </row>
    <row r="46" ht="93" customHeight="1" spans="1:10">
      <c r="A46" s="22"/>
      <c r="B46" s="22"/>
      <c r="C46" s="24" t="s">
        <v>98</v>
      </c>
      <c r="D46" s="35"/>
      <c r="E46" s="25">
        <v>1</v>
      </c>
      <c r="F46" s="26" t="s">
        <v>18</v>
      </c>
      <c r="G46" s="23" t="s">
        <v>99</v>
      </c>
      <c r="H46" s="23"/>
      <c r="I46" s="23">
        <f t="shared" si="1"/>
        <v>0</v>
      </c>
      <c r="J46" s="36"/>
    </row>
    <row r="47" ht="66" customHeight="1" spans="1:10">
      <c r="A47" s="22"/>
      <c r="B47" s="22"/>
      <c r="C47" s="24" t="s">
        <v>100</v>
      </c>
      <c r="D47" s="35"/>
      <c r="E47" s="25">
        <v>1</v>
      </c>
      <c r="F47" s="26" t="s">
        <v>18</v>
      </c>
      <c r="G47" s="23" t="s">
        <v>101</v>
      </c>
      <c r="H47" s="23"/>
      <c r="I47" s="23">
        <f t="shared" si="1"/>
        <v>0</v>
      </c>
      <c r="J47" s="36"/>
    </row>
    <row r="48" ht="169" customHeight="1" spans="1:10">
      <c r="A48" s="22">
        <v>5</v>
      </c>
      <c r="B48" s="22" t="s">
        <v>102</v>
      </c>
      <c r="C48" s="24" t="s">
        <v>103</v>
      </c>
      <c r="D48" s="35"/>
      <c r="E48" s="25">
        <v>2</v>
      </c>
      <c r="F48" s="26" t="s">
        <v>18</v>
      </c>
      <c r="G48" s="32" t="s">
        <v>104</v>
      </c>
      <c r="H48" s="23"/>
      <c r="I48" s="23">
        <f t="shared" si="1"/>
        <v>0</v>
      </c>
      <c r="J48" s="36"/>
    </row>
    <row r="49" ht="159" customHeight="1" spans="1:13">
      <c r="A49" s="22">
        <v>6</v>
      </c>
      <c r="B49" s="22"/>
      <c r="C49" s="24" t="s">
        <v>105</v>
      </c>
      <c r="D49" s="35"/>
      <c r="E49" s="25">
        <v>2</v>
      </c>
      <c r="F49" s="26" t="s">
        <v>18</v>
      </c>
      <c r="G49" s="32" t="s">
        <v>106</v>
      </c>
      <c r="H49" s="23"/>
      <c r="I49" s="23">
        <f t="shared" si="1"/>
        <v>0</v>
      </c>
      <c r="J49" s="36"/>
      <c r="L49" s="42"/>
      <c r="M49" s="1"/>
    </row>
    <row r="50" ht="66" customHeight="1" spans="1:13">
      <c r="A50" s="22">
        <v>7</v>
      </c>
      <c r="B50" s="22" t="s">
        <v>107</v>
      </c>
      <c r="C50" s="24" t="s">
        <v>108</v>
      </c>
      <c r="D50" s="35"/>
      <c r="E50" s="25">
        <v>1</v>
      </c>
      <c r="F50" s="26" t="s">
        <v>18</v>
      </c>
      <c r="G50" s="23" t="s">
        <v>109</v>
      </c>
      <c r="H50" s="23"/>
      <c r="I50" s="23">
        <f t="shared" si="1"/>
        <v>0</v>
      </c>
      <c r="J50" s="36"/>
    </row>
    <row r="51" ht="66" customHeight="1" spans="1:13">
      <c r="A51" s="22"/>
      <c r="B51" s="22"/>
      <c r="C51" s="24" t="s">
        <v>110</v>
      </c>
      <c r="D51" s="35"/>
      <c r="E51" s="25">
        <v>1</v>
      </c>
      <c r="F51" s="26" t="s">
        <v>18</v>
      </c>
      <c r="G51" s="23" t="s">
        <v>111</v>
      </c>
      <c r="H51" s="23"/>
      <c r="I51" s="23">
        <f t="shared" si="1"/>
        <v>0</v>
      </c>
      <c r="J51" s="36"/>
    </row>
    <row r="52" ht="66" customHeight="1" spans="1:13">
      <c r="A52" s="22"/>
      <c r="B52" s="22"/>
      <c r="C52" s="24" t="s">
        <v>108</v>
      </c>
      <c r="D52" s="35"/>
      <c r="E52" s="25">
        <v>1</v>
      </c>
      <c r="F52" s="26" t="s">
        <v>18</v>
      </c>
      <c r="G52" s="23" t="s">
        <v>112</v>
      </c>
      <c r="H52" s="23"/>
      <c r="I52" s="23">
        <f t="shared" si="1"/>
        <v>0</v>
      </c>
      <c r="J52" s="36"/>
    </row>
    <row r="53" ht="66" customHeight="1" spans="1:13">
      <c r="A53" s="22"/>
      <c r="B53" s="22"/>
      <c r="C53" s="24" t="s">
        <v>108</v>
      </c>
      <c r="D53" s="35"/>
      <c r="E53" s="25">
        <v>1</v>
      </c>
      <c r="F53" s="26" t="s">
        <v>18</v>
      </c>
      <c r="G53" s="23" t="s">
        <v>109</v>
      </c>
      <c r="H53" s="23"/>
      <c r="I53" s="23">
        <f t="shared" si="1"/>
        <v>0</v>
      </c>
      <c r="J53" s="36"/>
    </row>
    <row r="54" ht="107" customHeight="1" spans="1:13">
      <c r="A54" s="22"/>
      <c r="B54" s="22"/>
      <c r="C54" s="24" t="s">
        <v>113</v>
      </c>
      <c r="D54" s="35"/>
      <c r="E54" s="25">
        <v>1</v>
      </c>
      <c r="F54" s="26" t="s">
        <v>18</v>
      </c>
      <c r="G54" s="23" t="s">
        <v>114</v>
      </c>
      <c r="H54" s="23"/>
      <c r="I54" s="23">
        <f t="shared" si="1"/>
        <v>0</v>
      </c>
      <c r="J54" s="36"/>
    </row>
    <row r="55" ht="111" customHeight="1" spans="1:13">
      <c r="A55" s="22">
        <v>8</v>
      </c>
      <c r="B55" s="22" t="s">
        <v>115</v>
      </c>
      <c r="C55" s="24" t="s">
        <v>116</v>
      </c>
      <c r="D55" s="35"/>
      <c r="E55" s="25">
        <v>1</v>
      </c>
      <c r="F55" s="26" t="s">
        <v>18</v>
      </c>
      <c r="G55" s="23" t="s">
        <v>117</v>
      </c>
      <c r="H55" s="23"/>
      <c r="I55" s="23">
        <f t="shared" si="1"/>
        <v>0</v>
      </c>
      <c r="J55" s="43"/>
    </row>
    <row r="56" ht="133" customHeight="1" spans="1:13">
      <c r="A56" s="22"/>
      <c r="B56" s="22" t="s">
        <v>115</v>
      </c>
      <c r="C56" s="24" t="s">
        <v>118</v>
      </c>
      <c r="D56" s="35"/>
      <c r="E56" s="25">
        <v>1</v>
      </c>
      <c r="F56" s="26" t="s">
        <v>18</v>
      </c>
      <c r="G56" s="23" t="s">
        <v>119</v>
      </c>
      <c r="H56" s="23"/>
      <c r="I56" s="23">
        <f t="shared" si="1"/>
        <v>0</v>
      </c>
      <c r="J56" s="43"/>
    </row>
    <row r="57" ht="92" customHeight="1" spans="1:13">
      <c r="A57" s="22"/>
      <c r="B57" s="22" t="s">
        <v>115</v>
      </c>
      <c r="C57" s="24" t="s">
        <v>120</v>
      </c>
      <c r="D57" s="35"/>
      <c r="E57" s="25">
        <v>1</v>
      </c>
      <c r="F57" s="26" t="s">
        <v>18</v>
      </c>
      <c r="G57" s="23" t="s">
        <v>121</v>
      </c>
      <c r="H57" s="23"/>
      <c r="I57" s="23">
        <f t="shared" si="1"/>
        <v>0</v>
      </c>
      <c r="J57" s="43"/>
    </row>
    <row r="58" ht="73" customHeight="1" spans="1:13">
      <c r="A58" s="22">
        <v>9</v>
      </c>
      <c r="B58" s="44" t="s">
        <v>122</v>
      </c>
      <c r="C58" s="24" t="s">
        <v>123</v>
      </c>
      <c r="D58" s="35"/>
      <c r="E58" s="25">
        <v>1</v>
      </c>
      <c r="F58" s="26" t="s">
        <v>18</v>
      </c>
      <c r="G58" s="23" t="s">
        <v>124</v>
      </c>
      <c r="H58" s="23"/>
      <c r="I58" s="23">
        <f t="shared" si="1"/>
        <v>0</v>
      </c>
      <c r="J58" s="43"/>
    </row>
    <row r="59" ht="133" customHeight="1" spans="1:13">
      <c r="A59" s="22">
        <v>10</v>
      </c>
      <c r="B59" s="44" t="s">
        <v>125</v>
      </c>
      <c r="C59" s="24" t="s">
        <v>126</v>
      </c>
      <c r="D59" s="35"/>
      <c r="E59" s="25">
        <v>1</v>
      </c>
      <c r="F59" s="26" t="s">
        <v>18</v>
      </c>
      <c r="G59" s="23" t="s">
        <v>127</v>
      </c>
      <c r="H59" s="23"/>
      <c r="I59" s="23">
        <f t="shared" si="1"/>
        <v>0</v>
      </c>
      <c r="J59" s="43"/>
    </row>
    <row r="60" ht="208" customHeight="1" spans="1:13">
      <c r="A60" s="22">
        <v>11</v>
      </c>
      <c r="B60" s="44" t="s">
        <v>128</v>
      </c>
      <c r="C60" s="24" t="s">
        <v>129</v>
      </c>
      <c r="D60" s="35"/>
      <c r="E60" s="25">
        <v>1</v>
      </c>
      <c r="F60" s="26" t="s">
        <v>18</v>
      </c>
      <c r="G60" s="23" t="s">
        <v>130</v>
      </c>
      <c r="H60" s="23"/>
      <c r="I60" s="23">
        <f t="shared" si="1"/>
        <v>0</v>
      </c>
      <c r="J60" s="43"/>
    </row>
    <row r="61" ht="168" customHeight="1" spans="1:13">
      <c r="A61" s="22">
        <v>12</v>
      </c>
      <c r="B61" s="44" t="s">
        <v>131</v>
      </c>
      <c r="C61" s="24" t="s">
        <v>129</v>
      </c>
      <c r="D61" s="35"/>
      <c r="E61" s="25">
        <v>1</v>
      </c>
      <c r="F61" s="26" t="s">
        <v>18</v>
      </c>
      <c r="G61" s="23" t="s">
        <v>132</v>
      </c>
      <c r="H61" s="23"/>
      <c r="I61" s="23">
        <f t="shared" si="1"/>
        <v>0</v>
      </c>
      <c r="J61" s="43"/>
    </row>
    <row r="62" ht="170" customHeight="1" spans="1:13">
      <c r="A62" s="22">
        <v>13</v>
      </c>
      <c r="B62" s="44" t="s">
        <v>133</v>
      </c>
      <c r="C62" s="24" t="s">
        <v>134</v>
      </c>
      <c r="D62" s="35"/>
      <c r="E62" s="25">
        <v>1</v>
      </c>
      <c r="F62" s="26" t="s">
        <v>18</v>
      </c>
      <c r="G62" s="23" t="s">
        <v>135</v>
      </c>
      <c r="H62" s="23"/>
      <c r="I62" s="23">
        <f t="shared" si="1"/>
        <v>0</v>
      </c>
      <c r="J62" s="43"/>
    </row>
    <row r="63" ht="132" customHeight="1" spans="1:13">
      <c r="A63" s="22">
        <v>14</v>
      </c>
      <c r="B63" s="44" t="s">
        <v>136</v>
      </c>
      <c r="C63" s="24" t="s">
        <v>137</v>
      </c>
      <c r="D63" s="35"/>
      <c r="E63" s="25">
        <v>1</v>
      </c>
      <c r="F63" s="26" t="s">
        <v>18</v>
      </c>
      <c r="G63" s="23" t="s">
        <v>138</v>
      </c>
      <c r="H63" s="23"/>
      <c r="I63" s="23">
        <f t="shared" si="1"/>
        <v>0</v>
      </c>
      <c r="J63" s="43"/>
    </row>
    <row r="64" ht="132" customHeight="1" spans="1:13">
      <c r="A64" s="22">
        <v>15</v>
      </c>
      <c r="B64" s="44" t="s">
        <v>139</v>
      </c>
      <c r="C64" s="24" t="s">
        <v>137</v>
      </c>
      <c r="D64" s="35"/>
      <c r="E64" s="25">
        <v>1</v>
      </c>
      <c r="F64" s="26" t="s">
        <v>18</v>
      </c>
      <c r="G64" s="23" t="s">
        <v>138</v>
      </c>
      <c r="H64" s="23"/>
      <c r="I64" s="23">
        <f t="shared" si="1"/>
        <v>0</v>
      </c>
      <c r="J64" s="43"/>
    </row>
    <row r="65" ht="103" customHeight="1" spans="1:12">
      <c r="A65" s="22">
        <v>16</v>
      </c>
      <c r="B65" s="44" t="s">
        <v>140</v>
      </c>
      <c r="C65" s="24" t="s">
        <v>141</v>
      </c>
      <c r="D65" s="35"/>
      <c r="E65" s="25">
        <v>1</v>
      </c>
      <c r="F65" s="26" t="s">
        <v>18</v>
      </c>
      <c r="G65" s="23" t="s">
        <v>142</v>
      </c>
      <c r="H65" s="23"/>
      <c r="I65" s="23">
        <f t="shared" ref="I65:I96" si="2">E65*H65</f>
        <v>0</v>
      </c>
      <c r="J65" s="43"/>
    </row>
    <row r="66" ht="107" customHeight="1" spans="1:12">
      <c r="A66" s="22">
        <v>17</v>
      </c>
      <c r="B66" s="44" t="s">
        <v>143</v>
      </c>
      <c r="C66" s="24" t="s">
        <v>144</v>
      </c>
      <c r="D66" s="35"/>
      <c r="E66" s="25">
        <v>1</v>
      </c>
      <c r="F66" s="26" t="s">
        <v>18</v>
      </c>
      <c r="G66" s="23" t="s">
        <v>145</v>
      </c>
      <c r="H66" s="23"/>
      <c r="I66" s="23">
        <f t="shared" si="2"/>
        <v>0</v>
      </c>
      <c r="J66" s="43"/>
    </row>
    <row r="67" ht="106" customHeight="1" spans="1:12">
      <c r="A67" s="22">
        <v>18</v>
      </c>
      <c r="B67" s="44" t="s">
        <v>146</v>
      </c>
      <c r="C67" s="24" t="s">
        <v>144</v>
      </c>
      <c r="D67" s="35"/>
      <c r="E67" s="25">
        <v>1</v>
      </c>
      <c r="F67" s="26" t="s">
        <v>18</v>
      </c>
      <c r="G67" s="23" t="s">
        <v>147</v>
      </c>
      <c r="H67" s="23"/>
      <c r="I67" s="23">
        <f t="shared" si="2"/>
        <v>0</v>
      </c>
      <c r="J67" s="43"/>
    </row>
    <row r="68" ht="96" customHeight="1" spans="1:12">
      <c r="A68" s="22">
        <v>19</v>
      </c>
      <c r="B68" s="44" t="s">
        <v>148</v>
      </c>
      <c r="C68" s="24" t="s">
        <v>149</v>
      </c>
      <c r="D68" s="35"/>
      <c r="E68" s="25">
        <v>1</v>
      </c>
      <c r="F68" s="26" t="s">
        <v>18</v>
      </c>
      <c r="G68" s="23" t="s">
        <v>150</v>
      </c>
      <c r="H68" s="23"/>
      <c r="I68" s="23">
        <f t="shared" si="2"/>
        <v>0</v>
      </c>
      <c r="J68" s="43"/>
    </row>
    <row r="69" ht="132" customHeight="1" spans="1:12">
      <c r="A69" s="22">
        <v>20</v>
      </c>
      <c r="B69" s="23" t="s">
        <v>151</v>
      </c>
      <c r="C69" s="24" t="s">
        <v>152</v>
      </c>
      <c r="D69" s="35"/>
      <c r="E69" s="25">
        <v>3</v>
      </c>
      <c r="F69" s="26" t="s">
        <v>14</v>
      </c>
      <c r="G69" s="23" t="s">
        <v>153</v>
      </c>
      <c r="H69" s="23"/>
      <c r="I69" s="23">
        <f t="shared" si="2"/>
        <v>0</v>
      </c>
      <c r="J69" s="43"/>
    </row>
    <row r="70" ht="132" customHeight="1" spans="1:12">
      <c r="A70" s="22">
        <v>21</v>
      </c>
      <c r="B70" s="23" t="s">
        <v>154</v>
      </c>
      <c r="C70" s="24" t="s">
        <v>155</v>
      </c>
      <c r="D70" s="35"/>
      <c r="E70" s="25">
        <v>1</v>
      </c>
      <c r="F70" s="26" t="s">
        <v>18</v>
      </c>
      <c r="G70" s="23" t="s">
        <v>156</v>
      </c>
      <c r="H70" s="23"/>
      <c r="I70" s="23">
        <f t="shared" si="2"/>
        <v>0</v>
      </c>
      <c r="J70" s="43"/>
    </row>
    <row r="71" ht="141" customHeight="1" spans="1:12">
      <c r="A71" s="22">
        <v>22</v>
      </c>
      <c r="B71" s="23" t="s">
        <v>157</v>
      </c>
      <c r="C71" s="24" t="s">
        <v>158</v>
      </c>
      <c r="D71" s="35"/>
      <c r="E71" s="25">
        <v>1</v>
      </c>
      <c r="F71" s="26" t="s">
        <v>18</v>
      </c>
      <c r="G71" s="23" t="s">
        <v>159</v>
      </c>
      <c r="H71" s="23"/>
      <c r="I71" s="23">
        <f t="shared" si="2"/>
        <v>0</v>
      </c>
      <c r="J71" s="43"/>
    </row>
    <row r="72" ht="134" customHeight="1" spans="1:12">
      <c r="A72" s="22">
        <v>23</v>
      </c>
      <c r="B72" s="23" t="s">
        <v>160</v>
      </c>
      <c r="C72" s="24" t="s">
        <v>161</v>
      </c>
      <c r="D72" s="35"/>
      <c r="E72" s="25">
        <v>1</v>
      </c>
      <c r="F72" s="26" t="s">
        <v>18</v>
      </c>
      <c r="G72" s="23" t="s">
        <v>162</v>
      </c>
      <c r="H72" s="23"/>
      <c r="I72" s="23">
        <f t="shared" si="2"/>
        <v>0</v>
      </c>
      <c r="J72" s="23" t="s">
        <v>163</v>
      </c>
    </row>
    <row r="73" ht="88" customHeight="1" spans="1:12">
      <c r="A73" s="22">
        <v>24</v>
      </c>
      <c r="B73" s="23" t="s">
        <v>164</v>
      </c>
      <c r="C73" s="24" t="s">
        <v>165</v>
      </c>
      <c r="D73" s="35"/>
      <c r="E73" s="25">
        <v>1</v>
      </c>
      <c r="F73" s="26" t="s">
        <v>18</v>
      </c>
      <c r="G73" s="23" t="s">
        <v>166</v>
      </c>
      <c r="H73" s="23"/>
      <c r="I73" s="23">
        <f t="shared" si="2"/>
        <v>0</v>
      </c>
      <c r="J73" s="43"/>
    </row>
    <row r="74" ht="107" customHeight="1" spans="1:12">
      <c r="A74" s="22">
        <v>25</v>
      </c>
      <c r="B74" s="23" t="s">
        <v>164</v>
      </c>
      <c r="C74" s="24" t="s">
        <v>167</v>
      </c>
      <c r="D74" s="35"/>
      <c r="E74" s="25">
        <v>1</v>
      </c>
      <c r="F74" s="26" t="s">
        <v>18</v>
      </c>
      <c r="G74" s="23" t="s">
        <v>168</v>
      </c>
      <c r="H74" s="23"/>
      <c r="I74" s="23">
        <f t="shared" si="2"/>
        <v>0</v>
      </c>
      <c r="J74" s="43"/>
      <c r="L74" s="45"/>
    </row>
    <row r="75" ht="119" customHeight="1" spans="1:12">
      <c r="A75" s="22">
        <v>26</v>
      </c>
      <c r="B75" s="23" t="s">
        <v>169</v>
      </c>
      <c r="C75" s="24" t="s">
        <v>170</v>
      </c>
      <c r="D75" s="35"/>
      <c r="E75" s="25">
        <v>1</v>
      </c>
      <c r="F75" s="26" t="s">
        <v>18</v>
      </c>
      <c r="G75" s="23" t="s">
        <v>171</v>
      </c>
      <c r="H75" s="23"/>
      <c r="I75" s="23">
        <f t="shared" si="2"/>
        <v>0</v>
      </c>
      <c r="J75" s="43"/>
      <c r="L75" s="45"/>
    </row>
    <row r="76" ht="107" customHeight="1" spans="1:12">
      <c r="A76" s="22">
        <v>27</v>
      </c>
      <c r="B76" s="23" t="s">
        <v>172</v>
      </c>
      <c r="C76" s="24" t="s">
        <v>173</v>
      </c>
      <c r="D76" s="35"/>
      <c r="E76" s="25">
        <v>8</v>
      </c>
      <c r="F76" s="26" t="s">
        <v>63</v>
      </c>
      <c r="G76" s="23" t="s">
        <v>174</v>
      </c>
      <c r="H76" s="23"/>
      <c r="I76" s="23">
        <f t="shared" si="2"/>
        <v>0</v>
      </c>
      <c r="J76" s="43"/>
    </row>
    <row r="77" ht="107" customHeight="1" spans="1:12">
      <c r="A77" s="22">
        <v>28</v>
      </c>
      <c r="B77" s="23" t="s">
        <v>175</v>
      </c>
      <c r="C77" s="24" t="s">
        <v>176</v>
      </c>
      <c r="D77" s="35"/>
      <c r="E77" s="25">
        <v>1</v>
      </c>
      <c r="F77" s="26" t="s">
        <v>18</v>
      </c>
      <c r="G77" s="23" t="s">
        <v>177</v>
      </c>
      <c r="H77" s="23"/>
      <c r="I77" s="23">
        <f t="shared" si="2"/>
        <v>0</v>
      </c>
      <c r="J77" s="43"/>
    </row>
    <row r="78" ht="73" customHeight="1" spans="1:12">
      <c r="A78" s="22">
        <v>29</v>
      </c>
      <c r="B78" s="23" t="s">
        <v>178</v>
      </c>
      <c r="C78" s="24" t="s">
        <v>179</v>
      </c>
      <c r="D78" s="35"/>
      <c r="E78" s="25">
        <v>1</v>
      </c>
      <c r="F78" s="26" t="s">
        <v>18</v>
      </c>
      <c r="G78" s="23" t="s">
        <v>180</v>
      </c>
      <c r="H78" s="23"/>
      <c r="I78" s="23">
        <f t="shared" si="2"/>
        <v>0</v>
      </c>
      <c r="J78" s="43"/>
    </row>
    <row r="79" ht="97" customHeight="1" spans="1:12">
      <c r="A79" s="22">
        <v>30</v>
      </c>
      <c r="B79" s="23" t="s">
        <v>181</v>
      </c>
      <c r="C79" s="24" t="s">
        <v>182</v>
      </c>
      <c r="D79" s="35"/>
      <c r="E79" s="25">
        <v>1</v>
      </c>
      <c r="F79" s="26" t="s">
        <v>18</v>
      </c>
      <c r="G79" s="23" t="s">
        <v>183</v>
      </c>
      <c r="H79" s="23"/>
      <c r="I79" s="23">
        <f t="shared" si="2"/>
        <v>0</v>
      </c>
      <c r="J79" s="23" t="s">
        <v>184</v>
      </c>
    </row>
    <row r="80" ht="108" customHeight="1" spans="1:12">
      <c r="A80" s="22">
        <v>31</v>
      </c>
      <c r="B80" s="23" t="s">
        <v>178</v>
      </c>
      <c r="C80" s="24" t="s">
        <v>185</v>
      </c>
      <c r="D80" s="35"/>
      <c r="E80" s="25">
        <v>1</v>
      </c>
      <c r="F80" s="26" t="s">
        <v>18</v>
      </c>
      <c r="G80" s="23" t="s">
        <v>186</v>
      </c>
      <c r="H80" s="23"/>
      <c r="I80" s="23">
        <f t="shared" si="2"/>
        <v>0</v>
      </c>
      <c r="J80" s="43"/>
    </row>
    <row r="81" ht="73" customHeight="1" spans="1:10">
      <c r="A81" s="22">
        <v>32</v>
      </c>
      <c r="B81" s="23" t="s">
        <v>187</v>
      </c>
      <c r="C81" s="24" t="s">
        <v>188</v>
      </c>
      <c r="D81" s="35"/>
      <c r="E81" s="25">
        <v>1</v>
      </c>
      <c r="F81" s="26" t="s">
        <v>18</v>
      </c>
      <c r="G81" s="23" t="s">
        <v>189</v>
      </c>
      <c r="H81" s="23"/>
      <c r="I81" s="23">
        <f t="shared" si="2"/>
        <v>0</v>
      </c>
      <c r="J81" s="43"/>
    </row>
    <row r="82" ht="73" customHeight="1" spans="1:10">
      <c r="A82" s="22">
        <v>33</v>
      </c>
      <c r="B82" s="23" t="s">
        <v>190</v>
      </c>
      <c r="C82" s="24" t="s">
        <v>191</v>
      </c>
      <c r="D82" s="35"/>
      <c r="E82" s="25">
        <v>1</v>
      </c>
      <c r="F82" s="26" t="s">
        <v>18</v>
      </c>
      <c r="G82" s="23" t="s">
        <v>192</v>
      </c>
      <c r="H82" s="23"/>
      <c r="I82" s="23">
        <f t="shared" si="2"/>
        <v>0</v>
      </c>
      <c r="J82" s="43"/>
    </row>
    <row r="83" ht="164" customHeight="1" spans="1:10">
      <c r="A83" s="22">
        <v>34</v>
      </c>
      <c r="B83" s="23" t="s">
        <v>193</v>
      </c>
      <c r="C83" s="24" t="s">
        <v>194</v>
      </c>
      <c r="D83" s="35"/>
      <c r="E83" s="25">
        <v>1</v>
      </c>
      <c r="F83" s="26" t="s">
        <v>18</v>
      </c>
      <c r="G83" s="23" t="s">
        <v>195</v>
      </c>
      <c r="H83" s="23"/>
      <c r="I83" s="23">
        <f t="shared" si="2"/>
        <v>0</v>
      </c>
      <c r="J83" s="43"/>
    </row>
    <row r="84" s="2" customFormat="1" ht="167" customHeight="1" spans="1:10">
      <c r="A84" s="22">
        <v>35</v>
      </c>
      <c r="B84" s="46" t="s">
        <v>196</v>
      </c>
      <c r="C84" s="47" t="s">
        <v>197</v>
      </c>
      <c r="D84" s="48"/>
      <c r="E84" s="48">
        <v>1</v>
      </c>
      <c r="F84" s="48" t="s">
        <v>18</v>
      </c>
      <c r="G84" s="46" t="s">
        <v>198</v>
      </c>
      <c r="H84" s="49"/>
      <c r="I84" s="49">
        <f>H84*E84</f>
        <v>0</v>
      </c>
      <c r="J84" s="50"/>
    </row>
    <row r="85" ht="73" customHeight="1" spans="1:10">
      <c r="A85" s="22">
        <v>36</v>
      </c>
      <c r="B85" s="23" t="s">
        <v>199</v>
      </c>
      <c r="C85" s="24" t="s">
        <v>200</v>
      </c>
      <c r="D85" s="35"/>
      <c r="E85" s="25">
        <v>1</v>
      </c>
      <c r="F85" s="26" t="s">
        <v>18</v>
      </c>
      <c r="G85" s="23" t="s">
        <v>201</v>
      </c>
      <c r="H85" s="23"/>
      <c r="I85" s="23">
        <f t="shared" ref="I85:I97" si="3">E85*H85</f>
        <v>0</v>
      </c>
      <c r="J85" s="43"/>
    </row>
    <row r="86" ht="73" customHeight="1" spans="1:10">
      <c r="A86" s="22">
        <v>37</v>
      </c>
      <c r="B86" s="51" t="s">
        <v>202</v>
      </c>
      <c r="C86" s="24" t="s">
        <v>203</v>
      </c>
      <c r="D86" s="35"/>
      <c r="E86" s="25">
        <v>1</v>
      </c>
      <c r="F86" s="26" t="s">
        <v>14</v>
      </c>
      <c r="G86" s="23" t="s">
        <v>204</v>
      </c>
      <c r="H86" s="23"/>
      <c r="I86" s="23">
        <f t="shared" si="3"/>
        <v>0</v>
      </c>
      <c r="J86" s="43"/>
    </row>
    <row r="87" ht="73" customHeight="1" spans="1:10">
      <c r="A87" s="22">
        <v>38</v>
      </c>
      <c r="B87" s="51" t="s">
        <v>205</v>
      </c>
      <c r="C87" s="24" t="s">
        <v>206</v>
      </c>
      <c r="D87" s="35"/>
      <c r="E87" s="25">
        <v>1</v>
      </c>
      <c r="F87" s="26" t="s">
        <v>18</v>
      </c>
      <c r="G87" s="34" t="s">
        <v>207</v>
      </c>
      <c r="H87" s="34"/>
      <c r="I87" s="23">
        <f t="shared" si="3"/>
        <v>0</v>
      </c>
      <c r="J87" s="52"/>
    </row>
    <row r="88" ht="89" customHeight="1" spans="1:10">
      <c r="A88" s="22">
        <v>39</v>
      </c>
      <c r="B88" s="51" t="s">
        <v>208</v>
      </c>
      <c r="C88" s="24" t="s">
        <v>209</v>
      </c>
      <c r="D88" s="35"/>
      <c r="E88" s="25">
        <v>1</v>
      </c>
      <c r="F88" s="26" t="s">
        <v>18</v>
      </c>
      <c r="G88" s="34" t="s">
        <v>207</v>
      </c>
      <c r="H88" s="34"/>
      <c r="I88" s="23">
        <f t="shared" si="3"/>
        <v>0</v>
      </c>
      <c r="J88" s="52"/>
    </row>
    <row r="89" ht="73" customHeight="1" spans="1:10">
      <c r="A89" s="22">
        <v>40</v>
      </c>
      <c r="B89" s="51" t="s">
        <v>210</v>
      </c>
      <c r="C89" s="24" t="s">
        <v>211</v>
      </c>
      <c r="D89" s="35"/>
      <c r="E89" s="25">
        <v>1</v>
      </c>
      <c r="F89" s="26" t="s">
        <v>18</v>
      </c>
      <c r="G89" s="34" t="s">
        <v>212</v>
      </c>
      <c r="H89" s="34"/>
      <c r="I89" s="23">
        <f t="shared" si="3"/>
        <v>0</v>
      </c>
      <c r="J89" s="52"/>
    </row>
    <row r="90" ht="73" customHeight="1" spans="1:10">
      <c r="A90" s="22">
        <v>41</v>
      </c>
      <c r="B90" s="51" t="s">
        <v>213</v>
      </c>
      <c r="C90" s="24" t="s">
        <v>214</v>
      </c>
      <c r="D90" s="35"/>
      <c r="E90" s="25">
        <v>1</v>
      </c>
      <c r="F90" s="26" t="s">
        <v>18</v>
      </c>
      <c r="G90" s="34" t="s">
        <v>215</v>
      </c>
      <c r="H90" s="34"/>
      <c r="I90" s="23">
        <f t="shared" si="3"/>
        <v>0</v>
      </c>
      <c r="J90" s="52"/>
    </row>
    <row r="91" ht="73" customHeight="1" spans="1:10">
      <c r="A91" s="22">
        <v>42</v>
      </c>
      <c r="B91" s="51" t="s">
        <v>216</v>
      </c>
      <c r="C91" s="24" t="s">
        <v>217</v>
      </c>
      <c r="D91" s="35"/>
      <c r="E91" s="25">
        <v>1</v>
      </c>
      <c r="F91" s="26" t="s">
        <v>18</v>
      </c>
      <c r="G91" s="34" t="s">
        <v>218</v>
      </c>
      <c r="H91" s="34"/>
      <c r="I91" s="23">
        <f t="shared" si="3"/>
        <v>0</v>
      </c>
      <c r="J91" s="52"/>
    </row>
    <row r="92" ht="127" customHeight="1" spans="1:10">
      <c r="A92" s="22">
        <v>43</v>
      </c>
      <c r="B92" s="51" t="s">
        <v>219</v>
      </c>
      <c r="C92" s="24" t="s">
        <v>220</v>
      </c>
      <c r="D92" s="35"/>
      <c r="E92" s="25">
        <v>1</v>
      </c>
      <c r="F92" s="26" t="s">
        <v>18</v>
      </c>
      <c r="G92" s="34" t="s">
        <v>221</v>
      </c>
      <c r="H92" s="34"/>
      <c r="I92" s="23">
        <f t="shared" si="3"/>
        <v>0</v>
      </c>
      <c r="J92" s="52"/>
    </row>
    <row r="93" ht="73" customHeight="1" spans="1:10">
      <c r="A93" s="22">
        <v>44</v>
      </c>
      <c r="B93" s="51" t="s">
        <v>222</v>
      </c>
      <c r="C93" s="24" t="s">
        <v>223</v>
      </c>
      <c r="D93" s="35"/>
      <c r="E93" s="25">
        <v>1</v>
      </c>
      <c r="F93" s="26" t="s">
        <v>14</v>
      </c>
      <c r="G93" s="34" t="s">
        <v>224</v>
      </c>
      <c r="H93" s="34"/>
      <c r="I93" s="23">
        <f t="shared" si="3"/>
        <v>0</v>
      </c>
      <c r="J93" s="52"/>
    </row>
    <row r="94" ht="73" customHeight="1" spans="1:10">
      <c r="A94" s="22">
        <v>45</v>
      </c>
      <c r="B94" s="51" t="s">
        <v>225</v>
      </c>
      <c r="C94" s="28" t="s">
        <v>226</v>
      </c>
      <c r="D94" s="35"/>
      <c r="E94" s="25">
        <v>1</v>
      </c>
      <c r="F94" s="26" t="s">
        <v>18</v>
      </c>
      <c r="G94" s="34" t="s">
        <v>227</v>
      </c>
      <c r="H94" s="34"/>
      <c r="I94" s="23">
        <f t="shared" si="3"/>
        <v>0</v>
      </c>
      <c r="J94" s="52"/>
    </row>
    <row r="95" ht="84" customHeight="1" spans="1:10">
      <c r="A95" s="22">
        <v>46</v>
      </c>
      <c r="B95" s="51" t="s">
        <v>228</v>
      </c>
      <c r="C95" s="28" t="s">
        <v>229</v>
      </c>
      <c r="D95" s="35"/>
      <c r="E95" s="25">
        <v>1</v>
      </c>
      <c r="F95" s="26" t="s">
        <v>18</v>
      </c>
      <c r="G95" s="34" t="s">
        <v>230</v>
      </c>
      <c r="H95" s="34"/>
      <c r="I95" s="23">
        <f t="shared" si="3"/>
        <v>0</v>
      </c>
      <c r="J95" s="52"/>
    </row>
    <row r="96" ht="73" customHeight="1" spans="1:10">
      <c r="A96" s="22">
        <v>47</v>
      </c>
      <c r="B96" s="51" t="s">
        <v>231</v>
      </c>
      <c r="C96" s="24" t="s">
        <v>223</v>
      </c>
      <c r="D96" s="35"/>
      <c r="E96" s="25">
        <v>4</v>
      </c>
      <c r="F96" s="26" t="s">
        <v>14</v>
      </c>
      <c r="G96" s="34" t="s">
        <v>232</v>
      </c>
      <c r="H96" s="34"/>
      <c r="I96" s="23">
        <f t="shared" si="3"/>
        <v>0</v>
      </c>
      <c r="J96" s="52"/>
    </row>
    <row r="97" ht="73" customHeight="1" spans="1:11">
      <c r="A97" s="22">
        <v>48</v>
      </c>
      <c r="B97" s="51" t="s">
        <v>233</v>
      </c>
      <c r="C97" s="28" t="s">
        <v>234</v>
      </c>
      <c r="D97" s="35"/>
      <c r="E97" s="25">
        <v>1</v>
      </c>
      <c r="F97" s="26" t="s">
        <v>18</v>
      </c>
      <c r="G97" s="34" t="s">
        <v>235</v>
      </c>
      <c r="H97" s="34"/>
      <c r="I97" s="23">
        <f t="shared" si="3"/>
        <v>0</v>
      </c>
      <c r="J97" s="52"/>
    </row>
    <row r="98" ht="73" customHeight="1" spans="1:11">
      <c r="A98" s="22">
        <v>49</v>
      </c>
      <c r="B98" s="51" t="s">
        <v>236</v>
      </c>
      <c r="C98" s="24" t="s">
        <v>237</v>
      </c>
      <c r="D98" s="35"/>
      <c r="E98" s="25">
        <v>1</v>
      </c>
      <c r="F98" s="26" t="s">
        <v>14</v>
      </c>
      <c r="G98" s="34" t="s">
        <v>238</v>
      </c>
      <c r="H98" s="34"/>
      <c r="I98" s="23">
        <f t="shared" ref="I98:I130" si="4">E98*H98</f>
        <v>0</v>
      </c>
      <c r="J98" s="52"/>
    </row>
    <row r="99" ht="138" customHeight="1" spans="1:11">
      <c r="A99" s="22">
        <v>50</v>
      </c>
      <c r="B99" s="51" t="s">
        <v>239</v>
      </c>
      <c r="C99" s="24" t="s">
        <v>240</v>
      </c>
      <c r="D99" s="35"/>
      <c r="E99" s="25">
        <v>1</v>
      </c>
      <c r="F99" s="26" t="s">
        <v>18</v>
      </c>
      <c r="G99" s="34" t="s">
        <v>241</v>
      </c>
      <c r="H99" s="34"/>
      <c r="I99" s="23">
        <f t="shared" si="4"/>
        <v>0</v>
      </c>
      <c r="J99" s="52"/>
    </row>
    <row r="100" s="3" customFormat="1" ht="175" customHeight="1" spans="1:11">
      <c r="A100" s="22">
        <v>51</v>
      </c>
      <c r="B100" s="51" t="s">
        <v>242</v>
      </c>
      <c r="C100" s="24" t="s">
        <v>243</v>
      </c>
      <c r="D100" s="35"/>
      <c r="E100" s="25">
        <v>1</v>
      </c>
      <c r="F100" s="26" t="s">
        <v>18</v>
      </c>
      <c r="G100" s="34" t="s">
        <v>244</v>
      </c>
      <c r="H100" s="34"/>
      <c r="I100" s="23">
        <f t="shared" si="4"/>
        <v>0</v>
      </c>
      <c r="J100" s="52"/>
      <c r="K100" s="11"/>
    </row>
    <row r="101" ht="73" customHeight="1" spans="1:11">
      <c r="A101" s="22">
        <v>52</v>
      </c>
      <c r="B101" s="51" t="s">
        <v>245</v>
      </c>
      <c r="C101" s="24" t="s">
        <v>223</v>
      </c>
      <c r="D101" s="35"/>
      <c r="E101" s="25">
        <v>2</v>
      </c>
      <c r="F101" s="26" t="s">
        <v>14</v>
      </c>
      <c r="G101" s="34" t="s">
        <v>246</v>
      </c>
      <c r="H101" s="34"/>
      <c r="I101" s="23">
        <f t="shared" si="4"/>
        <v>0</v>
      </c>
      <c r="J101" s="52"/>
    </row>
    <row r="102" ht="118" customHeight="1" spans="1:11">
      <c r="A102" s="22">
        <v>53</v>
      </c>
      <c r="B102" s="51" t="s">
        <v>247</v>
      </c>
      <c r="C102" s="24" t="s">
        <v>248</v>
      </c>
      <c r="D102" s="35"/>
      <c r="E102" s="25">
        <v>1</v>
      </c>
      <c r="F102" s="26" t="s">
        <v>18</v>
      </c>
      <c r="G102" s="34" t="s">
        <v>249</v>
      </c>
      <c r="H102" s="34"/>
      <c r="I102" s="23">
        <f t="shared" si="4"/>
        <v>0</v>
      </c>
      <c r="J102" s="52"/>
    </row>
    <row r="103" ht="73" customHeight="1" spans="1:11">
      <c r="A103" s="22">
        <v>54</v>
      </c>
      <c r="B103" s="51" t="s">
        <v>250</v>
      </c>
      <c r="C103" s="24" t="s">
        <v>251</v>
      </c>
      <c r="D103" s="35"/>
      <c r="E103" s="25">
        <v>1</v>
      </c>
      <c r="F103" s="26" t="s">
        <v>18</v>
      </c>
      <c r="G103" s="34" t="s">
        <v>252</v>
      </c>
      <c r="H103" s="34"/>
      <c r="I103" s="23">
        <f t="shared" si="4"/>
        <v>0</v>
      </c>
      <c r="J103" s="52"/>
    </row>
    <row r="104" ht="110" customHeight="1" spans="1:11">
      <c r="A104" s="22">
        <v>55</v>
      </c>
      <c r="B104" s="51" t="s">
        <v>253</v>
      </c>
      <c r="C104" s="24" t="s">
        <v>254</v>
      </c>
      <c r="D104" s="35"/>
      <c r="E104" s="25">
        <v>6</v>
      </c>
      <c r="F104" s="26" t="s">
        <v>14</v>
      </c>
      <c r="G104" s="34" t="s">
        <v>255</v>
      </c>
      <c r="H104" s="34"/>
      <c r="I104" s="23">
        <f t="shared" si="4"/>
        <v>0</v>
      </c>
      <c r="J104" s="52"/>
    </row>
    <row r="105" ht="73" customHeight="1" spans="1:11">
      <c r="A105" s="22">
        <v>56</v>
      </c>
      <c r="B105" s="51" t="s">
        <v>256</v>
      </c>
      <c r="C105" s="24" t="s">
        <v>223</v>
      </c>
      <c r="D105" s="35"/>
      <c r="E105" s="25">
        <v>1</v>
      </c>
      <c r="F105" s="26" t="s">
        <v>14</v>
      </c>
      <c r="G105" s="34" t="s">
        <v>257</v>
      </c>
      <c r="H105" s="34"/>
      <c r="I105" s="23">
        <f t="shared" si="4"/>
        <v>0</v>
      </c>
      <c r="J105" s="52"/>
    </row>
    <row r="106" s="4" customFormat="1" ht="73" customHeight="1" spans="1:11">
      <c r="A106" s="22">
        <v>57</v>
      </c>
      <c r="B106" s="51" t="s">
        <v>258</v>
      </c>
      <c r="C106" s="24" t="s">
        <v>259</v>
      </c>
      <c r="D106" s="23"/>
      <c r="E106" s="53">
        <v>1</v>
      </c>
      <c r="F106" s="54" t="s">
        <v>18</v>
      </c>
      <c r="G106" s="34" t="s">
        <v>260</v>
      </c>
      <c r="H106" s="34"/>
      <c r="I106" s="23">
        <f t="shared" si="4"/>
        <v>0</v>
      </c>
      <c r="J106" s="55"/>
      <c r="K106" s="56"/>
    </row>
    <row r="107" ht="140" customHeight="1" spans="1:11">
      <c r="A107" s="57">
        <v>58</v>
      </c>
      <c r="B107" s="22" t="s">
        <v>261</v>
      </c>
      <c r="C107" s="24" t="s">
        <v>262</v>
      </c>
      <c r="D107" s="58"/>
      <c r="E107" s="25">
        <v>1</v>
      </c>
      <c r="F107" s="26" t="s">
        <v>18</v>
      </c>
      <c r="G107" s="34" t="s">
        <v>263</v>
      </c>
      <c r="H107" s="34"/>
      <c r="I107" s="23">
        <f t="shared" si="4"/>
        <v>0</v>
      </c>
      <c r="J107" s="52"/>
    </row>
    <row r="108" ht="145" customHeight="1" spans="1:11">
      <c r="A108" s="59"/>
      <c r="B108" s="22"/>
      <c r="C108" s="24" t="s">
        <v>264</v>
      </c>
      <c r="D108" s="58"/>
      <c r="E108" s="25">
        <v>1</v>
      </c>
      <c r="F108" s="26" t="s">
        <v>18</v>
      </c>
      <c r="G108" s="34" t="s">
        <v>265</v>
      </c>
      <c r="H108" s="34"/>
      <c r="I108" s="23">
        <f t="shared" si="4"/>
        <v>0</v>
      </c>
      <c r="J108" s="52"/>
    </row>
    <row r="109" ht="73" customHeight="1" spans="1:11">
      <c r="A109" s="22">
        <v>59</v>
      </c>
      <c r="B109" s="23" t="s">
        <v>266</v>
      </c>
      <c r="C109" s="24" t="s">
        <v>267</v>
      </c>
      <c r="D109" s="58"/>
      <c r="E109" s="25">
        <v>1</v>
      </c>
      <c r="F109" s="26" t="s">
        <v>18</v>
      </c>
      <c r="G109" s="34" t="s">
        <v>268</v>
      </c>
      <c r="H109" s="34"/>
      <c r="I109" s="23">
        <f t="shared" si="4"/>
        <v>0</v>
      </c>
      <c r="J109" s="52"/>
    </row>
    <row r="110" ht="73" customHeight="1" spans="1:11">
      <c r="A110" s="22">
        <v>60</v>
      </c>
      <c r="B110" s="23" t="s">
        <v>269</v>
      </c>
      <c r="C110" s="24" t="s">
        <v>270</v>
      </c>
      <c r="D110" s="58"/>
      <c r="E110" s="25">
        <v>1</v>
      </c>
      <c r="F110" s="26" t="s">
        <v>18</v>
      </c>
      <c r="G110" s="34" t="s">
        <v>268</v>
      </c>
      <c r="H110" s="34"/>
      <c r="I110" s="23">
        <f t="shared" si="4"/>
        <v>0</v>
      </c>
      <c r="J110" s="52"/>
    </row>
    <row r="111" ht="73" customHeight="1" spans="1:11">
      <c r="A111" s="22">
        <v>61</v>
      </c>
      <c r="B111" s="23" t="s">
        <v>271</v>
      </c>
      <c r="C111" s="24" t="s">
        <v>272</v>
      </c>
      <c r="D111" s="35"/>
      <c r="E111" s="25">
        <v>1</v>
      </c>
      <c r="F111" s="26" t="s">
        <v>18</v>
      </c>
      <c r="G111" s="23" t="s">
        <v>273</v>
      </c>
      <c r="H111" s="23"/>
      <c r="I111" s="23">
        <f t="shared" si="4"/>
        <v>0</v>
      </c>
      <c r="J111" s="43"/>
    </row>
    <row r="112" ht="73" customHeight="1" spans="1:11">
      <c r="A112" s="22">
        <v>62</v>
      </c>
      <c r="B112" s="23" t="s">
        <v>274</v>
      </c>
      <c r="C112" s="24" t="s">
        <v>275</v>
      </c>
      <c r="D112" s="35"/>
      <c r="E112" s="25">
        <v>1</v>
      </c>
      <c r="F112" s="26" t="s">
        <v>18</v>
      </c>
      <c r="G112" s="34" t="s">
        <v>276</v>
      </c>
      <c r="H112" s="34"/>
      <c r="I112" s="23">
        <f t="shared" si="4"/>
        <v>0</v>
      </c>
      <c r="J112" s="52"/>
    </row>
    <row r="113" ht="73" customHeight="1" spans="1:10">
      <c r="A113" s="22">
        <v>63</v>
      </c>
      <c r="B113" s="23" t="s">
        <v>277</v>
      </c>
      <c r="C113" s="24" t="s">
        <v>278</v>
      </c>
      <c r="D113" s="35"/>
      <c r="E113" s="25">
        <v>1</v>
      </c>
      <c r="F113" s="26" t="s">
        <v>18</v>
      </c>
      <c r="G113" s="34" t="s">
        <v>279</v>
      </c>
      <c r="H113" s="34"/>
      <c r="I113" s="23">
        <f t="shared" si="4"/>
        <v>0</v>
      </c>
      <c r="J113" s="52"/>
    </row>
    <row r="114" ht="73" customHeight="1" spans="1:10">
      <c r="A114" s="22">
        <v>64</v>
      </c>
      <c r="B114" s="23" t="s">
        <v>280</v>
      </c>
      <c r="C114" s="24" t="s">
        <v>281</v>
      </c>
      <c r="D114" s="35"/>
      <c r="E114" s="25">
        <v>1</v>
      </c>
      <c r="F114" s="26" t="s">
        <v>18</v>
      </c>
      <c r="G114" s="34" t="s">
        <v>282</v>
      </c>
      <c r="H114" s="34"/>
      <c r="I114" s="23">
        <f t="shared" si="4"/>
        <v>0</v>
      </c>
      <c r="J114" s="52"/>
    </row>
    <row r="115" ht="73" customHeight="1" spans="1:10">
      <c r="A115" s="22">
        <v>65</v>
      </c>
      <c r="B115" s="23" t="s">
        <v>283</v>
      </c>
      <c r="C115" s="24" t="s">
        <v>281</v>
      </c>
      <c r="D115" s="35"/>
      <c r="E115" s="25">
        <v>1</v>
      </c>
      <c r="F115" s="26" t="s">
        <v>18</v>
      </c>
      <c r="G115" s="34" t="s">
        <v>284</v>
      </c>
      <c r="H115" s="34"/>
      <c r="I115" s="23">
        <f t="shared" si="4"/>
        <v>0</v>
      </c>
      <c r="J115" s="52"/>
    </row>
    <row r="116" ht="73" customHeight="1" spans="1:10">
      <c r="A116" s="22">
        <v>66</v>
      </c>
      <c r="B116" s="23" t="s">
        <v>285</v>
      </c>
      <c r="C116" s="24" t="s">
        <v>281</v>
      </c>
      <c r="D116" s="35"/>
      <c r="E116" s="25">
        <v>1</v>
      </c>
      <c r="F116" s="26" t="s">
        <v>18</v>
      </c>
      <c r="G116" s="34" t="s">
        <v>286</v>
      </c>
      <c r="H116" s="34"/>
      <c r="I116" s="23">
        <f t="shared" si="4"/>
        <v>0</v>
      </c>
      <c r="J116" s="52"/>
    </row>
    <row r="117" ht="73" customHeight="1" spans="1:10">
      <c r="A117" s="22">
        <v>67</v>
      </c>
      <c r="B117" s="23" t="s">
        <v>287</v>
      </c>
      <c r="C117" s="24" t="s">
        <v>281</v>
      </c>
      <c r="D117" s="35"/>
      <c r="E117" s="25">
        <v>1</v>
      </c>
      <c r="F117" s="26" t="s">
        <v>18</v>
      </c>
      <c r="G117" s="34" t="s">
        <v>288</v>
      </c>
      <c r="H117" s="23"/>
      <c r="I117" s="23">
        <f t="shared" si="4"/>
        <v>0</v>
      </c>
      <c r="J117" s="43"/>
    </row>
    <row r="118" ht="73" customHeight="1" spans="1:10">
      <c r="A118" s="22">
        <v>68</v>
      </c>
      <c r="B118" s="23" t="s">
        <v>289</v>
      </c>
      <c r="C118" s="24" t="s">
        <v>290</v>
      </c>
      <c r="D118" s="35"/>
      <c r="E118" s="25">
        <v>1</v>
      </c>
      <c r="F118" s="26" t="s">
        <v>63</v>
      </c>
      <c r="G118" s="34" t="s">
        <v>291</v>
      </c>
      <c r="H118" s="34"/>
      <c r="I118" s="23">
        <f t="shared" si="4"/>
        <v>0</v>
      </c>
      <c r="J118" s="52"/>
    </row>
    <row r="119" ht="73" customHeight="1" spans="1:10">
      <c r="A119" s="22">
        <v>69</v>
      </c>
      <c r="B119" s="23" t="s">
        <v>292</v>
      </c>
      <c r="C119" s="24" t="s">
        <v>293</v>
      </c>
      <c r="D119" s="35"/>
      <c r="E119" s="25">
        <v>1</v>
      </c>
      <c r="F119" s="26" t="s">
        <v>63</v>
      </c>
      <c r="G119" s="34" t="s">
        <v>294</v>
      </c>
      <c r="H119" s="34"/>
      <c r="I119" s="23">
        <f t="shared" si="4"/>
        <v>0</v>
      </c>
      <c r="J119" s="52"/>
    </row>
    <row r="120" ht="73" customHeight="1" spans="1:10">
      <c r="A120" s="22">
        <v>70</v>
      </c>
      <c r="B120" s="23" t="s">
        <v>295</v>
      </c>
      <c r="C120" s="24" t="s">
        <v>296</v>
      </c>
      <c r="D120" s="35"/>
      <c r="E120" s="25">
        <v>1</v>
      </c>
      <c r="F120" s="26" t="s">
        <v>63</v>
      </c>
      <c r="G120" s="34" t="s">
        <v>297</v>
      </c>
      <c r="H120" s="34"/>
      <c r="I120" s="23">
        <f t="shared" si="4"/>
        <v>0</v>
      </c>
      <c r="J120" s="52"/>
    </row>
    <row r="121" ht="73" customHeight="1" spans="1:10">
      <c r="A121" s="22">
        <v>71</v>
      </c>
      <c r="B121" s="23" t="s">
        <v>298</v>
      </c>
      <c r="C121" s="24" t="s">
        <v>299</v>
      </c>
      <c r="D121" s="35"/>
      <c r="E121" s="25">
        <v>1</v>
      </c>
      <c r="F121" s="26" t="s">
        <v>63</v>
      </c>
      <c r="G121" s="34" t="s">
        <v>300</v>
      </c>
      <c r="H121" s="34"/>
      <c r="I121" s="23">
        <f t="shared" si="4"/>
        <v>0</v>
      </c>
      <c r="J121" s="52"/>
    </row>
    <row r="122" ht="73" customHeight="1" spans="1:10">
      <c r="A122" s="22">
        <v>72</v>
      </c>
      <c r="B122" s="23" t="s">
        <v>301</v>
      </c>
      <c r="C122" s="24" t="s">
        <v>302</v>
      </c>
      <c r="D122" s="35"/>
      <c r="E122" s="25">
        <v>1</v>
      </c>
      <c r="F122" s="26" t="s">
        <v>63</v>
      </c>
      <c r="G122" s="34" t="s">
        <v>303</v>
      </c>
      <c r="H122" s="34"/>
      <c r="I122" s="23">
        <f t="shared" si="4"/>
        <v>0</v>
      </c>
      <c r="J122" s="52"/>
    </row>
    <row r="123" ht="73" customHeight="1" spans="1:10">
      <c r="A123" s="22">
        <v>73</v>
      </c>
      <c r="B123" s="23" t="s">
        <v>304</v>
      </c>
      <c r="C123" s="24" t="s">
        <v>305</v>
      </c>
      <c r="D123" s="35"/>
      <c r="E123" s="25">
        <v>1</v>
      </c>
      <c r="F123" s="26" t="s">
        <v>63</v>
      </c>
      <c r="G123" s="34" t="s">
        <v>306</v>
      </c>
      <c r="H123" s="34"/>
      <c r="I123" s="23">
        <f t="shared" si="4"/>
        <v>0</v>
      </c>
      <c r="J123" s="52"/>
    </row>
    <row r="124" ht="73" customHeight="1" spans="1:10">
      <c r="A124" s="22">
        <v>74</v>
      </c>
      <c r="B124" s="23" t="s">
        <v>307</v>
      </c>
      <c r="C124" s="24" t="s">
        <v>308</v>
      </c>
      <c r="D124" s="35"/>
      <c r="E124" s="25">
        <v>1</v>
      </c>
      <c r="F124" s="26" t="s">
        <v>63</v>
      </c>
      <c r="G124" s="34" t="s">
        <v>309</v>
      </c>
      <c r="H124" s="34"/>
      <c r="I124" s="23">
        <f t="shared" si="4"/>
        <v>0</v>
      </c>
      <c r="J124" s="52"/>
    </row>
    <row r="125" ht="73" customHeight="1" spans="1:10">
      <c r="A125" s="22">
        <v>75</v>
      </c>
      <c r="B125" s="23" t="s">
        <v>310</v>
      </c>
      <c r="C125" s="24" t="s">
        <v>311</v>
      </c>
      <c r="D125" s="35"/>
      <c r="E125" s="25">
        <v>1</v>
      </c>
      <c r="F125" s="26" t="s">
        <v>63</v>
      </c>
      <c r="G125" s="34" t="s">
        <v>312</v>
      </c>
      <c r="H125" s="34"/>
      <c r="I125" s="23">
        <f t="shared" si="4"/>
        <v>0</v>
      </c>
      <c r="J125" s="52"/>
    </row>
    <row r="126" ht="178" customHeight="1" spans="1:10">
      <c r="A126" s="22">
        <v>76</v>
      </c>
      <c r="B126" s="23" t="s">
        <v>313</v>
      </c>
      <c r="C126" s="24" t="s">
        <v>314</v>
      </c>
      <c r="D126" s="35"/>
      <c r="E126" s="25">
        <v>10</v>
      </c>
      <c r="F126" s="26" t="s">
        <v>63</v>
      </c>
      <c r="G126" s="34" t="s">
        <v>315</v>
      </c>
      <c r="H126" s="34"/>
      <c r="I126" s="23">
        <f t="shared" si="4"/>
        <v>0</v>
      </c>
      <c r="J126" s="52"/>
    </row>
    <row r="127" ht="73" customHeight="1" spans="1:10">
      <c r="A127" s="22">
        <v>77</v>
      </c>
      <c r="B127" s="23" t="s">
        <v>316</v>
      </c>
      <c r="C127" s="24" t="s">
        <v>317</v>
      </c>
      <c r="D127" s="35"/>
      <c r="E127" s="25">
        <v>1</v>
      </c>
      <c r="F127" s="26" t="s">
        <v>63</v>
      </c>
      <c r="G127" s="34" t="s">
        <v>318</v>
      </c>
      <c r="H127" s="34"/>
      <c r="I127" s="23">
        <f t="shared" si="4"/>
        <v>0</v>
      </c>
      <c r="J127" s="52"/>
    </row>
    <row r="128" ht="73" customHeight="1" spans="1:10">
      <c r="A128" s="22">
        <v>78</v>
      </c>
      <c r="B128" s="23" t="s">
        <v>319</v>
      </c>
      <c r="C128" s="24" t="s">
        <v>320</v>
      </c>
      <c r="D128" s="35"/>
      <c r="E128" s="25">
        <v>1</v>
      </c>
      <c r="F128" s="26" t="s">
        <v>63</v>
      </c>
      <c r="G128" s="34" t="s">
        <v>321</v>
      </c>
      <c r="H128" s="34"/>
      <c r="I128" s="23">
        <f t="shared" si="4"/>
        <v>0</v>
      </c>
      <c r="J128" s="52"/>
    </row>
    <row r="129" ht="73" customHeight="1" spans="1:10">
      <c r="A129" s="22">
        <v>79</v>
      </c>
      <c r="B129" s="23" t="s">
        <v>322</v>
      </c>
      <c r="C129" s="24" t="s">
        <v>323</v>
      </c>
      <c r="D129" s="35"/>
      <c r="E129" s="25">
        <v>1</v>
      </c>
      <c r="F129" s="26" t="s">
        <v>63</v>
      </c>
      <c r="G129" s="34" t="s">
        <v>324</v>
      </c>
      <c r="H129" s="34"/>
      <c r="I129" s="23">
        <f t="shared" si="4"/>
        <v>0</v>
      </c>
      <c r="J129" s="52"/>
    </row>
    <row r="130" s="5" customFormat="1" ht="130" customHeight="1" spans="1:10">
      <c r="A130" s="22">
        <v>80</v>
      </c>
      <c r="B130" s="32" t="s">
        <v>325</v>
      </c>
      <c r="C130" s="28" t="s">
        <v>326</v>
      </c>
      <c r="D130" s="32"/>
      <c r="E130" s="32">
        <v>1</v>
      </c>
      <c r="F130" s="32" t="s">
        <v>18</v>
      </c>
      <c r="G130" s="32" t="s">
        <v>327</v>
      </c>
      <c r="H130" s="32"/>
      <c r="I130" s="32">
        <f t="shared" si="4"/>
        <v>0</v>
      </c>
      <c r="J130" s="50" t="s">
        <v>328</v>
      </c>
    </row>
    <row r="131" s="5" customFormat="1" ht="130" customHeight="1" spans="1:10">
      <c r="A131" s="22">
        <v>81</v>
      </c>
      <c r="B131" s="32" t="s">
        <v>329</v>
      </c>
      <c r="C131" s="28" t="s">
        <v>330</v>
      </c>
      <c r="D131" s="32"/>
      <c r="E131" s="32">
        <v>1</v>
      </c>
      <c r="F131" s="32" t="s">
        <v>18</v>
      </c>
      <c r="G131" s="32" t="s">
        <v>331</v>
      </c>
      <c r="H131" s="32"/>
      <c r="I131" s="32">
        <f t="shared" ref="I131:I153" si="5">E131*H131</f>
        <v>0</v>
      </c>
      <c r="J131" s="50"/>
    </row>
    <row r="132" s="5" customFormat="1" ht="130" customHeight="1" spans="1:10">
      <c r="A132" s="22">
        <v>82</v>
      </c>
      <c r="B132" s="32" t="s">
        <v>332</v>
      </c>
      <c r="C132" s="28" t="s">
        <v>333</v>
      </c>
      <c r="D132" s="32"/>
      <c r="E132" s="32">
        <v>1</v>
      </c>
      <c r="F132" s="32" t="s">
        <v>18</v>
      </c>
      <c r="G132" s="32" t="s">
        <v>334</v>
      </c>
      <c r="H132" s="32"/>
      <c r="I132" s="32">
        <f t="shared" si="5"/>
        <v>0</v>
      </c>
      <c r="J132" s="50"/>
    </row>
    <row r="133" s="5" customFormat="1" ht="200" customHeight="1" spans="1:10">
      <c r="A133" s="22">
        <v>83</v>
      </c>
      <c r="B133" s="32" t="s">
        <v>335</v>
      </c>
      <c r="C133" s="28" t="s">
        <v>336</v>
      </c>
      <c r="D133" s="32"/>
      <c r="E133" s="32">
        <v>1</v>
      </c>
      <c r="F133" s="32" t="s">
        <v>18</v>
      </c>
      <c r="G133" s="32" t="s">
        <v>337</v>
      </c>
      <c r="H133" s="32"/>
      <c r="I133" s="32">
        <f t="shared" si="5"/>
        <v>0</v>
      </c>
      <c r="J133" s="50" t="s">
        <v>328</v>
      </c>
    </row>
    <row r="134" s="5" customFormat="1" ht="130" customHeight="1" spans="1:10">
      <c r="A134" s="22">
        <v>84</v>
      </c>
      <c r="B134" s="32" t="s">
        <v>338</v>
      </c>
      <c r="C134" s="28" t="s">
        <v>339</v>
      </c>
      <c r="D134" s="32"/>
      <c r="E134" s="32">
        <v>1</v>
      </c>
      <c r="F134" s="32" t="s">
        <v>18</v>
      </c>
      <c r="G134" s="32" t="s">
        <v>340</v>
      </c>
      <c r="H134" s="32"/>
      <c r="I134" s="32">
        <f t="shared" si="5"/>
        <v>0</v>
      </c>
      <c r="J134" s="50"/>
    </row>
    <row r="135" s="5" customFormat="1" ht="130" customHeight="1" spans="1:10">
      <c r="A135" s="22">
        <v>85</v>
      </c>
      <c r="B135" s="32" t="s">
        <v>341</v>
      </c>
      <c r="C135" s="28" t="s">
        <v>342</v>
      </c>
      <c r="D135" s="32"/>
      <c r="E135" s="32">
        <v>1</v>
      </c>
      <c r="F135" s="32" t="s">
        <v>18</v>
      </c>
      <c r="G135" s="32" t="s">
        <v>343</v>
      </c>
      <c r="H135" s="32"/>
      <c r="I135" s="32">
        <f t="shared" si="5"/>
        <v>0</v>
      </c>
      <c r="J135" s="50" t="s">
        <v>344</v>
      </c>
    </row>
    <row r="136" s="5" customFormat="1" ht="130" customHeight="1" spans="1:10">
      <c r="A136" s="22">
        <v>86</v>
      </c>
      <c r="B136" s="32" t="s">
        <v>345</v>
      </c>
      <c r="C136" s="28" t="s">
        <v>346</v>
      </c>
      <c r="D136" s="32"/>
      <c r="E136" s="32">
        <v>1</v>
      </c>
      <c r="F136" s="32" t="s">
        <v>18</v>
      </c>
      <c r="G136" s="32" t="s">
        <v>347</v>
      </c>
      <c r="H136" s="32"/>
      <c r="I136" s="32">
        <f t="shared" si="5"/>
        <v>0</v>
      </c>
      <c r="J136" s="50"/>
    </row>
    <row r="137" s="5" customFormat="1" ht="130" customHeight="1" spans="1:10">
      <c r="A137" s="22">
        <v>87</v>
      </c>
      <c r="B137" s="32" t="s">
        <v>348</v>
      </c>
      <c r="C137" s="28" t="s">
        <v>349</v>
      </c>
      <c r="D137" s="32"/>
      <c r="E137" s="32">
        <v>1</v>
      </c>
      <c r="F137" s="32" t="s">
        <v>18</v>
      </c>
      <c r="G137" s="32" t="s">
        <v>350</v>
      </c>
      <c r="H137" s="32"/>
      <c r="I137" s="32">
        <f t="shared" si="5"/>
        <v>0</v>
      </c>
      <c r="J137" s="50" t="s">
        <v>351</v>
      </c>
    </row>
    <row r="138" s="5" customFormat="1" ht="130" customHeight="1" spans="1:10">
      <c r="A138" s="22">
        <v>88</v>
      </c>
      <c r="B138" s="32" t="s">
        <v>352</v>
      </c>
      <c r="C138" s="28" t="s">
        <v>353</v>
      </c>
      <c r="D138" s="32"/>
      <c r="E138" s="32">
        <v>1</v>
      </c>
      <c r="F138" s="32" t="s">
        <v>18</v>
      </c>
      <c r="G138" s="32" t="s">
        <v>354</v>
      </c>
      <c r="H138" s="32"/>
      <c r="I138" s="32">
        <f t="shared" si="5"/>
        <v>0</v>
      </c>
      <c r="J138" s="50"/>
    </row>
    <row r="139" customFormat="1" ht="66" customHeight="1" spans="1:10">
      <c r="A139" s="22">
        <v>89</v>
      </c>
      <c r="B139" s="34" t="s">
        <v>355</v>
      </c>
      <c r="C139" s="35" t="s">
        <v>356</v>
      </c>
      <c r="D139" s="35" t="str">
        <f>_xlfn.DISPIMG("ID_D5AB38D2492B4442BF67D7A903A99E5A",1)</f>
        <v>=DISPIMG("ID_D5AB38D2492B4442BF67D7A903A99E5A",1)</v>
      </c>
      <c r="E139" s="25">
        <v>1</v>
      </c>
      <c r="F139" s="26" t="s">
        <v>18</v>
      </c>
      <c r="G139" s="23" t="s">
        <v>357</v>
      </c>
      <c r="H139" s="23"/>
      <c r="I139" s="23">
        <f t="shared" si="5"/>
        <v>0</v>
      </c>
      <c r="J139" s="36"/>
    </row>
    <row r="140" customFormat="1" ht="66" customHeight="1" spans="1:10">
      <c r="A140" s="22">
        <v>90</v>
      </c>
      <c r="B140" s="34"/>
      <c r="C140" s="35" t="s">
        <v>358</v>
      </c>
      <c r="D140" s="35" t="str">
        <f>_xlfn.DISPIMG("ID_FC34FCC9FAD14BBDB743A966E0FAB7B0",1)</f>
        <v>=DISPIMG("ID_FC34FCC9FAD14BBDB743A966E0FAB7B0",1)</v>
      </c>
      <c r="E140" s="25">
        <v>1</v>
      </c>
      <c r="F140" s="26" t="s">
        <v>18</v>
      </c>
      <c r="G140" s="23" t="s">
        <v>359</v>
      </c>
      <c r="H140" s="23"/>
      <c r="I140" s="23">
        <f t="shared" si="5"/>
        <v>0</v>
      </c>
      <c r="J140" s="36"/>
    </row>
    <row r="141" customFormat="1" ht="66" customHeight="1" spans="1:10">
      <c r="A141" s="22">
        <v>91</v>
      </c>
      <c r="B141" s="34"/>
      <c r="C141" s="35" t="s">
        <v>360</v>
      </c>
      <c r="D141" s="35" t="str">
        <f>_xlfn.DISPIMG("ID_9D88266B588A4C138F5AAB6A7350689D",1)</f>
        <v>=DISPIMG("ID_9D88266B588A4C138F5AAB6A7350689D",1)</v>
      </c>
      <c r="E141" s="25">
        <v>1</v>
      </c>
      <c r="F141" s="26" t="s">
        <v>18</v>
      </c>
      <c r="G141" s="23" t="s">
        <v>361</v>
      </c>
      <c r="H141" s="23"/>
      <c r="I141" s="23">
        <f t="shared" si="5"/>
        <v>0</v>
      </c>
      <c r="J141" s="36"/>
    </row>
    <row r="142" customFormat="1" ht="66" customHeight="1" spans="1:10">
      <c r="A142" s="22">
        <v>92</v>
      </c>
      <c r="B142" s="34"/>
      <c r="C142" s="35" t="s">
        <v>362</v>
      </c>
      <c r="D142" s="35" t="str">
        <f>_xlfn.DISPIMG("ID_494A04DD22AC44B4B1DA7C0C4549370B",1)</f>
        <v>=DISPIMG("ID_494A04DD22AC44B4B1DA7C0C4549370B",1)</v>
      </c>
      <c r="E142" s="25">
        <v>1</v>
      </c>
      <c r="F142" s="26" t="s">
        <v>18</v>
      </c>
      <c r="G142" s="23" t="s">
        <v>363</v>
      </c>
      <c r="H142" s="23"/>
      <c r="I142" s="23">
        <f t="shared" si="5"/>
        <v>0</v>
      </c>
      <c r="J142" s="36"/>
    </row>
    <row r="143" customFormat="1" ht="66" customHeight="1" spans="1:10">
      <c r="A143" s="22">
        <v>93</v>
      </c>
      <c r="B143" s="34"/>
      <c r="C143" s="35" t="s">
        <v>364</v>
      </c>
      <c r="D143" s="35" t="str">
        <f>_xlfn.DISPIMG("ID_E298E0A43F7B4D1F91D57936E7958548",1)</f>
        <v>=DISPIMG("ID_E298E0A43F7B4D1F91D57936E7958548",1)</v>
      </c>
      <c r="E143" s="25">
        <v>1</v>
      </c>
      <c r="F143" s="26" t="s">
        <v>18</v>
      </c>
      <c r="G143" s="23" t="s">
        <v>361</v>
      </c>
      <c r="H143" s="23"/>
      <c r="I143" s="23">
        <f t="shared" si="5"/>
        <v>0</v>
      </c>
      <c r="J143" s="36"/>
    </row>
    <row r="144" customFormat="1" ht="66" customHeight="1" spans="1:10">
      <c r="A144" s="22">
        <v>94</v>
      </c>
      <c r="B144" s="34"/>
      <c r="C144" s="35" t="s">
        <v>365</v>
      </c>
      <c r="D144" s="35" t="str">
        <f>_xlfn.DISPIMG("ID_CF02268834484EAA93E1C3A1B0CE3AA4",1)</f>
        <v>=DISPIMG("ID_CF02268834484EAA93E1C3A1B0CE3AA4",1)</v>
      </c>
      <c r="E144" s="25">
        <v>1</v>
      </c>
      <c r="F144" s="26" t="s">
        <v>18</v>
      </c>
      <c r="G144" s="23" t="s">
        <v>366</v>
      </c>
      <c r="H144" s="23"/>
      <c r="I144" s="23">
        <f t="shared" si="5"/>
        <v>0</v>
      </c>
      <c r="J144" s="36"/>
    </row>
    <row r="145" customFormat="1" ht="73" customHeight="1" spans="1:11">
      <c r="A145" s="22">
        <v>95</v>
      </c>
      <c r="B145" s="34" t="s">
        <v>367</v>
      </c>
      <c r="C145" s="35" t="s">
        <v>368</v>
      </c>
      <c r="D145" s="35" t="str">
        <f>_xlfn.DISPIMG("ID_7960B4D1238C4A06B671F5F8001D1449",1)</f>
        <v>=DISPIMG("ID_7960B4D1238C4A06B671F5F8001D1449",1)</v>
      </c>
      <c r="E145" s="25">
        <v>1</v>
      </c>
      <c r="F145" s="26" t="s">
        <v>18</v>
      </c>
      <c r="G145" s="23" t="s">
        <v>369</v>
      </c>
      <c r="H145" s="23"/>
      <c r="I145" s="23">
        <f t="shared" si="5"/>
        <v>0</v>
      </c>
      <c r="J145" s="36"/>
    </row>
    <row r="146" customFormat="1" ht="66" customHeight="1" spans="1:11">
      <c r="A146" s="22">
        <v>96</v>
      </c>
      <c r="B146" s="34"/>
      <c r="C146" s="35" t="s">
        <v>370</v>
      </c>
      <c r="D146" s="60" t="str">
        <f>_xlfn.DISPIMG("ID_854DF135CD2C4AE195E6905530080B21",1)</f>
        <v>=DISPIMG("ID_854DF135CD2C4AE195E6905530080B21",1)</v>
      </c>
      <c r="E146" s="25">
        <v>1</v>
      </c>
      <c r="F146" s="26" t="s">
        <v>18</v>
      </c>
      <c r="G146" s="23" t="s">
        <v>371</v>
      </c>
      <c r="H146" s="23"/>
      <c r="I146" s="23">
        <f t="shared" si="5"/>
        <v>0</v>
      </c>
      <c r="J146" s="36"/>
    </row>
    <row r="147" customFormat="1" ht="66" customHeight="1" spans="1:11">
      <c r="A147" s="22">
        <v>97</v>
      </c>
      <c r="B147" s="34"/>
      <c r="C147" s="35" t="s">
        <v>372</v>
      </c>
      <c r="D147" s="60"/>
      <c r="E147" s="25">
        <v>1</v>
      </c>
      <c r="F147" s="26" t="s">
        <v>18</v>
      </c>
      <c r="G147" s="23" t="s">
        <v>373</v>
      </c>
      <c r="H147" s="23"/>
      <c r="I147" s="23">
        <f t="shared" si="5"/>
        <v>0</v>
      </c>
      <c r="J147" s="36"/>
    </row>
    <row r="148" customFormat="1" ht="66" customHeight="1" spans="1:11">
      <c r="A148" s="22">
        <v>98</v>
      </c>
      <c r="B148" s="34" t="s">
        <v>374</v>
      </c>
      <c r="C148" s="35" t="s">
        <v>375</v>
      </c>
      <c r="D148" s="35" t="str">
        <f>_xlfn.DISPIMG("ID_9DFDA2120D434A139D862337BD85242A",1)</f>
        <v>=DISPIMG("ID_9DFDA2120D434A139D862337BD85242A",1)</v>
      </c>
      <c r="E148" s="25">
        <v>1</v>
      </c>
      <c r="F148" s="26" t="s">
        <v>18</v>
      </c>
      <c r="G148" s="23" t="s">
        <v>361</v>
      </c>
      <c r="H148" s="23"/>
      <c r="I148" s="23">
        <f t="shared" si="5"/>
        <v>0</v>
      </c>
      <c r="J148" s="36"/>
    </row>
    <row r="149" customFormat="1" ht="66" customHeight="1" spans="1:11">
      <c r="A149" s="22">
        <v>99</v>
      </c>
      <c r="B149" s="34"/>
      <c r="C149" s="35" t="s">
        <v>376</v>
      </c>
      <c r="D149" s="35" t="str">
        <f>_xlfn.DISPIMG("ID_A0479E535804467286B936F64303F085",1)</f>
        <v>=DISPIMG("ID_A0479E535804467286B936F64303F085",1)</v>
      </c>
      <c r="E149" s="25">
        <v>1</v>
      </c>
      <c r="F149" s="26" t="s">
        <v>18</v>
      </c>
      <c r="G149" s="23" t="s">
        <v>377</v>
      </c>
      <c r="H149" s="23"/>
      <c r="I149" s="23">
        <f t="shared" si="5"/>
        <v>0</v>
      </c>
      <c r="J149" s="36"/>
    </row>
    <row r="150" customFormat="1" ht="66" customHeight="1" spans="1:11">
      <c r="A150" s="22">
        <v>100</v>
      </c>
      <c r="B150" s="34"/>
      <c r="C150" s="35" t="s">
        <v>378</v>
      </c>
      <c r="D150" s="35" t="str">
        <f>_xlfn.DISPIMG("ID_383667C025E5455297C31A0402EA161D",1)</f>
        <v>=DISPIMG("ID_383667C025E5455297C31A0402EA161D",1)</v>
      </c>
      <c r="E150" s="25">
        <v>1</v>
      </c>
      <c r="F150" s="26" t="s">
        <v>18</v>
      </c>
      <c r="G150" s="23" t="s">
        <v>377</v>
      </c>
      <c r="H150" s="23"/>
      <c r="I150" s="23">
        <f t="shared" si="5"/>
        <v>0</v>
      </c>
      <c r="J150" s="36"/>
    </row>
    <row r="151" customFormat="1" ht="66" customHeight="1" spans="1:11">
      <c r="A151" s="22">
        <v>101</v>
      </c>
      <c r="B151" s="34"/>
      <c r="C151" s="35" t="s">
        <v>379</v>
      </c>
      <c r="D151" s="35" t="str">
        <f>_xlfn.DISPIMG("ID_73AFCF2267B54406A686333408217049",1)</f>
        <v>=DISPIMG("ID_73AFCF2267B54406A686333408217049",1)</v>
      </c>
      <c r="E151" s="25">
        <v>1</v>
      </c>
      <c r="F151" s="26" t="s">
        <v>18</v>
      </c>
      <c r="G151" s="23" t="s">
        <v>361</v>
      </c>
      <c r="H151" s="23"/>
      <c r="I151" s="23">
        <f t="shared" si="5"/>
        <v>0</v>
      </c>
      <c r="J151" s="36"/>
    </row>
    <row r="152" customFormat="1" ht="66" customHeight="1" spans="1:11">
      <c r="A152" s="22">
        <v>102</v>
      </c>
      <c r="B152" s="34"/>
      <c r="C152" s="35" t="s">
        <v>380</v>
      </c>
      <c r="D152" s="35" t="str">
        <f>_xlfn.DISPIMG("ID_1A6C36CDA8E0454BAB73267B292A2DC6",1)</f>
        <v>=DISPIMG("ID_1A6C36CDA8E0454BAB73267B292A2DC6",1)</v>
      </c>
      <c r="E152" s="25">
        <v>1</v>
      </c>
      <c r="F152" s="26" t="s">
        <v>18</v>
      </c>
      <c r="G152" s="23" t="s">
        <v>361</v>
      </c>
      <c r="H152" s="23"/>
      <c r="I152" s="23">
        <f t="shared" si="5"/>
        <v>0</v>
      </c>
      <c r="J152" s="36"/>
    </row>
    <row r="153" customFormat="1" ht="66" customHeight="1" spans="1:11">
      <c r="A153" s="22">
        <v>103</v>
      </c>
      <c r="B153" s="34"/>
      <c r="C153" s="35" t="s">
        <v>381</v>
      </c>
      <c r="D153" s="35" t="str">
        <f>_xlfn.DISPIMG("ID_E6F54FC5FBE9415A8A9D721F651B936A",1)</f>
        <v>=DISPIMG("ID_E6F54FC5FBE9415A8A9D721F651B936A",1)</v>
      </c>
      <c r="E153" s="25">
        <v>1</v>
      </c>
      <c r="F153" s="26" t="s">
        <v>18</v>
      </c>
      <c r="G153" s="23" t="s">
        <v>382</v>
      </c>
      <c r="H153" s="23"/>
      <c r="I153" s="23">
        <f t="shared" si="5"/>
        <v>0</v>
      </c>
      <c r="J153" s="36"/>
    </row>
    <row r="154" ht="44" customHeight="1" spans="1:11">
      <c r="A154" s="22">
        <v>104</v>
      </c>
      <c r="B154" s="40" t="s">
        <v>10</v>
      </c>
      <c r="C154" s="41"/>
      <c r="D154" s="40"/>
      <c r="E154" s="40"/>
      <c r="F154" s="40"/>
      <c r="G154" s="40"/>
      <c r="H154" s="40"/>
      <c r="I154" s="40">
        <f>SUM(I32:I153)</f>
        <v>0</v>
      </c>
      <c r="J154" s="22"/>
    </row>
    <row r="155" ht="44" customHeight="1" spans="1:11">
      <c r="A155" s="22">
        <v>105</v>
      </c>
      <c r="B155" s="22" t="s">
        <v>383</v>
      </c>
      <c r="C155" s="24"/>
      <c r="D155" s="23"/>
      <c r="E155" s="22"/>
      <c r="F155" s="22"/>
      <c r="G155" s="22"/>
      <c r="H155" s="22"/>
      <c r="I155" s="22">
        <f>I154+I29</f>
        <v>0</v>
      </c>
      <c r="J155" s="22"/>
    </row>
    <row r="156" ht="44" customHeight="1" spans="1:11">
      <c r="A156" s="22">
        <v>106</v>
      </c>
      <c r="B156" s="22" t="s">
        <v>384</v>
      </c>
      <c r="C156" s="24"/>
      <c r="D156" s="23"/>
      <c r="E156" s="22"/>
      <c r="F156" s="22"/>
      <c r="G156" s="22"/>
      <c r="H156" s="22"/>
      <c r="I156" s="25">
        <f>I155*9%</f>
        <v>0</v>
      </c>
      <c r="J156" s="22"/>
    </row>
    <row r="157" ht="44" customHeight="1" spans="1:11">
      <c r="A157" s="22">
        <v>107</v>
      </c>
      <c r="B157" s="22" t="s">
        <v>385</v>
      </c>
      <c r="C157" s="24"/>
      <c r="D157" s="23"/>
      <c r="E157" s="22"/>
      <c r="F157" s="22"/>
      <c r="G157" s="22"/>
      <c r="H157" s="22"/>
      <c r="I157" s="22">
        <f>I156+I155</f>
        <v>0</v>
      </c>
      <c r="J157" s="22" t="s">
        <v>386</v>
      </c>
    </row>
    <row r="158" ht="44" customHeight="1" spans="1:11">
      <c r="A158" s="21" t="s">
        <v>387</v>
      </c>
      <c r="B158" s="61"/>
      <c r="C158" s="62"/>
      <c r="D158" s="63"/>
      <c r="E158" s="61"/>
      <c r="F158" s="61"/>
      <c r="G158" s="61"/>
      <c r="H158" s="61"/>
      <c r="I158" s="61"/>
      <c r="J158" s="61"/>
      <c r="K158" s="64"/>
    </row>
    <row r="159" ht="27" customHeight="1" spans="1:11">
      <c r="A159" s="65"/>
      <c r="B159" s="66" t="s">
        <v>388</v>
      </c>
      <c r="C159" s="67" t="s">
        <v>389</v>
      </c>
      <c r="D159" s="68"/>
      <c r="E159" s="25">
        <v>1</v>
      </c>
      <c r="F159" s="26" t="s">
        <v>18</v>
      </c>
      <c r="G159" s="69"/>
      <c r="H159" s="52"/>
      <c r="I159" s="34"/>
      <c r="J159" s="34" t="s">
        <v>390</v>
      </c>
    </row>
    <row r="160" ht="28" customHeight="1" spans="1:11">
      <c r="A160" s="65"/>
      <c r="B160" s="66"/>
      <c r="C160" s="67" t="s">
        <v>391</v>
      </c>
      <c r="D160" s="68"/>
      <c r="E160" s="25">
        <v>1</v>
      </c>
      <c r="F160" s="26" t="s">
        <v>18</v>
      </c>
      <c r="G160" s="69"/>
      <c r="H160" s="52"/>
      <c r="I160" s="34"/>
      <c r="J160" s="34" t="s">
        <v>392</v>
      </c>
    </row>
    <row r="161" ht="31" customHeight="1" spans="1:11">
      <c r="A161" s="65"/>
      <c r="B161" s="66"/>
      <c r="C161" s="67" t="s">
        <v>393</v>
      </c>
      <c r="D161" s="68"/>
      <c r="E161" s="25">
        <v>1</v>
      </c>
      <c r="F161" s="26" t="s">
        <v>18</v>
      </c>
      <c r="G161" s="69"/>
      <c r="H161" s="52"/>
      <c r="I161" s="34"/>
      <c r="J161" s="34" t="s">
        <v>394</v>
      </c>
    </row>
    <row r="162" ht="54" customHeight="1" spans="1:11">
      <c r="A162" s="17" t="s">
        <v>395</v>
      </c>
      <c r="B162" s="17"/>
      <c r="C162" s="18"/>
      <c r="D162" s="17"/>
      <c r="E162" s="17"/>
      <c r="F162" s="17"/>
      <c r="G162" s="17"/>
      <c r="H162" s="17"/>
      <c r="I162" s="65">
        <f>SUM(I159:I161)</f>
        <v>0</v>
      </c>
      <c r="J162" s="22"/>
    </row>
    <row r="163" ht="54" customHeight="1" spans="1:11">
      <c r="A163" s="17" t="s">
        <v>396</v>
      </c>
      <c r="B163" s="17"/>
      <c r="C163" s="18"/>
      <c r="D163" s="17"/>
      <c r="E163" s="17"/>
      <c r="F163" s="17"/>
      <c r="G163" s="17"/>
      <c r="H163" s="17"/>
      <c r="I163" s="65">
        <f>SUM(I162,I157)</f>
        <v>0</v>
      </c>
      <c r="J163" s="22"/>
    </row>
    <row r="164" s="6" customFormat="1" ht="42" customHeight="1" spans="1:11">
      <c r="A164" s="70" t="s">
        <v>397</v>
      </c>
      <c r="B164" s="70"/>
      <c r="C164" s="70"/>
      <c r="D164" s="70"/>
      <c r="E164" s="70"/>
      <c r="F164" s="70"/>
      <c r="G164" s="70"/>
      <c r="H164" s="70"/>
      <c r="I164" s="70"/>
      <c r="J164" s="61"/>
      <c r="K164" s="71"/>
    </row>
  </sheetData>
  <mergeCells count="36">
    <mergeCell ref="A1:J1"/>
    <mergeCell ref="A2:J2"/>
    <mergeCell ref="B29:H29"/>
    <mergeCell ref="A30:J30"/>
    <mergeCell ref="B154:H154"/>
    <mergeCell ref="B155:H155"/>
    <mergeCell ref="B156:H156"/>
    <mergeCell ref="B157:H157"/>
    <mergeCell ref="A158:J158"/>
    <mergeCell ref="A162:H162"/>
    <mergeCell ref="A163:H163"/>
    <mergeCell ref="A164:J164"/>
    <mergeCell ref="A32:A35"/>
    <mergeCell ref="A36:A39"/>
    <mergeCell ref="A40:A41"/>
    <mergeCell ref="A42:A47"/>
    <mergeCell ref="A50:A54"/>
    <mergeCell ref="A55:A57"/>
    <mergeCell ref="A107:A108"/>
    <mergeCell ref="A159:A161"/>
    <mergeCell ref="B6:B9"/>
    <mergeCell ref="B10:B16"/>
    <mergeCell ref="B17:B23"/>
    <mergeCell ref="B24:B27"/>
    <mergeCell ref="B32:B35"/>
    <mergeCell ref="B36:B39"/>
    <mergeCell ref="B40:B41"/>
    <mergeCell ref="B42:B47"/>
    <mergeCell ref="B48:B49"/>
    <mergeCell ref="B50:B54"/>
    <mergeCell ref="B107:B108"/>
    <mergeCell ref="B139:B144"/>
    <mergeCell ref="B145:B147"/>
    <mergeCell ref="B148:B153"/>
    <mergeCell ref="B159:B161"/>
    <mergeCell ref="D146:D147"/>
  </mergeCells>
  <pageMargins left="0.75" right="0.75" top="1" bottom="1" header="0.5" footer="0.5"/>
  <pageSetup paperSize="9" scale="67" firstPageNumber="4294963191" fitToHeight="0" orientation="landscape" useFirstPageNumber="1"/>
  <headerFooter alignWithMargins="0"/>
  <ignoredErrors>
    <ignoredError sqref="I84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360Qex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XC</cp:lastModifiedBy>
  <dcterms:created xsi:type="dcterms:W3CDTF">2009-02-17T10:49:00Z</dcterms:created>
  <cp:lastPrinted>2015-05-29T02:59:00Z</cp:lastPrinted>
  <dcterms:modified xsi:type="dcterms:W3CDTF">2026-09-15T02:35:24Z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ubyTemplateID" linkTarget="0">
    <vt:lpwstr>10</vt:lpwstr>
  </property>
  <property fmtid="{D5CDD505-2E9C-101B-9397-08002B2CF9AE}" pid="4" name="ICV">
    <vt:lpwstr>2A5E6A1BC04A41EDAE0F0828792DF071_13</vt:lpwstr>
  </property>
  <property fmtid="{D5CDD505-2E9C-101B-9397-08002B2CF9AE}" pid="5" name="CalculationRule">
    <vt:i4>0</vt:i4>
  </property>
</Properties>
</file>