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项目\苏北处\邵伯船闸五合一\"/>
    </mc:Choice>
  </mc:AlternateContent>
  <bookViews>
    <workbookView windowWidth="29868" windowHeight="13380"/>
  </bookViews>
  <sheets>
    <sheet name="汇总表" sheetId="1" r:id="rId1"/>
    <sheet name="船舶污染物接收处" sheetId="2" r:id="rId2"/>
    <sheet name="应急设备管理处" sheetId="3" r:id="rId3"/>
    <sheet name="值班室" sheetId="4" r:id="rId4"/>
    <sheet name="其他" sheetId="5" r:id="rId5"/>
    <sheet name="装修工程" sheetId="6" r:id="rId6"/>
    <sheet name="施桥二线船闸机房" sheetId="7" r:id="rId7"/>
    <sheet name="施桥一线船闸机房" sheetId="8" r:id="rId8"/>
    <sheet name="邵伯船闸下游远调站" sheetId="9" r:id="rId9"/>
    <sheet name="邵伯船闸便民服务中心" sheetId="10" r:id="rId10"/>
  </sheets>
  <definedNames>
    <definedName name="_xlnm.Print_Area" localSheetId="0">汇总表!$A$1:$G$46</definedName>
    <definedName name="_xlnm.Print_Area" localSheetId="1">船舶污染物接收处!$A$1:$T$237</definedName>
    <definedName name="_xlnm.Print_Area" localSheetId="2">应急设备管理处!$A$1:$T$313</definedName>
    <definedName name="_xlnm.Print_Area" localSheetId="3">值班室!$A$1:$T$253</definedName>
    <definedName name="_xlnm.Print_Area" localSheetId="4">其他!$A$1:$T$249</definedName>
    <definedName name="_xlnm.Print_Area" localSheetId="5">装修工程!$A$1:$T$349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<sst xmlns="http://schemas.openxmlformats.org/spreadsheetml/2006/main" count="1565" uniqueCount="850">
  <si>
    <t>报价汇总表</t>
  </si>
  <si>
    <t>项目名称：扬州航务中心高邮界首水上服务区配套等项目</t>
  </si>
  <si>
    <t>货币单位：人民币元</t>
  </si>
  <si>
    <t>序号</t>
  </si>
  <si>
    <t>科目名称</t>
  </si>
  <si>
    <t>金额（元）</t>
  </si>
  <si>
    <t>高邮界首水上服务区配套项目</t>
  </si>
  <si>
    <t>高邮界首水上服务区配套项目
安全生产费（含安责险）
[不可竞争费用，该项最高限价×1.5%]</t>
  </si>
  <si>
    <t>高邮界首水上服务区配套项目合计（1+2）=3</t>
  </si>
  <si>
    <t>施桥二线船闸机房出新项目</t>
  </si>
  <si>
    <t>施桥二线船闸机房出新项目
安全生产费（含安责险）
[不可竞争费用，该项最高限价×1.5%]</t>
  </si>
  <si>
    <t>施桥二线船闸机房出新项目合计（4+5）=6</t>
  </si>
  <si>
    <t>施桥一线船闸机房内部出新项目</t>
  </si>
  <si>
    <t>施桥一线船闸机房内部出新项目
安全生产费（含安责险）
[不可竞争费用，该项最高限价×1.5%]</t>
  </si>
  <si>
    <t>施桥一线船闸机房内部出新项目合计（7+8）=9</t>
  </si>
  <si>
    <t>邵伯船闸下游远调站接市电及充电桩线路改造工程</t>
  </si>
  <si>
    <t>邵伯船闸下游远调站接市电及充电桩线路改造工程
安全生产费（含安责险）
[不可竞争费用，该项最高限价×1.5%]</t>
  </si>
  <si>
    <t>邵伯船闸下游远调站接市电及充电桩线路改造工程合计（10+11）=12</t>
  </si>
  <si>
    <t>邵伯船闸便民服务中心周边环境恢复项目</t>
  </si>
  <si>
    <t>邵伯船闸便民服务中心周边环境恢复项目
安全生产费（含安责险）
[不可竞争费用，该项最高限价×1.5%]</t>
  </si>
  <si>
    <t>邵伯船闸便民服务中心周边环境恢复项目合计（13+14）=15</t>
  </si>
  <si>
    <t>报价总计（3+6+9+12+15）=16
转入报价一览表中</t>
  </si>
  <si>
    <t>供 应 商：　</t>
  </si>
  <si>
    <t>（盖章）</t>
  </si>
  <si>
    <t>法定代表人或</t>
  </si>
  <si>
    <t>其授权代理人：</t>
  </si>
  <si>
    <t>（签名或签章）</t>
  </si>
  <si>
    <t>日　   　期：</t>
  </si>
  <si>
    <t>工程名称：安装工程-船舶污染物接收处</t>
  </si>
  <si>
    <t>项目编码</t>
  </si>
  <si>
    <t>项目名称</t>
  </si>
  <si>
    <t>项目特征</t>
  </si>
  <si>
    <t>单位</t>
  </si>
  <si>
    <t>工程量</t>
  </si>
  <si>
    <t>单价（元）</t>
  </si>
  <si>
    <t>合价（元）</t>
  </si>
  <si>
    <t>C</t>
  </si>
  <si>
    <t>船舶污染物接收处</t>
  </si>
  <si>
    <t>C.4</t>
  </si>
  <si>
    <t>电气设备安装工程</t>
  </si>
  <si>
    <t>C.4.4</t>
  </si>
  <si>
    <t>控制设备及低压电器安装</t>
  </si>
  <si>
    <t>1</t>
  </si>
  <si>
    <t>030404017001</t>
  </si>
  <si>
    <t>配电箱改造</t>
  </si>
  <si>
    <t>1.名称:配电箱1AL改造
2.安装方式:回路改造，增加电表
3.经业主认可，具体要求详见图纸</t>
  </si>
  <si>
    <t>项</t>
  </si>
  <si>
    <t>2</t>
  </si>
  <si>
    <t>030404034001</t>
  </si>
  <si>
    <t>照明开关</t>
  </si>
  <si>
    <t>1.名称:双联单控开关
2.规格:220V 10A
3.安装方式:距地1.3m暗装
4.经业主认可，具体要求详见图纸</t>
  </si>
  <si>
    <t>个</t>
  </si>
  <si>
    <t>3</t>
  </si>
  <si>
    <t>030404035001</t>
  </si>
  <si>
    <t>插座</t>
  </si>
  <si>
    <t>1.名称:五孔备用插座
2.规格:250V 10A 带安全门
3.安装方式:距地0.35m暗装
4.经业主认可，具体要求详见图纸</t>
  </si>
  <si>
    <t>4</t>
  </si>
  <si>
    <t>030404035002</t>
  </si>
  <si>
    <t>1.名称:吹风机插座
2.规格:250V 10A 带安全门
3.安装方式:距地1.25m暗装
4.经业主认可，具体要求详见图纸</t>
  </si>
  <si>
    <t>5</t>
  </si>
  <si>
    <t>030404035003</t>
  </si>
  <si>
    <t>1.名称:电热水器插座
2.规格:250V 10A 带安全门
3.安装方式:距地2.1m暗装
4.经业主认可，具体要求详见图纸</t>
  </si>
  <si>
    <t>6</t>
  </si>
  <si>
    <t>030404035004</t>
  </si>
  <si>
    <t>1.名称:洗衣机插座
2.规格:250V 10A 带安全门
3.安装方式:距地0.35m暗装
4.经业主认可，具体要求详见图纸</t>
  </si>
  <si>
    <t>C.4.12</t>
  </si>
  <si>
    <t>照明灯具安装</t>
  </si>
  <si>
    <t>7</t>
  </si>
  <si>
    <t>030412004001</t>
  </si>
  <si>
    <t>装饰灯</t>
  </si>
  <si>
    <t>1.名称:嵌入式平板灯
2.规格:LED 300*300
3.安装形式:嵌入式
4.经业主认可，具体要求详见图纸</t>
  </si>
  <si>
    <t>套</t>
  </si>
  <si>
    <t>8</t>
  </si>
  <si>
    <t>030412004002</t>
  </si>
  <si>
    <t>1.名称:嵌入式平板灯
2.规格:LED 48W 600*600
3.安装形式:嵌入式
4.经业主认可，具体要求详见图纸</t>
  </si>
  <si>
    <t>C.4.11</t>
  </si>
  <si>
    <t>配管、配线</t>
  </si>
  <si>
    <t>9</t>
  </si>
  <si>
    <t>030411001001</t>
  </si>
  <si>
    <t>配管</t>
  </si>
  <si>
    <t>1.名称:电气配管
2.材质:JDG
3.规格:20
4.配置形式:暗配
5.经业主认可，具体要求详见图纸</t>
  </si>
  <si>
    <t>m</t>
  </si>
  <si>
    <t>10</t>
  </si>
  <si>
    <t>030411004001</t>
  </si>
  <si>
    <t>配线</t>
  </si>
  <si>
    <t>1.名称:电气配线
2.型号:WDZ-BYJ
3.规格:2.5mm2
4.配线部位:穿管
5.经业主认可，具体要求详见图纸</t>
  </si>
  <si>
    <t>11</t>
  </si>
  <si>
    <t>030411004002</t>
  </si>
  <si>
    <t>1.名称:电气配线
2.型号:WDZ-BYJ
3.规格:4mm2
4.配线部位:穿管
5.经业主认可，具体要求详见图纸</t>
  </si>
  <si>
    <t>C.10.5</t>
  </si>
  <si>
    <t>供暖器具</t>
  </si>
  <si>
    <t>12</t>
  </si>
  <si>
    <t>031005005001</t>
  </si>
  <si>
    <t>暖风机</t>
  </si>
  <si>
    <t>1.名称:浴霸
2.型号、规格:照明、排气、暖风三合一
3.安装方式:嵌入
4.经业主认可，具体要求详见图纸</t>
  </si>
  <si>
    <t>台</t>
  </si>
  <si>
    <t>13</t>
  </si>
  <si>
    <t>03B002</t>
  </si>
  <si>
    <t>电吹风</t>
  </si>
  <si>
    <t>1.名称:电吹风
2.规格:国产高速
3.经业主认可，具体要求详见图纸</t>
  </si>
  <si>
    <t>C.7</t>
  </si>
  <si>
    <t>通风空调工程</t>
  </si>
  <si>
    <t>14</t>
  </si>
  <si>
    <t>030701003001</t>
  </si>
  <si>
    <t>空调器</t>
  </si>
  <si>
    <t>1.名称:空调
2.规格:柜式3P，制冷量7210W、制热量9660W、一级能效、电辅加热功率2800W、1000m3/h
3.安装形式:含支架、铜管、制冷剂、配套管线、保温等
4.经业主认可，具体要求详见图纸</t>
  </si>
  <si>
    <t>组</t>
  </si>
  <si>
    <t>C.10</t>
  </si>
  <si>
    <t>给排水、采暖、燃气工程</t>
  </si>
  <si>
    <t>C.10.1</t>
  </si>
  <si>
    <t>给排水、采暖、燃气管道</t>
  </si>
  <si>
    <t>15</t>
  </si>
  <si>
    <t>031001006001</t>
  </si>
  <si>
    <t>塑料管</t>
  </si>
  <si>
    <t>1.安装部位:室内
2.介质:给水
3.材质、规格:PPR-S4 de32 1.6mpa
4.连接形式:热熔
5.压力试验及吹、洗设计要求:按设计及规范要求
6.含管件及套管、开洞、修复等
7.经业主认可，具体要求详见图纸</t>
  </si>
  <si>
    <t>16</t>
  </si>
  <si>
    <t>031001006002</t>
  </si>
  <si>
    <t>1.安装部位:室内
2.介质:给水
3.材质、规格:PPR-S4 de25 1.6mpa
4.连接形式:热熔
5.压力试验及吹、洗设计要求:按设计及规范要求
6.含管件及套管、开洞、修复等
7.经业主认可，具体要求详见图纸</t>
  </si>
  <si>
    <t>17</t>
  </si>
  <si>
    <t>031001006003</t>
  </si>
  <si>
    <t>1.安装部位:室内
2.介质:给水
3.材质、规格:PPR-S4 de20 1.6mpa
4.连接形式:热熔
5.压力试验及吹、洗设计要求:按设计及规范要求
6.含管件及套管、开洞、修复等
7.经业主认可，具体要求详见图纸</t>
  </si>
  <si>
    <t>18</t>
  </si>
  <si>
    <t>031001006004</t>
  </si>
  <si>
    <t>1.安装部位:室内
2.介质:热水
3.材质、规格:PPR-S3.2 de25 2.0mpa
4.连接形式:热熔
5.压力试验及吹、洗设计要求:按设计及规范要求
6.含管件及套管、开洞、修复等
7.经业主认可，具体要求详见图纸</t>
  </si>
  <si>
    <t>19</t>
  </si>
  <si>
    <t>031001006005</t>
  </si>
  <si>
    <t>1.安装部位:室内
2.介质:热水
3.材质、规格:PPR-S3.2 de20 2.0mpa
4.连接形式:热熔
5.压力试验及吹、洗设计要求:按设计及规范要求
6.含管件及套管、开洞、修复等
7.经业主认可，具体要求详见图纸</t>
  </si>
  <si>
    <t>20</t>
  </si>
  <si>
    <t>031001006006</t>
  </si>
  <si>
    <t>1.安装部位:室内
2.介质:污水
3.材质、规格:UPVC de75
4.连接形式:粘接
5.阻火圈设计要求:按设计及规范要求
6.含管件及套管、开洞、修复等
7.经业主认可，具体要求详见图纸</t>
  </si>
  <si>
    <t>C.10.3</t>
  </si>
  <si>
    <t>管道附件</t>
  </si>
  <si>
    <t>21</t>
  </si>
  <si>
    <t>031003001001</t>
  </si>
  <si>
    <t>螺纹阀门</t>
  </si>
  <si>
    <t>1.类型:截止阀
2.材质:铜
3.规格、压力等级:de25
4.连接形式:螺纹
5.经业主认可，具体要求详见图纸</t>
  </si>
  <si>
    <t>22</t>
  </si>
  <si>
    <t>031003001002</t>
  </si>
  <si>
    <t>1.类型:止回阀
2.材质:铜
3.规格、压力等级:de25
4.连接形式:螺纹
5.经业主认可，具体要求详见图纸</t>
  </si>
  <si>
    <t>23</t>
  </si>
  <si>
    <t>031003010001</t>
  </si>
  <si>
    <t>软接头（软管）</t>
  </si>
  <si>
    <t>1.材质:金属软管
2.规格:40cm
3.经业主认可，具体要求详见图纸</t>
  </si>
  <si>
    <t>C.10.4</t>
  </si>
  <si>
    <t>卫生器具</t>
  </si>
  <si>
    <t>24</t>
  </si>
  <si>
    <t>031004010001</t>
  </si>
  <si>
    <t>淋浴器</t>
  </si>
  <si>
    <t>1.材质、规格:淋浴器
2.附件名称、数量:含混水阀、软管、支架
3.经业主认可，具体要求详见图纸</t>
  </si>
  <si>
    <t>25</t>
  </si>
  <si>
    <t>031004014001</t>
  </si>
  <si>
    <t>给、排水附（配）件</t>
  </si>
  <si>
    <t>1.材质:地漏
2.型号、规格:de50
3.经业主认可，具体要求详见图纸</t>
  </si>
  <si>
    <t>26</t>
  </si>
  <si>
    <t>031004014002</t>
  </si>
  <si>
    <t>1.材质:洗衣机专用地漏
2.型号、规格:de50
3.经业主认可，具体要求详见图纸</t>
  </si>
  <si>
    <t>C.10.6</t>
  </si>
  <si>
    <t>采暖、给排水设备</t>
  </si>
  <si>
    <t>27</t>
  </si>
  <si>
    <t>031006012001</t>
  </si>
  <si>
    <t>热水器</t>
  </si>
  <si>
    <t>1.能源种类:立式电热水器
2.型号、容积:120L、3KW、一级能效、加热体材质：不锈钢、内胆材质：搪瓷
3.安装方式:嵌入
4.经业主认可，具体要求详见图纸</t>
  </si>
  <si>
    <t>28</t>
  </si>
  <si>
    <t>03B001</t>
  </si>
  <si>
    <t>洗衣机</t>
  </si>
  <si>
    <t>1.名称:洗衣机
2.规格:10KG滚筒、洗烘一体、净爆立体喷淋
3.经业主认可，具体要求详见图纸</t>
  </si>
  <si>
    <t>合  计</t>
  </si>
  <si>
    <t>工程名称：安装工程-应急设备管理处</t>
  </si>
  <si>
    <t>单价</t>
  </si>
  <si>
    <t>合价</t>
  </si>
  <si>
    <t>应急设备管理处</t>
  </si>
  <si>
    <t>030404017002</t>
  </si>
  <si>
    <t>1.名称:配电箱2AL改造
2.安装方式:回路改造，增加电表
3.经业主认可，具体要求详见图纸</t>
  </si>
  <si>
    <t>030404017003</t>
  </si>
  <si>
    <t>配电箱</t>
  </si>
  <si>
    <t>1.名称:配电箱4AL
2.型号:一层厨房动力配电箱
3.规格:20KW含电表
4.安装方式:距地1.5m挂墙明装
5.经业主认可，具体要求详见图纸</t>
  </si>
  <si>
    <t>030404017004</t>
  </si>
  <si>
    <t>1.名称:配电箱4AL
2.型号:一层超市空调配电箱
3.规格:20KW含电表
4.安装方式:距地1.5m挂墙明装
5.经业主认可，具体要求详见图纸</t>
  </si>
  <si>
    <t>030404034002</t>
  </si>
  <si>
    <t>030404035005</t>
  </si>
  <si>
    <t>030404035006</t>
  </si>
  <si>
    <t>1.名称:冰箱插座
2.规格:250V 10A 带安全门
3.安装方式:距地0.35m暗装
4.经业主认可，具体要求详见图纸</t>
  </si>
  <si>
    <t>030404035007</t>
  </si>
  <si>
    <t>1.名称:电磁炉插座
2.规格:250V 16A 带安全门
3.安装方式:距地0.35m暗装
4.经业主认可，具体要求详见图纸</t>
  </si>
  <si>
    <t>030404035008</t>
  </si>
  <si>
    <t>1.名称:空调柜机插座
2.规格:3P
3.安装方式:距地0.35m暗装
4.经业主认可，具体要求详见图纸</t>
  </si>
  <si>
    <t>030404035009</t>
  </si>
  <si>
    <t>1.名称:五孔带USB插座
2.规格:250V 10A USB+TYPE C
3.安装方式:距地0.7m暗装
4.经业主认可，具体要求详见图纸</t>
  </si>
  <si>
    <t>030404035010</t>
  </si>
  <si>
    <t>1.名称:小家电插座
2.规格:250V 10A 带安全门
3.安装方式:距地1.25m暗装
4.经业主认可，具体要求详见图纸</t>
  </si>
  <si>
    <t>030404018001</t>
  </si>
  <si>
    <t>插座箱</t>
  </si>
  <si>
    <t>1.名称:开水炉插座箱
2.规格:380V 6KW
3.安装方式:距地0.35m暗装
4.经业主认可，具体要求详见图纸</t>
  </si>
  <si>
    <t>C.4.8</t>
  </si>
  <si>
    <t>电缆安装</t>
  </si>
  <si>
    <t>030408001001</t>
  </si>
  <si>
    <t>电力电缆</t>
  </si>
  <si>
    <t>1.名称:电力电缆
2.规格:WDZ-YJY-5*6mm2
3.敷设方式、部位:穿管，含电缆头制作安装，接线端子，标签制作
4.经业主认可，具体要求详见图纸</t>
  </si>
  <si>
    <t>030412004003</t>
  </si>
  <si>
    <t>1.名称:可调角度筒灯
2.规格:LED 9W 24度 2700K
3.安装形式:嵌入式
4.经业主认可，具体要求详见图纸</t>
  </si>
  <si>
    <t>030412004004</t>
  </si>
  <si>
    <t>030411001002</t>
  </si>
  <si>
    <t>030411001003</t>
  </si>
  <si>
    <t>1.名称:电气配管
2.材质:JDG
3.规格:32
4.配置形式:暗配
5.经业主认可，具体要求详见图纸</t>
  </si>
  <si>
    <t>030411004003</t>
  </si>
  <si>
    <t>030411004004</t>
  </si>
  <si>
    <t>031001006007</t>
  </si>
  <si>
    <t>1.安装部位:室内
2.介质:给水
3.材质、规格:PPR-S4 de40 1.6mpa
4.连接形式:热熔
5.压力试验及吹、洗设计要求:按设计及规范要求
6.含管件及套管、开洞、修复等
7.经业主认可，具体要求详见图纸</t>
  </si>
  <si>
    <t>031001006008</t>
  </si>
  <si>
    <t>031001006009</t>
  </si>
  <si>
    <t>031001006010</t>
  </si>
  <si>
    <t>031001006011</t>
  </si>
  <si>
    <t>031001006012</t>
  </si>
  <si>
    <t>031001006013</t>
  </si>
  <si>
    <t>1.安装部位:室内
2.介质:污水
3.材质、规格:UPVC de50
4.连接形式:粘接
5.阻火圈设计要求:按设计及规范要求
6.含管件及套管、开洞、修复等
7.经业主认可，具体要求详见图纸</t>
  </si>
  <si>
    <t>031001006014</t>
  </si>
  <si>
    <t>031001006015</t>
  </si>
  <si>
    <t>1.安装部位:室内
2.介质:污水
3.材质、规格:UPVC de160
4.连接形式:粘接
5.阻火圈设计要求:按设计及规范要求
6.含管件及套管、开洞、修复等
7.经业主认可，具体要求详见图纸</t>
  </si>
  <si>
    <t>031003001003</t>
  </si>
  <si>
    <t>29</t>
  </si>
  <si>
    <t>031003001004</t>
  </si>
  <si>
    <t>30</t>
  </si>
  <si>
    <t>031003010002</t>
  </si>
  <si>
    <t>31</t>
  </si>
  <si>
    <t>031004010002</t>
  </si>
  <si>
    <t>32</t>
  </si>
  <si>
    <t>031004014003</t>
  </si>
  <si>
    <t>33</t>
  </si>
  <si>
    <t>031004014004</t>
  </si>
  <si>
    <t>1.材质:网框式地漏
2.型号、规格:de160
3.经业主认可，具体要求详见图纸</t>
  </si>
  <si>
    <t>34</t>
  </si>
  <si>
    <t>031006012002</t>
  </si>
  <si>
    <t>35</t>
  </si>
  <si>
    <t>031006012003</t>
  </si>
  <si>
    <t>开水炉</t>
  </si>
  <si>
    <t>1.能源种类:开水炉
2.型号、容积:40L/h 三级超滤发泡 3KW
3.安装方式:含底座</t>
  </si>
  <si>
    <t>C.10.2</t>
  </si>
  <si>
    <t>厨具</t>
  </si>
  <si>
    <t>36</t>
  </si>
  <si>
    <t>03B003</t>
  </si>
  <si>
    <t>电饭煲</t>
  </si>
  <si>
    <t>1.名称:电饭煲
2.规格:1500W，5L，IH电磁加热，不锈钢内胆，智能预约，国产知名品牌3.经业主认可，具体要求详见图纸</t>
  </si>
  <si>
    <t>37</t>
  </si>
  <si>
    <t>03B004</t>
  </si>
  <si>
    <t>微波炉</t>
  </si>
  <si>
    <t>1.名称:微波炉
2.规格:1000W，25L，平板式加热，不锈钢内胆，国产知名品牌
3.经业主认可，具体要求详见图纸</t>
  </si>
  <si>
    <t>38</t>
  </si>
  <si>
    <t>03B005</t>
  </si>
  <si>
    <t>消毒柜</t>
  </si>
  <si>
    <t>1.名称:消毒柜
2.规格:1500W，二星级消毒，高温消毒，120L，304不锈钢内胆，国产知名品牌
3.经业主认可，具体要求详见图纸</t>
  </si>
  <si>
    <t>39</t>
  </si>
  <si>
    <t>03B006</t>
  </si>
  <si>
    <t>不锈钢洗菜池</t>
  </si>
  <si>
    <t>1.名称:不锈钢洗菜池
2.规格:1200*600*800,1.2厚304不锈钢，不锈钢防臭下水器，双水龙头
3.经业主认可，具体要求详见图纸</t>
  </si>
  <si>
    <t>40</t>
  </si>
  <si>
    <t>03B007</t>
  </si>
  <si>
    <t>不锈钢操作台</t>
  </si>
  <si>
    <t>1.名称:不锈钢操作台
2.规格:1500*650*800,1.2厚304不锈钢，带挡板，带靠背，带挂架（刀架、调料架），三层操作台
3.经业主认可，具体要求详见图纸</t>
  </si>
  <si>
    <t>41</t>
  </si>
  <si>
    <t>03B008</t>
  </si>
  <si>
    <t>成品保温打菜台</t>
  </si>
  <si>
    <t>1.名称:成品保温打菜台
2.规格:1500*600*800.1.2厚304不锈钢，水浸式电热管加热，功率3KW,数显温控，带保温层，带球阀排水口带弧形8mm厚防尘玻璃罩，带防干烧、过热保护、漏电保护、接地保护
3.经业主认可，具体要求详见图纸</t>
  </si>
  <si>
    <t>42</t>
  </si>
  <si>
    <t>03B009</t>
  </si>
  <si>
    <t>成品电磁炉</t>
  </si>
  <si>
    <t>1.名称:成品电磁炉
2.规格:5KW,台式，灶面高强度微晶农历面板，机身304不锈钢，双头灶
3.经业主认可，具体要求详见图纸</t>
  </si>
  <si>
    <t>43</t>
  </si>
  <si>
    <t>03B010</t>
  </si>
  <si>
    <t>厨房双门冰箱</t>
  </si>
  <si>
    <t>1.名称:厨房双门冰箱
2.规格:左右对开门冰箱 ，容量800L 2000W，风冷无霜，双循环双系统，变频一级能效，国产知名品牌
3.经业主认可，具体要求详见图纸</t>
  </si>
  <si>
    <t>44</t>
  </si>
  <si>
    <t>03B011</t>
  </si>
  <si>
    <t>灭蝇灯</t>
  </si>
  <si>
    <t>1.名称:灭蝇灯
2.规格:8W粘捕式灭蝇灯，550*200，外壳304不锈钢
3.经业主认可，具体要求详见图纸</t>
  </si>
  <si>
    <t>工程名称：安装工程-值班室</t>
  </si>
  <si>
    <t>值班室</t>
  </si>
  <si>
    <t>030404017005</t>
  </si>
  <si>
    <t>1.名称:配电箱3AL改造
2.安装方式:回路改造，增加电表
3.经业主认可，具体要求详见图纸</t>
  </si>
  <si>
    <t>030404017006</t>
  </si>
  <si>
    <t>1.名称:配电箱6AL
2.型号:一层值班空调配电箱
3.规格:20KW含电表
4.安装方式:距地1.5m挂墙明装
5.经业主认可，具体要求详见图纸</t>
  </si>
  <si>
    <t>030404034003</t>
  </si>
  <si>
    <t>1.名称:单联单控开关
2.规格:220V 10A
3.安装方式:距地1.3m暗装
4.经业主认可，具体要求详见图纸</t>
  </si>
  <si>
    <t>030404034004</t>
  </si>
  <si>
    <t>030404034005</t>
  </si>
  <si>
    <t>1.名称:三联单控开关
2.规格:220V 10A
3.安装方式:距地1.3m暗装
4.经业主认可，具体要求详见图纸</t>
  </si>
  <si>
    <t>030404035011</t>
  </si>
  <si>
    <t>030404035012</t>
  </si>
  <si>
    <t>1.名称:电视插座
2.规格:250V 10A 带安全门
3.安装方式:距地1.65m暗装
4.经业主认可，具体要求详见图纸</t>
  </si>
  <si>
    <t>030404035013</t>
  </si>
  <si>
    <t>030404035014</t>
  </si>
  <si>
    <t>1.名称:空调挂机插座
2.规格:2P
3.安装方式:距地2.7m暗装
4.经业主认可，具体要求详见图纸</t>
  </si>
  <si>
    <t>030404035015</t>
  </si>
  <si>
    <t>030404035016</t>
  </si>
  <si>
    <t>1.名称:地面插座
2.规格:250V 10A 
3.安装方式:地面嵌入
4.经业主认可，具体要求详见图纸</t>
  </si>
  <si>
    <t>030404035017</t>
  </si>
  <si>
    <t>030412004005</t>
  </si>
  <si>
    <t>1.名称:筒灯
2.规格:LED 6W
3.安装形式:嵌入式
4.经业主认可，具体要求详见图纸</t>
  </si>
  <si>
    <t>030412004006</t>
  </si>
  <si>
    <t>030412004007</t>
  </si>
  <si>
    <t>1.名称:嵌入式平板灯
2.规格:LED 58W 300*1500
3.安装形式:嵌入式
4.经业主认可，具体要求详见图纸</t>
  </si>
  <si>
    <t>030412004008</t>
  </si>
  <si>
    <t>1.名称:嵌入式平板灯
2.规格:LED 150*200
3.安装形式:嵌入式
4.经业主认可，具体要求详见图纸</t>
  </si>
  <si>
    <t>030411001004</t>
  </si>
  <si>
    <t>030411001005</t>
  </si>
  <si>
    <t>030411004005</t>
  </si>
  <si>
    <t>030411004006</t>
  </si>
  <si>
    <t>031005005003</t>
  </si>
  <si>
    <t>C.5</t>
  </si>
  <si>
    <t>建筑智能化工程</t>
  </si>
  <si>
    <t>030502012001</t>
  </si>
  <si>
    <t>信息插座</t>
  </si>
  <si>
    <t>1.名称:双网络6类信息插座
2.规格:按设计要求
3.安装方式:底边距地0.3m
4.经业主认可，具体要求详见图纸</t>
  </si>
  <si>
    <t>030502012002</t>
  </si>
  <si>
    <t>030502005001</t>
  </si>
  <si>
    <t>双绞线缆</t>
  </si>
  <si>
    <t>1.名称:双绞线
2.规格:UTP6
3.敷设方式:穿管
4.经业主认可，具体要求详见图纸</t>
  </si>
  <si>
    <t>030411001006</t>
  </si>
  <si>
    <t>1.名称:弱电配管
2.材质:JDG
3.规格:20
4.配置形式:暗配
5.经业主认可，具体要求详见图纸</t>
  </si>
  <si>
    <t>030411001007</t>
  </si>
  <si>
    <t>1.名称:弱电配管
2.材质:JDG
3.规格:32
4.配置形式:暗配
5.经业主认可，具体要求详见图纸</t>
  </si>
  <si>
    <t>031001006017</t>
  </si>
  <si>
    <t>031001006018</t>
  </si>
  <si>
    <t>031001006019</t>
  </si>
  <si>
    <t>031001006020</t>
  </si>
  <si>
    <t>031001006021</t>
  </si>
  <si>
    <t>031003001005</t>
  </si>
  <si>
    <t>031003001006</t>
  </si>
  <si>
    <t>031003010003</t>
  </si>
  <si>
    <t>031004010003</t>
  </si>
  <si>
    <t>031004014005</t>
  </si>
  <si>
    <t>031006012004</t>
  </si>
  <si>
    <t>工程名称：安装工程-其他</t>
  </si>
  <si>
    <t>其他</t>
  </si>
  <si>
    <t>030408001002</t>
  </si>
  <si>
    <t>1.名称:电力电缆
2.规格:YJV-3*6
3.敷设方式、部位:穿管，含电缆头制作安装，接线端子，标签制作
4.经业主认可，具体要求详见图纸</t>
  </si>
  <si>
    <t>030408001003</t>
  </si>
  <si>
    <t>1.名称:电力电缆
2.规格:YJV-5*10
3.敷设方式、部位:穿管，含电缆头制作安装，接线端子，标签制作
4.经业主认可，具体要求详见图纸</t>
  </si>
  <si>
    <t>030411001008</t>
  </si>
  <si>
    <t>1.名称:电气配管
2.材质:UPVC电力管
3.规格:110mm,壁厚4mm
4.配置形式:埋地，含土建工程，管道底部C20 10cm找平，路面反开挖C20素混凝土回填至水稳层
5.经业主认可，具体要求详见图纸</t>
  </si>
  <si>
    <t>030411001009</t>
  </si>
  <si>
    <t>1.名称:电气配管
2.材质:UPVC电力管
3.规格:50mm,壁厚3mm
4.配置形式:埋地，含土建工程，管道底部C20 10cm找平，路面反开挖C20素混凝土回填至水稳层
5.经业主认可，具体要求详见图纸</t>
  </si>
  <si>
    <t>C.4.13</t>
  </si>
  <si>
    <t>附属工程</t>
  </si>
  <si>
    <t>030507016001</t>
  </si>
  <si>
    <t>停车场管理设备</t>
  </si>
  <si>
    <t>1.名称:道闸
2.规格:参数规格：单开栅栏杆电动道闸，栅栏长度5m，道闸起落时间3秒（可在2~6s区间调速），适配场区供电；配套高清车牌识别一体机、LED夜视补光灯、地感线圈车辆
检测器、出入口控制主机，标配无线遥控手柄2套，支持遥控起降；搭载雷达防砸+地感双重防砸保护，避免砸车、砸人；整机外壳防雨防锈。配套设备混凝土独立基础浇筑、地脚螺栓预埋、基础钢筋绑扎、混凝土养护。工艺要求：设备安装固定、接线，设备混凝土基础浇筑、预埋地脚螺栓；整套门禁系统通电调试、车牌识别抓拍调试、起落联动调试、场区内网联网对接；设备金属外壳接地、防雷处理
3.其他:设备需经业主认可，具体要求详见图纸，含
整套设备、辅材、人工、运输、安装调试等，2年质保，总价包干</t>
  </si>
  <si>
    <t>03B012</t>
  </si>
  <si>
    <t>双枪充电桩</t>
  </si>
  <si>
    <t>1.名称:交流充电桩
2.规格:运营计费型7KW双枪交流充电桩2台，电压AC220V±15%，电流32A，配套管理软件；整机防护等级IP65；支持过流、短路、漏电、过载、过温等保护功能；支持刷卡、扫码支付；可通过APP、小程序实现扫码启停充电、充电实况信息查看、历史充电记录查询、设备故障线上告警等功能，兼容4G、WiFi、蓝
牙等多模式通信。工艺要求：充电桩立柱固定安装，配套电力电缆敷设、线管穿设、线缆端接压接；设备通电试运行、后台管理系统联网调试；设备接地保护
3.其他:所有设备、材料品牌规格需经业主认可，具体要求详见图纸，含立柱及全部设备、辅材、人工、运输、安装调试等，整机2年质保，整套总价包干</t>
  </si>
  <si>
    <t>040205001001</t>
  </si>
  <si>
    <t>人（手）孔井</t>
  </si>
  <si>
    <t>1.名称:电力电缆井
2.规格尺寸:按设计及规范要求
3.经业主认可，具体要求详见图纸</t>
  </si>
  <si>
    <t>座</t>
  </si>
  <si>
    <t>智能化</t>
  </si>
  <si>
    <t>030408001005</t>
  </si>
  <si>
    <t>1.名称:电力电缆
2.规格:YJV-3*4
3.敷设方式、部位:穿管，含电缆头制作安装，接线端子，标签制作
4.经业主认可，具体要求详见图纸</t>
  </si>
  <si>
    <t>030502007001</t>
  </si>
  <si>
    <t>光缆</t>
  </si>
  <si>
    <t>1.名称:光缆
2.规格:12芯
3.敷设方式:穿管
4.包含摄像机用光缆及外部两处光缆引入，分别从界首服务区和城南锚地接入苏北处主干光缆，含所有协调及相关辅材费用等；
5.经业主认可，具体要求详见图纸</t>
  </si>
  <si>
    <t>030411001010</t>
  </si>
  <si>
    <t>1.名称:弱电配管
2.材质:UPVC电力管
3.规格:110mm,壁厚4mm
4.配置形式:埋地，含土建工程，管道底部C20 10cm找平，路面反开挖C20素混凝土回填至水稳层
5.经业主认可，具体要求详见图纸</t>
  </si>
  <si>
    <t>030411001012</t>
  </si>
  <si>
    <t>040205001002</t>
  </si>
  <si>
    <t>1.名称:弱力电缆井
2.规格尺寸:按设计及规范要求
3.经业主认可，具体要求详见图纸</t>
  </si>
  <si>
    <t>030502001001</t>
  </si>
  <si>
    <t>机柜、机架</t>
  </si>
  <si>
    <t>1.名称:19英寸42U弱电机柜
2.规格:2000*800*800mm
3.黑色、SPCC优质冷轧钢、表面处理采用脱脂、酸洗磷化静电喷塑，厚度:≥1.2mm,单开玻璃前门、后门双开，前后四理线架带盖板、风扇*4、托盘*3、8位10A PDU*3。
4.经业主认可，具体要求详见图纸</t>
  </si>
  <si>
    <t>030502017001</t>
  </si>
  <si>
    <t>线管理器</t>
  </si>
  <si>
    <t>1.名称:24口理线架
2.其他:配套19英寸标准机柜，1.6mm冷轧钢板
3.经业主认可，具体要求详见图纸</t>
  </si>
  <si>
    <t>030501012001</t>
  </si>
  <si>
    <t>交换机</t>
  </si>
  <si>
    <t>1.名称:千兆三层交换机
2.其他:包转发率不小于114Mpps、交换容量672Gbps/6.72Tbps、24个网口、4个千兆光口、满配千兆光模块,未尽事宜详见设计图纸
3.经业主认可，具体要求详见图纸</t>
  </si>
  <si>
    <t>030502010001</t>
  </si>
  <si>
    <t>配线架</t>
  </si>
  <si>
    <t>1.名称:24口光纤配线架
2.其他:SC24芯单模，含尾纤法兰，未尽事宜详见设计图纸
3.经业主认可，具体要求详见图纸</t>
  </si>
  <si>
    <t>030404035018</t>
  </si>
  <si>
    <t>1.名称:PDU电源
2.规格:8位10A、1.8m、防雷、过载保护
3.经业主认可，具体要求详见图纸</t>
  </si>
  <si>
    <t>030507013001</t>
  </si>
  <si>
    <t>录像设备</t>
  </si>
  <si>
    <t>1.名称:硬盘录像机
2.规格:16路8盘位、4T*4监控硬盘、2个千兆网络接口；HDMI输出：4K（3840*2160）/30Hz, 2K（2560*1440）/60Hz；含跳线接头等
3.可接驳符合ONVIF、RTSP标准及众多主流厂商的网络摄像机；支持6路1080P解码，最大支持4MP高清网络视频的预览、存储与回放；支持HDMI与VGA同源高清
输出，HDMI与VGA输出分辨率最高均可达1920×10801个SATA接口；自带4/8个PoE网口，可为PoE摄像机直连供电，即插即用，快速出图；支持智能搜索、回放及备份功能，有效提高录像检索与回放效率；支持萤石云服务，可实现手机远程预览回放
4.经业主认可，具体要求详见图纸</t>
  </si>
  <si>
    <t>030507014001</t>
  </si>
  <si>
    <t>显示设备</t>
  </si>
  <si>
    <t>1.名称:液晶显示器
2.规格:不小于21寸
3.经业主认可，具体要求详见图纸</t>
  </si>
  <si>
    <t>030501009001</t>
  </si>
  <si>
    <t>无线AP</t>
  </si>
  <si>
    <t>1.名称:POE供电吸顶无线AP
2.规格:新一代wifi6标准、2.4GHz频段574Mbps&amp;5GHz频段2976Mbps，千兆端口，支持标准POE/DC两种供电方式，易展按键，支持IPV6、路由模式、OFDMA，商用云平台集中管理
3.功能:按设计要求
4.经业主认可，具体要求详见图纸</t>
  </si>
  <si>
    <t>030501009002</t>
  </si>
  <si>
    <t>路由器</t>
  </si>
  <si>
    <t>1.名称:POE-AC一体化千兆路由器
2.2个千兆光口，16个电口，满配千兆光模块，POE功率≥230W
3.经业主认可，具体要求详见图纸</t>
  </si>
  <si>
    <t>030507008001</t>
  </si>
  <si>
    <t>监控摄像设备（球机）</t>
  </si>
  <si>
    <t>1.名称:数字IP一体化高清摄像机
2.类别:枪件，含镜头、护罩、支架等，传感器：1/1.8" Progressive Scan CMOS DarkFighter ；分辨率：400 万 2688×1520 ；最低照度：彩色 0.0003Lux；黑白 0.0001Lux；0Lux 开启激光 ；镜头：40 倍光学变焦，6～240mm，16 倍
数字变焦；视场角：水平 56.6°～1.7° ；宽动态：120dB，支持强光抑制、光学透雾、3D 数字降噪补光类型：智能激光（I5） ；激光最远照射距离：500 米，300 米观测余量充足 ；智能分级调光，抑制水面反光过曝；水平：360° 连续旋转；垂直 -20°～90°，支持自动翻转 ；水平转速：0.1°～160°/s；垂直 0.1°～120°/s ；预置位：300 个；支持巡航、花样扫描、自动跟踪 ；协议：Pelco-P/D、海康协议、RS485；编
码：H.265+/H.265/H.264+ ；智能：越界侦测、区域入侵、徘徊、遗留拿取；基础目标跟踪；存储：支持 MicroSD 卡，最大 512GB 
音频：1 进 1 出；报警：2 入 1 出；供电：AC24V / Hi-PoE 双支持；最大功耗：≤42W ；防护等级：IP66，IK10 防暴
3.安装方式:含立杆、基础、配电箱及内部元器件、防雷接地
4.经业主认可，具体要求详见图纸</t>
  </si>
  <si>
    <t>030507008002</t>
  </si>
  <si>
    <t>监控摄像设备（枪机）</t>
  </si>
  <si>
    <t>1.名称:数字IP一体化高清摄像机
2.类别:枪件，含镜头、护罩、支架等，像素：400 万，2560×1440 @25fps；传感器：1/1.8" Progressive Scan CMOS（臻全彩 2.0） ；最低照度：彩色 0.0005Lux(F1.0,AGC ON)；0Lux 开启柔光补光；镜头：定焦 F1.0 大光圈，4mm ；宽动态：120dB WDR；支持强光抑制、背光补偿、3D 数字降噪；补光类型：内置暖光柔光灯（ColorVu 臻全彩）；50米持续彩色；支持双向语音对讲、语音警戒
喊话；人车分类侦测；区域入侵、越界、进入 / 离开区域侦测，过滤水波、树木晃动产生的无效报警；供电：DC12V / IEEE802.3af PoE（Class3）；防护等级：IP67
3.安装方式:含立杆、基础、配电箱及内部元器件、防雷接地
4.经业主认可，具体要求详见图纸</t>
  </si>
  <si>
    <t>030502005002</t>
  </si>
  <si>
    <t>030411001011</t>
  </si>
  <si>
    <t>工程名称：装修工程</t>
  </si>
  <si>
    <t>A</t>
  </si>
  <si>
    <t>装饰工程</t>
  </si>
  <si>
    <t>A.1</t>
  </si>
  <si>
    <t>011605001001</t>
  </si>
  <si>
    <t>原地面拆除</t>
  </si>
  <si>
    <t>1、原地面拆除
2、含拆除垃圾外运、外运距离自行考虑</t>
  </si>
  <si>
    <t>m2</t>
  </si>
  <si>
    <t>011606003001</t>
  </si>
  <si>
    <t>原吊顶拆除</t>
  </si>
  <si>
    <t>1、原吊顶拆除
2、含拆除垃圾外运，外运距离自行考虑</t>
  </si>
  <si>
    <t>011210005001</t>
  </si>
  <si>
    <t>新增轻质防火墙</t>
  </si>
  <si>
    <t>1、新增150厚纤维增强硅酸盐板轻质防火墙，耐火极限不低于3小时
2、75竖向镀锌轻钢龙骨，间距600mm，镀锌天地龙骨
3、12mm纤维增强硅酸盐板，双面双层封板，高耐火标准。
4、填充防火岩棉
5、其他要求详见图纸设计
6、含相关物品搬入</t>
  </si>
  <si>
    <t>011102003001</t>
  </si>
  <si>
    <t>块料楼地面</t>
  </si>
  <si>
    <t>1、10厚防滑地砖,专用填缝剂擦缝
2、25厚1:3干硬性水泥砂浆结合层,表面撒水泥粉
3、素水泥浆一道(内掺建筑胶)
4、35厚C20细石混凝土找坡坡向地漏
5、防滑地砖样式需经业主确认</t>
  </si>
  <si>
    <t>010904002001</t>
  </si>
  <si>
    <t>楼（地）面涂膜防水</t>
  </si>
  <si>
    <t>1、聚合物水泥基防水涂料,三遍成活,总厚度≥2mm
2、墙根及管道、风道根部四周翻起至完成面以上300高,涉及台盆、水槽等高处出水防水高度做至1200，小便斗处防水高度做至1400,淋浴、浴缸处2000高</t>
  </si>
  <si>
    <t>010904003001</t>
  </si>
  <si>
    <t>楼（地）面砂浆防水(防潮)</t>
  </si>
  <si>
    <t>1、聚合物水泥防水砂浆,涂用2-3遍,总厚度≥3mm</t>
  </si>
  <si>
    <t>011302001001</t>
  </si>
  <si>
    <t>铝扣板吊顶300*300</t>
  </si>
  <si>
    <t>1、成品铝扣板
2、A字型龙骨,安装间距同铝板宽
3、C60型轻钢龙骨,安装间距≤1000mm
4、φ10金属全牙吊杆,膨胀螺栓与结构顶板连接
5、铝扣板样式需经业主确认</t>
  </si>
  <si>
    <t>011204003002</t>
  </si>
  <si>
    <t>块料墙面300*600</t>
  </si>
  <si>
    <t>1、8-10厚釉面砖,专用填缝剂
2、3-5厚建筑陶瓷胶粘剂
3、6厚聚合物水泥砂浆抹面
4、9厚聚合物水泥砂浆,压入热镀锌钢丝网一层抹平
5、墙面砖样式需经业主确认</t>
  </si>
  <si>
    <t>010903002002</t>
  </si>
  <si>
    <t>墙面涂膜防水</t>
  </si>
  <si>
    <t>1、1.5厚聚氨脂防水涂料，两遍成活</t>
  </si>
  <si>
    <t>011210005002</t>
  </si>
  <si>
    <t>淋浴间隔断</t>
  </si>
  <si>
    <t>1、18厚抗倍特板淋浴隔断
2、含制作、安装
3、样式需经业主确认</t>
  </si>
  <si>
    <t>011505010001</t>
  </si>
  <si>
    <t>镜面玻璃</t>
  </si>
  <si>
    <t>1、8mm厚银镜
2、样式需经业主确认</t>
  </si>
  <si>
    <t>011505002001</t>
  </si>
  <si>
    <t>不锈钢挂衣钩</t>
  </si>
  <si>
    <t>1、不锈钢挂衣钩
2、含制作、安装
3、样式需经业主确认</t>
  </si>
  <si>
    <t>011501001001</t>
  </si>
  <si>
    <t>置物桌</t>
  </si>
  <si>
    <t>1、成品木作烤漆置物桌
2、样式需经业主确认</t>
  </si>
  <si>
    <t>物业管理办公室、超市、食堂</t>
  </si>
  <si>
    <t>011210005003</t>
  </si>
  <si>
    <t>新增轻质隔墙</t>
  </si>
  <si>
    <t>1、新增100厚轻钢龙骨(防腐防锈处理)硅酸钙板隔墙
2、镀锌轻钢龙骨
3、硅酸钙板
4、填充防火岩棉
5、其他要求详见图纸设计</t>
  </si>
  <si>
    <t>011210005004</t>
  </si>
  <si>
    <t>新增石膏板隔墙</t>
  </si>
  <si>
    <t>1、新增200厚轻钢龙骨石膏板隔墙
2、75竖向镀锌轻钢龙骨
3、石膏板
4、填充防火岩棉
5、其他要求详见图纸设计</t>
  </si>
  <si>
    <t>010807001001</t>
  </si>
  <si>
    <t>防火玻璃窗</t>
  </si>
  <si>
    <t>1、厨房打菜窗口防火玻璃窗
2、12厚铝框防火玻璃，耐火极限≥2h
3、含配套五金件
4、样式需经业主确认</t>
  </si>
  <si>
    <t>010802001001</t>
  </si>
  <si>
    <t>铝框磨砂玻璃门</t>
  </si>
  <si>
    <t>1、铝框磨砂玻璃门
2、尺寸详见图纸设计
3、含门锁、合页等配套五金件
4、样式需经业主确认</t>
  </si>
  <si>
    <t>011302001003</t>
  </si>
  <si>
    <t>铝扣板吊顶600*600</t>
  </si>
  <si>
    <t>011204003003</t>
  </si>
  <si>
    <t>010903002003</t>
  </si>
  <si>
    <t>011201001001</t>
  </si>
  <si>
    <t>墙面一般抹灰</t>
  </si>
  <si>
    <t>1、5厚1:0.5:2.5水泥石灰膏砂浆找平;
2、9厚1:0.5:3水泥石灰膏砂浆打底扫毛或划出纹道（石膏板墙面取消此工艺）
3、墙体满布普通玻纤网一层（石膏板墙面取消此工艺）</t>
  </si>
  <si>
    <t>011407001001</t>
  </si>
  <si>
    <t>墙面喷刷涂料</t>
  </si>
  <si>
    <t>1、涂饰面层涂料二道
2、涂饰底涂料一道
3、刮腻子三遍</t>
  </si>
  <si>
    <t>011501001002</t>
  </si>
  <si>
    <t>成品服务台</t>
  </si>
  <si>
    <t>1、成品亚克力服务台
2、内侧木饰面，含抽屉
3、尺寸、样式需业主认可</t>
  </si>
  <si>
    <t>010507003002</t>
  </si>
  <si>
    <t>厨房排水沟</t>
  </si>
  <si>
    <t>1、厨房排水沟，300宽300深
2、配不锈钢盖板
3、排水沟做法参加24J306-4b/3-8</t>
  </si>
  <si>
    <t>011601001001</t>
  </si>
  <si>
    <t>原墙体拆除</t>
  </si>
  <si>
    <t>1、原墙体拆除
2、含拆除垃圾外运，外运距离自行考虑</t>
  </si>
  <si>
    <t>m3</t>
  </si>
  <si>
    <t>011610002001</t>
  </si>
  <si>
    <t>原门窗拆除</t>
  </si>
  <si>
    <t>1、原金属门窗拆除
2、含拆除垃圾外运，外运距离自行考虑</t>
  </si>
  <si>
    <t>011615001001</t>
  </si>
  <si>
    <t>原成品隔断拆除</t>
  </si>
  <si>
    <t>1、原成品隔断拆除
2、含拆除垃圾外运，外运距离自行考虑</t>
  </si>
  <si>
    <t>间</t>
  </si>
  <si>
    <t>010402001001</t>
  </si>
  <si>
    <t>原门洞封堵</t>
  </si>
  <si>
    <t>1、原门洞封堵
2、砖砌快，配套砂浆砌筑</t>
  </si>
  <si>
    <t>011207001002</t>
  </si>
  <si>
    <t>原玻璃门窗贴防窥膜</t>
  </si>
  <si>
    <t>1、原玻璃门窗贴防窥膜</t>
  </si>
  <si>
    <t>011210005005</t>
  </si>
  <si>
    <t>010801002001</t>
  </si>
  <si>
    <t>木质门带套</t>
  </si>
  <si>
    <t>1、成品木质门带套
2、尺寸详见图纸设计
3、含门锁、合页等配套五金件
5、样式需经业主确认</t>
  </si>
  <si>
    <t>010807001002</t>
  </si>
  <si>
    <t>铝合金窗</t>
  </si>
  <si>
    <t>1、铝合金窗
2、尺寸详见图纸设计
3、玻璃：6高透光low-e+12氩气+6透明玻璃
4、型材：.8厚断热铝合金多腔密封窗框
5、含开启把手及配套五金件
6、样式需经业主确认</t>
  </si>
  <si>
    <t>011302001005</t>
  </si>
  <si>
    <t>石膏板吊顶</t>
  </si>
  <si>
    <t>1、刷无机涂料/水性乳胶漆三遍(一底、二面漆)
2、满刮2mm厚耐水腻子磨平
3、接缝处贴嵌缝带刮腻子抹平
4、9.5mm厚双层纸面石膏板
5、C50轻钢覆面横撑龙骨,间距1200mm,
6、C60轻钢次龙骨,间距≤300mm,
7、C60承载龙
骨间距≤1100mm,
8、Φ10金属全牙吊杆,双向间距≤1100mm.
(备注:如吊顶需上人检修则采用CS60x27系列上人龙骨,装修吊顶离建筑楼板底高度大于1500mm且小于2500m时,应设置反支撑。装修吊顶离建筑楼板底高度大于2500mm时,应设置钢结构装换层。）</t>
  </si>
  <si>
    <t>010810002001</t>
  </si>
  <si>
    <t>木窗帘盒</t>
  </si>
  <si>
    <t>1、窗帘盒，刷无机涂料，刮腻子
2、含吊筋、龙骨、基层板
3、尺寸详见图纸设计</t>
  </si>
  <si>
    <t>011204001001</t>
  </si>
  <si>
    <t>装饰板墙面</t>
  </si>
  <si>
    <t>1、白色仿石纹成品装饰板
2、含基层板、钢骨架
3、表面行政执法徽标悬挂，亚克力烤漆立体字,颜色和字体参考交通运输执法标识要求
4、其他要求详见图纸设计</t>
  </si>
  <si>
    <t>011105006001</t>
  </si>
  <si>
    <t>不锈钢踢脚线</t>
  </si>
  <si>
    <t>1、60高黑色哑光不锈钢地脚线
2、9mm厚玻镁板基层</t>
  </si>
  <si>
    <t>011201001002</t>
  </si>
  <si>
    <t>011407001002</t>
  </si>
  <si>
    <t>011505002002</t>
  </si>
  <si>
    <t>1、不锈钢挂衣钩
2、含制作、安装
5、样式需经业主确认</t>
  </si>
  <si>
    <t>011501001003</t>
  </si>
  <si>
    <t>金属更衣柜</t>
  </si>
  <si>
    <t>1、金属更衣柜，冷轧钢板静电喷塑
2、尺寸根据现场开间大小调整，需经业主确认
3、4门，柜内设层板和挂衣杆，设置安全叶片锁
4、含配套五金件
5、其他要求详见图纸设计
6、样式需经业主确认</t>
  </si>
  <si>
    <t>A.15</t>
  </si>
  <si>
    <t>010810001001</t>
  </si>
  <si>
    <t>窗帘</t>
  </si>
  <si>
    <t>1、遮光窗帘
2、窗帘颜色、材质，轨道材质经业主认可方可安装</t>
  </si>
  <si>
    <t>011501001004</t>
  </si>
  <si>
    <t>成品床</t>
  </si>
  <si>
    <t>1、成品床，含床头柜及床垫
2、尺寸：1.2*1.2
3、样式需经业主认可</t>
  </si>
  <si>
    <t>011507002001</t>
  </si>
  <si>
    <t>竖式灯箱</t>
  </si>
  <si>
    <t>1、竖式灯箱，离地高度2200mm
2、尺寸：800*600*220mm
3、详见交通运输执法标识要求</t>
  </si>
  <si>
    <t>011507002002</t>
  </si>
  <si>
    <t>竖式铭牌</t>
  </si>
  <si>
    <t>1、竖式铭牌，离地高度400mm
2、尺寸：400*2400mm
3、详见交通运输执法标识要求</t>
  </si>
  <si>
    <t>45</t>
  </si>
  <si>
    <t>011502007001</t>
  </si>
  <si>
    <t>玻璃门防撞条</t>
  </si>
  <si>
    <t>1、玻璃门防撞条
2、尺寸：120mm宽
3、详见交通运输执法标识要求</t>
  </si>
  <si>
    <t>46</t>
  </si>
  <si>
    <t>050305007001</t>
  </si>
  <si>
    <t>石桌凳</t>
  </si>
  <si>
    <t>1、庭院石桌、石凳
2、规格：1石桌+4石凳
3、材质、样式需经业主确认</t>
  </si>
  <si>
    <t>47</t>
  </si>
  <si>
    <t>010103002001</t>
  </si>
  <si>
    <t>石球路障转运及放置</t>
  </si>
  <si>
    <t>1、石球路障转运及放置
2、数量：30个
3、从施桥船闸转移到高邮界首水上服务区
4、含装车、运输、重新放置等工作内容
5、费用包干，结算不调整</t>
  </si>
  <si>
    <t>48</t>
  </si>
  <si>
    <t>011507002003</t>
  </si>
  <si>
    <t>门头发光字及LOGO标识</t>
  </si>
  <si>
    <t>1、亚克力不锈钢包边立体字，发光
2、“LOGO+交通运输执法”，尺寸样式详见图纸设计
3、后部需要40*40镀锌钢管焊钢架
4、含配套配电箱安装，配管、配线敷设
5、含钢架固定点防水修复及加固
6、其他要求详见图纸审计
7、样式需经业主确认</t>
  </si>
  <si>
    <t>49</t>
  </si>
  <si>
    <t>011507002004</t>
  </si>
  <si>
    <t>导览图</t>
  </si>
  <si>
    <t>1、导览图，1000*2000mm
2、UV车贴画面，由业主指定
3、钢结构框架，100*50镀锌钢管造型骨架，1.5mm不锈钢板剪折整包，表面淡蓝色喷塑
4、直埋基础底座、C20混凝土浇筑、基础埋深0.7m
5、含土方开挖、回填及余方外运，外运距离自行考虑
6、其他要求详见图纸设计
7、需经业主认可</t>
  </si>
  <si>
    <t>50</t>
  </si>
  <si>
    <t>011507002005</t>
  </si>
  <si>
    <t>广告宣传栏</t>
  </si>
  <si>
    <t>1、广告宣传栏，2590*2200mm
2、材质:高精度写真被PVC板，铝合金型材框架
3、工艺:写真,PVC烤漆
4、含基础
5、含土方开挖、回填及余方外运，外运距离自行考虑
6、其他要求详见图纸设计
7、需经业主认可</t>
  </si>
  <si>
    <t>51</t>
  </si>
  <si>
    <t>011507002006</t>
  </si>
  <si>
    <t>信息提示牌</t>
  </si>
  <si>
    <t>1、信息提示牌，1650*945mm
2、结构形式：单立柱，镀锌焊接钢管φ165*4mm*3500mm
3、3mm铝合金面板，底膜采用Ⅲ类高强级反光膜（进口）、图案采用Ⅳ类超强级反光膜（进口）
4、含基础
5、含土方开挖、回填及余方外运，外运距离自行考虑
6、其他要求详见图纸设计
7、需经业主认可</t>
  </si>
  <si>
    <t>52</t>
  </si>
  <si>
    <t>011507002007</t>
  </si>
  <si>
    <t>1、信息提示牌，1650*1200mm
2、结构形式：单立柱，镀锌焊接钢管φ165*4mm*3500mm
3、3mm铝合金面板，底膜采用Ⅲ类高强级反光膜（进口）、图案采用Ⅳ类超强级反光膜（进口）
4、含基础
5、含土方开挖、回填及余方外运，外运距离自行考虑
6、其他要求详见图纸设计
7、需经业主认可</t>
  </si>
  <si>
    <t>53</t>
  </si>
  <si>
    <t>011507001001</t>
  </si>
  <si>
    <t>制度宣传牌</t>
  </si>
  <si>
    <t>1、制度宣传牌
2、尺寸：600*900mm
3、pvc底+亚克力面UV
4、内容业主提供，尺寸及效果经业主认可</t>
  </si>
  <si>
    <t>54</t>
  </si>
  <si>
    <t>011507002008</t>
  </si>
  <si>
    <t>标识牌</t>
  </si>
  <si>
    <t>1、标识牌
2、尺寸及效果经业主认可</t>
  </si>
  <si>
    <t>施桥二线船闸机房出新项目工程量清单</t>
  </si>
  <si>
    <t>项目特征描述</t>
  </si>
  <si>
    <t>计量单位</t>
  </si>
  <si>
    <t>综合单价（元）</t>
  </si>
  <si>
    <t>外墙真石漆改造</t>
  </si>
  <si>
    <t>1、基层清理（清灰，铲除、修补破损墙面）
2、刷界面剂一道、窗台四周刷防水、
3、外墙抗裂腻子2遍，耐碱玻纤网格布1层
4、透明底漆、腰线分隔，底部腰线做成仿砖造型
5、面层真石漆（腰线需要分色，外场感知外挂管线要临时拆除后在喷涂,颜色参照一号闸机房楼）
6、罩面剂、下窗台结构胶收边
7、含脚手架搭拆，不得影响通航。</t>
  </si>
  <si>
    <t>011406001001</t>
  </si>
  <si>
    <t>内墙乳胶漆出新</t>
  </si>
  <si>
    <t>1、基层灰尘清理干净
2、内墙乳胶漆两遍
3、含脚手架</t>
  </si>
  <si>
    <t>011406001005</t>
  </si>
  <si>
    <t>天棚乳胶漆出新</t>
  </si>
  <si>
    <t>011406001009</t>
  </si>
  <si>
    <t>楼墙裙出新</t>
  </si>
  <si>
    <t>1、基层清理；
2、破损起皮铲除，腻子修复；
3、底油1遍，调和漆2遍；
4、尺寸高度位置原样恢复；</t>
  </si>
  <si>
    <t>011406001010</t>
  </si>
  <si>
    <t>局部修补出新</t>
  </si>
  <si>
    <t>1、铲除原粉刷层翘皮、破损、不平的部位，含墙面、天棚
2、刮腻子两遍 、打磨平整
3、内墙乳胶漆两遍
4、含脚手架</t>
  </si>
  <si>
    <t>011405001001</t>
  </si>
  <si>
    <t>金属面油漆（盖板）</t>
  </si>
  <si>
    <t>1、室内盖板基层清理除锈；
2、凹凸面进行腻子修复，找平；
3、1遍中灰防锈漆+2遍调和漆；
4、颜色原样恢复。</t>
  </si>
  <si>
    <t>011405001002</t>
  </si>
  <si>
    <t>金属面油漆（桥架）</t>
  </si>
  <si>
    <t>1、室内桥架基层清理除锈；
2、1遍中灰防锈漆+2遍调和漆；
3、颜色原样恢复。</t>
  </si>
  <si>
    <t>011101005001</t>
  </si>
  <si>
    <t>环氧地坪漆出新</t>
  </si>
  <si>
    <t>1、地面破损处修补、找平；
2、环氧封闭底漆+2遍面漆；</t>
  </si>
  <si>
    <t>落水管更换</t>
  </si>
  <si>
    <t>1、拆除破损落水管，延长原落水管；
2、更换原规格（75mm)新落水管。</t>
  </si>
  <si>
    <t>镜面玻璃更换</t>
  </si>
  <si>
    <t>1、更换机房破损玻璃，磨砂玻璃；
2、含拆除、定制、安装。</t>
  </si>
  <si>
    <t>010801006001</t>
  </si>
  <si>
    <t>更换门锁</t>
  </si>
  <si>
    <t>1、拆除旧门锁；
2、安装新门锁，含把手。</t>
  </si>
  <si>
    <t>调度亭上部铝塑板安装</t>
  </si>
  <si>
    <t>1、在基层刨花板张安装铝塑板。</t>
  </si>
  <si>
    <t>合计</t>
  </si>
  <si>
    <t>施桥一线船闸机房内部出新项目工程量清单报价表</t>
  </si>
  <si>
    <t>010902002001</t>
  </si>
  <si>
    <t>屋面防水</t>
  </si>
  <si>
    <t>1、屋顶垃圾、灰尘清理干净；
2、涂刷聚氨酯双组份防水涂料2遍。</t>
  </si>
  <si>
    <t>墙裙出新</t>
  </si>
  <si>
    <t>内墙局部修补出新</t>
  </si>
  <si>
    <t>1、铲除原粉刷层翘皮、破损、不平的部位，含墙面、天棚
2、刮腻子两遍 、打磨平整
3、涂饰底涂料两道
4、含脚手架</t>
  </si>
  <si>
    <t>011103003001</t>
  </si>
  <si>
    <t>地板革更新</t>
  </si>
  <si>
    <t>1、拆除地板革；
2、地面清理干净，点补、涂刷专用界面剂；
3、更换新加厚耐磨地板革，厚度2.0mm，耐磨厚度不小于0.3mm，防静电，主材报业主认可；
4、专用胶黏剂满粘，接缝热熔满焊、收边处理。成品保护、清洁，垃圾外运。</t>
  </si>
  <si>
    <t>011101002001</t>
  </si>
  <si>
    <t>地面出新</t>
  </si>
  <si>
    <t>1、拆除原地板革；
2、原地面水磨石打磨清理干净。</t>
  </si>
  <si>
    <t>LOGO更新</t>
  </si>
  <si>
    <t>1、大运河锦鲤行LOGO原版面拆除；
2、新LOGO制作安装，亚克力彩白彩UV，高度1.1米左右。
3、拆除现场标志上强电线路。</t>
  </si>
  <si>
    <t>块</t>
  </si>
  <si>
    <t>一号闸西侧中间房外墙真石漆改造</t>
  </si>
  <si>
    <t>1、基层清理（清灰，铲除、修补破损墙面）
2、刷界面剂一道、窗台四周刷防水、
3、外墙抗裂腻子2遍，耐碱玻纤网格布1层
4、透明底漆、腰线分隔
5、面层真石漆（腰线需要分色）
6、罩面剂、下窗台结构胶收边
7、含脚手架</t>
  </si>
  <si>
    <t>FA0802002001</t>
  </si>
  <si>
    <t>钢质防火门</t>
  </si>
  <si>
    <t>1、拆除、清理原门体；
2、更换新钢质防火门，含五金门锁闭门器，门扇热镀锌板材厚度不低于1.2mm，门框板材厚度不低于1.6mm，耐火等级A类，油漆厚度不低于120μm。</t>
  </si>
  <si>
    <t>011503005001</t>
  </si>
  <si>
    <t>不锈钢扶手局部更新</t>
  </si>
  <si>
    <t>1、拆除损坏不锈钢扶手，原规格304不锈钢换新，厚度不低于1.5mm；
2、规格直径7.5cm，拆除废料施工方自行处理。</t>
  </si>
  <si>
    <t>窗户、门整修</t>
  </si>
  <si>
    <t>1、更换损坏滑轮，确保窗户正常开启；
2、更换损坏锁扣；
3、整修门体，确保正常开启。</t>
  </si>
  <si>
    <t>樘</t>
  </si>
  <si>
    <t>011102001001</t>
  </si>
  <si>
    <t>地面石材铺贴</t>
  </si>
  <si>
    <t>1、台阶转弯处铺贴石材；
2、破损台阶修复；
3、火烧板、厚度2cm。</t>
  </si>
  <si>
    <t>1、拆除原楼梯顶部胶合板；
2、顶部安装防水石膏板，石膏板厚度12mm，含龙骨制作安装。</t>
  </si>
  <si>
    <t>011302001002</t>
  </si>
  <si>
    <t>铝合金吊顶</t>
  </si>
  <si>
    <t>1、拆除原一楼仓库内吊顶；
2、安装铝合金方板吊顶，300*300mm，厚度0.6mm。</t>
  </si>
  <si>
    <t>FA0806001001</t>
  </si>
  <si>
    <t>机房楼防水隔断</t>
  </si>
  <si>
    <t>1、机房四楼安装防水隔断（铝合金门窗制作安装，四周封闭+1进出门体，做好底部止水）；
2、铝型材规格8044,厚度2mm，四周钢护玻璃厚度8mm，顶部6+6夹胶玻璃，
3、现场确认安装方案。</t>
  </si>
  <si>
    <t>011507001002</t>
  </si>
  <si>
    <t>标志标牌</t>
  </si>
  <si>
    <t>1、拆除原机房墙上标牌；
2、安装铝合金边框，5mmPVC板UV画面，边框宽度40mm。</t>
  </si>
  <si>
    <t>邵伯船闸下游远调站接市电及充电桩线路改造工程量清单报价表</t>
  </si>
  <si>
    <t>数量</t>
  </si>
  <si>
    <t>单价(元)</t>
  </si>
  <si>
    <r>
      <rPr>
        <sz val="10"/>
        <color rgb="FF000000"/>
        <rFont val="宋体"/>
        <charset val="1"/>
      </rPr>
      <t>金额</t>
    </r>
    <r>
      <rPr>
        <sz val="10"/>
        <color rgb="FF000000"/>
        <rFont val="Arial"/>
        <charset val="1"/>
      </rPr>
      <t>(</t>
    </r>
    <r>
      <rPr>
        <sz val="10"/>
        <color rgb="FF000000"/>
        <rFont val="宋体"/>
        <charset val="1"/>
      </rPr>
      <t>元</t>
    </r>
    <r>
      <rPr>
        <sz val="10"/>
        <color rgb="FF000000"/>
        <rFont val="Arial"/>
        <charset val="1"/>
      </rPr>
      <t>)</t>
    </r>
  </si>
  <si>
    <t>电缆</t>
  </si>
  <si>
    <r>
      <rPr>
        <sz val="10"/>
        <color rgb="FF000000"/>
        <rFont val="Arial"/>
        <charset val="1"/>
      </rPr>
      <t>YJV3*95+1*50</t>
    </r>
    <r>
      <rPr>
        <sz val="10"/>
        <color rgb="FF000000"/>
        <rFont val="宋体"/>
        <charset val="1"/>
      </rPr>
      <t>，含下游远调电缆敷设、低压电缆头制作及安装、送配电调试。</t>
    </r>
  </si>
  <si>
    <t>米</t>
  </si>
  <si>
    <t>进线断路器</t>
  </si>
  <si>
    <r>
      <rPr>
        <sz val="10"/>
        <color rgb="FF000000"/>
        <rFont val="宋体"/>
        <charset val="1"/>
      </rPr>
      <t>整定电流</t>
    </r>
    <r>
      <rPr>
        <sz val="10"/>
        <color rgb="FF000000"/>
        <rFont val="Arial"/>
        <charset val="1"/>
      </rPr>
      <t>200A</t>
    </r>
    <r>
      <rPr>
        <sz val="10"/>
        <color rgb="FF000000"/>
        <rFont val="宋体"/>
        <charset val="1"/>
      </rPr>
      <t>，</t>
    </r>
    <r>
      <rPr>
        <sz val="10"/>
        <color rgb="FF000000"/>
        <rFont val="Arial"/>
        <charset val="1"/>
      </rPr>
      <t>4P4D</t>
    </r>
    <r>
      <rPr>
        <sz val="10"/>
        <color rgb="FF000000"/>
        <rFont val="宋体"/>
        <charset val="1"/>
      </rPr>
      <t>，极限分断能力不小于</t>
    </r>
    <r>
      <rPr>
        <sz val="10"/>
        <color rgb="FF000000"/>
        <rFont val="Arial"/>
        <charset val="1"/>
      </rPr>
      <t>50KA</t>
    </r>
    <r>
      <rPr>
        <sz val="10"/>
        <color rgb="FF000000"/>
        <rFont val="宋体"/>
        <charset val="1"/>
      </rPr>
      <t>，含不锈钢配电箱及安装。</t>
    </r>
  </si>
  <si>
    <t>钢管</t>
  </si>
  <si>
    <r>
      <rPr>
        <sz val="10"/>
        <color rgb="FF000000"/>
        <rFont val="宋体"/>
        <charset val="1"/>
      </rPr>
      <t>含钢管敷设、地面开凿及恢复，</t>
    </r>
    <r>
      <rPr>
        <sz val="10"/>
        <color rgb="FF000000"/>
        <rFont val="Arial"/>
        <charset val="1"/>
      </rPr>
      <t>DN80</t>
    </r>
    <r>
      <rPr>
        <sz val="10"/>
        <color rgb="FF000000"/>
        <rFont val="宋体"/>
        <charset val="1"/>
      </rPr>
      <t>，热镀锌，地埋深度</t>
    </r>
    <r>
      <rPr>
        <sz val="10"/>
        <color rgb="FF000000"/>
        <rFont val="Arial"/>
        <charset val="1"/>
      </rPr>
      <t>&gt;60cm</t>
    </r>
    <r>
      <rPr>
        <sz val="10"/>
        <color rgb="FF000000"/>
        <rFont val="宋体"/>
        <charset val="1"/>
      </rPr>
      <t>，壁厚大于</t>
    </r>
    <r>
      <rPr>
        <sz val="10"/>
        <color rgb="FF000000"/>
        <rFont val="Arial"/>
        <charset val="1"/>
      </rPr>
      <t>3mm</t>
    </r>
  </si>
  <si>
    <t>接地</t>
  </si>
  <si>
    <r>
      <rPr>
        <sz val="10"/>
        <color rgb="FF000000"/>
        <rFont val="宋体"/>
        <charset val="1"/>
      </rPr>
      <t>确保箱变接地电阻小于</t>
    </r>
    <r>
      <rPr>
        <sz val="10"/>
        <color rgb="FF000000"/>
        <rFont val="Arial"/>
        <charset val="1"/>
      </rPr>
      <t>4</t>
    </r>
    <r>
      <rPr>
        <sz val="10"/>
        <color rgb="FF000000"/>
        <rFont val="宋体"/>
        <charset val="1"/>
      </rPr>
      <t>欧姆，接地桩不少于</t>
    </r>
    <r>
      <rPr>
        <sz val="10"/>
        <color rgb="FF000000"/>
        <rFont val="Arial"/>
        <charset val="1"/>
      </rPr>
      <t>4</t>
    </r>
    <r>
      <rPr>
        <sz val="10"/>
        <color rgb="FF000000"/>
        <rFont val="宋体"/>
        <charset val="1"/>
      </rPr>
      <t>根，深度不小于</t>
    </r>
    <r>
      <rPr>
        <sz val="10"/>
        <color rgb="FF000000"/>
        <rFont val="Arial"/>
        <charset val="1"/>
      </rPr>
      <t>5</t>
    </r>
    <r>
      <rPr>
        <sz val="10"/>
        <color rgb="FF000000"/>
        <rFont val="宋体"/>
        <charset val="1"/>
      </rPr>
      <t>米，角铁</t>
    </r>
    <r>
      <rPr>
        <sz val="10"/>
        <color rgb="FF000000"/>
        <rFont val="Arial"/>
        <charset val="1"/>
      </rPr>
      <t>L50*50*5</t>
    </r>
    <r>
      <rPr>
        <sz val="10"/>
        <color rgb="FF000000"/>
        <rFont val="宋体"/>
        <charset val="1"/>
      </rPr>
      <t>，扁钢</t>
    </r>
    <r>
      <rPr>
        <sz val="10"/>
        <color rgb="FF000000"/>
        <rFont val="Arial"/>
        <charset val="1"/>
      </rPr>
      <t>50*5</t>
    </r>
    <r>
      <rPr>
        <sz val="10"/>
        <color rgb="FF000000"/>
        <rFont val="宋体"/>
        <charset val="1"/>
      </rPr>
      <t>，接地引上线</t>
    </r>
    <r>
      <rPr>
        <sz val="10"/>
        <color rgb="FF000000"/>
        <rFont val="Arial"/>
        <charset val="1"/>
      </rPr>
      <t>50mm</t>
    </r>
  </si>
  <si>
    <t>高低压线路拆除</t>
  </si>
  <si>
    <r>
      <rPr>
        <sz val="10"/>
        <color rgb="FF000000"/>
        <rFont val="宋体"/>
        <charset val="1"/>
      </rPr>
      <t>含相关高压线路、变压器、低压线路的拆除</t>
    </r>
    <r>
      <rPr>
        <sz val="10"/>
        <color rgb="FF000000"/>
        <rFont val="Arial"/>
        <charset val="1"/>
      </rPr>
      <t>,</t>
    </r>
    <r>
      <rPr>
        <sz val="10"/>
        <color rgb="FF000000"/>
        <rFont val="宋体"/>
        <charset val="1"/>
      </rPr>
      <t>送配电调试，下游远调箱变周围树木清理。</t>
    </r>
  </si>
  <si>
    <r>
      <rPr>
        <sz val="10"/>
        <color rgb="FF000000"/>
        <rFont val="宋体"/>
        <charset val="1"/>
      </rPr>
      <t>二下左</t>
    </r>
    <r>
      <rPr>
        <sz val="10"/>
        <color rgb="FF000000"/>
        <rFont val="Arial"/>
        <charset val="1"/>
      </rPr>
      <t>-</t>
    </r>
    <r>
      <rPr>
        <sz val="10"/>
        <color rgb="FF000000"/>
        <rFont val="宋体"/>
        <charset val="1"/>
      </rPr>
      <t>配电房，</t>
    </r>
    <r>
      <rPr>
        <sz val="10"/>
        <color rgb="FF000000"/>
        <rFont val="Arial"/>
        <charset val="1"/>
      </rPr>
      <t>YJV3*50+1*25</t>
    </r>
    <r>
      <rPr>
        <sz val="10"/>
        <color rgb="FF000000"/>
        <rFont val="宋体"/>
        <charset val="1"/>
      </rPr>
      <t>，含充电桩电缆敷设、低压电缆头制作及安装原电缆头拆除、抽出、连接，电缆沟盖板掀盖，送配电调试。</t>
    </r>
  </si>
  <si>
    <t>辅材</t>
  </si>
  <si>
    <t>含电缆接头、配电箱内接线端子等</t>
  </si>
  <si>
    <t>邵伯船闸便民服务中心周边环境恢复项目工程量清单报价表</t>
  </si>
  <si>
    <t>一、实体项目</t>
  </si>
  <si>
    <t>综合单价</t>
  </si>
  <si>
    <t>综合合价</t>
  </si>
  <si>
    <t>050201001001</t>
  </si>
  <si>
    <t>彩色透水砼地面</t>
  </si>
  <si>
    <t>1、基层处理、场地清理，碾压密实；                          2、150厚碎石垫层铺设、整平压实；                               3、150厚10mm粒径C25透水砼基层搅拌、摊铺、成型；                                                    4、80厚6mm粒径C25彩色强固透水砼面层搅拌、摊铺、整平成型；                                        5、整体喷涂彩色密封固化剂罩面处理；                          6、包含所有主辅材购置、场内运输、拌合、摊铺、压实、成型、养护、成品保护等全部施工工序内容；                                               7、包含施工完成后现场清理，周边环境卫生清扫、垃圾整理清运等全部收尾工作；                                         
8、具体构造参数、细部做法及技术要求详见施工图纸。</t>
  </si>
  <si>
    <t>050201001002</t>
  </si>
  <si>
    <t>200*200*50中国黑花岗岩收边（透水路面）</t>
  </si>
  <si>
    <t>1、基层场地清理，碾压密实；                                          2、150厚碎石垫层铺设、整平压实；                                    3、150厚10mm粒径C25透水砼基层搅拌、摊铺、整平成型；                                                    4、30厚干硬性水泥砂浆铺200*200*50厚烧面中国黑花岗岩，收边；                                                    5、包含所有主辅材购置、场内运输、拌合、摊铺、铺贴、养护、成品保护等全部施工工序内容；                                                         6、包含施工完成后现场清理、周边环境卫生清扫、垃圾整理清运等全部收尾工作；                               
7、具体构造参数、细部做法及技术要求详见施工图纸。</t>
  </si>
  <si>
    <t>050201001003</t>
  </si>
  <si>
    <t>240*115*53小青砖园路</t>
  </si>
  <si>
    <t>1、基层场地清理，碾压密实；                                    2、150厚碎石垫层铺设、整平压实；                           3、100厚C20砼垫层浇筑、振捣、成型养护；                          4、30厚干硬性水泥砂浆铺240*115*53小青砖；                              5、包含所有主辅材购置、场内运输、拌合、垫层浇筑、面砖铺贴、养护、成品保护等全部施工工序内容；                                                          6、包含施工完成后现场清理、周边环境卫生清扫、垃圾整理清运等全部收尾工作；                                            
7、具体构造参数、细部做法及技术要求详见施工图纸。</t>
  </si>
  <si>
    <t>050201001004</t>
  </si>
  <si>
    <t>600*600*30芝麻灰烧面花岗岩地面</t>
  </si>
  <si>
    <t>1、基层场地清理，碾压密实；                                   2、150厚碎石垫层铺设、整平压实；                               3、100厚C20砼垫层浇筑、振捣、成型养护；                                4、30厚干硬性水泥砂浆铺600*600*30芝麻灰烧面花岗岩；                                                              5、包含所有主辅材购置、场内运输、拌合、垫层浇筑、石材铺贴、养护、成品保护等全部施工工序内容；                                                6、包含施工完成后现场清理、周边环境卫生清扫、垃圾整理清运等全部收尾工作；                                    
7、具体构造参数、细部做法及技术要求详见施工图纸。</t>
  </si>
  <si>
    <t>050201001005</t>
  </si>
  <si>
    <t>200*200*50中国黑花岗岩收边（人行道路面）</t>
  </si>
  <si>
    <t>1、基层场地清理，碾压密实；                                2、150厚碎石垫层铺设、整平压实；                             3、100厚C20砼垫层浇筑、振捣、成型养护；                         4、30厚干硬性水泥砂浆铺200*200*50厚烧面中国黑花岗岩，收边；                                               5、包含所有主辅材购置、场内运输、拌合、垫层浇筑、石材铺贴、养护、成品保护等全部施工工序内容；                                             6、包含施工完成后现场清理、周边环境卫生清扫、垃圾整理清运等全部收尾工作；                               
7、具体构造参数、细部做法及技术要求详见施工图纸。</t>
  </si>
  <si>
    <t>011107001001</t>
  </si>
  <si>
    <t>石材台阶面</t>
  </si>
  <si>
    <t>1、基层场地清理，碾压密实；                                     2、150厚碎石垫层铺设、整平压实；                                3、最薄处120厚C20砼垫层浇筑、振捣、成型养护；                                                           4、30厚干硬性水泥砂浆铺芝麻灰花岗岩（踏面：600*400（460）*50厚烧面芝麻灰花岗岩，踢面：600*100*30厚烧面芝麻灰花岗岩）；                                                     5、包含所有主辅材购置、场内运输、拌合、垫层浇筑、石材铺贴、养护、成品保护等全部施工工序内容；                                                   6、包含施工完成后现场清理、周边环境卫生清扫、垃圾整理清运等全部收尾工作；                          
7、具体构造参数、细部做法及技术要求详见施工图纸。
8、本清单工程量按水平投影面积计算，综合单价包含台阶施工、踏步平面、立面的石材材料、人工、辅材、机械等全部费用，不再另行计算踏步平面、立面等工程量。</t>
  </si>
  <si>
    <t>050201001008</t>
  </si>
  <si>
    <t>石台阶附近平台300*300*30芝麻灰烧面花岗岩地面</t>
  </si>
  <si>
    <t>1、基层场地清理，碾压密实；                                        2、150厚碎石垫层铺设、整平压实；                                3、100厚C20砼垫层浇筑、振捣、成型养护；                   
4、30厚干硬性水泥砂浆铺300*300*30厚芝麻灰烧面花岗岩；                                        5、包含所有主辅材购置、场内运输、拌合、垫层浇筑、石材铺贴、养护、成品保护等全部施工工序内容；                                             6、包含施工完成后现场清理、周边环境卫生清扫、垃圾整理清运等全部收尾工作；                          
7、具体构造参数、细部做法及技术要求详见施工图纸。</t>
  </si>
  <si>
    <t>040203007001</t>
  </si>
  <si>
    <t>水泥混凝土修复</t>
  </si>
  <si>
    <t>1、基层场地清理，碾压密实；                                    2、100厚碎石垫层铺设、整平压实；                                   3、180厚C30砼浇筑、振捣、成型养护；                                4、包含所有主辅材购置、场内运输、拌合、砼浇筑、养护、成品保护等全部施工工序内容；                                                         5、包含施工完成后现场清理、周边环境卫生清扫、垃圾整理清运等全部收尾工作；                                
6、具体构造参数、细部做法及技术要求详见施工图纸。</t>
  </si>
  <si>
    <t>000000000001</t>
  </si>
  <si>
    <t>现状电缆沟高程优化、盖板油漆出新</t>
  </si>
  <si>
    <t>1、现状电缆沟优化处理，沟顶标高原高程降低50mm；                                                       2、铸铁盖板表面除锈处理，刷底漆1遍，丙烯酸聚氨酯面漆2遍；                                                3、包含所有主辅材购置、场内运输、沟壁凿除，压顶砼浇筑、养护、盖板基面除锈、油漆涂刷、成品保护等全部施工工序内容；                                     4、包含施工完成后现场清理、周边环境卫生清扫、垃圾整理清运等全部收尾工作；                                   
5、具体构造参数、细部做法及技术要求详见施工图纸。</t>
  </si>
  <si>
    <t>000000000002</t>
  </si>
  <si>
    <t>部分电缆沟花岗岩装饰盖</t>
  </si>
  <si>
    <t>1、原有电缆沟盖板拆除、清理、外运；                                       2、原有电缆沟盖板更换为芝麻灰花岗岩材质盖板，单块盖板宽度与现有盖板一致，长度可根据现场实际情况进行调整，厚度≥30mm；                                  3、电缆沟沟壁高度根据现场实际工况按需调整，包含局部抬高或降低或找平修整等一切现场适配调整工作；                                                  4、包含所有主辅材购置、场内运输、拆除、石材盖板安装、调平、现场修整、成品保护等全部施工工序内容；                                                5、包含施工完成后现场清理、周边环境卫生清扫、垃圾整理清运等全部收尾工作；                          
6、具体构造参数、细部做法及技术要求详见施工图纸。</t>
  </si>
  <si>
    <t>000000000021</t>
  </si>
  <si>
    <t>草地电缆沟装饰</t>
  </si>
  <si>
    <t>1、原有草地电缆沟现状修整、基层清理、平整；                                                          2、原有圆形铸铁盖板上部设置L50×50角钢龙骨，双向布置，间距350mm，每边设φ50泄水孔一个，含切割、下料、焊接、固定、防锈处理；                                                    
3、角钢龙骨上部满铺6mm厚不锈钢承托托盘，安装调平、固定牢靠；                                                 4、托盘上部回填种植土、自然平整恢复，满足草地绿化原貌恢复要求；                                            
5、包含所有主辅材购置、场内转运、钢架制作安装、不锈钢托盘铺设、土方回填、场地修整、成品保护等全部施工工序内容；                                 6、包含施工完成后现场清理、周边环境卫生清扫、垃圾整理清运等全部收尾工作；                                   
7、具体构造做法、钢材规格及细部技术要求详见施工图纸。</t>
  </si>
  <si>
    <t>010101002001</t>
  </si>
  <si>
    <t>景墙</t>
  </si>
  <si>
    <t>1、景墙基础沟槽土方开挖、修边、清底、整平夯实；                                                        2、铺设100mm厚碎石垫层，摊铺、找平、碾压密实；                                           3、浇筑100mm厚C20砼垫层，振捣密实，养护；                                         4、浇筑C20砼柱，振捣密实，养护；                                                                     5、景墙钢筋包含Φ8、Φ10，具体布置、间距详见施工图纸；                                             6、MU10砖M7.5水泥砂浆砌筑墙体；                      
7、景墙墙面基层清理、湿润，20厚水泥砂浆抹灰；                                                    8、240×60×10mm厚仿古小青砖贴面，勾缝处理；                                                     9、600×300×50mm厚烧面芝麻灰花岗岩压顶，干硬性水泥砂浆结合层铺贴，勾缝处理；                   
10、景墙标识1.5mm厚不锈钢弯折立体字，字厚50mm，表面黑色烤漆处理，具体文字内容由甲方确定后定制加工、安装；                                11、景墙外立面1.5mm厚耐候钢板造型底板，造型样式、尺寸、细部做法详见施工图；                       
12、包含所有主辅材购置、场内转运、景墙全部施工工序内容；                                   13、具体材料、规格、施工做法及要求详见施工图纸及设计说明。</t>
  </si>
  <si>
    <t>000000000004</t>
  </si>
  <si>
    <t>坐凳</t>
  </si>
  <si>
    <t>1、基础采用MU10砖砌结构，浇筑100mm厚C20混凝土垫层，基底清理、整平、夯实，砌筑成型；                                                      2、墙体表面水泥砂浆抹灰找平、养护成型，面层喷涂白色真石漆饰面，色泽均匀、平整美观；                                                       3、构架内采用50×50×3厚镀锌角钢骨架，配套膨胀螺栓固定安装，防锈处理到位；                                                             4、面层安装L×50×50深咖色防腐木饰面，裁切、拼装、固定牢固，满足外观及防腐耐久要求；                                                           5、配套安装1.5mm厚造型不锈钢板，表面香槟色烤漆工艺，造型、尺寸、细部做法详见施工图纸；                                                      6、包含所有主辅材购置、场内转运、砌筑、砼浇筑、抹灰、漆面施工、钢架安装、木作安装、成品保护等全部工序内容；                               7、包含施工完成后现场清理、环境卫生清扫、垃圾清运等全部收尾工作；                                
8、所有细部做法、造型样式详见施工图纸及设计说明。</t>
  </si>
  <si>
    <t>000000000005</t>
  </si>
  <si>
    <t>树池坐凳</t>
  </si>
  <si>
    <t>1、基层清理、场地整平夯实，采用MU10砖块砌筑墙体，浇筑100mm厚C20混凝土垫层；                           
2、墙体基层水泥砂浆抹灰找平、养护结实，墙面铺贴240×60×10厚小青砖，预留8mm均匀缝隙，勾缝规整美观；                                            3、墙体结构内设50×50×3厚镀锌角钢骨架，采用膨胀螺栓固定安装，做好防锈防腐处理；                              
4、面层安装L×100×50深咖色防腐木构件，裁切拼装、固定牢靠，保证整体造型规整、美观耐用；                                                    5、包含所有主辅材采购、场内转运、砌筑、混凝土浇筑、抹灰、墙砖铺贴、钢架及木作安装、养护、成品保护等全部施工工序内容；                               6、包含施工完成后现场清理、环境卫生清扫、垃圾整理清运等全部收尾工作；                                 
7、具体造型尺寸、细部做法详见施工图纸及设计说明。</t>
  </si>
  <si>
    <t>东侧导航墙迎水面真石漆出新</t>
  </si>
  <si>
    <t>1、铲除原墙面起壳、脱落真石漆面层，基层清理、清除浮灰杂物；                                       2、基层处理完成后涂刷真石漆，颜色与西侧导航墙保持一致；                                                 3、包含主辅材购置、场内转运、铲除清理、真石漆喷涂、养护、成品保护等全部施工工序内容；                                                            4、包含施工完成后现场清理、环境卫生清扫、垃圾整理清运等全部收尾工作；                                    
5、具体做法及要求详见施工图纸及设计说明。</t>
  </si>
  <si>
    <t>000000000020</t>
  </si>
  <si>
    <t>线性排水</t>
  </si>
  <si>
    <t>1、施工区域基层清理、沟槽开挖、槽底整平夯实，按设计坡度找坡；                                          2、安装成品树脂线性排水沟，沟体就位、拼接调平、缝隙密封处理，保证顺直平整、排水通畅；                                                      3、排水沟就近接入排水井，管口对接、收口封堵、渗漏处理，排水系统连通到位；                               
4、包含主辅材购置、材料场内转运、垫层铺设、构件安装、接口处理、井位接驳、槽边回填夯实等全部施工工序内容；                                  5、包含现场清理、垃圾清运等全部收尾工作；                                       6、具体做法详见施工图纸及设计说明。</t>
  </si>
  <si>
    <t>011406001002</t>
  </si>
  <si>
    <t>东侧导航墙背水面乳胶漆漆出新</t>
  </si>
  <si>
    <t>1、铲除导航墙背水立面及顶面原有老化、起皮面层，清理至墙体结构基层，清理浮渣、空鼓、杂物；                                              2、基层采用30mm厚水泥砂浆整体找平，其中背水立面采用造型收面，墙面造型样式参照现状西侧挡浪墙统一施工；                                                    3、墙面基层养护到位后进行整体乳胶漆翻新出新，腻子打磨、底漆1遍、面漆2遍涂刷；                                                       4、包含主辅材料购置、场内转运、基层处理、砂浆找平、造型修整、漆面施工、养护、成品保护等全部工序内容；                             5、包含施工垃圾清运、现场整洁清理等全部收尾工作；                                                         6、整体效果、造型标准参照西侧挡浪墙现状。</t>
  </si>
  <si>
    <t>050201001006</t>
  </si>
  <si>
    <t>东侧导航墙附近240*115*53小青砖园路</t>
  </si>
  <si>
    <t>1、原有硬质现状地面基层清理、整平处理，采用C20混凝土进行整体找平；结合现场原有地面高差、破损现状据实调整找平厚度（参考厚度100mm），保证基层密实、平整、顺直。               
2、采用30mm厚干硬性水泥砂浆结合层，铺贴240×115×53mm小青砖，施工调平、顺直、做缝、清理，确保面层平整美观、线型顺畅。   
3、包含主辅材料购置、场内转运、基层清理、砼找平、砂浆拌制、小青砖铺贴、做缝、面层清理、养护等全部施工工序内容。      
4、现场清理整洁，卫生打扫，垃圾外运；                             5、具体做法详见施工图纸。</t>
  </si>
  <si>
    <t>050201001007</t>
  </si>
  <si>
    <t>东侧导航墙附近小青砖园路150*300*18仿芝麻白荔枝面PC砖  收边</t>
  </si>
  <si>
    <t>1、结合现场原有地面现状（局部为硬质基层），对园路收边区域进行基层清理、平整处理；根据现场实际基层完好情况，据实开展局部基层修整、必要开挖、找平及垫层施工，局部采用C20混凝土找平垫层（参考厚度10mm），确保基层密实平整、满足铺装施工条件；                     
2、采用干硬性水泥砂浆结合层，铺贴150×300×18mm仿芝麻白荔枝面PC砖；
3、包含主辅材料购置、场内转运、场地基层清理、局部修整开挖、混凝土垫层找平、砂浆拌制、PC砖铺贴、等全部施工工序内容；                                                  4、施工完成后场地清理、垃圾清运；                              5、具体做法详见施工图纸。</t>
  </si>
  <si>
    <t>000000000006</t>
  </si>
  <si>
    <t>成品花箱坐凳（含仿真植物）</t>
  </si>
  <si>
    <t>1、成品花箱坐凳主体采用不锈钢材质制作，规格长 1500mm× 宽 400mm× 高 500mm，表面光洁、结构稳定；                                              2、花箱内安装铺设仿真植物，摆放平整、造型饱满、固定牢靠；                                           3、包含成品采购、场内运输、吊装就位、安装固定、花箱内仿真植物布置、成品保护等全部工作内容；                                                4、施工完成后现场清理、余料清运；                  
5、具体规格、材质、做法详见施工图纸及设计要求。</t>
  </si>
  <si>
    <t>000000000007</t>
  </si>
  <si>
    <t>户外成品沙发</t>
  </si>
  <si>
    <t>1、沙发框架采用防锈热镀锌钢管制作，结构牢固、抗腐蚀、耐候性强，规格长 1500mm× 宽 700mm× 高 700mm；                                           2、沙发外饰面采用PE藤编织，编织密实、表面光滑、无毛刺，防水防晒、经久耐用；                       
3、包含成品购置、场内转运、吊装摆放、安装调平、成品保护、清洁整理等全部施工工序内容；                                                        4、施工完成后场地清理、包装材料及垃圾清运；                                                  5、具体材质、规格及做法详见施工图纸及设计要求。</t>
  </si>
  <si>
    <t>FB0201018001</t>
  </si>
  <si>
    <t>处理房围挡（1900*1900*2000）</t>
  </si>
  <si>
    <t>1、处理房围挡骨架采用：100×100×3 不锈钢管外饰银色拉丝面烤漆，80×80×3 不锈钢管外饰银色拉丝面烤漆，50×50×2 不锈钢管外饰浅灰色烤漆。围挡顶部50*50*3不锈钢龙骨，封板采用1.5 厚不锈钢板制作，表面做银色拉丝面烤漆处理；                                                 2、包含主辅材料购置、场内转运、切割下料、焊接安装、烤漆饰面、成品校正、成品保护等全部工序内容；                                                 3、施工完成后场地清理、废料及垃圾清运；                   
4、具体材质规格、尺寸、构造做法、油漆工艺及细部要求详见施工图纸及设计说明。</t>
  </si>
  <si>
    <t>000000000008</t>
  </si>
  <si>
    <t>处理房西侧隐藏门制作安装</t>
  </si>
  <si>
    <t>1、处理房隐藏门制作安装，骨架采用：50×50×2 不锈钢管外饰浅灰色烤漆；                                     
2、包含主辅材料购置、场内转运、切割下料、焊接安装、烤漆饰面、成品校正、成品保护等全部工序内容；                                                3、施工完成后场地清理、废料及垃圾清运；                   
4、具体材质规格、构造做法、油漆工艺及细部要求详见施工图纸及设计说明。</t>
  </si>
  <si>
    <t>011302002001</t>
  </si>
  <si>
    <t>铝方通吊顶</t>
  </si>
  <si>
    <t>1、铝方通吊顶：吊筋采用 Φ8 钢筋，安装高度 H=750mm，防锈处理、固定牢固，面层采用：深咖色铝方通 40×70×0.8，按 @150 间距均匀排布，安装牢固、色泽一致、顺直美观、接口严密；                                                     2、包含主辅材料购置、场内转运、切割下料、安装固定、调平校正、成品保护等全部工序内容；                                                    3、施工完成后场地清理、废料及垃圾清运；                
4、具体材质规格、尺寸、安装间距、施工工艺及细部做法详见施工图纸及设计要求。</t>
  </si>
  <si>
    <t>陈列馆一楼户外平台栏杆油漆出新</t>
  </si>
  <si>
    <t>1、栏杆翻新施工：基层清理、除锈打磨、表面除尘、环氧底漆涂刷1遍、丙烯酸聚氨酯面漆涂刷2遍；                                                   2、包含主辅材料购置、场内转运、基层处理、底漆面漆涂刷等全部工序内容；                                     
3、施工完成后场地清理、废料及垃圾清运；                               4、油漆品种、涂刷工艺及质量要求详见施工图纸及设计说明。</t>
  </si>
  <si>
    <t>延米</t>
  </si>
  <si>
    <t>000000000009</t>
  </si>
  <si>
    <t>陈列馆外立面发光LOGO及字制作安装</t>
  </si>
  <si>
    <t>1、发光LOGO及字体采用自动（时控）控制方式，50 厚亚克力板制作，材质通透、棱角顺直、切口光洁、无色差；                           2、字体大小、样式、颜色、排版等参数由甲方确认后，乙方按确认方案定制加工并安装到位；                                                     3、包含主辅材料购置、场内转运、雕刻加工、组装成型、现场安装等全部工序内容；                              
4、施工完成后场地清理、边角废料及垃圾清运；                                                     5、具体规格、工艺要求等详见施工图纸或甲方书面确认文件。</t>
  </si>
  <si>
    <t>000000000010</t>
  </si>
  <si>
    <t>办公楼顶楼屋面室外设备不锈钢冲孔板外包</t>
  </si>
  <si>
    <t>1、设备外包采用2.0 厚不锈钢板冲孔板，孔径 30mm，孔距均匀、排列规整、表面光洁无毛刺；                                                            2、本项目共计4处，位置、尺寸、造型均以施工图纸结合现场为准；                                      3、包含主辅材料购置、场内转运、切割冲孔、造型加工、安装固定、成品保护等全部工序内容；                                                          4、施工完成后场地清理、边角废料及垃圾清运。</t>
  </si>
  <si>
    <t>000000000011</t>
  </si>
  <si>
    <t>成品相框</t>
  </si>
  <si>
    <t>1、材质:铝合金成品相框;
2、规格及数量:59.4X84cm共5组，50X70.7cm共2组，42X59.4cm共6组，39X54cm共3组，19.7X27cm共2组;
3、展示内容待甲方确认后由乙方负责订购配置;
4、包含相框购置、展示内容定制、运输、安装等全部工序内。</t>
  </si>
  <si>
    <t>050102001001</t>
  </si>
  <si>
    <t>栽植乔木（紫玉兰）</t>
  </si>
  <si>
    <t>1、栽植乔木：紫玉兰，规格 S18、H600、P400，带土球，土球直径≤140cm；含种植坑开挖、种植土回填、苗木扶正、踩实、浇水、围堰等全部栽植工序。                         
2、支撑固定：采用树棍四脚井字桩支撑，绑扎牢固、支撑顺直、稳定可靠，防倒伏。                                                   3、树干保护：草绳绕树干，胸径≤20cm，缠绕紧密、高度统一、美观整齐。                                                   4、绿化养护：两年二级养护，含浇水、施肥、除草、防虫、保活、补植等全部养护内容。                                           5、包含苗木购置、场内转运、栽植、支撑、绕干、养护等全部工作内容。                    
6、施工完成后场地清理、垃圾清运；具体规格、位置及要求详见图纸及设计说明。</t>
  </si>
  <si>
    <t>株</t>
  </si>
  <si>
    <t>050102002001</t>
  </si>
  <si>
    <t>栽植灌木（桂花）</t>
  </si>
  <si>
    <t>1、栽植灌木：桂花，规格 D15、H400、P350，带土球，土球直径 120cm 以内；含种植坑开挖、种植土回填、苗木栽植、扶正、夯实、浇水、围堰等全部栽植工序。                                              2、支撑固定：采用树棍四脚井字桩支撑，绑扎牢固、支撑顺直、稳定可靠，防止倒伏。                           
3、树干保护：草绳绕树干，胸径 15cm 以内，缠绕紧密、整齐美观。                             
4、绿化养护：两年二级养护，含浇水、施肥、除草、病虫害防治、保活、补植等全部养护工作内容。                                                   5、包含苗木购置、场内转运、栽植、支撑、绕干、养护、成品保护等全部工序内容。                         
6、施工完成后场地清理、垃圾清运；具体规格、位置及要求详见图纸及设计说明。</t>
  </si>
  <si>
    <t>050102002002</t>
  </si>
  <si>
    <t>栽植灌木(丛生紫薇）</t>
  </si>
  <si>
    <t>1、栽植灌木：丛生紫薇，规格 H450、P400，带土球，土球直径 120cm 以内；含种植坑开挖、种植土回填、苗木栽植、扶正、夯实、浇水、围堰等全部栽植工序。                                      2、支撑固定：采用树棍四脚井字桩支撑，绑扎牢固、支撑顺直、稳定可靠，防止倒伏。                                 
3、树干保护：草绳绕树干，胸径 15cm 以内，缠绕紧密、整齐美观。                                            
4、绿化养护：两年二级养护，含浇水、施肥、除草、病虫害防治、保活、补植等全部养护工作内容。                                                                   5、包含苗木购置、场内转运、栽植、支撑、绕干、养护、成品保护等全部工序内容。                          
6、施工完成后场地清理、垃圾清运；具体规格、位置及要求详见图纸及设计说明。</t>
  </si>
  <si>
    <t>050102002003</t>
  </si>
  <si>
    <t>栽植灌木（染井吉野）</t>
  </si>
  <si>
    <t>1、栽植灌木：染井吉野，规格 D12、H350、P300，带土球，土球直径 100cm 以内；含种植坑开挖、种植土回填、苗木栽植、扶正、夯实、浇水、围堰等全部栽植工序。                                     2、支撑固定：采用树棍四脚井字桩支撑，绑扎牢固、支撑顺直、稳定可靠，防止倒伏。                                   
3、树干保护：草绳绕树干，胸径 15cm 以内，缠绕紧密、整齐美观。                                       
4、绿化养护：两年二级养护，含浇水、施肥、除草、病虫害防治、保活、补植等全部养护工作内容。                                                           5、包含苗木购置、场内转运、栽植、支撑、绕干、养护、成品保护等全部工序内容。                                 
6、施工完成后场地清理、垃圾清运；具体规格、位置及要求详见图纸及设计说明。</t>
  </si>
  <si>
    <t>050102002004</t>
  </si>
  <si>
    <t>栽植灌木（红枫）</t>
  </si>
  <si>
    <t>1、栽植灌木：红枫，规格 D12、H300、P280，带土球，土球直径 100cm 以内；含种植坑开挖、种植土回填、苗木栽植、扶正、夯实、浇水、围堰等全部栽植工序。                                          2、支撑固定：采用树棍四脚井字桩支撑，绑扎牢固、支撑顺直、稳定可靠，防止倒伏。                                 
3、树干保护：草绳绕树干，胸径 15cm 以内，缠绕紧密、整齐美观。                                           
4、绿化养护：两年二级养护，含浇水、施肥、除草、病虫害防治、保活、补植等全部养护工作内容。                                                        5、包含苗木购置、场内转运、栽植、支撑、绕干、养护、成品保护等全部工序内容。                                         
6、施工完成后场地清理、垃圾清运；具体规格、位置及要求详见图纸及设计说明。</t>
  </si>
  <si>
    <t>050102002005</t>
  </si>
  <si>
    <t>栽植灌木(海桐球A）</t>
  </si>
  <si>
    <t>1、栽植灌木：海桐球 A，规格 H160、P150，带土球，土球直径 60cm 以内；含种植坑开挖、种植土回填、苗木栽植、扶正、夯实、浇水、围堰等全部栽植工序。                                                   2、支撑固定：采用树棍四脚井字桩支撑，绑扎牢固、支撑顺直、稳定可靠，防止倒伏。                                 
3、树干保护：草绳绕树干，胸径 10cm 以内，缠绕紧密、整齐美观。                                               
4、绿化养护：两年二级养护，含浇水、施肥、除草、病虫害防治、保活、补植等全部养护工作内容。                                                            5、包含苗木购置、场内转运、栽植、支撑、绕干、养护、成品保护等全部工序内容。                                           
6、施工完成后场地清理、垃圾清运；具体规格、位置及要求详见图纸及设计说明。</t>
  </si>
  <si>
    <t>050102002006</t>
  </si>
  <si>
    <t>栽植灌木(结香）</t>
  </si>
  <si>
    <t>1、栽植灌木：结香，规格 H130、P120，带土球，土球直径 60cm 以内；含种植坑开挖、种植土回填、苗木栽植、扶正、夯实、浇水、围堰等全部栽植工序。                                                    2、支撑固定：采用树棍四脚井字桩支撑，绑扎牢固、支撑顺直、稳定可靠，防止倒伏。                                 
3、树干保护：草绳绕树干，胸径 10cm 以内，缠绕紧密、整齐美观。                                           
4、绿化养护：两年二级养护，含浇水、施肥、除草、病虫害防治、保活、补植等全部养护工作内容。                                                                  5、包含苗木购置、场内转运、栽植、支撑、绕干、养护、成品保护等全部工序内容。                                                  6、施工完成后场地清理、垃圾清运；具体规格、位置及要求详见图纸及设计说明。</t>
  </si>
  <si>
    <t>050102002007</t>
  </si>
  <si>
    <t>栽植灌木(苏铁）</t>
  </si>
  <si>
    <t>1、栽植灌木：苏铁，规格 H160、P150，带土球，土球直径 60cm 以内；含种植坑开挖、种植土回填、苗木栽植、扶正、夯实、浇水、围堰等全部栽植工序。                                                         2、支撑固定：采用树棍四脚井字桩支撑，绑扎牢固、支撑顺直、稳定可靠，防止倒伏。                                           3、树干保护：草绳绕树干，胸径 10cm 以内，缠绕紧密、整齐美观。                                                   
4、绿化养护：两年二级养护，含浇水、施肥、除草、病虫害防治、保活、补植等全部养护工作内容。                                                            5、包含苗木购置、场内转运、栽植、支撑、绕干、养护、成品保护等全部工序内容。                                   
6、施工完成后场地清理、垃圾清运；具体规格、位置及要求详见图纸及设计说明。</t>
  </si>
  <si>
    <t>000000000012</t>
  </si>
  <si>
    <t>点风景石A</t>
  </si>
  <si>
    <r>
      <t>1. 石材：黑山石，长 1.4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1.6m，宽 0.8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1.0m，露出地表高度 0.6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0.8m；                           
2、形态要求：天然石，形态完整，无明显断裂、缺损，纹理自然，表面保留原生石皮，不做过度打磨；                                                        3、施工内容：景石吊装、就位、摆放定位、缝隙回填、局部覆土、清理，含主辅材购置、场内搬运、安装就位；
4、要求：摆放稳固，姿态自然，符合景观设计效果，石体不得有严重风化、贯通裂缝，满足图纸及现场景观效果要求。</t>
    </r>
  </si>
  <si>
    <t>000000000013</t>
  </si>
  <si>
    <t>点风景石B</t>
  </si>
  <si>
    <t>1. 石材：黑山石，长1.2-1.4m，宽度0.7-0.8m，露出地表高度0.5-0.6m；                                
2、形态要求：天然石，形态完整，无明显断裂、缺损，纹理自然，表面保留原生石皮，不做过度打磨；                                                                 3、施工内容：景石吊装、就位、摆放定位、缝隙回填、局部覆土、清理，含主辅材购置、场内搬运、安装就位；                                         4、要求：摆放稳固，姿态自然，符合景观设计效果，石体不得有严重风化、贯通裂缝，满足图纸及现场景观效果要求。</t>
  </si>
  <si>
    <t>000000000014</t>
  </si>
  <si>
    <t>点风景石C</t>
  </si>
  <si>
    <t>1. 石材：黑山石，长0.6-1.0m，宽度0.4-0.5m，露出地表高度0.3-0.4m；                                            
2、形态要求：天然石，形态完整，无明显断裂、缺损，纹理自然，表面保留原生石皮，不做过度打磨；                                                        3、施工内容：景石吊装、就位、摆放定位、缝隙回填、局部覆土、清理，含主辅材购置、场内搬运、安装就位；                                        4、要求：摆放稳固，姿态自然，符合景观设计效果，石体不得有严重风化、贯通裂缝，满足图纸及现场景观效果要求。</t>
  </si>
  <si>
    <t>000000000015</t>
  </si>
  <si>
    <t>假竹子购置安装</t>
  </si>
  <si>
    <t>1、种类:假竹子，带底座仿真成品，株高2米，单位面积株数16杆/M2，材质户外耐候仿真材质；                                                       2、工作内容：材料购置、运输、固定、安装排布、造型整理、现场清理满足设计及景观效果要求。</t>
  </si>
  <si>
    <t>050102007001</t>
  </si>
  <si>
    <t>栽植色带（红花继木）</t>
  </si>
  <si>
    <t>1、栽植片植绿篱小灌木：红花继木，规格高度H40-45cm、冠幅P35-40cm，种植密度16株/㎡，植株高度控制在40cm以内；含种植区域整理、种植坑开挖、种植土回填、苗木栽植、扶正、夯实、浇水、整形等全部栽植工序。                                
2、绿化养护：两年二级养护，含浇水、施肥、除草、病虫害防治、苗木保活、缺苗补植、修剪整形等全部养护工作内容。                                          3、包含苗木购置、场内转运、片植栽植、苗木养护等全部施工工序内容 。                                       
4、施工完成后场地清理、垃圾清运；具体规格、位置及要求详见图纸及设计说明。</t>
  </si>
  <si>
    <t>050102007002</t>
  </si>
  <si>
    <t>栽植色带（亮晶女贞）</t>
  </si>
  <si>
    <r>
      <t>1、栽植片植绿篱、小灌木及地被：亮晶女贞，规格高度 H30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35cm、冠幅 P25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30cm，种植密度 36 株 /㎡，植株高度控制在 40cm 以内；含种植区域整理、种植坑开挖、种植土回填、苗木栽植、扶正、夯实、浇水、整形等全部栽植工序。                                                       2、绿化养护：两年二级养护，含浇水、施肥、除草、病虫害防治、苗木保活、缺苗补植、修剪整形等全部养护工作内容。                                                       3、包含苗木购置、场内转运、片植栽植、苗木养护等全部施工工序内容。                               
4、施工完成后场地清理、垃圾清运；具体规格、位置及要求详见图纸及设计说明。</t>
    </r>
  </si>
  <si>
    <t>050102007003</t>
  </si>
  <si>
    <t>栽植色带（夏鹃）</t>
  </si>
  <si>
    <t>1、栽植片植绿篱小灌木及地被：夏鹃，规格高度 H20-25cm、冠幅 P15-20cm，种植密度 49 株 /㎡，植株高度控制在 40cm 以内；含种植区域整理、种植坑开挖、种植土回填、苗木栽植、扶正、夯实、浇水、整形等全部栽植工序。                                             2、绿化养护：两年二级养护，含浇水、施肥、除草、病虫害防治、苗木保活、缺苗补植、修剪整形等全部养护工作内容。        
3、包含苗木购置、场内转运、片植栽植、苗木养护等全部施工工序内容。                           
4、施工完成后场地清理、垃圾清运；具体规格、位置及要求详见图纸及设计说明。</t>
  </si>
  <si>
    <t>050102007004</t>
  </si>
  <si>
    <t>栽植色带（翠芦莉）</t>
  </si>
  <si>
    <r>
      <t>1、栽植片植绿篱、小灌木及地被：翠芦莉，规格高度 H30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35cm、冠幅 P25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30cm，种植密度 25 株 /㎡，植株高度控制在 40cm 以内；含种植区域整理、种植坑开挖、种植土回填、苗木栽植、扶正、夯实、浇水、整形等全部栽植工序。                                                     2、绿化养护：两年二级养护，含浇水、施肥、除草、病虫害防治、苗木保活、缺苗补植、修剪整形等全部养护工作内容。             
3、包含苗木购置、场内转运、片植栽植、苗木养护等全部施工工序内容。                                  
4、施工完成后场地清理、垃圾清运；具体规格、位置及要求详见图纸及设计说明。</t>
    </r>
  </si>
  <si>
    <t>050102007005</t>
  </si>
  <si>
    <t>栽植色带（丰花月季）</t>
  </si>
  <si>
    <r>
      <t>1、栽植片植绿篱、小灌木及地被：丰花月季，规格高度 H30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35cm、冠幅 P25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30cm，种植密度 16 株 /㎡，植株高度控制在 40cm 以内；含种植区域整理、种植坑开挖、种植土回填、苗木栽植、扶正、夯实、浇水、整形等全部栽植工序。                                                       2、绿化养护：两年二级养护，含浇水、施肥、除草、病虫害防治、苗木保活、缺苗补植、修剪整形等全部养护工作内容。                                        3、包含苗木购置、场内转运、片植栽植、苗木养护等全部施工工序内容。                                   
4、施工完成后场地清理、垃圾清运；具体规格、位置及要求详见图纸及设计说明。</t>
    </r>
  </si>
  <si>
    <t>050102007006</t>
  </si>
  <si>
    <t>栽植色带（小叶栀子）</t>
  </si>
  <si>
    <t>1、栽植片植绿篱、小灌木及地被：小叶栀子，规格高度 H20-25cm、冠幅 P15-20cm，种植密度 49 株 /㎡，植株高度控制在 40cm 以内；含种植区域整理、种植坑开挖、种植土回填、苗木栽植、扶正、夯实、浇水、整形等全部栽植工序。                                                                         2、绿化养护：两年二级养护，含浇水、施肥、除草、病虫害防治、苗木保活、缺苗补植、修剪整形等全部养护工作内容。                                                 3、包含苗木购置、场内转运、片植栽植、苗木养护等全部施工工序内容。                                   
4、施工完成后场地清理、垃圾清运；具体规格、位置及要求详见图纸及设计说明。</t>
  </si>
  <si>
    <t>050102007007</t>
  </si>
  <si>
    <t>栽植色带（火焰南天竹）</t>
  </si>
  <si>
    <r>
      <t>1、栽植片植绿篱、小灌木及地被：火焰南天竹，规格高度 H20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25cm、冠幅 P15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20cm，种植密度 49 株 /㎡，植株高度控制在 40cm 以内；含种植区域整理、种植坑开挖、种植土回填、苗木栽植、扶正、夯实、浇水、整形等全部栽植工序。                                                  2、绿化养护：两年二级养护，含浇水、施肥、除草、病虫害防治、苗木保活、缺苗补植、修剪整形等全部养护工作内容。                                        3、包含苗木购置、场内转运、片植栽植、苗木养护等全部施工工序内容。                                 
4、施工完成后场地清理、垃圾清运；具体规格、位置及要求详见图纸及设计说明。</t>
    </r>
  </si>
  <si>
    <t>050102007008</t>
  </si>
  <si>
    <t>栽植色带（狐尾天门冬）</t>
  </si>
  <si>
    <r>
      <t>1、栽植片植绿篱、小灌木及地被：狐尾天门冬，规格高度 H20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25cm、冠幅 P15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20cm，种植密度 49 株 /㎡，植株高度控制在 40cm 以内；含种植区域整理、种植坑开挖、种植土回填、苗木栽植、扶正、夯实、浇水、整形等全部栽植工序。                                                         2、绿化养护：两年二级养护，含浇水、施肥、除草、病虫害防治、苗木保活、缺苗补植、修剪整形等全部养护工作内容。                                             3、包含苗木购置、场内转运、片植栽植、苗木养护等全部施工工序内容。                                     
4、施工完成后场地清理、垃圾清运；具体规格、位置及要求详见图纸及设计说明。</t>
    </r>
  </si>
  <si>
    <t>050102007009</t>
  </si>
  <si>
    <t>栽植色带（芙蓉菊）</t>
  </si>
  <si>
    <r>
      <t>1、栽植片植绿篱、小灌木及地被：芙蓉菊，规格高度 H20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25cm、冠幅 P15</t>
    </r>
    <r>
      <rPr>
        <sz val="9"/>
        <rFont val="Times New Roman"/>
        <charset val="134"/>
      </rPr>
      <t>‑</t>
    </r>
    <r>
      <rPr>
        <sz val="9"/>
        <rFont val="宋体"/>
        <charset val="134"/>
      </rPr>
      <t>20cm，种植密度 49 株 /㎡，植株高度控制在 40cm 以内；含种植区域整理、种植坑开挖、种植土回填、苗木栽植、扶正、夯实、浇水、整形等全部栽植工序。                                                   2、绿化养护：两年二级养护，含浇水、施肥、除草、病虫害防治、苗木保活、缺苗补植、修剪整形等全部养护工作内容。
3、包含苗木购置、场内转运、片植栽植、苗木养护、成品保护等全部施工工序内容。                                    
4、施工完成后场地清理、垃圾清运；具体规格、位置及要求详见图纸及设计说明。</t>
    </r>
  </si>
  <si>
    <t>050102012001</t>
  </si>
  <si>
    <t>铺种草皮（日本矮麦冬）</t>
  </si>
  <si>
    <t>1、铺种草皮：日本矮麦冬，单位面积株数100丛/平方，3-5芽/丛；含场地整理、土壤翻耕、平整、草皮铺设、压实、浇水等全部铺种工序。                                                                                   2、绿化养护：两年二级养护，含浇水、施肥、除草、病虫害防治、苗木保活、补植、修剪等全部养护工作内容。                                                3、包含草皮购置、场内转运、铺种施工、草坪养护等全部施工工序内容。                                    
4、施工完成后场地清理、垃圾清运；具体规格、位置及要求详见图纸及设计说明。</t>
  </si>
  <si>
    <t>050102012002</t>
  </si>
  <si>
    <t>铺种草皮（细叶麦冬+红花石蒜）</t>
  </si>
  <si>
    <t>1、铺种草皮栽种：细叶麦冬+红花石蒜，细叶麦冬5芽/丛，81丛/平方，红花石蒜球距200*200，25株/平方；含场地整理、土壤翻耕、平整、栽种、压实、浇水等全部栽种工序。                               2、绿化养护：两年二级养护，含浇水、施肥、除草、病虫害防治、苗木保活、补植等全部养护工作内容。                                                   3、包含苗木购置、场内转运、栽种施工、养护等全部施工工序内容。                                      4、施工完成后场地清理、垃圾清运；具体规格、位置及要求详见图纸及设计说明。</t>
  </si>
  <si>
    <t>050102012003</t>
  </si>
  <si>
    <t>铺种草皮（百慕大混黑麦草）</t>
  </si>
  <si>
    <t>1、砂垫层：铺设5cm细砂垫层；含砂料摊铺、整平、压实等全部工序。                                          2、铺种草皮：百慕大混黑麦草草卷，冬季追播美国黑麦草籽10-15g/m2，购买成品草皮；含场地整理、土壤翻耕、平整、草皮铺设、压实、浇水、缝隙处理、追播作业等全部铺种工序。                          3、绿化养护：两年二级养护，含浇水、施肥、除草、病虫害防治、苗木保活、补植、修剪等全部养护工作内容。                                                      4、包含砂料、草皮购置、场内转运、砂垫层施工、铺种追播、草坪养护等全部施工工序内容。                                                          5、施工完成后场地清理、垃圾清运；具体规格、位置及要求详见图纸及设计说明。</t>
  </si>
  <si>
    <t>050102002008</t>
  </si>
  <si>
    <t>栽植灌木球</t>
  </si>
  <si>
    <t>1、起挖灌木（带土球）：灌木起挖，土球直径 50cm 以内；含断根、土球包扎、起挖、现场临时堆放等全部起挖工序。                                     2、栽植乔木（带土球）：乔木栽植，土球直径 50cm 以内；含种植坑开挖、种植土回填、苗木栽植、扶正、夯实、浇水、围堰等全部栽植工序。                                                        3、包含苗木场内转运、起挖、栽植、苗木养护等全部施工工序内容。                                                       4、绿化养护：两年二级养护，包含浇水、施肥、除草、病虫害防治、苗木保活、缺苗补植、修剪整形等全部养护工作内容。                                                                          5、施工完成后完成现场场地清理、绿化垃圾清运工作；                                               6、施工要求详见施工图纸及设计说明。</t>
  </si>
  <si>
    <t>050102003001</t>
  </si>
  <si>
    <t>移出竹子</t>
  </si>
  <si>
    <t>1、移出苗木：竹子移出。                                  
2、包含竹子砍伐、挖掘、场内转运、苗木移出、垃圾清运等全部施工工序内容。                                  
3、移出范围、施工质量要求详见施工图纸及设计说明。</t>
  </si>
  <si>
    <t>050102008001</t>
  </si>
  <si>
    <t>移出地被植物</t>
  </si>
  <si>
    <t>1、移出苗木：地被植物移出。                              
2、包含地被植物砍伐、挖掘、场内转运、地被移出、垃圾清运等全部施工工序内容。                      
3、移出范围、施工要求详见施工图纸及设计说明。</t>
  </si>
  <si>
    <t>移出差小树</t>
  </si>
  <si>
    <t>1、移出苗木：差小树移出。                               
2、包含差小树砍伐、挖掘、场内转运、苗木移出、垃圾清运等全部施工工序内容。                         
3、移出范围、施工要求详见施工图纸及设计说明。</t>
  </si>
  <si>
    <t>050101002001</t>
  </si>
  <si>
    <t>整理绿化用地、清杂</t>
  </si>
  <si>
    <t>1、绿化区域清杂整地：绿化种植区域清杂，清理场内建筑垃圾、杂草杂物，破碎清理粒径大于 2公分土块；                                    2、包含场地清杂、土方整理、场内清理、等全部清杂整地工序内容。   
3、具体施工要求详见施工图纸及设计说明。</t>
  </si>
  <si>
    <t>010101007001</t>
  </si>
  <si>
    <t>管沟土方</t>
  </si>
  <si>
    <t>1、人工挖沟槽：挖土、土方临时堆放；                                               2、沟槽填土夯实：沟槽基坑回填土夯实；                    
3、包含土方场内转运、开挖回填等施工等全部施工工序内容。                                        4、施工完成后完成现场场地清理、垃圾清运工作；                                                5、施工内容及要求详见施工图纸及设计说明。</t>
  </si>
  <si>
    <t>040804001001</t>
  </si>
  <si>
    <t>1、塑料电线管埋地敷设，管径 20mm；                         2、包含主辅材材料购置、场内转运、管道敷设、等全部施工工序内容。                             
3、施工完成后完成现场场地清理、垃圾清运工作；                                                   4、管材规格、施工位置、施工要求等详见施工图纸及设计说明。</t>
  </si>
  <si>
    <t>1、铜芯电力电缆敷设：铜芯电力电缆，截面 2.5mm²，四芯；                                           2、包含主辅材料购置、场内转运、电缆敷设、整理、接线等全部施工工序内容。                              
3、施工完成后完成现场场地清理、垃圾清运工作；                                                         4、具体电缆规格、施工要求等详见施工图纸及设计说明。</t>
  </si>
  <si>
    <t>000000000017</t>
  </si>
  <si>
    <t>草坪灯</t>
  </si>
  <si>
    <t>1、草坪灯：太阳能LED草坪灯购置安装，规格:6W,IP65；                                              2、草坪灯款式经施工单位报甲方确认后，由施工单位购置安装；                                             3、包含灯具购置、场内转运、灯具安装、调试等全部施工工序内容。                                     4、施工完成后完成现场场地清理、垃圾清运工作；                                                    5、灯具规格、施工要求详见施工图纸及设计说明。</t>
  </si>
  <si>
    <t>000000000018</t>
  </si>
  <si>
    <t>吊顶灯</t>
  </si>
  <si>
    <t>1、吊顶灯：LED吊顶灯，规格1500*300,36W,4500K，吊装高度大于2.5米；           
2、包含灯具购置、场内转运、灯具安装、接线、调试等全部施工工序内容。                                   
3、施工完成后完成现场场地清理、垃圾清运工作；                                                     4、灯具规格、施工要求等详见施工图纸及设计说明。</t>
  </si>
  <si>
    <t>000000000019</t>
  </si>
  <si>
    <t>开关</t>
  </si>
  <si>
    <t>1、开关：K86K21-10照明开关购置安装；                      
2、包含开关购置、场内转运、开关安装、接线等全部施工工序内容。                                          3、开关规格、安装位置、施工要求等详见施工图纸及设计说明。</t>
  </si>
  <si>
    <t>1、人工挖沟槽、基坑：三类土，人工挖沟、槽；含挖土、修边、抛土、土方临时堆放等全部开挖工序。
2、槽、坑填土夯实：沟槽基坑回填土夯实；含取土、分层回填、分层夯实、找平修整等全部回填工序。
3、包含土方场内转运、开挖回填施工等全部施工工序内容。
4、施工完成后完成现场场地清理、垃圾清运工作；具体施工质量要求详见施工图纸及设计说明。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</si>
</sst>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1">
    <font>
      <sz val="10"/>
      <color rgb="FF000000"/>
      <name val="Arial"/>
      <charset val="1"/>
    </font>
    <font>
      <sz val="10"/>
      <name val="Arial"/>
      <charset val="1"/>
    </font>
    <font>
      <b/>
      <sz val="2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"/>
    </font>
    <font>
      <sz val="10"/>
      <name val="宋体"/>
      <charset val="1"/>
    </font>
    <font>
      <sz val="16"/>
      <color rgb="FF000000"/>
      <name val="宋体"/>
      <charset val="1"/>
    </font>
    <font>
      <sz val="16"/>
      <color rgb="FF000000"/>
      <name val="Arial"/>
      <charset val="1"/>
    </font>
    <font>
      <sz val="10"/>
      <color rgb="FF000000"/>
      <name val="宋体"/>
      <charset val="1"/>
    </font>
    <font>
      <sz val="9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b/>
      <sz val="10"/>
      <name val="Arial"/>
      <charset val="0"/>
    </font>
    <font>
      <b/>
      <sz val="12"/>
      <name val="Arial"/>
      <charset val="0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b/>
      <sz val="11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2" borderId="2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30" applyNumberFormat="0" applyAlignment="0" applyProtection="0">
      <alignment vertical="center"/>
    </xf>
    <xf numFmtId="0" fontId="38" fillId="4" borderId="31" applyNumberFormat="0" applyAlignment="0" applyProtection="0">
      <alignment vertical="center"/>
    </xf>
    <xf numFmtId="0" fontId="39" fillId="4" borderId="30" applyNumberFormat="0" applyAlignment="0" applyProtection="0">
      <alignment vertical="center"/>
    </xf>
    <xf numFmtId="0" fontId="40" fillId="5" borderId="32" applyNumberFormat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0" borderId="0"/>
    <xf numFmtId="0" fontId="49" fillId="0" borderId="0">
      <alignment vertical="center"/>
    </xf>
  </cellStyleXfs>
  <cellXfs count="92"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righ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left" vertical="center" wrapText="1"/>
    </xf>
    <xf numFmtId="0" fontId="4" fillId="0" borderId="7" xfId="49" applyFont="1" applyFill="1" applyBorder="1" applyAlignment="1" applyProtection="1">
      <alignment horizontal="right" vertical="center" wrapText="1"/>
      <protection locked="0"/>
    </xf>
    <xf numFmtId="0" fontId="4" fillId="0" borderId="7" xfId="49" applyFont="1" applyFill="1" applyBorder="1" applyAlignment="1">
      <alignment horizontal="right" vertical="center" wrapText="1"/>
    </xf>
    <xf numFmtId="0" fontId="4" fillId="0" borderId="8" xfId="49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0" fillId="0" borderId="0" xfId="49" applyFont="1" applyFill="1" applyAlignment="1">
      <alignment horizontal="center" vertical="center" wrapText="1"/>
    </xf>
    <xf numFmtId="0" fontId="11" fillId="0" borderId="16" xfId="49" applyFont="1" applyFill="1" applyBorder="1" applyAlignment="1">
      <alignment horizontal="center" vertical="center" wrapText="1"/>
    </xf>
    <xf numFmtId="0" fontId="11" fillId="0" borderId="17" xfId="49" applyFont="1" applyFill="1" applyBorder="1" applyAlignment="1">
      <alignment horizontal="center" vertical="center" wrapText="1"/>
    </xf>
    <xf numFmtId="0" fontId="11" fillId="0" borderId="18" xfId="49" applyFont="1" applyFill="1" applyBorder="1" applyAlignment="1">
      <alignment horizontal="center" vertical="center" wrapText="1"/>
    </xf>
    <xf numFmtId="0" fontId="11" fillId="0" borderId="19" xfId="49" applyFont="1" applyFill="1" applyBorder="1" applyAlignment="1">
      <alignment horizontal="center" vertical="center" wrapText="1"/>
    </xf>
    <xf numFmtId="0" fontId="11" fillId="0" borderId="7" xfId="49" applyFont="1" applyFill="1" applyBorder="1" applyAlignment="1">
      <alignment horizontal="center" vertical="center" wrapText="1"/>
    </xf>
    <xf numFmtId="0" fontId="11" fillId="0" borderId="20" xfId="49" applyFont="1" applyFill="1" applyBorder="1" applyAlignment="1">
      <alignment horizontal="center" vertical="center" wrapText="1"/>
    </xf>
    <xf numFmtId="0" fontId="11" fillId="0" borderId="7" xfId="49" applyFont="1" applyFill="1" applyBorder="1" applyAlignment="1">
      <alignment horizontal="left" vertical="center" wrapText="1"/>
    </xf>
    <xf numFmtId="0" fontId="11" fillId="0" borderId="7" xfId="49" applyFont="1" applyFill="1" applyBorder="1" applyAlignment="1" applyProtection="1">
      <alignment horizontal="right" vertical="center" wrapText="1"/>
      <protection locked="0"/>
    </xf>
    <xf numFmtId="0" fontId="10" fillId="0" borderId="21" xfId="49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left"/>
    </xf>
    <xf numFmtId="0" fontId="0" fillId="0" borderId="0" xfId="0" applyFill="1"/>
    <xf numFmtId="0" fontId="14" fillId="0" borderId="0" xfId="0" applyFont="1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wrapText="1"/>
    </xf>
    <xf numFmtId="0" fontId="14" fillId="0" borderId="0" xfId="0" applyFont="1" applyFill="1" applyBorder="1" applyAlignment="1" applyProtection="1">
      <alignment horizontal="center" wrapText="1"/>
    </xf>
    <xf numFmtId="0" fontId="17" fillId="0" borderId="0" xfId="0" applyFont="1" applyFill="1" applyAlignment="1" applyProtection="1">
      <alignment horizontal="center" vertical="top" wrapTex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horizontal="right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wrapText="1"/>
    </xf>
    <xf numFmtId="176" fontId="20" fillId="0" borderId="12" xfId="0" applyNumberFormat="1" applyFont="1" applyFill="1" applyBorder="1" applyAlignment="1" applyProtection="1">
      <alignment horizontal="center" vertical="center" wrapText="1"/>
    </xf>
    <xf numFmtId="0" fontId="22" fillId="0" borderId="25" xfId="0" applyFont="1" applyFill="1" applyBorder="1" applyAlignment="1" applyProtection="1">
      <alignment horizontal="center" vertical="center" wrapText="1"/>
    </xf>
    <xf numFmtId="0" fontId="23" fillId="0" borderId="12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176" fontId="23" fillId="0" borderId="12" xfId="0" applyNumberFormat="1" applyFont="1" applyFill="1" applyBorder="1" applyAlignment="1" applyProtection="1">
      <alignment horizontal="center" vertical="center" wrapText="1"/>
    </xf>
    <xf numFmtId="0" fontId="24" fillId="0" borderId="25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wrapText="1"/>
    </xf>
    <xf numFmtId="0" fontId="21" fillId="0" borderId="25" xfId="0" applyFont="1" applyFill="1" applyBorder="1" applyAlignment="1" applyProtection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</xf>
    <xf numFmtId="176" fontId="26" fillId="0" borderId="12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wrapText="1"/>
    </xf>
    <xf numFmtId="0" fontId="27" fillId="0" borderId="0" xfId="0" applyFont="1" applyFill="1" applyAlignment="1" applyProtection="1">
      <alignment vertical="center" wrapText="1"/>
    </xf>
    <xf numFmtId="0" fontId="27" fillId="0" borderId="0" xfId="0" applyFont="1" applyFill="1" applyAlignment="1" applyProtection="1">
      <alignment vertical="center" wrapText="1"/>
      <protection locked="0"/>
    </xf>
    <xf numFmtId="0" fontId="28" fillId="0" borderId="0" xfId="50" applyFont="1" applyAlignment="1" applyProtection="1">
      <alignment horizontal="right" vertical="center" wrapText="1"/>
      <protection locked="0"/>
    </xf>
    <xf numFmtId="0" fontId="28" fillId="0" borderId="26" xfId="50" applyFont="1" applyBorder="1" applyAlignment="1" applyProtection="1">
      <alignment horizontal="center" vertical="center" wrapText="1"/>
      <protection locked="0"/>
    </xf>
    <xf numFmtId="0" fontId="28" fillId="0" borderId="0" xfId="50" applyFont="1" applyAlignment="1" applyProtection="1">
      <alignment vertical="center" wrapText="1"/>
      <protection locked="0"/>
    </xf>
    <xf numFmtId="0" fontId="28" fillId="0" borderId="14" xfId="50" applyFont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0" fontId="4" fillId="0" borderId="7" xfId="49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 2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workbookViewId="0">
      <selection activeCell="E19" sqref="E19"/>
    </sheetView>
  </sheetViews>
  <sheetFormatPr defaultColWidth="8.72222222222222" defaultRowHeight="13.2" outlineLevelCol="3"/>
  <cols>
    <col min="1" max="1" width="9.39814814814815" style="64" customWidth="1"/>
    <col min="2" max="2" width="54.4814814814815" style="64" customWidth="1"/>
    <col min="3" max="3" width="25.1296296296296" style="64" customWidth="1"/>
    <col min="4" max="4" width="17.8148148148148" style="67" customWidth="1"/>
    <col min="5" max="5" width="8" style="64" customWidth="1"/>
    <col min="6" max="16384" width="8.72222222222222" style="64"/>
  </cols>
  <sheetData>
    <row r="1" s="64" customFormat="1" ht="22.2" spans="1:4">
      <c r="A1" s="68" t="s">
        <v>0</v>
      </c>
      <c r="B1" s="68"/>
      <c r="C1" s="68"/>
      <c r="D1" s="67"/>
    </row>
    <row r="2" s="64" customFormat="1" ht="14.4" spans="1:4">
      <c r="A2" s="69" t="s">
        <v>1</v>
      </c>
      <c r="B2" s="69"/>
      <c r="C2" s="70" t="s">
        <v>2</v>
      </c>
      <c r="D2" s="67"/>
    </row>
    <row r="3" s="64" customFormat="1" ht="14.4" spans="1:4">
      <c r="A3" s="71" t="s">
        <v>3</v>
      </c>
      <c r="B3" s="71" t="s">
        <v>4</v>
      </c>
      <c r="C3" s="71" t="s">
        <v>5</v>
      </c>
      <c r="D3" s="67"/>
    </row>
    <row r="4" s="64" customFormat="1" ht="15.6" spans="1:4">
      <c r="A4" s="72">
        <v>1</v>
      </c>
      <c r="B4" s="73" t="s">
        <v>6</v>
      </c>
      <c r="C4" s="74">
        <f>船舶污染物接收处!H44+应急设备管理处!H60+值班室!H53+其他!H36+装修工程!H63</f>
        <v>0</v>
      </c>
      <c r="D4" s="67"/>
    </row>
    <row r="5" s="64" customFormat="1" ht="43.2" spans="1:4">
      <c r="A5" s="72">
        <v>2</v>
      </c>
      <c r="B5" s="75" t="s">
        <v>7</v>
      </c>
      <c r="C5" s="74">
        <f>470000*0.015</f>
        <v>7050</v>
      </c>
      <c r="D5" s="67"/>
    </row>
    <row r="6" s="64" customFormat="1" ht="25" customHeight="1" spans="1:4">
      <c r="A6" s="76">
        <v>3</v>
      </c>
      <c r="B6" s="77" t="s">
        <v>8</v>
      </c>
      <c r="C6" s="78">
        <f>C4+C5</f>
        <v>7050</v>
      </c>
      <c r="D6" s="67"/>
    </row>
    <row r="7" s="64" customFormat="1" ht="21" customHeight="1" spans="1:4">
      <c r="A7" s="72">
        <v>4</v>
      </c>
      <c r="B7" s="73" t="s">
        <v>9</v>
      </c>
      <c r="C7" s="74">
        <f>施桥二线船闸机房!H16</f>
        <v>0</v>
      </c>
      <c r="D7" s="67"/>
    </row>
    <row r="8" s="64" customFormat="1" ht="43.2" spans="1:4">
      <c r="A8" s="72">
        <v>5</v>
      </c>
      <c r="B8" s="75" t="s">
        <v>10</v>
      </c>
      <c r="C8" s="74">
        <f>340000*0.015</f>
        <v>5100</v>
      </c>
      <c r="D8" s="67"/>
    </row>
    <row r="9" s="64" customFormat="1" ht="19" customHeight="1" spans="1:4">
      <c r="A9" s="76">
        <v>6</v>
      </c>
      <c r="B9" s="77" t="s">
        <v>11</v>
      </c>
      <c r="C9" s="78">
        <f>C7+C8</f>
        <v>5100</v>
      </c>
      <c r="D9" s="67"/>
    </row>
    <row r="10" s="64" customFormat="1" ht="19" customHeight="1" spans="1:4">
      <c r="A10" s="72">
        <v>7</v>
      </c>
      <c r="B10" s="73" t="s">
        <v>12</v>
      </c>
      <c r="C10" s="74">
        <f>施桥一线船闸机房!H24</f>
        <v>0</v>
      </c>
      <c r="D10" s="67"/>
    </row>
    <row r="11" s="64" customFormat="1" ht="43.2" spans="1:4">
      <c r="A11" s="72">
        <v>8</v>
      </c>
      <c r="B11" s="75" t="s">
        <v>13</v>
      </c>
      <c r="C11" s="74">
        <f>180000*0.015</f>
        <v>2700</v>
      </c>
      <c r="D11" s="67"/>
    </row>
    <row r="12" s="65" customFormat="1" ht="17" customHeight="1" spans="1:4">
      <c r="A12" s="76">
        <v>9</v>
      </c>
      <c r="B12" s="79" t="s">
        <v>14</v>
      </c>
      <c r="C12" s="78">
        <f>C10+C11</f>
        <v>2700</v>
      </c>
      <c r="D12" s="80"/>
    </row>
    <row r="13" s="64" customFormat="1" ht="18" customHeight="1" spans="1:4">
      <c r="A13" s="72">
        <v>10</v>
      </c>
      <c r="B13" s="81" t="s">
        <v>15</v>
      </c>
      <c r="C13" s="74">
        <f>邵伯船闸下游远调站!G10</f>
        <v>0</v>
      </c>
      <c r="D13" s="67"/>
    </row>
    <row r="14" s="64" customFormat="1" ht="43.2" spans="1:4">
      <c r="A14" s="72">
        <v>11</v>
      </c>
      <c r="B14" s="75" t="s">
        <v>16</v>
      </c>
      <c r="C14" s="74">
        <f>79000*0.015</f>
        <v>1185</v>
      </c>
      <c r="D14" s="67"/>
    </row>
    <row r="15" s="65" customFormat="1" ht="31.2" spans="1:4">
      <c r="A15" s="76">
        <v>12</v>
      </c>
      <c r="B15" s="79" t="s">
        <v>17</v>
      </c>
      <c r="C15" s="78">
        <f>C13+C14</f>
        <v>1185</v>
      </c>
      <c r="D15" s="80"/>
    </row>
    <row r="16" s="64" customFormat="1" ht="18" customHeight="1" spans="1:4">
      <c r="A16" s="72">
        <v>13</v>
      </c>
      <c r="B16" s="81" t="s">
        <v>18</v>
      </c>
      <c r="C16" s="74">
        <f>邵伯船闸便民服务中心!I69</f>
        <v>0</v>
      </c>
      <c r="D16" s="67"/>
    </row>
    <row r="17" s="64" customFormat="1" ht="43.2" spans="1:4">
      <c r="A17" s="72">
        <v>14</v>
      </c>
      <c r="B17" s="75" t="s">
        <v>19</v>
      </c>
      <c r="C17" s="74">
        <f>600000*0.015</f>
        <v>9000</v>
      </c>
      <c r="D17" s="67"/>
    </row>
    <row r="18" s="65" customFormat="1" ht="31.2" spans="1:4">
      <c r="A18" s="76">
        <v>15</v>
      </c>
      <c r="B18" s="79" t="s">
        <v>20</v>
      </c>
      <c r="C18" s="78">
        <f>C16+C17</f>
        <v>9000</v>
      </c>
      <c r="D18" s="80"/>
    </row>
    <row r="19" s="66" customFormat="1" ht="31.2" spans="1:4">
      <c r="A19" s="82">
        <v>16</v>
      </c>
      <c r="B19" s="77" t="s">
        <v>21</v>
      </c>
      <c r="C19" s="83">
        <f>C6+C9+C12+C15+C18</f>
        <v>25035</v>
      </c>
      <c r="D19" s="84"/>
    </row>
    <row r="20" s="64" customFormat="1" ht="14.4" spans="1:4">
      <c r="A20" s="85"/>
      <c r="B20" s="85"/>
      <c r="C20" s="85"/>
      <c r="D20" s="67"/>
    </row>
    <row r="21" s="64" customFormat="1" ht="15.6" spans="1:4">
      <c r="A21" s="86"/>
      <c r="B21" s="87" t="s">
        <v>22</v>
      </c>
      <c r="C21" s="88" t="s">
        <v>23</v>
      </c>
      <c r="D21" s="67"/>
    </row>
    <row r="22" s="64" customFormat="1" ht="15.6" spans="1:4">
      <c r="A22" s="86"/>
      <c r="B22" s="87" t="s">
        <v>24</v>
      </c>
      <c r="C22" s="89"/>
      <c r="D22" s="67"/>
    </row>
    <row r="23" s="64" customFormat="1" ht="15.6" spans="1:4">
      <c r="A23" s="86"/>
      <c r="B23" s="87" t="s">
        <v>25</v>
      </c>
      <c r="C23" s="88" t="s">
        <v>26</v>
      </c>
      <c r="D23" s="67"/>
    </row>
    <row r="24" s="64" customFormat="1" ht="15.6" spans="1:4">
      <c r="A24" s="86"/>
      <c r="B24" s="87" t="s">
        <v>27</v>
      </c>
      <c r="C24" s="90"/>
      <c r="D24" s="67"/>
    </row>
    <row r="25" spans="1:4">
      <c r="A25" s="91"/>
      <c r="B25" s="91"/>
      <c r="C25" s="91"/>
    </row>
  </sheetData>
  <sheetProtection algorithmName="SHA-512" hashValue="UFCdzyINT+Pz1fwo+dnwFmsF/GvtgINpQeAswd0R83/pISPK+fcIQU1ig1bV/zQmn5oOIHBmYMifjbiHkMH1/Q==" saltValue="0vVCDOy+QTGOwVacCUCS4w==" spinCount="100000" sheet="1" formatCells="0" formatColumns="0" objects="1"/>
  <mergeCells count="2">
    <mergeCell ref="A1:C1"/>
    <mergeCell ref="A2:B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opLeftCell="A60" workbookViewId="0">
      <selection activeCell="F68" sqref="F68:G68"/>
    </sheetView>
  </sheetViews>
  <sheetFormatPr defaultColWidth="8.88888888888889" defaultRowHeight="13.2"/>
  <cols>
    <col min="1" max="2" width="8.88888888888889" style="1"/>
    <col min="3" max="3" width="12.8518518518519" style="1" customWidth="1"/>
    <col min="4" max="4" width="51.5555555555556" style="1" customWidth="1"/>
    <col min="5" max="5" width="8.88888888888889" style="1"/>
    <col min="6" max="6" width="8.88888888888889" style="2"/>
    <col min="7" max="7" width="5.88888888888889" style="2" customWidth="1"/>
    <col min="8" max="16384" width="8.88888888888889" style="1"/>
  </cols>
  <sheetData>
    <row r="1" s="1" customFormat="1" ht="25.8" spans="1:10">
      <c r="A1" s="3" t="s">
        <v>660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spans="1:10">
      <c r="A2" s="5" t="s">
        <v>661</v>
      </c>
      <c r="B2" s="6"/>
      <c r="C2" s="6"/>
      <c r="D2" s="6"/>
      <c r="E2" s="6"/>
      <c r="F2" s="6"/>
      <c r="G2" s="6"/>
      <c r="H2" s="6"/>
      <c r="I2" s="6"/>
      <c r="J2" s="7"/>
    </row>
    <row r="3" s="1" customFormat="1" spans="1:10">
      <c r="A3" s="8" t="s">
        <v>3</v>
      </c>
      <c r="B3" s="9" t="s">
        <v>29</v>
      </c>
      <c r="C3" s="9" t="s">
        <v>30</v>
      </c>
      <c r="D3" s="9" t="s">
        <v>567</v>
      </c>
      <c r="E3" s="9" t="s">
        <v>568</v>
      </c>
      <c r="F3" s="9" t="s">
        <v>33</v>
      </c>
      <c r="G3" s="9"/>
      <c r="H3" s="9" t="s">
        <v>5</v>
      </c>
      <c r="I3" s="9"/>
      <c r="J3" s="9"/>
    </row>
    <row r="4" s="1" customFormat="1" spans="1:10">
      <c r="A4" s="10"/>
      <c r="B4" s="11"/>
      <c r="C4" s="11"/>
      <c r="D4" s="11"/>
      <c r="E4" s="11"/>
      <c r="F4" s="11"/>
      <c r="G4" s="11"/>
      <c r="H4" s="11" t="s">
        <v>662</v>
      </c>
      <c r="I4" s="11" t="s">
        <v>663</v>
      </c>
      <c r="J4" s="11"/>
    </row>
    <row r="5" s="1" customFormat="1" ht="108" spans="1:10">
      <c r="A5" s="10">
        <v>1</v>
      </c>
      <c r="B5" s="12" t="s">
        <v>664</v>
      </c>
      <c r="C5" s="11" t="s">
        <v>665</v>
      </c>
      <c r="D5" s="12" t="s">
        <v>666</v>
      </c>
      <c r="E5" s="11" t="s">
        <v>405</v>
      </c>
      <c r="F5" s="11">
        <v>101.52</v>
      </c>
      <c r="G5" s="11"/>
      <c r="H5" s="13"/>
      <c r="I5" s="14">
        <f t="shared" ref="I5:I68" si="0">F5*H5</f>
        <v>0</v>
      </c>
      <c r="J5" s="14"/>
    </row>
    <row r="6" s="1" customFormat="1" ht="97.2" spans="1:10">
      <c r="A6" s="10">
        <v>2</v>
      </c>
      <c r="B6" s="12" t="s">
        <v>667</v>
      </c>
      <c r="C6" s="11" t="s">
        <v>668</v>
      </c>
      <c r="D6" s="12" t="s">
        <v>669</v>
      </c>
      <c r="E6" s="11" t="s">
        <v>405</v>
      </c>
      <c r="F6" s="11">
        <v>10.47</v>
      </c>
      <c r="G6" s="11"/>
      <c r="H6" s="13"/>
      <c r="I6" s="14">
        <f t="shared" si="0"/>
        <v>0</v>
      </c>
      <c r="J6" s="14"/>
    </row>
    <row r="7" s="1" customFormat="1" ht="97.2" spans="1:10">
      <c r="A7" s="10">
        <v>3</v>
      </c>
      <c r="B7" s="12" t="s">
        <v>670</v>
      </c>
      <c r="C7" s="11" t="s">
        <v>671</v>
      </c>
      <c r="D7" s="12" t="s">
        <v>672</v>
      </c>
      <c r="E7" s="11" t="s">
        <v>405</v>
      </c>
      <c r="F7" s="11">
        <v>159.5</v>
      </c>
      <c r="G7" s="11"/>
      <c r="H7" s="13"/>
      <c r="I7" s="14">
        <f t="shared" si="0"/>
        <v>0</v>
      </c>
      <c r="J7" s="14"/>
    </row>
    <row r="8" s="1" customFormat="1" ht="97.2" spans="1:10">
      <c r="A8" s="10">
        <v>4</v>
      </c>
      <c r="B8" s="12" t="s">
        <v>673</v>
      </c>
      <c r="C8" s="11" t="s">
        <v>674</v>
      </c>
      <c r="D8" s="12" t="s">
        <v>675</v>
      </c>
      <c r="E8" s="11" t="s">
        <v>405</v>
      </c>
      <c r="F8" s="11">
        <v>206.24</v>
      </c>
      <c r="G8" s="11"/>
      <c r="H8" s="13"/>
      <c r="I8" s="14">
        <f t="shared" si="0"/>
        <v>0</v>
      </c>
      <c r="J8" s="14"/>
    </row>
    <row r="9" s="1" customFormat="1" ht="97.2" spans="1:10">
      <c r="A9" s="10">
        <v>5</v>
      </c>
      <c r="B9" s="12" t="s">
        <v>676</v>
      </c>
      <c r="C9" s="11" t="s">
        <v>677</v>
      </c>
      <c r="D9" s="12" t="s">
        <v>678</v>
      </c>
      <c r="E9" s="11" t="s">
        <v>405</v>
      </c>
      <c r="F9" s="11">
        <v>38.81</v>
      </c>
      <c r="G9" s="11"/>
      <c r="H9" s="13"/>
      <c r="I9" s="14">
        <f t="shared" si="0"/>
        <v>0</v>
      </c>
      <c r="J9" s="14"/>
    </row>
    <row r="10" s="1" customFormat="1" ht="140.4" spans="1:10">
      <c r="A10" s="10">
        <v>6</v>
      </c>
      <c r="B10" s="12" t="s">
        <v>679</v>
      </c>
      <c r="C10" s="11" t="s">
        <v>680</v>
      </c>
      <c r="D10" s="12" t="s">
        <v>681</v>
      </c>
      <c r="E10" s="11" t="s">
        <v>405</v>
      </c>
      <c r="F10" s="11">
        <v>2.64</v>
      </c>
      <c r="G10" s="11"/>
      <c r="H10" s="13"/>
      <c r="I10" s="14">
        <f t="shared" si="0"/>
        <v>0</v>
      </c>
      <c r="J10" s="14"/>
    </row>
    <row r="11" s="1" customFormat="1" ht="97.2" spans="1:10">
      <c r="A11" s="10">
        <v>7</v>
      </c>
      <c r="B11" s="12" t="s">
        <v>682</v>
      </c>
      <c r="C11" s="11" t="s">
        <v>683</v>
      </c>
      <c r="D11" s="12" t="s">
        <v>684</v>
      </c>
      <c r="E11" s="11" t="s">
        <v>405</v>
      </c>
      <c r="F11" s="11">
        <v>9.8</v>
      </c>
      <c r="G11" s="11"/>
      <c r="H11" s="13"/>
      <c r="I11" s="14">
        <f t="shared" si="0"/>
        <v>0</v>
      </c>
      <c r="J11" s="14"/>
    </row>
    <row r="12" s="1" customFormat="1" ht="86.4" spans="1:10">
      <c r="A12" s="10">
        <v>8</v>
      </c>
      <c r="B12" s="12" t="s">
        <v>685</v>
      </c>
      <c r="C12" s="11" t="s">
        <v>686</v>
      </c>
      <c r="D12" s="12" t="s">
        <v>687</v>
      </c>
      <c r="E12" s="11" t="s">
        <v>405</v>
      </c>
      <c r="F12" s="11">
        <v>9.7</v>
      </c>
      <c r="G12" s="11"/>
      <c r="H12" s="13"/>
      <c r="I12" s="14">
        <f t="shared" si="0"/>
        <v>0</v>
      </c>
      <c r="J12" s="14"/>
    </row>
    <row r="13" s="1" customFormat="1" ht="75.6" spans="1:10">
      <c r="A13" s="10">
        <v>9</v>
      </c>
      <c r="B13" s="12" t="s">
        <v>688</v>
      </c>
      <c r="C13" s="11" t="s">
        <v>689</v>
      </c>
      <c r="D13" s="12" t="s">
        <v>690</v>
      </c>
      <c r="E13" s="11" t="s">
        <v>81</v>
      </c>
      <c r="F13" s="11">
        <v>42</v>
      </c>
      <c r="G13" s="11"/>
      <c r="H13" s="13"/>
      <c r="I13" s="14">
        <f t="shared" si="0"/>
        <v>0</v>
      </c>
      <c r="J13" s="14"/>
    </row>
    <row r="14" s="1" customFormat="1" ht="108" spans="1:10">
      <c r="A14" s="10">
        <v>10</v>
      </c>
      <c r="B14" s="12" t="s">
        <v>691</v>
      </c>
      <c r="C14" s="11" t="s">
        <v>692</v>
      </c>
      <c r="D14" s="12" t="s">
        <v>693</v>
      </c>
      <c r="E14" s="11" t="s">
        <v>81</v>
      </c>
      <c r="F14" s="11">
        <v>6.3</v>
      </c>
      <c r="G14" s="11"/>
      <c r="H14" s="13"/>
      <c r="I14" s="14">
        <f t="shared" si="0"/>
        <v>0</v>
      </c>
      <c r="J14" s="14"/>
    </row>
    <row r="15" s="1" customFormat="1" ht="129.6" spans="1:10">
      <c r="A15" s="10">
        <v>11</v>
      </c>
      <c r="B15" s="12" t="s">
        <v>694</v>
      </c>
      <c r="C15" s="11" t="s">
        <v>695</v>
      </c>
      <c r="D15" s="12" t="s">
        <v>696</v>
      </c>
      <c r="E15" s="11" t="s">
        <v>81</v>
      </c>
      <c r="F15" s="11">
        <v>11.2</v>
      </c>
      <c r="G15" s="11"/>
      <c r="H15" s="13"/>
      <c r="I15" s="14">
        <f t="shared" si="0"/>
        <v>0</v>
      </c>
      <c r="J15" s="14"/>
    </row>
    <row r="16" s="1" customFormat="1" ht="172.8" spans="1:10">
      <c r="A16" s="10">
        <v>12</v>
      </c>
      <c r="B16" s="12" t="s">
        <v>697</v>
      </c>
      <c r="C16" s="11" t="s">
        <v>698</v>
      </c>
      <c r="D16" s="12" t="s">
        <v>699</v>
      </c>
      <c r="E16" s="11" t="s">
        <v>81</v>
      </c>
      <c r="F16" s="11">
        <v>7.8</v>
      </c>
      <c r="G16" s="11"/>
      <c r="H16" s="13"/>
      <c r="I16" s="14">
        <f t="shared" si="0"/>
        <v>0</v>
      </c>
      <c r="J16" s="14"/>
    </row>
    <row r="17" s="1" customFormat="1" ht="162" spans="1:10">
      <c r="A17" s="10">
        <v>13</v>
      </c>
      <c r="B17" s="12" t="s">
        <v>700</v>
      </c>
      <c r="C17" s="11" t="s">
        <v>701</v>
      </c>
      <c r="D17" s="12" t="s">
        <v>702</v>
      </c>
      <c r="E17" s="11" t="s">
        <v>51</v>
      </c>
      <c r="F17" s="11">
        <v>2</v>
      </c>
      <c r="G17" s="11"/>
      <c r="H17" s="13"/>
      <c r="I17" s="14">
        <f t="shared" si="0"/>
        <v>0</v>
      </c>
      <c r="J17" s="14"/>
    </row>
    <row r="18" s="1" customFormat="1" ht="140.4" spans="1:10">
      <c r="A18" s="10">
        <v>14</v>
      </c>
      <c r="B18" s="12" t="s">
        <v>703</v>
      </c>
      <c r="C18" s="11" t="s">
        <v>704</v>
      </c>
      <c r="D18" s="12" t="s">
        <v>705</v>
      </c>
      <c r="E18" s="11" t="s">
        <v>51</v>
      </c>
      <c r="F18" s="11">
        <v>1</v>
      </c>
      <c r="G18" s="11"/>
      <c r="H18" s="13"/>
      <c r="I18" s="14">
        <f t="shared" si="0"/>
        <v>0</v>
      </c>
      <c r="J18" s="14"/>
    </row>
    <row r="19" s="1" customFormat="1" ht="75.6" spans="1:10">
      <c r="A19" s="10">
        <v>15</v>
      </c>
      <c r="B19" s="12" t="s">
        <v>572</v>
      </c>
      <c r="C19" s="11" t="s">
        <v>706</v>
      </c>
      <c r="D19" s="12" t="s">
        <v>707</v>
      </c>
      <c r="E19" s="11" t="s">
        <v>405</v>
      </c>
      <c r="F19" s="11">
        <v>89.92</v>
      </c>
      <c r="G19" s="11"/>
      <c r="H19" s="13"/>
      <c r="I19" s="14">
        <f t="shared" si="0"/>
        <v>0</v>
      </c>
      <c r="J19" s="14"/>
    </row>
    <row r="20" s="1" customFormat="1" ht="97.2" spans="1:10">
      <c r="A20" s="10">
        <v>16</v>
      </c>
      <c r="B20" s="12" t="s">
        <v>708</v>
      </c>
      <c r="C20" s="11" t="s">
        <v>709</v>
      </c>
      <c r="D20" s="12" t="s">
        <v>710</v>
      </c>
      <c r="E20" s="11" t="s">
        <v>81</v>
      </c>
      <c r="F20" s="11">
        <v>22</v>
      </c>
      <c r="G20" s="11"/>
      <c r="H20" s="13"/>
      <c r="I20" s="14">
        <f t="shared" si="0"/>
        <v>0</v>
      </c>
      <c r="J20" s="14"/>
    </row>
    <row r="21" s="1" customFormat="1" ht="108" spans="1:10">
      <c r="A21" s="10">
        <v>17</v>
      </c>
      <c r="B21" s="12" t="s">
        <v>711</v>
      </c>
      <c r="C21" s="11" t="s">
        <v>712</v>
      </c>
      <c r="D21" s="12" t="s">
        <v>713</v>
      </c>
      <c r="E21" s="11" t="s">
        <v>405</v>
      </c>
      <c r="F21" s="11">
        <f>47.2*1.4</f>
        <v>66.08</v>
      </c>
      <c r="G21" s="11"/>
      <c r="H21" s="13"/>
      <c r="I21" s="14">
        <f t="shared" si="0"/>
        <v>0</v>
      </c>
      <c r="J21" s="14"/>
    </row>
    <row r="22" s="1" customFormat="1" ht="97.2" spans="1:10">
      <c r="A22" s="10">
        <v>18</v>
      </c>
      <c r="B22" s="12" t="s">
        <v>714</v>
      </c>
      <c r="C22" s="11" t="s">
        <v>715</v>
      </c>
      <c r="D22" s="12" t="s">
        <v>716</v>
      </c>
      <c r="E22" s="11" t="s">
        <v>405</v>
      </c>
      <c r="F22" s="11">
        <f>59*1.7</f>
        <v>100.3</v>
      </c>
      <c r="G22" s="11"/>
      <c r="H22" s="13"/>
      <c r="I22" s="14">
        <f t="shared" si="0"/>
        <v>0</v>
      </c>
      <c r="J22" s="14"/>
    </row>
    <row r="23" s="1" customFormat="1" ht="108" spans="1:10">
      <c r="A23" s="10">
        <v>19</v>
      </c>
      <c r="B23" s="12" t="s">
        <v>717</v>
      </c>
      <c r="C23" s="11" t="s">
        <v>718</v>
      </c>
      <c r="D23" s="12" t="s">
        <v>719</v>
      </c>
      <c r="E23" s="11" t="s">
        <v>81</v>
      </c>
      <c r="F23" s="11">
        <v>59</v>
      </c>
      <c r="G23" s="11"/>
      <c r="H23" s="13"/>
      <c r="I23" s="14">
        <f t="shared" si="0"/>
        <v>0</v>
      </c>
      <c r="J23" s="14"/>
    </row>
    <row r="24" s="1" customFormat="1" ht="75.6" spans="1:10">
      <c r="A24" s="10">
        <v>20</v>
      </c>
      <c r="B24" s="12" t="s">
        <v>720</v>
      </c>
      <c r="C24" s="11" t="s">
        <v>721</v>
      </c>
      <c r="D24" s="12" t="s">
        <v>722</v>
      </c>
      <c r="E24" s="11" t="s">
        <v>106</v>
      </c>
      <c r="F24" s="11">
        <v>3</v>
      </c>
      <c r="G24" s="11"/>
      <c r="H24" s="13"/>
      <c r="I24" s="14">
        <f t="shared" si="0"/>
        <v>0</v>
      </c>
      <c r="J24" s="14"/>
    </row>
    <row r="25" s="1" customFormat="1" ht="86.4" spans="1:10">
      <c r="A25" s="10">
        <v>21</v>
      </c>
      <c r="B25" s="12" t="s">
        <v>723</v>
      </c>
      <c r="C25" s="11" t="s">
        <v>724</v>
      </c>
      <c r="D25" s="12" t="s">
        <v>725</v>
      </c>
      <c r="E25" s="11" t="s">
        <v>106</v>
      </c>
      <c r="F25" s="11">
        <v>2</v>
      </c>
      <c r="G25" s="11"/>
      <c r="H25" s="13"/>
      <c r="I25" s="14">
        <f t="shared" si="0"/>
        <v>0</v>
      </c>
      <c r="J25" s="14"/>
    </row>
    <row r="26" s="1" customFormat="1" ht="97.2" spans="1:10">
      <c r="A26" s="10">
        <v>22</v>
      </c>
      <c r="B26" s="12" t="s">
        <v>726</v>
      </c>
      <c r="C26" s="11" t="s">
        <v>727</v>
      </c>
      <c r="D26" s="12" t="s">
        <v>728</v>
      </c>
      <c r="E26" s="11" t="s">
        <v>51</v>
      </c>
      <c r="F26" s="11">
        <v>1</v>
      </c>
      <c r="G26" s="11"/>
      <c r="H26" s="13"/>
      <c r="I26" s="14">
        <f t="shared" si="0"/>
        <v>0</v>
      </c>
      <c r="J26" s="14"/>
    </row>
    <row r="27" s="1" customFormat="1" ht="75.6" spans="1:10">
      <c r="A27" s="10">
        <v>23</v>
      </c>
      <c r="B27" s="12" t="s">
        <v>729</v>
      </c>
      <c r="C27" s="11" t="s">
        <v>730</v>
      </c>
      <c r="D27" s="12" t="s">
        <v>731</v>
      </c>
      <c r="E27" s="11" t="s">
        <v>628</v>
      </c>
      <c r="F27" s="11">
        <v>1</v>
      </c>
      <c r="G27" s="11"/>
      <c r="H27" s="13"/>
      <c r="I27" s="14">
        <f t="shared" si="0"/>
        <v>0</v>
      </c>
      <c r="J27" s="14"/>
    </row>
    <row r="28" s="1" customFormat="1" ht="86.4" spans="1:10">
      <c r="A28" s="10">
        <v>24</v>
      </c>
      <c r="B28" s="12" t="s">
        <v>732</v>
      </c>
      <c r="C28" s="11" t="s">
        <v>733</v>
      </c>
      <c r="D28" s="12" t="s">
        <v>734</v>
      </c>
      <c r="E28" s="11" t="s">
        <v>405</v>
      </c>
      <c r="F28" s="11">
        <v>300</v>
      </c>
      <c r="G28" s="11"/>
      <c r="H28" s="13"/>
      <c r="I28" s="14">
        <f t="shared" si="0"/>
        <v>0</v>
      </c>
      <c r="J28" s="14"/>
    </row>
    <row r="29" s="1" customFormat="1" ht="64.8" spans="1:10">
      <c r="A29" s="10">
        <v>25</v>
      </c>
      <c r="B29" s="12" t="s">
        <v>583</v>
      </c>
      <c r="C29" s="11" t="s">
        <v>735</v>
      </c>
      <c r="D29" s="12" t="s">
        <v>736</v>
      </c>
      <c r="E29" s="11" t="s">
        <v>737</v>
      </c>
      <c r="F29" s="11">
        <v>85</v>
      </c>
      <c r="G29" s="11"/>
      <c r="H29" s="13"/>
      <c r="I29" s="14">
        <f t="shared" si="0"/>
        <v>0</v>
      </c>
      <c r="J29" s="14"/>
    </row>
    <row r="30" s="1" customFormat="1" ht="86.4" spans="1:10">
      <c r="A30" s="10">
        <v>26</v>
      </c>
      <c r="B30" s="12" t="s">
        <v>738</v>
      </c>
      <c r="C30" s="11" t="s">
        <v>739</v>
      </c>
      <c r="D30" s="12" t="s">
        <v>740</v>
      </c>
      <c r="E30" s="11" t="s">
        <v>46</v>
      </c>
      <c r="F30" s="11">
        <v>1</v>
      </c>
      <c r="G30" s="11"/>
      <c r="H30" s="13"/>
      <c r="I30" s="14">
        <f t="shared" si="0"/>
        <v>0</v>
      </c>
      <c r="J30" s="14"/>
    </row>
    <row r="31" s="1" customFormat="1" ht="64.8" spans="1:10">
      <c r="A31" s="10">
        <v>27</v>
      </c>
      <c r="B31" s="12" t="s">
        <v>741</v>
      </c>
      <c r="C31" s="11" t="s">
        <v>742</v>
      </c>
      <c r="D31" s="12" t="s">
        <v>743</v>
      </c>
      <c r="E31" s="11" t="s">
        <v>46</v>
      </c>
      <c r="F31" s="11">
        <v>1</v>
      </c>
      <c r="G31" s="11"/>
      <c r="H31" s="13"/>
      <c r="I31" s="14">
        <f t="shared" si="0"/>
        <v>0</v>
      </c>
      <c r="J31" s="14"/>
    </row>
    <row r="32" s="1" customFormat="1" ht="54" spans="1:10">
      <c r="A32" s="10">
        <v>28</v>
      </c>
      <c r="B32" s="12" t="s">
        <v>744</v>
      </c>
      <c r="C32" s="11" t="s">
        <v>745</v>
      </c>
      <c r="D32" s="12" t="s">
        <v>746</v>
      </c>
      <c r="E32" s="11" t="s">
        <v>46</v>
      </c>
      <c r="F32" s="11">
        <v>1</v>
      </c>
      <c r="G32" s="11"/>
      <c r="H32" s="13"/>
      <c r="I32" s="14">
        <f t="shared" si="0"/>
        <v>0</v>
      </c>
      <c r="J32" s="14"/>
    </row>
    <row r="33" s="1" customFormat="1" ht="140.4" spans="1:10">
      <c r="A33" s="10">
        <v>29</v>
      </c>
      <c r="B33" s="12" t="s">
        <v>747</v>
      </c>
      <c r="C33" s="11" t="s">
        <v>748</v>
      </c>
      <c r="D33" s="12" t="s">
        <v>749</v>
      </c>
      <c r="E33" s="11" t="s">
        <v>750</v>
      </c>
      <c r="F33" s="11">
        <v>4</v>
      </c>
      <c r="G33" s="11"/>
      <c r="H33" s="13"/>
      <c r="I33" s="14">
        <f t="shared" si="0"/>
        <v>0</v>
      </c>
      <c r="J33" s="14"/>
    </row>
    <row r="34" s="1" customFormat="1" ht="140.4" spans="1:10">
      <c r="A34" s="10">
        <v>30</v>
      </c>
      <c r="B34" s="12" t="s">
        <v>751</v>
      </c>
      <c r="C34" s="11" t="s">
        <v>752</v>
      </c>
      <c r="D34" s="12" t="s">
        <v>753</v>
      </c>
      <c r="E34" s="11" t="s">
        <v>750</v>
      </c>
      <c r="F34" s="11">
        <v>1</v>
      </c>
      <c r="G34" s="11"/>
      <c r="H34" s="13"/>
      <c r="I34" s="14">
        <f t="shared" si="0"/>
        <v>0</v>
      </c>
      <c r="J34" s="14"/>
    </row>
    <row r="35" s="1" customFormat="1" ht="140.4" spans="1:10">
      <c r="A35" s="10">
        <v>31</v>
      </c>
      <c r="B35" s="12" t="s">
        <v>754</v>
      </c>
      <c r="C35" s="11" t="s">
        <v>755</v>
      </c>
      <c r="D35" s="12" t="s">
        <v>756</v>
      </c>
      <c r="E35" s="11" t="s">
        <v>750</v>
      </c>
      <c r="F35" s="11">
        <v>3</v>
      </c>
      <c r="G35" s="11"/>
      <c r="H35" s="13"/>
      <c r="I35" s="14">
        <f t="shared" si="0"/>
        <v>0</v>
      </c>
      <c r="J35" s="14"/>
    </row>
    <row r="36" s="1" customFormat="1" ht="140.4" spans="1:10">
      <c r="A36" s="10">
        <v>32</v>
      </c>
      <c r="B36" s="12" t="s">
        <v>757</v>
      </c>
      <c r="C36" s="11" t="s">
        <v>758</v>
      </c>
      <c r="D36" s="12" t="s">
        <v>759</v>
      </c>
      <c r="E36" s="11" t="s">
        <v>750</v>
      </c>
      <c r="F36" s="11">
        <v>4</v>
      </c>
      <c r="G36" s="11"/>
      <c r="H36" s="13"/>
      <c r="I36" s="14">
        <f t="shared" si="0"/>
        <v>0</v>
      </c>
      <c r="J36" s="14"/>
    </row>
    <row r="37" s="1" customFormat="1" ht="140.4" spans="1:10">
      <c r="A37" s="10">
        <v>33</v>
      </c>
      <c r="B37" s="12" t="s">
        <v>760</v>
      </c>
      <c r="C37" s="11" t="s">
        <v>761</v>
      </c>
      <c r="D37" s="12" t="s">
        <v>762</v>
      </c>
      <c r="E37" s="11" t="s">
        <v>750</v>
      </c>
      <c r="F37" s="11">
        <v>6</v>
      </c>
      <c r="G37" s="11"/>
      <c r="H37" s="13"/>
      <c r="I37" s="14">
        <f t="shared" si="0"/>
        <v>0</v>
      </c>
      <c r="J37" s="14"/>
    </row>
    <row r="38" s="1" customFormat="1" ht="140.4" spans="1:10">
      <c r="A38" s="10">
        <v>34</v>
      </c>
      <c r="B38" s="12" t="s">
        <v>763</v>
      </c>
      <c r="C38" s="11" t="s">
        <v>764</v>
      </c>
      <c r="D38" s="12" t="s">
        <v>765</v>
      </c>
      <c r="E38" s="11" t="s">
        <v>750</v>
      </c>
      <c r="F38" s="11">
        <v>1</v>
      </c>
      <c r="G38" s="11"/>
      <c r="H38" s="13"/>
      <c r="I38" s="14">
        <f t="shared" si="0"/>
        <v>0</v>
      </c>
      <c r="J38" s="14"/>
    </row>
    <row r="39" s="1" customFormat="1" ht="140.4" spans="1:10">
      <c r="A39" s="10">
        <v>35</v>
      </c>
      <c r="B39" s="12" t="s">
        <v>766</v>
      </c>
      <c r="C39" s="11" t="s">
        <v>767</v>
      </c>
      <c r="D39" s="12" t="s">
        <v>768</v>
      </c>
      <c r="E39" s="11" t="s">
        <v>750</v>
      </c>
      <c r="F39" s="11">
        <v>1</v>
      </c>
      <c r="G39" s="11"/>
      <c r="H39" s="13"/>
      <c r="I39" s="14">
        <f t="shared" si="0"/>
        <v>0</v>
      </c>
      <c r="J39" s="14"/>
    </row>
    <row r="40" s="1" customFormat="1" ht="140.4" spans="1:10">
      <c r="A40" s="10">
        <v>36</v>
      </c>
      <c r="B40" s="12" t="s">
        <v>769</v>
      </c>
      <c r="C40" s="11" t="s">
        <v>770</v>
      </c>
      <c r="D40" s="12" t="s">
        <v>771</v>
      </c>
      <c r="E40" s="11" t="s">
        <v>750</v>
      </c>
      <c r="F40" s="11">
        <v>1</v>
      </c>
      <c r="G40" s="11"/>
      <c r="H40" s="13"/>
      <c r="I40" s="14">
        <f t="shared" si="0"/>
        <v>0</v>
      </c>
      <c r="J40" s="14"/>
    </row>
    <row r="41" s="1" customFormat="1" ht="88.8" spans="1:10">
      <c r="A41" s="10">
        <v>37</v>
      </c>
      <c r="B41" s="12" t="s">
        <v>772</v>
      </c>
      <c r="C41" s="11" t="s">
        <v>773</v>
      </c>
      <c r="D41" s="12" t="s">
        <v>774</v>
      </c>
      <c r="E41" s="11" t="s">
        <v>617</v>
      </c>
      <c r="F41" s="11">
        <v>2</v>
      </c>
      <c r="G41" s="11"/>
      <c r="H41" s="13"/>
      <c r="I41" s="14">
        <f t="shared" si="0"/>
        <v>0</v>
      </c>
      <c r="J41" s="14"/>
    </row>
    <row r="42" s="1" customFormat="1" ht="86.4" spans="1:10">
      <c r="A42" s="10">
        <v>38</v>
      </c>
      <c r="B42" s="12" t="s">
        <v>775</v>
      </c>
      <c r="C42" s="11" t="s">
        <v>776</v>
      </c>
      <c r="D42" s="12" t="s">
        <v>777</v>
      </c>
      <c r="E42" s="11" t="s">
        <v>617</v>
      </c>
      <c r="F42" s="11">
        <v>4</v>
      </c>
      <c r="G42" s="11"/>
      <c r="H42" s="13"/>
      <c r="I42" s="14">
        <f t="shared" si="0"/>
        <v>0</v>
      </c>
      <c r="J42" s="14"/>
    </row>
    <row r="43" s="1" customFormat="1" ht="86.4" spans="1:10">
      <c r="A43" s="10">
        <v>39</v>
      </c>
      <c r="B43" s="12" t="s">
        <v>778</v>
      </c>
      <c r="C43" s="11" t="s">
        <v>779</v>
      </c>
      <c r="D43" s="12" t="s">
        <v>780</v>
      </c>
      <c r="E43" s="11" t="s">
        <v>617</v>
      </c>
      <c r="F43" s="11">
        <v>1</v>
      </c>
      <c r="G43" s="11"/>
      <c r="H43" s="13"/>
      <c r="I43" s="14">
        <f t="shared" si="0"/>
        <v>0</v>
      </c>
      <c r="J43" s="14"/>
    </row>
    <row r="44" s="1" customFormat="1" ht="43.2" spans="1:10">
      <c r="A44" s="10">
        <v>40</v>
      </c>
      <c r="B44" s="12" t="s">
        <v>781</v>
      </c>
      <c r="C44" s="11" t="s">
        <v>782</v>
      </c>
      <c r="D44" s="12" t="s">
        <v>783</v>
      </c>
      <c r="E44" s="11" t="s">
        <v>405</v>
      </c>
      <c r="F44" s="11">
        <v>9</v>
      </c>
      <c r="G44" s="11"/>
      <c r="H44" s="13"/>
      <c r="I44" s="14">
        <f t="shared" si="0"/>
        <v>0</v>
      </c>
      <c r="J44" s="14"/>
    </row>
    <row r="45" s="1" customFormat="1" ht="108" spans="1:10">
      <c r="A45" s="10">
        <v>41</v>
      </c>
      <c r="B45" s="12" t="s">
        <v>784</v>
      </c>
      <c r="C45" s="11" t="s">
        <v>785</v>
      </c>
      <c r="D45" s="12" t="s">
        <v>786</v>
      </c>
      <c r="E45" s="11" t="s">
        <v>405</v>
      </c>
      <c r="F45" s="11">
        <v>62</v>
      </c>
      <c r="G45" s="11"/>
      <c r="H45" s="13"/>
      <c r="I45" s="14">
        <f t="shared" si="0"/>
        <v>0</v>
      </c>
      <c r="J45" s="14"/>
    </row>
    <row r="46" s="1" customFormat="1" ht="110.4" spans="1:10">
      <c r="A46" s="10">
        <v>42</v>
      </c>
      <c r="B46" s="12" t="s">
        <v>787</v>
      </c>
      <c r="C46" s="11" t="s">
        <v>788</v>
      </c>
      <c r="D46" s="12" t="s">
        <v>789</v>
      </c>
      <c r="E46" s="11" t="s">
        <v>405</v>
      </c>
      <c r="F46" s="11">
        <v>47</v>
      </c>
      <c r="G46" s="11"/>
      <c r="H46" s="13"/>
      <c r="I46" s="14">
        <f t="shared" si="0"/>
        <v>0</v>
      </c>
      <c r="J46" s="14"/>
    </row>
    <row r="47" s="1" customFormat="1" ht="108" spans="1:10">
      <c r="A47" s="10">
        <v>43</v>
      </c>
      <c r="B47" s="12" t="s">
        <v>790</v>
      </c>
      <c r="C47" s="11" t="s">
        <v>791</v>
      </c>
      <c r="D47" s="12" t="s">
        <v>792</v>
      </c>
      <c r="E47" s="11" t="s">
        <v>405</v>
      </c>
      <c r="F47" s="11">
        <v>54</v>
      </c>
      <c r="G47" s="11"/>
      <c r="H47" s="13"/>
      <c r="I47" s="14">
        <f t="shared" si="0"/>
        <v>0</v>
      </c>
      <c r="J47" s="14"/>
    </row>
    <row r="48" s="1" customFormat="1" ht="110.4" spans="1:10">
      <c r="A48" s="10">
        <v>44</v>
      </c>
      <c r="B48" s="12" t="s">
        <v>793</v>
      </c>
      <c r="C48" s="11" t="s">
        <v>794</v>
      </c>
      <c r="D48" s="12" t="s">
        <v>795</v>
      </c>
      <c r="E48" s="11" t="s">
        <v>405</v>
      </c>
      <c r="F48" s="11">
        <v>14</v>
      </c>
      <c r="G48" s="11"/>
      <c r="H48" s="13"/>
      <c r="I48" s="14">
        <f t="shared" si="0"/>
        <v>0</v>
      </c>
      <c r="J48" s="14"/>
    </row>
    <row r="49" s="1" customFormat="1" ht="110.4" spans="1:10">
      <c r="A49" s="10">
        <v>45</v>
      </c>
      <c r="B49" s="12" t="s">
        <v>796</v>
      </c>
      <c r="C49" s="11" t="s">
        <v>797</v>
      </c>
      <c r="D49" s="12" t="s">
        <v>798</v>
      </c>
      <c r="E49" s="11" t="s">
        <v>405</v>
      </c>
      <c r="F49" s="11">
        <v>9</v>
      </c>
      <c r="G49" s="11"/>
      <c r="H49" s="13"/>
      <c r="I49" s="14">
        <f t="shared" si="0"/>
        <v>0</v>
      </c>
      <c r="J49" s="14"/>
    </row>
    <row r="50" s="1" customFormat="1" ht="108" spans="1:10">
      <c r="A50" s="10">
        <v>46</v>
      </c>
      <c r="B50" s="12" t="s">
        <v>799</v>
      </c>
      <c r="C50" s="11" t="s">
        <v>800</v>
      </c>
      <c r="D50" s="12" t="s">
        <v>801</v>
      </c>
      <c r="E50" s="11" t="s">
        <v>405</v>
      </c>
      <c r="F50" s="11">
        <v>38.4</v>
      </c>
      <c r="G50" s="11"/>
      <c r="H50" s="13"/>
      <c r="I50" s="14">
        <f t="shared" si="0"/>
        <v>0</v>
      </c>
      <c r="J50" s="14"/>
    </row>
    <row r="51" s="1" customFormat="1" ht="110.4" spans="1:10">
      <c r="A51" s="10">
        <v>47</v>
      </c>
      <c r="B51" s="12" t="s">
        <v>802</v>
      </c>
      <c r="C51" s="11" t="s">
        <v>803</v>
      </c>
      <c r="D51" s="12" t="s">
        <v>804</v>
      </c>
      <c r="E51" s="11" t="s">
        <v>405</v>
      </c>
      <c r="F51" s="11">
        <v>19</v>
      </c>
      <c r="G51" s="11"/>
      <c r="H51" s="13"/>
      <c r="I51" s="14">
        <f t="shared" si="0"/>
        <v>0</v>
      </c>
      <c r="J51" s="14"/>
    </row>
    <row r="52" s="1" customFormat="1" ht="110.4" spans="1:10">
      <c r="A52" s="10">
        <v>48</v>
      </c>
      <c r="B52" s="12" t="s">
        <v>805</v>
      </c>
      <c r="C52" s="11" t="s">
        <v>806</v>
      </c>
      <c r="D52" s="12" t="s">
        <v>807</v>
      </c>
      <c r="E52" s="11" t="s">
        <v>405</v>
      </c>
      <c r="F52" s="11">
        <v>3</v>
      </c>
      <c r="G52" s="11"/>
      <c r="H52" s="13"/>
      <c r="I52" s="14">
        <f t="shared" si="0"/>
        <v>0</v>
      </c>
      <c r="J52" s="14"/>
    </row>
    <row r="53" s="1" customFormat="1" ht="110.4" spans="1:10">
      <c r="A53" s="10">
        <v>49</v>
      </c>
      <c r="B53" s="12" t="s">
        <v>808</v>
      </c>
      <c r="C53" s="11" t="s">
        <v>809</v>
      </c>
      <c r="D53" s="12" t="s">
        <v>810</v>
      </c>
      <c r="E53" s="11" t="s">
        <v>405</v>
      </c>
      <c r="F53" s="11">
        <v>13</v>
      </c>
      <c r="G53" s="11"/>
      <c r="H53" s="13"/>
      <c r="I53" s="14">
        <f t="shared" si="0"/>
        <v>0</v>
      </c>
      <c r="J53" s="14"/>
    </row>
    <row r="54" s="1" customFormat="1" ht="97.2" spans="1:10">
      <c r="A54" s="10">
        <v>50</v>
      </c>
      <c r="B54" s="12" t="s">
        <v>811</v>
      </c>
      <c r="C54" s="11" t="s">
        <v>812</v>
      </c>
      <c r="D54" s="12" t="s">
        <v>813</v>
      </c>
      <c r="E54" s="11" t="s">
        <v>405</v>
      </c>
      <c r="F54" s="11">
        <v>156</v>
      </c>
      <c r="G54" s="11"/>
      <c r="H54" s="13"/>
      <c r="I54" s="14">
        <f t="shared" si="0"/>
        <v>0</v>
      </c>
      <c r="J54" s="14"/>
    </row>
    <row r="55" s="1" customFormat="1" ht="86.4" spans="1:10">
      <c r="A55" s="10">
        <v>51</v>
      </c>
      <c r="B55" s="12" t="s">
        <v>814</v>
      </c>
      <c r="C55" s="11" t="s">
        <v>815</v>
      </c>
      <c r="D55" s="12" t="s">
        <v>816</v>
      </c>
      <c r="E55" s="11" t="s">
        <v>405</v>
      </c>
      <c r="F55" s="11">
        <v>182</v>
      </c>
      <c r="G55" s="11"/>
      <c r="H55" s="13"/>
      <c r="I55" s="14">
        <f t="shared" si="0"/>
        <v>0</v>
      </c>
      <c r="J55" s="14"/>
    </row>
    <row r="56" s="1" customFormat="1" ht="118.8" spans="1:10">
      <c r="A56" s="10">
        <v>52</v>
      </c>
      <c r="B56" s="12" t="s">
        <v>817</v>
      </c>
      <c r="C56" s="11" t="s">
        <v>818</v>
      </c>
      <c r="D56" s="12" t="s">
        <v>819</v>
      </c>
      <c r="E56" s="11" t="s">
        <v>405</v>
      </c>
      <c r="F56" s="11">
        <v>894</v>
      </c>
      <c r="G56" s="11"/>
      <c r="H56" s="13"/>
      <c r="I56" s="14">
        <f t="shared" si="0"/>
        <v>0</v>
      </c>
      <c r="J56" s="14"/>
    </row>
    <row r="57" s="1" customFormat="1" ht="108" spans="1:10">
      <c r="A57" s="10">
        <v>53</v>
      </c>
      <c r="B57" s="12" t="s">
        <v>820</v>
      </c>
      <c r="C57" s="11" t="s">
        <v>821</v>
      </c>
      <c r="D57" s="12" t="s">
        <v>822</v>
      </c>
      <c r="E57" s="11" t="s">
        <v>750</v>
      </c>
      <c r="F57" s="11">
        <v>7</v>
      </c>
      <c r="G57" s="11"/>
      <c r="H57" s="13"/>
      <c r="I57" s="14">
        <f t="shared" si="0"/>
        <v>0</v>
      </c>
      <c r="J57" s="14"/>
    </row>
    <row r="58" s="1" customFormat="1" ht="43.2" spans="1:10">
      <c r="A58" s="10">
        <v>54</v>
      </c>
      <c r="B58" s="92" t="s">
        <v>823</v>
      </c>
      <c r="C58" s="11" t="s">
        <v>824</v>
      </c>
      <c r="D58" s="12" t="s">
        <v>825</v>
      </c>
      <c r="E58" s="11" t="s">
        <v>405</v>
      </c>
      <c r="F58" s="15">
        <v>86</v>
      </c>
      <c r="G58" s="16"/>
      <c r="H58" s="13"/>
      <c r="I58" s="14">
        <f t="shared" si="0"/>
        <v>0</v>
      </c>
      <c r="J58" s="14"/>
    </row>
    <row r="59" s="1" customFormat="1" ht="43.2" spans="1:10">
      <c r="A59" s="10">
        <v>55</v>
      </c>
      <c r="B59" s="92" t="s">
        <v>826</v>
      </c>
      <c r="C59" s="11" t="s">
        <v>827</v>
      </c>
      <c r="D59" s="12" t="s">
        <v>828</v>
      </c>
      <c r="E59" s="11" t="s">
        <v>405</v>
      </c>
      <c r="F59" s="15">
        <v>107</v>
      </c>
      <c r="G59" s="16"/>
      <c r="H59" s="13"/>
      <c r="I59" s="14">
        <f t="shared" si="0"/>
        <v>0</v>
      </c>
      <c r="J59" s="14"/>
    </row>
    <row r="60" s="1" customFormat="1" ht="43.2" spans="1:10">
      <c r="A60" s="10">
        <v>56</v>
      </c>
      <c r="B60" s="92" t="s">
        <v>754</v>
      </c>
      <c r="C60" s="17" t="s">
        <v>829</v>
      </c>
      <c r="D60" s="12" t="s">
        <v>830</v>
      </c>
      <c r="E60" s="17" t="s">
        <v>750</v>
      </c>
      <c r="F60" s="15">
        <v>9</v>
      </c>
      <c r="G60" s="16"/>
      <c r="H60" s="13"/>
      <c r="I60" s="14">
        <f t="shared" si="0"/>
        <v>0</v>
      </c>
      <c r="J60" s="14"/>
    </row>
    <row r="61" s="1" customFormat="1" ht="43.2" spans="1:10">
      <c r="A61" s="10">
        <v>57</v>
      </c>
      <c r="B61" s="92" t="s">
        <v>831</v>
      </c>
      <c r="C61" s="11" t="s">
        <v>832</v>
      </c>
      <c r="D61" s="12" t="s">
        <v>833</v>
      </c>
      <c r="E61" s="11" t="s">
        <v>405</v>
      </c>
      <c r="F61" s="15">
        <v>1464</v>
      </c>
      <c r="G61" s="16"/>
      <c r="H61" s="13"/>
      <c r="I61" s="14">
        <f t="shared" si="0"/>
        <v>0</v>
      </c>
      <c r="J61" s="14"/>
    </row>
    <row r="62" s="1" customFormat="1" ht="54" spans="1:10">
      <c r="A62" s="10">
        <v>58</v>
      </c>
      <c r="B62" s="12" t="s">
        <v>834</v>
      </c>
      <c r="C62" s="11" t="s">
        <v>835</v>
      </c>
      <c r="D62" s="12" t="s">
        <v>836</v>
      </c>
      <c r="E62" s="11" t="s">
        <v>474</v>
      </c>
      <c r="F62" s="11">
        <v>50</v>
      </c>
      <c r="G62" s="11"/>
      <c r="H62" s="13"/>
      <c r="I62" s="14">
        <f t="shared" si="0"/>
        <v>0</v>
      </c>
      <c r="J62" s="14"/>
    </row>
    <row r="63" s="1" customFormat="1" ht="54" spans="1:10">
      <c r="A63" s="10">
        <v>59</v>
      </c>
      <c r="B63" s="12" t="s">
        <v>837</v>
      </c>
      <c r="C63" s="11" t="s">
        <v>79</v>
      </c>
      <c r="D63" s="12" t="s">
        <v>838</v>
      </c>
      <c r="E63" s="11" t="s">
        <v>81</v>
      </c>
      <c r="F63" s="11">
        <v>120</v>
      </c>
      <c r="G63" s="11"/>
      <c r="H63" s="13"/>
      <c r="I63" s="14">
        <f t="shared" si="0"/>
        <v>0</v>
      </c>
      <c r="J63" s="14"/>
    </row>
    <row r="64" s="1" customFormat="1" ht="54" spans="1:10">
      <c r="A64" s="10">
        <v>60</v>
      </c>
      <c r="B64" s="12" t="s">
        <v>195</v>
      </c>
      <c r="C64" s="11" t="s">
        <v>196</v>
      </c>
      <c r="D64" s="12" t="s">
        <v>839</v>
      </c>
      <c r="E64" s="11" t="s">
        <v>81</v>
      </c>
      <c r="F64" s="11">
        <v>400</v>
      </c>
      <c r="G64" s="11"/>
      <c r="H64" s="13"/>
      <c r="I64" s="14">
        <f t="shared" si="0"/>
        <v>0</v>
      </c>
      <c r="J64" s="14"/>
    </row>
    <row r="65" s="1" customFormat="1" ht="54" spans="1:10">
      <c r="A65" s="10">
        <v>61</v>
      </c>
      <c r="B65" s="12" t="s">
        <v>840</v>
      </c>
      <c r="C65" s="11" t="s">
        <v>841</v>
      </c>
      <c r="D65" s="12" t="s">
        <v>842</v>
      </c>
      <c r="E65" s="11" t="s">
        <v>71</v>
      </c>
      <c r="F65" s="11">
        <v>21</v>
      </c>
      <c r="G65" s="11"/>
      <c r="H65" s="13"/>
      <c r="I65" s="14">
        <f t="shared" si="0"/>
        <v>0</v>
      </c>
      <c r="J65" s="14"/>
    </row>
    <row r="66" s="1" customFormat="1" ht="64.8" spans="1:10">
      <c r="A66" s="10">
        <v>62</v>
      </c>
      <c r="B66" s="12" t="s">
        <v>843</v>
      </c>
      <c r="C66" s="11" t="s">
        <v>844</v>
      </c>
      <c r="D66" s="12" t="s">
        <v>845</v>
      </c>
      <c r="E66" s="11" t="s">
        <v>71</v>
      </c>
      <c r="F66" s="11">
        <v>12</v>
      </c>
      <c r="G66" s="11"/>
      <c r="H66" s="13"/>
      <c r="I66" s="14">
        <f t="shared" si="0"/>
        <v>0</v>
      </c>
      <c r="J66" s="14"/>
    </row>
    <row r="67" s="1" customFormat="1" ht="32.4" spans="1:10">
      <c r="A67" s="10">
        <v>63</v>
      </c>
      <c r="B67" s="12" t="s">
        <v>846</v>
      </c>
      <c r="C67" s="11" t="s">
        <v>847</v>
      </c>
      <c r="D67" s="12" t="s">
        <v>848</v>
      </c>
      <c r="E67" s="11" t="s">
        <v>51</v>
      </c>
      <c r="F67" s="11">
        <v>1</v>
      </c>
      <c r="G67" s="11"/>
      <c r="H67" s="13"/>
      <c r="I67" s="14">
        <f t="shared" si="0"/>
        <v>0</v>
      </c>
      <c r="J67" s="14"/>
    </row>
    <row r="68" s="1" customFormat="1" ht="75.6" spans="1:10">
      <c r="A68" s="10">
        <v>64</v>
      </c>
      <c r="B68" s="12" t="s">
        <v>834</v>
      </c>
      <c r="C68" s="11" t="s">
        <v>835</v>
      </c>
      <c r="D68" s="12" t="s">
        <v>849</v>
      </c>
      <c r="E68" s="11" t="s">
        <v>474</v>
      </c>
      <c r="F68" s="11">
        <v>50</v>
      </c>
      <c r="G68" s="11"/>
      <c r="H68" s="13"/>
      <c r="I68" s="14">
        <f t="shared" si="0"/>
        <v>0</v>
      </c>
      <c r="J68" s="14"/>
    </row>
    <row r="69" s="1" customFormat="1" ht="22" customHeight="1" spans="1:10">
      <c r="A69" s="18" t="s">
        <v>601</v>
      </c>
      <c r="B69" s="19"/>
      <c r="C69" s="19"/>
      <c r="D69" s="19"/>
      <c r="E69" s="19"/>
      <c r="F69" s="20"/>
      <c r="G69" s="20"/>
      <c r="H69" s="19"/>
      <c r="I69" s="19">
        <f>SUM(I5:J68)</f>
        <v>0</v>
      </c>
      <c r="J69" s="19"/>
    </row>
  </sheetData>
  <sheetProtection algorithmName="SHA-512" hashValue="heW9NwUj4aYmE6UIVBA6As/g1dinE8QX/2o3dzEFmEhKBUp0Cm4+tCxJo1sv2Vv2vkty8qare0JfOUvlLc7lWQ==" saltValue="ieqa4s53yAIPjxOyzSY9rA==" spinCount="100000" sheet="1" formatCells="0" formatColumns="0" objects="1"/>
  <mergeCells count="140">
    <mergeCell ref="A1:J1"/>
    <mergeCell ref="A2:J2"/>
    <mergeCell ref="H3:J3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A69:H69"/>
    <mergeCell ref="I69:J69"/>
    <mergeCell ref="A3:A4"/>
    <mergeCell ref="B3:B4"/>
    <mergeCell ref="C3:C4"/>
    <mergeCell ref="D3:D4"/>
    <mergeCell ref="E3:E4"/>
    <mergeCell ref="F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7"/>
  <sheetViews>
    <sheetView zoomScale="115" zoomScaleNormal="115" workbookViewId="0">
      <pane ySplit="3" topLeftCell="A35" activePane="bottomLeft" state="frozen"/>
      <selection/>
      <selection pane="bottomLeft" activeCell="D48" sqref="D48"/>
    </sheetView>
  </sheetViews>
  <sheetFormatPr defaultColWidth="9" defaultRowHeight="13.2"/>
  <cols>
    <col min="1" max="1" width="5" style="49" customWidth="1"/>
    <col min="2" max="2" width="16" style="49" customWidth="1"/>
    <col min="3" max="3" width="20" style="49" customWidth="1"/>
    <col min="4" max="4" width="50" style="49" customWidth="1"/>
    <col min="5" max="5" width="6" style="49" customWidth="1"/>
    <col min="6" max="6" width="10" style="49" customWidth="1"/>
    <col min="7" max="7" width="12" style="49" customWidth="1"/>
    <col min="8" max="8" width="14" style="49" customWidth="1"/>
    <col min="9" max="9" width="8.08333333333333" style="49" customWidth="1"/>
    <col min="10" max="10" width="6.15740740740741" style="49" customWidth="1"/>
    <col min="11" max="11" width="1.92592592592593" style="49" customWidth="1"/>
    <col min="12" max="12" width="7.05555555555556" style="49" customWidth="1"/>
    <col min="13" max="13" width="7.19444444444444" style="49" customWidth="1"/>
    <col min="14" max="20" width="7.05555555555556" style="49" customWidth="1"/>
  </cols>
  <sheetData>
    <row r="1" ht="30" customHeight="1" spans="1:20">
      <c r="A1" s="51" t="s">
        <v>6</v>
      </c>
    </row>
    <row r="2" spans="1:20">
      <c r="A2" s="52" t="s">
        <v>28</v>
      </c>
    </row>
    <row r="3" s="62" customFormat="1" ht="22" customHeight="1" spans="1:20">
      <c r="A3" s="53" t="s">
        <v>3</v>
      </c>
      <c r="B3" s="53" t="s">
        <v>29</v>
      </c>
      <c r="C3" s="53" t="s">
        <v>30</v>
      </c>
      <c r="D3" s="53" t="s">
        <v>31</v>
      </c>
      <c r="E3" s="53" t="s">
        <v>32</v>
      </c>
      <c r="F3" s="53" t="s">
        <v>33</v>
      </c>
      <c r="G3" s="53" t="s">
        <v>34</v>
      </c>
      <c r="H3" s="53" t="s">
        <v>35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>
      <c r="A4" s="53"/>
      <c r="B4" s="55" t="s">
        <v>36</v>
      </c>
      <c r="C4" s="55" t="s">
        <v>37</v>
      </c>
      <c r="D4" s="56"/>
      <c r="E4" s="53"/>
      <c r="F4" s="53"/>
      <c r="G4" s="53"/>
      <c r="H4" s="57"/>
    </row>
    <row r="5" spans="1:20">
      <c r="A5" s="53"/>
      <c r="B5" s="55" t="s">
        <v>38</v>
      </c>
      <c r="C5" s="55" t="s">
        <v>39</v>
      </c>
      <c r="D5" s="56"/>
      <c r="E5" s="53"/>
      <c r="F5" s="53"/>
      <c r="G5" s="53"/>
      <c r="H5" s="57"/>
    </row>
    <row r="6" spans="1:20">
      <c r="A6" s="53"/>
      <c r="B6" s="55" t="s">
        <v>40</v>
      </c>
      <c r="C6" s="55" t="s">
        <v>41</v>
      </c>
      <c r="D6" s="56"/>
      <c r="E6" s="53"/>
      <c r="F6" s="53"/>
      <c r="G6" s="53"/>
      <c r="H6" s="57"/>
    </row>
    <row r="7" ht="32.4" spans="1:20">
      <c r="A7" s="57" t="s">
        <v>42</v>
      </c>
      <c r="B7" s="58" t="s">
        <v>43</v>
      </c>
      <c r="C7" s="58" t="s">
        <v>44</v>
      </c>
      <c r="D7" s="59" t="s">
        <v>45</v>
      </c>
      <c r="E7" s="57" t="s">
        <v>46</v>
      </c>
      <c r="F7" s="57">
        <v>1</v>
      </c>
      <c r="G7" s="60"/>
      <c r="H7" s="57">
        <f>F7*G7</f>
        <v>0</v>
      </c>
    </row>
    <row r="8" ht="43.2" spans="1:20">
      <c r="A8" s="57" t="s">
        <v>47</v>
      </c>
      <c r="B8" s="58" t="s">
        <v>48</v>
      </c>
      <c r="C8" s="58" t="s">
        <v>49</v>
      </c>
      <c r="D8" s="59" t="s">
        <v>50</v>
      </c>
      <c r="E8" s="57" t="s">
        <v>51</v>
      </c>
      <c r="F8" s="57">
        <v>2</v>
      </c>
      <c r="G8" s="60"/>
      <c r="H8" s="57">
        <f t="shared" ref="H8:H43" si="0">F8*G8</f>
        <v>0</v>
      </c>
    </row>
    <row r="9" ht="43.2" spans="1:20">
      <c r="A9" s="57" t="s">
        <v>52</v>
      </c>
      <c r="B9" s="58" t="s">
        <v>53</v>
      </c>
      <c r="C9" s="58" t="s">
        <v>54</v>
      </c>
      <c r="D9" s="59" t="s">
        <v>55</v>
      </c>
      <c r="E9" s="57" t="s">
        <v>51</v>
      </c>
      <c r="F9" s="57">
        <v>2</v>
      </c>
      <c r="G9" s="60"/>
      <c r="H9" s="57">
        <f t="shared" si="0"/>
        <v>0</v>
      </c>
    </row>
    <row r="10" ht="43.2" spans="1:20">
      <c r="A10" s="57" t="s">
        <v>56</v>
      </c>
      <c r="B10" s="58" t="s">
        <v>57</v>
      </c>
      <c r="C10" s="58" t="s">
        <v>54</v>
      </c>
      <c r="D10" s="59" t="s">
        <v>58</v>
      </c>
      <c r="E10" s="57" t="s">
        <v>51</v>
      </c>
      <c r="F10" s="57">
        <v>1</v>
      </c>
      <c r="G10" s="60"/>
      <c r="H10" s="57">
        <f t="shared" si="0"/>
        <v>0</v>
      </c>
    </row>
    <row r="11" ht="43.2" spans="1:20">
      <c r="A11" s="57" t="s">
        <v>59</v>
      </c>
      <c r="B11" s="58" t="s">
        <v>60</v>
      </c>
      <c r="C11" s="58" t="s">
        <v>54</v>
      </c>
      <c r="D11" s="59" t="s">
        <v>61</v>
      </c>
      <c r="E11" s="57" t="s">
        <v>51</v>
      </c>
      <c r="F11" s="57">
        <v>1</v>
      </c>
      <c r="G11" s="60"/>
      <c r="H11" s="57">
        <f t="shared" si="0"/>
        <v>0</v>
      </c>
    </row>
    <row r="12" ht="43.2" spans="1:20">
      <c r="A12" s="57" t="s">
        <v>62</v>
      </c>
      <c r="B12" s="58" t="s">
        <v>63</v>
      </c>
      <c r="C12" s="58" t="s">
        <v>54</v>
      </c>
      <c r="D12" s="59" t="s">
        <v>64</v>
      </c>
      <c r="E12" s="57" t="s">
        <v>51</v>
      </c>
      <c r="F12" s="57">
        <v>1</v>
      </c>
      <c r="G12" s="60"/>
      <c r="H12" s="57">
        <f t="shared" si="0"/>
        <v>0</v>
      </c>
    </row>
    <row r="13" spans="1:20">
      <c r="A13" s="53"/>
      <c r="B13" s="55" t="s">
        <v>65</v>
      </c>
      <c r="C13" s="55" t="s">
        <v>66</v>
      </c>
      <c r="D13" s="56"/>
      <c r="E13" s="53"/>
      <c r="F13" s="53"/>
      <c r="G13" s="61"/>
      <c r="H13" s="57"/>
    </row>
    <row r="14" ht="43.2" spans="1:20">
      <c r="A14" s="57" t="s">
        <v>67</v>
      </c>
      <c r="B14" s="58" t="s">
        <v>68</v>
      </c>
      <c r="C14" s="58" t="s">
        <v>69</v>
      </c>
      <c r="D14" s="59" t="s">
        <v>70</v>
      </c>
      <c r="E14" s="57" t="s">
        <v>71</v>
      </c>
      <c r="F14" s="57">
        <v>1</v>
      </c>
      <c r="G14" s="60"/>
      <c r="H14" s="57">
        <f t="shared" si="0"/>
        <v>0</v>
      </c>
    </row>
    <row r="15" ht="43.2" spans="1:20">
      <c r="A15" s="57" t="s">
        <v>72</v>
      </c>
      <c r="B15" s="58" t="s">
        <v>73</v>
      </c>
      <c r="C15" s="58" t="s">
        <v>69</v>
      </c>
      <c r="D15" s="59" t="s">
        <v>74</v>
      </c>
      <c r="E15" s="57" t="s">
        <v>71</v>
      </c>
      <c r="F15" s="57">
        <v>6</v>
      </c>
      <c r="G15" s="60"/>
      <c r="H15" s="57">
        <f t="shared" si="0"/>
        <v>0</v>
      </c>
    </row>
    <row r="16" spans="1:20">
      <c r="A16" s="53"/>
      <c r="B16" s="55" t="s">
        <v>75</v>
      </c>
      <c r="C16" s="55" t="s">
        <v>76</v>
      </c>
      <c r="D16" s="56"/>
      <c r="E16" s="53"/>
      <c r="F16" s="53"/>
      <c r="G16" s="61"/>
      <c r="H16" s="57"/>
    </row>
    <row r="17" ht="54" spans="1:8">
      <c r="A17" s="57" t="s">
        <v>77</v>
      </c>
      <c r="B17" s="58" t="s">
        <v>78</v>
      </c>
      <c r="C17" s="58" t="s">
        <v>79</v>
      </c>
      <c r="D17" s="59" t="s">
        <v>80</v>
      </c>
      <c r="E17" s="57" t="s">
        <v>81</v>
      </c>
      <c r="F17" s="57">
        <v>82</v>
      </c>
      <c r="G17" s="60"/>
      <c r="H17" s="57">
        <f t="shared" si="0"/>
        <v>0</v>
      </c>
    </row>
    <row r="18" ht="54" spans="1:8">
      <c r="A18" s="57" t="s">
        <v>82</v>
      </c>
      <c r="B18" s="58" t="s">
        <v>83</v>
      </c>
      <c r="C18" s="58" t="s">
        <v>84</v>
      </c>
      <c r="D18" s="59" t="s">
        <v>85</v>
      </c>
      <c r="E18" s="57" t="s">
        <v>81</v>
      </c>
      <c r="F18" s="57">
        <v>220</v>
      </c>
      <c r="G18" s="60"/>
      <c r="H18" s="57">
        <f t="shared" si="0"/>
        <v>0</v>
      </c>
    </row>
    <row r="19" ht="54" spans="1:8">
      <c r="A19" s="57" t="s">
        <v>86</v>
      </c>
      <c r="B19" s="58" t="s">
        <v>87</v>
      </c>
      <c r="C19" s="58" t="s">
        <v>84</v>
      </c>
      <c r="D19" s="59" t="s">
        <v>88</v>
      </c>
      <c r="E19" s="57" t="s">
        <v>81</v>
      </c>
      <c r="F19" s="57">
        <v>26</v>
      </c>
      <c r="G19" s="60"/>
      <c r="H19" s="57">
        <f t="shared" si="0"/>
        <v>0</v>
      </c>
    </row>
    <row r="20" spans="1:8">
      <c r="A20" s="53"/>
      <c r="B20" s="55" t="s">
        <v>89</v>
      </c>
      <c r="C20" s="55" t="s">
        <v>90</v>
      </c>
      <c r="D20" s="56"/>
      <c r="E20" s="53"/>
      <c r="F20" s="53"/>
      <c r="G20" s="61"/>
      <c r="H20" s="57"/>
    </row>
    <row r="21" ht="43.2" spans="1:8">
      <c r="A21" s="57" t="s">
        <v>91</v>
      </c>
      <c r="B21" s="58" t="s">
        <v>92</v>
      </c>
      <c r="C21" s="58" t="s">
        <v>93</v>
      </c>
      <c r="D21" s="59" t="s">
        <v>94</v>
      </c>
      <c r="E21" s="57" t="s">
        <v>95</v>
      </c>
      <c r="F21" s="57">
        <v>1</v>
      </c>
      <c r="G21" s="60"/>
      <c r="H21" s="57">
        <f t="shared" si="0"/>
        <v>0</v>
      </c>
    </row>
    <row r="22" ht="32.4" spans="1:8">
      <c r="A22" s="57" t="s">
        <v>96</v>
      </c>
      <c r="B22" s="58" t="s">
        <v>97</v>
      </c>
      <c r="C22" s="58" t="s">
        <v>98</v>
      </c>
      <c r="D22" s="59" t="s">
        <v>99</v>
      </c>
      <c r="E22" s="57" t="s">
        <v>95</v>
      </c>
      <c r="F22" s="57">
        <v>1</v>
      </c>
      <c r="G22" s="60"/>
      <c r="H22" s="57">
        <f t="shared" si="0"/>
        <v>0</v>
      </c>
    </row>
    <row r="23" spans="1:8">
      <c r="A23" s="53"/>
      <c r="B23" s="55" t="s">
        <v>100</v>
      </c>
      <c r="C23" s="55" t="s">
        <v>101</v>
      </c>
      <c r="D23" s="56"/>
      <c r="E23" s="53"/>
      <c r="F23" s="53"/>
      <c r="G23" s="61"/>
      <c r="H23" s="57"/>
    </row>
    <row r="24" ht="54" spans="1:8">
      <c r="A24" s="57" t="s">
        <v>102</v>
      </c>
      <c r="B24" s="58" t="s">
        <v>103</v>
      </c>
      <c r="C24" s="58" t="s">
        <v>104</v>
      </c>
      <c r="D24" s="59" t="s">
        <v>105</v>
      </c>
      <c r="E24" s="57" t="s">
        <v>106</v>
      </c>
      <c r="F24" s="57">
        <v>1</v>
      </c>
      <c r="G24" s="60"/>
      <c r="H24" s="57">
        <f t="shared" si="0"/>
        <v>0</v>
      </c>
    </row>
    <row r="25" spans="1:8">
      <c r="A25" s="53"/>
      <c r="B25" s="55" t="s">
        <v>107</v>
      </c>
      <c r="C25" s="55" t="s">
        <v>108</v>
      </c>
      <c r="D25" s="56"/>
      <c r="E25" s="53"/>
      <c r="F25" s="53"/>
      <c r="G25" s="61"/>
      <c r="H25" s="57"/>
    </row>
    <row r="26" spans="1:8">
      <c r="A26" s="53"/>
      <c r="B26" s="55" t="s">
        <v>109</v>
      </c>
      <c r="C26" s="55" t="s">
        <v>110</v>
      </c>
      <c r="D26" s="56"/>
      <c r="E26" s="53"/>
      <c r="F26" s="53"/>
      <c r="G26" s="61"/>
      <c r="H26" s="57"/>
    </row>
    <row r="27" ht="75.6" spans="1:8">
      <c r="A27" s="57" t="s">
        <v>111</v>
      </c>
      <c r="B27" s="58" t="s">
        <v>112</v>
      </c>
      <c r="C27" s="58" t="s">
        <v>113</v>
      </c>
      <c r="D27" s="59" t="s">
        <v>114</v>
      </c>
      <c r="E27" s="57" t="s">
        <v>81</v>
      </c>
      <c r="F27" s="57">
        <v>5</v>
      </c>
      <c r="G27" s="60"/>
      <c r="H27" s="57">
        <f t="shared" si="0"/>
        <v>0</v>
      </c>
    </row>
    <row r="28" ht="75.6" spans="1:8">
      <c r="A28" s="57" t="s">
        <v>115</v>
      </c>
      <c r="B28" s="58" t="s">
        <v>116</v>
      </c>
      <c r="C28" s="58" t="s">
        <v>113</v>
      </c>
      <c r="D28" s="59" t="s">
        <v>117</v>
      </c>
      <c r="E28" s="57" t="s">
        <v>81</v>
      </c>
      <c r="F28" s="57">
        <v>3</v>
      </c>
      <c r="G28" s="60"/>
      <c r="H28" s="57">
        <f t="shared" si="0"/>
        <v>0</v>
      </c>
    </row>
    <row r="29" ht="75.6" spans="1:8">
      <c r="A29" s="57" t="s">
        <v>118</v>
      </c>
      <c r="B29" s="58" t="s">
        <v>119</v>
      </c>
      <c r="C29" s="58" t="s">
        <v>113</v>
      </c>
      <c r="D29" s="59" t="s">
        <v>120</v>
      </c>
      <c r="E29" s="57" t="s">
        <v>81</v>
      </c>
      <c r="F29" s="57">
        <v>12</v>
      </c>
      <c r="G29" s="60"/>
      <c r="H29" s="57">
        <f t="shared" si="0"/>
        <v>0</v>
      </c>
    </row>
    <row r="30" ht="75.6" spans="1:8">
      <c r="A30" s="57" t="s">
        <v>121</v>
      </c>
      <c r="B30" s="58" t="s">
        <v>122</v>
      </c>
      <c r="C30" s="58" t="s">
        <v>113</v>
      </c>
      <c r="D30" s="59" t="s">
        <v>123</v>
      </c>
      <c r="E30" s="57" t="s">
        <v>81</v>
      </c>
      <c r="F30" s="57">
        <v>2</v>
      </c>
      <c r="G30" s="60"/>
      <c r="H30" s="57">
        <f t="shared" si="0"/>
        <v>0</v>
      </c>
    </row>
    <row r="31" ht="75.6" spans="1:8">
      <c r="A31" s="57" t="s">
        <v>124</v>
      </c>
      <c r="B31" s="58" t="s">
        <v>125</v>
      </c>
      <c r="C31" s="58" t="s">
        <v>113</v>
      </c>
      <c r="D31" s="59" t="s">
        <v>126</v>
      </c>
      <c r="E31" s="57" t="s">
        <v>81</v>
      </c>
      <c r="F31" s="57">
        <v>10</v>
      </c>
      <c r="G31" s="60"/>
      <c r="H31" s="57">
        <f t="shared" si="0"/>
        <v>0</v>
      </c>
    </row>
    <row r="32" ht="75.6" spans="1:8">
      <c r="A32" s="57" t="s">
        <v>127</v>
      </c>
      <c r="B32" s="58" t="s">
        <v>128</v>
      </c>
      <c r="C32" s="58" t="s">
        <v>113</v>
      </c>
      <c r="D32" s="59" t="s">
        <v>129</v>
      </c>
      <c r="E32" s="57" t="s">
        <v>81</v>
      </c>
      <c r="F32" s="57">
        <v>8</v>
      </c>
      <c r="G32" s="60"/>
      <c r="H32" s="57">
        <f t="shared" si="0"/>
        <v>0</v>
      </c>
    </row>
    <row r="33" spans="1:8">
      <c r="A33" s="53"/>
      <c r="B33" s="55" t="s">
        <v>130</v>
      </c>
      <c r="C33" s="55" t="s">
        <v>131</v>
      </c>
      <c r="D33" s="56"/>
      <c r="E33" s="53"/>
      <c r="F33" s="53"/>
      <c r="G33" s="61"/>
      <c r="H33" s="57"/>
    </row>
    <row r="34" ht="54" spans="1:8">
      <c r="A34" s="57" t="s">
        <v>132</v>
      </c>
      <c r="B34" s="58" t="s">
        <v>133</v>
      </c>
      <c r="C34" s="58" t="s">
        <v>134</v>
      </c>
      <c r="D34" s="59" t="s">
        <v>135</v>
      </c>
      <c r="E34" s="57" t="s">
        <v>51</v>
      </c>
      <c r="F34" s="57">
        <v>2</v>
      </c>
      <c r="G34" s="60"/>
      <c r="H34" s="57">
        <f t="shared" si="0"/>
        <v>0</v>
      </c>
    </row>
    <row r="35" ht="54" spans="1:8">
      <c r="A35" s="57" t="s">
        <v>136</v>
      </c>
      <c r="B35" s="58" t="s">
        <v>137</v>
      </c>
      <c r="C35" s="58" t="s">
        <v>134</v>
      </c>
      <c r="D35" s="59" t="s">
        <v>138</v>
      </c>
      <c r="E35" s="57" t="s">
        <v>51</v>
      </c>
      <c r="F35" s="57">
        <v>2</v>
      </c>
      <c r="G35" s="60"/>
      <c r="H35" s="57">
        <f t="shared" si="0"/>
        <v>0</v>
      </c>
    </row>
    <row r="36" ht="32.4" spans="1:8">
      <c r="A36" s="57" t="s">
        <v>139</v>
      </c>
      <c r="B36" s="58" t="s">
        <v>140</v>
      </c>
      <c r="C36" s="58" t="s">
        <v>141</v>
      </c>
      <c r="D36" s="59" t="s">
        <v>142</v>
      </c>
      <c r="E36" s="57" t="s">
        <v>51</v>
      </c>
      <c r="F36" s="57">
        <v>2</v>
      </c>
      <c r="G36" s="60"/>
      <c r="H36" s="57">
        <f t="shared" si="0"/>
        <v>0</v>
      </c>
    </row>
    <row r="37" spans="1:8">
      <c r="A37" s="53"/>
      <c r="B37" s="55" t="s">
        <v>143</v>
      </c>
      <c r="C37" s="55" t="s">
        <v>144</v>
      </c>
      <c r="D37" s="56"/>
      <c r="E37" s="53"/>
      <c r="F37" s="53"/>
      <c r="G37" s="61"/>
      <c r="H37" s="57"/>
    </row>
    <row r="38" ht="32.4" spans="1:8">
      <c r="A38" s="57" t="s">
        <v>145</v>
      </c>
      <c r="B38" s="58" t="s">
        <v>146</v>
      </c>
      <c r="C38" s="58" t="s">
        <v>147</v>
      </c>
      <c r="D38" s="59" t="s">
        <v>148</v>
      </c>
      <c r="E38" s="57" t="s">
        <v>71</v>
      </c>
      <c r="F38" s="57">
        <v>2</v>
      </c>
      <c r="G38" s="60"/>
      <c r="H38" s="57">
        <f t="shared" si="0"/>
        <v>0</v>
      </c>
    </row>
    <row r="39" ht="32.4" spans="1:8">
      <c r="A39" s="57" t="s">
        <v>149</v>
      </c>
      <c r="B39" s="58" t="s">
        <v>150</v>
      </c>
      <c r="C39" s="58" t="s">
        <v>151</v>
      </c>
      <c r="D39" s="59" t="s">
        <v>152</v>
      </c>
      <c r="E39" s="57" t="s">
        <v>51</v>
      </c>
      <c r="F39" s="57">
        <v>2</v>
      </c>
      <c r="G39" s="60"/>
      <c r="H39" s="57">
        <f t="shared" si="0"/>
        <v>0</v>
      </c>
    </row>
    <row r="40" ht="32.4" spans="1:8">
      <c r="A40" s="57" t="s">
        <v>153</v>
      </c>
      <c r="B40" s="58" t="s">
        <v>154</v>
      </c>
      <c r="C40" s="58" t="s">
        <v>151</v>
      </c>
      <c r="D40" s="59" t="s">
        <v>155</v>
      </c>
      <c r="E40" s="57" t="s">
        <v>51</v>
      </c>
      <c r="F40" s="57">
        <v>1</v>
      </c>
      <c r="G40" s="60"/>
      <c r="H40" s="57">
        <f t="shared" si="0"/>
        <v>0</v>
      </c>
    </row>
    <row r="41" spans="1:8">
      <c r="A41" s="53"/>
      <c r="B41" s="55" t="s">
        <v>156</v>
      </c>
      <c r="C41" s="55" t="s">
        <v>157</v>
      </c>
      <c r="D41" s="56"/>
      <c r="E41" s="53"/>
      <c r="F41" s="53"/>
      <c r="G41" s="61"/>
      <c r="H41" s="57"/>
    </row>
    <row r="42" ht="54" spans="1:8">
      <c r="A42" s="57" t="s">
        <v>158</v>
      </c>
      <c r="B42" s="58" t="s">
        <v>159</v>
      </c>
      <c r="C42" s="58" t="s">
        <v>160</v>
      </c>
      <c r="D42" s="59" t="s">
        <v>161</v>
      </c>
      <c r="E42" s="57" t="s">
        <v>95</v>
      </c>
      <c r="F42" s="57">
        <v>1</v>
      </c>
      <c r="G42" s="60"/>
      <c r="H42" s="57">
        <f t="shared" si="0"/>
        <v>0</v>
      </c>
    </row>
    <row r="43" ht="32.4" spans="1:8">
      <c r="A43" s="57" t="s">
        <v>162</v>
      </c>
      <c r="B43" s="58" t="s">
        <v>163</v>
      </c>
      <c r="C43" s="58" t="s">
        <v>164</v>
      </c>
      <c r="D43" s="59" t="s">
        <v>165</v>
      </c>
      <c r="E43" s="57" t="s">
        <v>95</v>
      </c>
      <c r="F43" s="57">
        <v>1</v>
      </c>
      <c r="G43" s="60"/>
      <c r="H43" s="57">
        <f t="shared" si="0"/>
        <v>0</v>
      </c>
    </row>
    <row r="44" spans="1:8">
      <c r="A44" s="53"/>
      <c r="B44" s="55"/>
      <c r="C44" s="55" t="s">
        <v>166</v>
      </c>
      <c r="D44" s="56"/>
      <c r="E44" s="53"/>
      <c r="F44" s="53"/>
      <c r="G44" s="53"/>
      <c r="H44" s="53">
        <f>SUM(H7:H43)</f>
        <v>0</v>
      </c>
    </row>
    <row r="45" ht="17.75" customHeight="1"/>
    <row r="46" ht="17" customHeight="1"/>
    <row r="47" ht="28.85" customHeight="1"/>
    <row r="48" ht="113.25" customHeight="1"/>
    <row r="49" ht="137.65" customHeight="1"/>
    <row r="50" ht="17" customHeight="1"/>
    <row r="51" ht="17.75" customHeight="1"/>
    <row r="52" ht="17.75" customHeight="1"/>
    <row r="53" ht="17" customHeight="1"/>
    <row r="54" ht="17.75" customHeight="1"/>
    <row r="55" ht="17.75" customHeight="1"/>
    <row r="56" ht="17.75" customHeight="1"/>
    <row r="57" ht="17" customHeight="1"/>
    <row r="58" ht="29.6" customHeight="1"/>
    <row r="59" ht="11.1" customHeight="1"/>
    <row r="60" ht="23.7" customHeight="1"/>
    <row r="61" ht="17" customHeight="1"/>
    <row r="62" ht="17.75" customHeight="1"/>
    <row r="63" ht="125.85" customHeight="1"/>
    <row r="64" ht="17" customHeight="1"/>
    <row r="65" ht="125.85" customHeight="1"/>
    <row r="66" ht="89.55" customHeight="1"/>
    <row r="67" ht="28.15" customHeight="1"/>
    <row r="68" ht="15.55" customHeight="1"/>
    <row r="69" ht="17.75" customHeight="1"/>
    <row r="70" ht="28.85" customHeight="1"/>
    <row r="71" ht="11.85" customHeight="1"/>
    <row r="72" ht="23.7" customHeight="1"/>
    <row r="73" ht="17" customHeight="1"/>
    <row r="74" ht="17.75" customHeight="1"/>
    <row r="75" ht="209.45" customHeight="1"/>
    <row r="76" ht="40.7" customHeight="1"/>
    <row r="77" ht="39.95" customHeight="1"/>
    <row r="78" ht="17.75" customHeight="1"/>
    <row r="79" ht="17" customHeight="1"/>
    <row r="80" ht="17.75" customHeight="1"/>
    <row r="81" ht="17" customHeight="1"/>
    <row r="82" ht="17.75" customHeight="1"/>
    <row r="83" ht="17.75" customHeight="1"/>
    <row r="84" ht="6.65" customHeight="1"/>
    <row r="85" ht="17.75" customHeight="1"/>
    <row r="86" ht="28.85" customHeight="1"/>
    <row r="87" ht="11.85" customHeight="1"/>
    <row r="88" ht="22.95" customHeight="1"/>
    <row r="89" ht="17.75" customHeight="1"/>
    <row r="90" ht="17.75" customHeight="1"/>
    <row r="91" ht="221.3" customHeight="1"/>
    <row r="92" ht="17.75" customHeight="1"/>
    <row r="93" ht="17" customHeight="1"/>
    <row r="94" ht="17.75" customHeight="1"/>
    <row r="95" ht="17.75" customHeight="1"/>
    <row r="96" ht="17" customHeight="1"/>
    <row r="97" ht="17.75" customHeight="1"/>
    <row r="98" ht="17.75" customHeight="1"/>
    <row r="99" ht="17" customHeight="1"/>
    <row r="100" ht="17.75" customHeight="1"/>
    <row r="101" ht="17" customHeight="1"/>
    <row r="102" ht="5.9" customHeight="1"/>
    <row r="103" ht="17.75" customHeight="1"/>
    <row r="104" ht="28.85" customHeight="1"/>
    <row r="105" ht="11.85" customHeight="1"/>
    <row r="106" ht="22.95" customHeight="1"/>
    <row r="107" ht="17.75" customHeight="1"/>
    <row r="108" ht="17" customHeight="1"/>
    <row r="109" ht="222.05" customHeight="1"/>
    <row r="110" ht="17.75" customHeight="1"/>
    <row r="111" ht="17" customHeight="1"/>
    <row r="112" ht="17.75" customHeight="1"/>
    <row r="113" ht="17" customHeight="1"/>
    <row r="114" ht="17.75" customHeight="1"/>
    <row r="115" ht="17.75" customHeight="1"/>
    <row r="116" ht="17" customHeight="1"/>
    <row r="117" ht="17.75" customHeight="1"/>
    <row r="118" ht="17.75" customHeight="1"/>
    <row r="119" ht="17" customHeight="1"/>
    <row r="120" ht="5.9" customHeight="1"/>
    <row r="121" ht="17" customHeight="1"/>
    <row r="122" ht="29.6" customHeight="1"/>
    <row r="123" ht="11.1" customHeight="1"/>
    <row r="124" ht="23.7" customHeight="1"/>
    <row r="125" ht="17.75" customHeight="1"/>
    <row r="126" ht="17" customHeight="1"/>
    <row r="127" ht="222.05" customHeight="1"/>
    <row r="128" ht="17" customHeight="1"/>
    <row r="129" ht="17.75" customHeight="1"/>
    <row r="130" ht="17.75" customHeight="1"/>
    <row r="131" ht="17" customHeight="1"/>
    <row r="132" ht="17.75" customHeight="1"/>
    <row r="133" ht="17" customHeight="1"/>
    <row r="134" ht="17.75" customHeight="1"/>
    <row r="135" ht="17.75" customHeight="1"/>
    <row r="136" ht="17" customHeight="1"/>
    <row r="137" ht="17.75" customHeight="1"/>
    <row r="138" ht="5.2" customHeight="1"/>
    <row r="139" ht="17.75" customHeight="1"/>
    <row r="140" ht="28.85" customHeight="1"/>
    <row r="141" ht="11.85" customHeight="1"/>
    <row r="142" ht="23.7" customHeight="1"/>
    <row r="143" ht="17" customHeight="1"/>
    <row r="144" ht="17.75" customHeight="1"/>
    <row r="145" ht="222.05" customHeight="1"/>
    <row r="146" ht="17" customHeight="1"/>
    <row r="147" ht="17.75" customHeight="1"/>
    <row r="148" ht="17" customHeight="1"/>
    <row r="149" ht="17.75" customHeight="1"/>
    <row r="150" ht="17.75" customHeight="1"/>
    <row r="151" ht="17" customHeight="1"/>
    <row r="152" ht="17.75" customHeight="1"/>
    <row r="153" ht="17.75" customHeight="1"/>
    <row r="154" ht="17" customHeight="1"/>
    <row r="155" ht="17.75" customHeight="1"/>
    <row r="156" ht="5.2" customHeight="1"/>
    <row r="157" ht="17.75" customHeight="1"/>
    <row r="158" ht="28.85" customHeight="1"/>
    <row r="159" ht="11.85" customHeight="1"/>
    <row r="160" ht="22.95" customHeight="1"/>
    <row r="161" ht="17.75" customHeight="1"/>
    <row r="162" ht="17.75" customHeight="1"/>
    <row r="163" ht="221.3" customHeight="1"/>
    <row r="164" ht="17.75" customHeight="1"/>
    <row r="165" ht="17.75" customHeight="1"/>
    <row r="166" ht="17" customHeight="1"/>
    <row r="167" ht="17.75" customHeight="1"/>
    <row r="168" ht="17" customHeight="1"/>
    <row r="169" ht="17.75" customHeight="1"/>
    <row r="170" ht="17.75" customHeight="1"/>
    <row r="171" ht="17" customHeight="1"/>
    <row r="172" ht="17.75" customHeight="1"/>
    <row r="173" ht="17.75" customHeight="1"/>
    <row r="174" ht="5.2" customHeight="1"/>
    <row r="175" ht="17.75" customHeight="1"/>
    <row r="176" ht="28.85" customHeight="1"/>
    <row r="177" ht="11.85" customHeight="1"/>
    <row r="178" ht="22.95" customHeight="1"/>
    <row r="179" ht="17.75" customHeight="1"/>
    <row r="180" ht="17.75" customHeight="1"/>
    <row r="181" ht="197.6" customHeight="1"/>
    <row r="182" ht="17" customHeight="1"/>
    <row r="183" ht="125.85" customHeight="1"/>
    <row r="184" ht="17.75" customHeight="1"/>
    <row r="185" ht="17" customHeight="1"/>
    <row r="186" ht="17.75" customHeight="1"/>
    <row r="187" ht="8.9" customHeight="1"/>
    <row r="188" ht="17" customHeight="1"/>
    <row r="189" ht="29.6" customHeight="1"/>
    <row r="190" ht="11.85" customHeight="1"/>
    <row r="191" ht="22.95" customHeight="1"/>
    <row r="192" ht="17.75" customHeight="1"/>
    <row r="193" ht="17" customHeight="1"/>
    <row r="194" ht="125.85" customHeight="1"/>
    <row r="195" ht="77" customHeight="1"/>
    <row r="196" ht="17.75" customHeight="1"/>
    <row r="197" ht="113.25" customHeight="1"/>
    <row r="198" ht="17.75" customHeight="1"/>
    <row r="199" ht="17" customHeight="1"/>
    <row r="200" ht="17.75" customHeight="1"/>
    <row r="201" ht="16.3" customHeight="1"/>
    <row r="202" ht="17" customHeight="1"/>
    <row r="203" ht="29.6" customHeight="1"/>
    <row r="204" ht="11.1" customHeight="1"/>
    <row r="205" ht="23.7" customHeight="1"/>
    <row r="206" ht="17" customHeight="1"/>
    <row r="207" ht="17.75" customHeight="1"/>
    <row r="208" ht="77" customHeight="1"/>
    <row r="209" ht="89.55" customHeight="1"/>
    <row r="210" ht="28.85" customHeight="1"/>
    <row r="211" ht="173.95" customHeight="1"/>
    <row r="212" ht="17" customHeight="1"/>
    <row r="213" ht="15.55" customHeight="1"/>
    <row r="214" ht="17.75" customHeight="1"/>
    <row r="215" ht="28.85" customHeight="1"/>
    <row r="216" ht="11.85" customHeight="1"/>
    <row r="217" ht="23.7" customHeight="1"/>
    <row r="218" ht="17" customHeight="1"/>
    <row r="219" ht="17.75" customHeight="1"/>
    <row r="220" ht="113.25" customHeight="1"/>
    <row r="221" ht="17.75" customHeight="1"/>
    <row r="222" ht="17" customHeight="1"/>
    <row r="223" ht="17.75" customHeight="1"/>
    <row r="224" ht="17.75" customHeight="1"/>
    <row r="225" ht="17" customHeight="1"/>
    <row r="226" ht="17.75" customHeight="1"/>
    <row r="227" ht="17" customHeight="1"/>
    <row r="228" ht="17.75" customHeight="1"/>
    <row r="229" ht="17.75" customHeight="1"/>
    <row r="230" ht="17" customHeight="1"/>
    <row r="231" ht="17.75" customHeight="1"/>
    <row r="232" ht="17" customHeight="1"/>
    <row r="233" ht="17.75" customHeight="1"/>
    <row r="234" ht="17.75" customHeight="1"/>
    <row r="235" ht="28.85" customHeight="1"/>
    <row r="236" ht="14.8" customHeight="1"/>
    <row r="237" ht="17.75" customHeight="1"/>
  </sheetData>
  <sheetProtection algorithmName="SHA-512" hashValue="+CHKL7VSDtaNZUL/q7QdOOLlb4piM3sZfXkbCBnOJb+Fn/jwEGBR2WyInPdmCyoXy11DQl0wn9thfDgvpKl27w==" saltValue="petzNF0TiSToyheJeyBFGQ==" spinCount="100000" sheet="1" formatCells="0" formatColumns="0" objects="1"/>
  <mergeCells count="2">
    <mergeCell ref="A1:H1"/>
    <mergeCell ref="A2:H2"/>
  </mergeCells>
  <pageMargins left="0.78740157480315" right="0.511811023622047" top="0.47244094488189" bottom="0.78740157480315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3"/>
  <sheetViews>
    <sheetView zoomScale="85" zoomScaleNormal="85" workbookViewId="0">
      <pane ySplit="3" topLeftCell="A4" activePane="bottomLeft" state="frozen"/>
      <selection/>
      <selection pane="bottomLeft" activeCell="H7" sqref="H7"/>
    </sheetView>
  </sheetViews>
  <sheetFormatPr defaultColWidth="9" defaultRowHeight="13.2" outlineLevelCol="7"/>
  <cols>
    <col min="1" max="1" width="5" style="49" customWidth="1"/>
    <col min="2" max="2" width="16" style="49" customWidth="1"/>
    <col min="3" max="3" width="20" style="49" customWidth="1"/>
    <col min="4" max="4" width="50" style="49" customWidth="1"/>
    <col min="5" max="5" width="6" style="49" customWidth="1"/>
    <col min="6" max="6" width="10" style="49" customWidth="1"/>
    <col min="7" max="7" width="12" style="49" customWidth="1"/>
    <col min="8" max="8" width="14" style="49" customWidth="1"/>
    <col min="9" max="9" width="8.08333333333333" style="49" customWidth="1"/>
    <col min="10" max="10" width="6.15740740740741" style="49" customWidth="1"/>
    <col min="11" max="11" width="1.92592592592593" style="49" customWidth="1"/>
    <col min="12" max="12" width="7.05555555555556" style="49" customWidth="1"/>
    <col min="13" max="13" width="7.19444444444444" style="49" customWidth="1"/>
    <col min="14" max="20" width="7.05555555555556" style="49" customWidth="1"/>
  </cols>
  <sheetData>
    <row r="1" ht="30" customHeight="1" spans="1:8">
      <c r="A1" s="51" t="s">
        <v>6</v>
      </c>
    </row>
    <row r="2" spans="1:8">
      <c r="A2" s="52" t="s">
        <v>167</v>
      </c>
    </row>
    <row r="3" ht="22" customHeight="1" spans="1:8">
      <c r="A3" s="53" t="s">
        <v>3</v>
      </c>
      <c r="B3" s="53" t="s">
        <v>29</v>
      </c>
      <c r="C3" s="53" t="s">
        <v>30</v>
      </c>
      <c r="D3" s="53" t="s">
        <v>31</v>
      </c>
      <c r="E3" s="53" t="s">
        <v>32</v>
      </c>
      <c r="F3" s="53" t="s">
        <v>33</v>
      </c>
      <c r="G3" s="53" t="s">
        <v>168</v>
      </c>
      <c r="H3" s="53" t="s">
        <v>169</v>
      </c>
    </row>
    <row r="4" spans="1:8">
      <c r="A4" s="53"/>
      <c r="B4" s="55" t="s">
        <v>36</v>
      </c>
      <c r="C4" s="55" t="s">
        <v>170</v>
      </c>
      <c r="D4" s="56"/>
      <c r="E4" s="53"/>
      <c r="F4" s="53"/>
      <c r="G4" s="53"/>
      <c r="H4" s="53"/>
    </row>
    <row r="5" spans="1:8">
      <c r="A5" s="53"/>
      <c r="B5" s="55" t="s">
        <v>38</v>
      </c>
      <c r="C5" s="55" t="s">
        <v>39</v>
      </c>
      <c r="D5" s="56"/>
      <c r="E5" s="53"/>
      <c r="F5" s="53"/>
      <c r="G5" s="53"/>
      <c r="H5" s="53"/>
    </row>
    <row r="6" spans="1:8">
      <c r="A6" s="53"/>
      <c r="B6" s="55" t="s">
        <v>40</v>
      </c>
      <c r="C6" s="55" t="s">
        <v>41</v>
      </c>
      <c r="D6" s="56"/>
      <c r="E6" s="53"/>
      <c r="F6" s="53"/>
      <c r="G6" s="53"/>
      <c r="H6" s="53"/>
    </row>
    <row r="7" ht="32.4" spans="1:8">
      <c r="A7" s="57" t="s">
        <v>42</v>
      </c>
      <c r="B7" s="58" t="s">
        <v>171</v>
      </c>
      <c r="C7" s="58" t="s">
        <v>44</v>
      </c>
      <c r="D7" s="59" t="s">
        <v>172</v>
      </c>
      <c r="E7" s="57" t="s">
        <v>46</v>
      </c>
      <c r="F7" s="57">
        <v>1</v>
      </c>
      <c r="G7" s="60"/>
      <c r="H7" s="57">
        <f>F7*G7</f>
        <v>0</v>
      </c>
    </row>
    <row r="8" ht="54" spans="1:8">
      <c r="A8" s="57" t="s">
        <v>47</v>
      </c>
      <c r="B8" s="58" t="s">
        <v>173</v>
      </c>
      <c r="C8" s="58" t="s">
        <v>174</v>
      </c>
      <c r="D8" s="59" t="s">
        <v>175</v>
      </c>
      <c r="E8" s="57" t="s">
        <v>95</v>
      </c>
      <c r="F8" s="57">
        <v>1</v>
      </c>
      <c r="G8" s="60"/>
      <c r="H8" s="57">
        <f t="shared" ref="H8:H39" si="0">F8*G8</f>
        <v>0</v>
      </c>
    </row>
    <row r="9" ht="54" spans="1:8">
      <c r="A9" s="57" t="s">
        <v>52</v>
      </c>
      <c r="B9" s="58" t="s">
        <v>176</v>
      </c>
      <c r="C9" s="58" t="s">
        <v>174</v>
      </c>
      <c r="D9" s="59" t="s">
        <v>177</v>
      </c>
      <c r="E9" s="57" t="s">
        <v>95</v>
      </c>
      <c r="F9" s="57">
        <v>1</v>
      </c>
      <c r="G9" s="60"/>
      <c r="H9" s="57">
        <f t="shared" si="0"/>
        <v>0</v>
      </c>
    </row>
    <row r="10" ht="43.2" spans="1:8">
      <c r="A10" s="57" t="s">
        <v>56</v>
      </c>
      <c r="B10" s="58" t="s">
        <v>178</v>
      </c>
      <c r="C10" s="58" t="s">
        <v>49</v>
      </c>
      <c r="D10" s="59" t="s">
        <v>50</v>
      </c>
      <c r="E10" s="57" t="s">
        <v>51</v>
      </c>
      <c r="F10" s="57">
        <v>2</v>
      </c>
      <c r="G10" s="60"/>
      <c r="H10" s="57">
        <f t="shared" si="0"/>
        <v>0</v>
      </c>
    </row>
    <row r="11" ht="43.2" spans="1:8">
      <c r="A11" s="57" t="s">
        <v>59</v>
      </c>
      <c r="B11" s="58" t="s">
        <v>179</v>
      </c>
      <c r="C11" s="58" t="s">
        <v>54</v>
      </c>
      <c r="D11" s="59" t="s">
        <v>55</v>
      </c>
      <c r="E11" s="57" t="s">
        <v>51</v>
      </c>
      <c r="F11" s="57">
        <v>17</v>
      </c>
      <c r="G11" s="60"/>
      <c r="H11" s="57">
        <f t="shared" si="0"/>
        <v>0</v>
      </c>
    </row>
    <row r="12" ht="43.2" spans="1:8">
      <c r="A12" s="57" t="s">
        <v>62</v>
      </c>
      <c r="B12" s="58" t="s">
        <v>180</v>
      </c>
      <c r="C12" s="58" t="s">
        <v>54</v>
      </c>
      <c r="D12" s="59" t="s">
        <v>181</v>
      </c>
      <c r="E12" s="57" t="s">
        <v>51</v>
      </c>
      <c r="F12" s="57">
        <v>2</v>
      </c>
      <c r="G12" s="60"/>
      <c r="H12" s="57">
        <f t="shared" si="0"/>
        <v>0</v>
      </c>
    </row>
    <row r="13" ht="43.2" spans="1:8">
      <c r="A13" s="57" t="s">
        <v>67</v>
      </c>
      <c r="B13" s="58" t="s">
        <v>182</v>
      </c>
      <c r="C13" s="58" t="s">
        <v>54</v>
      </c>
      <c r="D13" s="59" t="s">
        <v>183</v>
      </c>
      <c r="E13" s="57" t="s">
        <v>51</v>
      </c>
      <c r="F13" s="57">
        <v>1</v>
      </c>
      <c r="G13" s="60"/>
      <c r="H13" s="57">
        <f t="shared" si="0"/>
        <v>0</v>
      </c>
    </row>
    <row r="14" ht="43.2" spans="1:8">
      <c r="A14" s="57" t="s">
        <v>72</v>
      </c>
      <c r="B14" s="58" t="s">
        <v>184</v>
      </c>
      <c r="C14" s="58" t="s">
        <v>54</v>
      </c>
      <c r="D14" s="59" t="s">
        <v>185</v>
      </c>
      <c r="E14" s="57" t="s">
        <v>51</v>
      </c>
      <c r="F14" s="57">
        <v>3</v>
      </c>
      <c r="G14" s="60"/>
      <c r="H14" s="57">
        <f t="shared" si="0"/>
        <v>0</v>
      </c>
    </row>
    <row r="15" ht="43.2" spans="1:8">
      <c r="A15" s="57" t="s">
        <v>77</v>
      </c>
      <c r="B15" s="58" t="s">
        <v>186</v>
      </c>
      <c r="C15" s="58" t="s">
        <v>54</v>
      </c>
      <c r="D15" s="59" t="s">
        <v>187</v>
      </c>
      <c r="E15" s="57" t="s">
        <v>51</v>
      </c>
      <c r="F15" s="57">
        <v>2</v>
      </c>
      <c r="G15" s="60"/>
      <c r="H15" s="57">
        <f t="shared" si="0"/>
        <v>0</v>
      </c>
    </row>
    <row r="16" ht="43.2" spans="1:8">
      <c r="A16" s="57" t="s">
        <v>82</v>
      </c>
      <c r="B16" s="58" t="s">
        <v>188</v>
      </c>
      <c r="C16" s="58" t="s">
        <v>54</v>
      </c>
      <c r="D16" s="59" t="s">
        <v>189</v>
      </c>
      <c r="E16" s="57" t="s">
        <v>51</v>
      </c>
      <c r="F16" s="57">
        <v>3</v>
      </c>
      <c r="G16" s="60"/>
      <c r="H16" s="57">
        <f t="shared" si="0"/>
        <v>0</v>
      </c>
    </row>
    <row r="17" ht="43.2" spans="1:8">
      <c r="A17" s="57" t="s">
        <v>86</v>
      </c>
      <c r="B17" s="58" t="s">
        <v>190</v>
      </c>
      <c r="C17" s="58" t="s">
        <v>191</v>
      </c>
      <c r="D17" s="59" t="s">
        <v>192</v>
      </c>
      <c r="E17" s="57" t="s">
        <v>95</v>
      </c>
      <c r="F17" s="57">
        <v>1</v>
      </c>
      <c r="G17" s="60"/>
      <c r="H17" s="57">
        <f t="shared" si="0"/>
        <v>0</v>
      </c>
    </row>
    <row r="18" spans="1:8">
      <c r="A18" s="53"/>
      <c r="B18" s="55" t="s">
        <v>193</v>
      </c>
      <c r="C18" s="55" t="s">
        <v>194</v>
      </c>
      <c r="D18" s="56"/>
      <c r="E18" s="53"/>
      <c r="F18" s="53"/>
      <c r="G18" s="61"/>
      <c r="H18" s="57"/>
    </row>
    <row r="19" ht="43.2" spans="1:8">
      <c r="A19" s="57" t="s">
        <v>91</v>
      </c>
      <c r="B19" s="58" t="s">
        <v>195</v>
      </c>
      <c r="C19" s="58" t="s">
        <v>196</v>
      </c>
      <c r="D19" s="59" t="s">
        <v>197</v>
      </c>
      <c r="E19" s="57" t="s">
        <v>81</v>
      </c>
      <c r="F19" s="57">
        <v>12</v>
      </c>
      <c r="G19" s="60"/>
      <c r="H19" s="57">
        <f t="shared" si="0"/>
        <v>0</v>
      </c>
    </row>
    <row r="20" spans="1:8">
      <c r="A20" s="53"/>
      <c r="B20" s="55" t="s">
        <v>65</v>
      </c>
      <c r="C20" s="55" t="s">
        <v>66</v>
      </c>
      <c r="D20" s="56"/>
      <c r="E20" s="53"/>
      <c r="F20" s="53"/>
      <c r="G20" s="61"/>
      <c r="H20" s="57"/>
    </row>
    <row r="21" ht="43.2" spans="1:8">
      <c r="A21" s="57" t="s">
        <v>96</v>
      </c>
      <c r="B21" s="58" t="s">
        <v>198</v>
      </c>
      <c r="C21" s="58" t="s">
        <v>69</v>
      </c>
      <c r="D21" s="59" t="s">
        <v>199</v>
      </c>
      <c r="E21" s="57" t="s">
        <v>71</v>
      </c>
      <c r="F21" s="57">
        <v>3</v>
      </c>
      <c r="G21" s="60"/>
      <c r="H21" s="57">
        <f t="shared" si="0"/>
        <v>0</v>
      </c>
    </row>
    <row r="22" ht="43.2" spans="1:8">
      <c r="A22" s="57" t="s">
        <v>102</v>
      </c>
      <c r="B22" s="58" t="s">
        <v>200</v>
      </c>
      <c r="C22" s="58" t="s">
        <v>69</v>
      </c>
      <c r="D22" s="59" t="s">
        <v>74</v>
      </c>
      <c r="E22" s="57" t="s">
        <v>71</v>
      </c>
      <c r="F22" s="57">
        <v>8</v>
      </c>
      <c r="G22" s="60"/>
      <c r="H22" s="57">
        <f t="shared" si="0"/>
        <v>0</v>
      </c>
    </row>
    <row r="23" spans="1:8">
      <c r="A23" s="53"/>
      <c r="B23" s="55" t="s">
        <v>75</v>
      </c>
      <c r="C23" s="55" t="s">
        <v>76</v>
      </c>
      <c r="D23" s="56"/>
      <c r="E23" s="53"/>
      <c r="F23" s="53"/>
      <c r="G23" s="61"/>
      <c r="H23" s="57"/>
    </row>
    <row r="24" ht="54" spans="1:8">
      <c r="A24" s="57" t="s">
        <v>111</v>
      </c>
      <c r="B24" s="58" t="s">
        <v>201</v>
      </c>
      <c r="C24" s="58" t="s">
        <v>79</v>
      </c>
      <c r="D24" s="59" t="s">
        <v>80</v>
      </c>
      <c r="E24" s="57" t="s">
        <v>81</v>
      </c>
      <c r="F24" s="57">
        <v>179</v>
      </c>
      <c r="G24" s="60"/>
      <c r="H24" s="57">
        <f t="shared" si="0"/>
        <v>0</v>
      </c>
    </row>
    <row r="25" ht="54" spans="1:8">
      <c r="A25" s="57" t="s">
        <v>115</v>
      </c>
      <c r="B25" s="58" t="s">
        <v>202</v>
      </c>
      <c r="C25" s="58" t="s">
        <v>79</v>
      </c>
      <c r="D25" s="59" t="s">
        <v>203</v>
      </c>
      <c r="E25" s="57" t="s">
        <v>81</v>
      </c>
      <c r="F25" s="57">
        <v>10</v>
      </c>
      <c r="G25" s="60"/>
      <c r="H25" s="57">
        <f t="shared" si="0"/>
        <v>0</v>
      </c>
    </row>
    <row r="26" ht="54" spans="1:8">
      <c r="A26" s="57" t="s">
        <v>118</v>
      </c>
      <c r="B26" s="58" t="s">
        <v>204</v>
      </c>
      <c r="C26" s="58" t="s">
        <v>84</v>
      </c>
      <c r="D26" s="59" t="s">
        <v>85</v>
      </c>
      <c r="E26" s="57" t="s">
        <v>81</v>
      </c>
      <c r="F26" s="57">
        <v>342</v>
      </c>
      <c r="G26" s="60"/>
      <c r="H26" s="57">
        <f t="shared" si="0"/>
        <v>0</v>
      </c>
    </row>
    <row r="27" ht="54" spans="1:8">
      <c r="A27" s="57" t="s">
        <v>121</v>
      </c>
      <c r="B27" s="58" t="s">
        <v>205</v>
      </c>
      <c r="C27" s="58" t="s">
        <v>84</v>
      </c>
      <c r="D27" s="59" t="s">
        <v>88</v>
      </c>
      <c r="E27" s="57" t="s">
        <v>81</v>
      </c>
      <c r="F27" s="57">
        <v>280</v>
      </c>
      <c r="G27" s="60"/>
      <c r="H27" s="57">
        <f t="shared" si="0"/>
        <v>0</v>
      </c>
    </row>
    <row r="28" spans="1:8">
      <c r="A28" s="53"/>
      <c r="B28" s="55" t="s">
        <v>107</v>
      </c>
      <c r="C28" s="55" t="s">
        <v>108</v>
      </c>
      <c r="D28" s="56"/>
      <c r="E28" s="53"/>
      <c r="F28" s="53"/>
      <c r="G28" s="61"/>
      <c r="H28" s="57"/>
    </row>
    <row r="29" spans="1:8">
      <c r="A29" s="53"/>
      <c r="B29" s="55" t="s">
        <v>109</v>
      </c>
      <c r="C29" s="55" t="s">
        <v>110</v>
      </c>
      <c r="D29" s="56"/>
      <c r="E29" s="53"/>
      <c r="F29" s="53"/>
      <c r="G29" s="61"/>
      <c r="H29" s="57"/>
    </row>
    <row r="30" ht="75.6" spans="1:8">
      <c r="A30" s="57" t="s">
        <v>124</v>
      </c>
      <c r="B30" s="58" t="s">
        <v>206</v>
      </c>
      <c r="C30" s="58" t="s">
        <v>113</v>
      </c>
      <c r="D30" s="59" t="s">
        <v>207</v>
      </c>
      <c r="E30" s="57" t="s">
        <v>81</v>
      </c>
      <c r="F30" s="57">
        <v>14</v>
      </c>
      <c r="G30" s="60"/>
      <c r="H30" s="57">
        <f t="shared" si="0"/>
        <v>0</v>
      </c>
    </row>
    <row r="31" ht="75.6" spans="1:8">
      <c r="A31" s="57" t="s">
        <v>127</v>
      </c>
      <c r="B31" s="58" t="s">
        <v>208</v>
      </c>
      <c r="C31" s="58" t="s">
        <v>113</v>
      </c>
      <c r="D31" s="59" t="s">
        <v>114</v>
      </c>
      <c r="E31" s="57" t="s">
        <v>81</v>
      </c>
      <c r="F31" s="57">
        <v>2</v>
      </c>
      <c r="G31" s="60"/>
      <c r="H31" s="57">
        <f t="shared" si="0"/>
        <v>0</v>
      </c>
    </row>
    <row r="32" ht="75.6" spans="1:8">
      <c r="A32" s="57" t="s">
        <v>132</v>
      </c>
      <c r="B32" s="58" t="s">
        <v>209</v>
      </c>
      <c r="C32" s="58" t="s">
        <v>113</v>
      </c>
      <c r="D32" s="59" t="s">
        <v>117</v>
      </c>
      <c r="E32" s="57" t="s">
        <v>81</v>
      </c>
      <c r="F32" s="57">
        <v>10</v>
      </c>
      <c r="G32" s="60"/>
      <c r="H32" s="57">
        <f t="shared" si="0"/>
        <v>0</v>
      </c>
    </row>
    <row r="33" ht="75.6" spans="1:8">
      <c r="A33" s="57" t="s">
        <v>136</v>
      </c>
      <c r="B33" s="58" t="s">
        <v>210</v>
      </c>
      <c r="C33" s="58" t="s">
        <v>113</v>
      </c>
      <c r="D33" s="59" t="s">
        <v>120</v>
      </c>
      <c r="E33" s="57" t="s">
        <v>81</v>
      </c>
      <c r="F33" s="57">
        <v>33</v>
      </c>
      <c r="G33" s="60"/>
      <c r="H33" s="57">
        <f t="shared" si="0"/>
        <v>0</v>
      </c>
    </row>
    <row r="34" ht="75.6" spans="1:8">
      <c r="A34" s="57" t="s">
        <v>139</v>
      </c>
      <c r="B34" s="58" t="s">
        <v>211</v>
      </c>
      <c r="C34" s="58" t="s">
        <v>113</v>
      </c>
      <c r="D34" s="59" t="s">
        <v>123</v>
      </c>
      <c r="E34" s="57" t="s">
        <v>81</v>
      </c>
      <c r="F34" s="57">
        <v>5</v>
      </c>
      <c r="G34" s="60"/>
      <c r="H34" s="57">
        <f t="shared" si="0"/>
        <v>0</v>
      </c>
    </row>
    <row r="35" ht="75.6" spans="1:8">
      <c r="A35" s="57" t="s">
        <v>145</v>
      </c>
      <c r="B35" s="58" t="s">
        <v>212</v>
      </c>
      <c r="C35" s="58" t="s">
        <v>113</v>
      </c>
      <c r="D35" s="59" t="s">
        <v>126</v>
      </c>
      <c r="E35" s="57" t="s">
        <v>81</v>
      </c>
      <c r="F35" s="57">
        <v>10</v>
      </c>
      <c r="G35" s="60"/>
      <c r="H35" s="57">
        <f t="shared" si="0"/>
        <v>0</v>
      </c>
    </row>
    <row r="36" ht="75.6" spans="1:8">
      <c r="A36" s="57" t="s">
        <v>149</v>
      </c>
      <c r="B36" s="58" t="s">
        <v>213</v>
      </c>
      <c r="C36" s="58" t="s">
        <v>113</v>
      </c>
      <c r="D36" s="59" t="s">
        <v>214</v>
      </c>
      <c r="E36" s="57" t="s">
        <v>81</v>
      </c>
      <c r="F36" s="57">
        <v>5</v>
      </c>
      <c r="G36" s="60"/>
      <c r="H36" s="57">
        <f t="shared" si="0"/>
        <v>0</v>
      </c>
    </row>
    <row r="37" ht="75.6" spans="1:8">
      <c r="A37" s="57" t="s">
        <v>153</v>
      </c>
      <c r="B37" s="58" t="s">
        <v>215</v>
      </c>
      <c r="C37" s="58" t="s">
        <v>113</v>
      </c>
      <c r="D37" s="59" t="s">
        <v>129</v>
      </c>
      <c r="E37" s="57" t="s">
        <v>81</v>
      </c>
      <c r="F37" s="57">
        <v>12</v>
      </c>
      <c r="G37" s="60"/>
      <c r="H37" s="57">
        <f t="shared" si="0"/>
        <v>0</v>
      </c>
    </row>
    <row r="38" ht="75.6" spans="1:8">
      <c r="A38" s="57" t="s">
        <v>158</v>
      </c>
      <c r="B38" s="58" t="s">
        <v>216</v>
      </c>
      <c r="C38" s="58" t="s">
        <v>113</v>
      </c>
      <c r="D38" s="59" t="s">
        <v>217</v>
      </c>
      <c r="E38" s="57" t="s">
        <v>81</v>
      </c>
      <c r="F38" s="57">
        <v>3</v>
      </c>
      <c r="G38" s="60"/>
      <c r="H38" s="57">
        <f t="shared" si="0"/>
        <v>0</v>
      </c>
    </row>
    <row r="39" spans="1:8">
      <c r="A39" s="53"/>
      <c r="B39" s="55" t="s">
        <v>130</v>
      </c>
      <c r="C39" s="55" t="s">
        <v>131</v>
      </c>
      <c r="D39" s="56"/>
      <c r="E39" s="53"/>
      <c r="F39" s="53"/>
      <c r="G39" s="61"/>
      <c r="H39" s="57"/>
    </row>
    <row r="40" ht="54" spans="1:8">
      <c r="A40" s="57" t="s">
        <v>162</v>
      </c>
      <c r="B40" s="58" t="s">
        <v>218</v>
      </c>
      <c r="C40" s="58" t="s">
        <v>134</v>
      </c>
      <c r="D40" s="59" t="s">
        <v>135</v>
      </c>
      <c r="E40" s="57" t="s">
        <v>51</v>
      </c>
      <c r="F40" s="57">
        <v>3</v>
      </c>
      <c r="G40" s="60"/>
      <c r="H40" s="57">
        <f t="shared" ref="H40:H59" si="1">F40*G40</f>
        <v>0</v>
      </c>
    </row>
    <row r="41" ht="54" spans="1:8">
      <c r="A41" s="57" t="s">
        <v>219</v>
      </c>
      <c r="B41" s="58" t="s">
        <v>220</v>
      </c>
      <c r="C41" s="58" t="s">
        <v>134</v>
      </c>
      <c r="D41" s="59" t="s">
        <v>138</v>
      </c>
      <c r="E41" s="57" t="s">
        <v>51</v>
      </c>
      <c r="F41" s="57">
        <v>3</v>
      </c>
      <c r="G41" s="60"/>
      <c r="H41" s="57">
        <f t="shared" si="1"/>
        <v>0</v>
      </c>
    </row>
    <row r="42" ht="32.4" spans="1:8">
      <c r="A42" s="57" t="s">
        <v>221</v>
      </c>
      <c r="B42" s="58" t="s">
        <v>222</v>
      </c>
      <c r="C42" s="58" t="s">
        <v>141</v>
      </c>
      <c r="D42" s="59" t="s">
        <v>142</v>
      </c>
      <c r="E42" s="57" t="s">
        <v>51</v>
      </c>
      <c r="F42" s="57">
        <v>3</v>
      </c>
      <c r="G42" s="60"/>
      <c r="H42" s="57">
        <f t="shared" si="1"/>
        <v>0</v>
      </c>
    </row>
    <row r="43" spans="1:8">
      <c r="A43" s="53"/>
      <c r="B43" s="55" t="s">
        <v>143</v>
      </c>
      <c r="C43" s="55" t="s">
        <v>144</v>
      </c>
      <c r="D43" s="56"/>
      <c r="E43" s="53"/>
      <c r="F43" s="53"/>
      <c r="G43" s="61"/>
      <c r="H43" s="57"/>
    </row>
    <row r="44" ht="32.4" spans="1:8">
      <c r="A44" s="57" t="s">
        <v>223</v>
      </c>
      <c r="B44" s="58" t="s">
        <v>224</v>
      </c>
      <c r="C44" s="58" t="s">
        <v>147</v>
      </c>
      <c r="D44" s="59" t="s">
        <v>148</v>
      </c>
      <c r="E44" s="57" t="s">
        <v>71</v>
      </c>
      <c r="F44" s="57">
        <v>1</v>
      </c>
      <c r="G44" s="60"/>
      <c r="H44" s="57">
        <f t="shared" si="1"/>
        <v>0</v>
      </c>
    </row>
    <row r="45" ht="32.4" spans="1:8">
      <c r="A45" s="57" t="s">
        <v>225</v>
      </c>
      <c r="B45" s="58" t="s">
        <v>226</v>
      </c>
      <c r="C45" s="58" t="s">
        <v>151</v>
      </c>
      <c r="D45" s="59" t="s">
        <v>152</v>
      </c>
      <c r="E45" s="57" t="s">
        <v>51</v>
      </c>
      <c r="F45" s="57">
        <v>1</v>
      </c>
      <c r="G45" s="60"/>
      <c r="H45" s="57">
        <f t="shared" si="1"/>
        <v>0</v>
      </c>
    </row>
    <row r="46" ht="32.4" spans="1:8">
      <c r="A46" s="57" t="s">
        <v>227</v>
      </c>
      <c r="B46" s="58" t="s">
        <v>228</v>
      </c>
      <c r="C46" s="58" t="s">
        <v>151</v>
      </c>
      <c r="D46" s="59" t="s">
        <v>229</v>
      </c>
      <c r="E46" s="57" t="s">
        <v>51</v>
      </c>
      <c r="F46" s="57">
        <v>1</v>
      </c>
      <c r="G46" s="60"/>
      <c r="H46" s="57">
        <f t="shared" si="1"/>
        <v>0</v>
      </c>
    </row>
    <row r="47" spans="1:8">
      <c r="A47" s="53"/>
      <c r="B47" s="55" t="s">
        <v>156</v>
      </c>
      <c r="C47" s="55" t="s">
        <v>157</v>
      </c>
      <c r="D47" s="56"/>
      <c r="E47" s="53"/>
      <c r="F47" s="53"/>
      <c r="G47" s="61"/>
      <c r="H47" s="57"/>
    </row>
    <row r="48" ht="54" spans="1:8">
      <c r="A48" s="57" t="s">
        <v>230</v>
      </c>
      <c r="B48" s="58" t="s">
        <v>231</v>
      </c>
      <c r="C48" s="58" t="s">
        <v>160</v>
      </c>
      <c r="D48" s="59" t="s">
        <v>161</v>
      </c>
      <c r="E48" s="57" t="s">
        <v>95</v>
      </c>
      <c r="F48" s="57">
        <v>1</v>
      </c>
      <c r="G48" s="60"/>
      <c r="H48" s="57">
        <f t="shared" si="1"/>
        <v>0</v>
      </c>
    </row>
    <row r="49" ht="32.4" spans="1:8">
      <c r="A49" s="57" t="s">
        <v>232</v>
      </c>
      <c r="B49" s="58" t="s">
        <v>233</v>
      </c>
      <c r="C49" s="58" t="s">
        <v>234</v>
      </c>
      <c r="D49" s="59" t="s">
        <v>235</v>
      </c>
      <c r="E49" s="57" t="s">
        <v>95</v>
      </c>
      <c r="F49" s="57">
        <v>1</v>
      </c>
      <c r="G49" s="60"/>
      <c r="H49" s="57">
        <f t="shared" si="1"/>
        <v>0</v>
      </c>
    </row>
    <row r="50" spans="1:8">
      <c r="A50" s="53"/>
      <c r="B50" s="55" t="s">
        <v>236</v>
      </c>
      <c r="C50" s="55" t="s">
        <v>237</v>
      </c>
      <c r="D50" s="56"/>
      <c r="E50" s="53"/>
      <c r="F50" s="53"/>
      <c r="G50" s="61"/>
      <c r="H50" s="57"/>
    </row>
    <row r="51" ht="32.4" spans="1:8">
      <c r="A51" s="57" t="s">
        <v>238</v>
      </c>
      <c r="B51" s="58" t="s">
        <v>239</v>
      </c>
      <c r="C51" s="58" t="s">
        <v>240</v>
      </c>
      <c r="D51" s="59" t="s">
        <v>241</v>
      </c>
      <c r="E51" s="57" t="s">
        <v>95</v>
      </c>
      <c r="F51" s="57">
        <v>1</v>
      </c>
      <c r="G51" s="60"/>
      <c r="H51" s="57">
        <f>F51*G51</f>
        <v>0</v>
      </c>
    </row>
    <row r="52" ht="32.4" spans="1:8">
      <c r="A52" s="57" t="s">
        <v>242</v>
      </c>
      <c r="B52" s="58" t="s">
        <v>243</v>
      </c>
      <c r="C52" s="58" t="s">
        <v>244</v>
      </c>
      <c r="D52" s="59" t="s">
        <v>245</v>
      </c>
      <c r="E52" s="57" t="s">
        <v>95</v>
      </c>
      <c r="F52" s="57">
        <v>1</v>
      </c>
      <c r="G52" s="60"/>
      <c r="H52" s="57">
        <f t="shared" si="1"/>
        <v>0</v>
      </c>
    </row>
    <row r="53" ht="43.2" spans="1:8">
      <c r="A53" s="57" t="s">
        <v>246</v>
      </c>
      <c r="B53" s="58" t="s">
        <v>247</v>
      </c>
      <c r="C53" s="58" t="s">
        <v>248</v>
      </c>
      <c r="D53" s="59" t="s">
        <v>249</v>
      </c>
      <c r="E53" s="57" t="s">
        <v>95</v>
      </c>
      <c r="F53" s="57">
        <v>1</v>
      </c>
      <c r="G53" s="60"/>
      <c r="H53" s="57">
        <f t="shared" si="1"/>
        <v>0</v>
      </c>
    </row>
    <row r="54" ht="43.2" spans="1:8">
      <c r="A54" s="57" t="s">
        <v>250</v>
      </c>
      <c r="B54" s="58" t="s">
        <v>251</v>
      </c>
      <c r="C54" s="58" t="s">
        <v>252</v>
      </c>
      <c r="D54" s="59" t="s">
        <v>253</v>
      </c>
      <c r="E54" s="57" t="s">
        <v>95</v>
      </c>
      <c r="F54" s="57">
        <v>1</v>
      </c>
      <c r="G54" s="60"/>
      <c r="H54" s="57">
        <f t="shared" si="1"/>
        <v>0</v>
      </c>
    </row>
    <row r="55" ht="43.2" spans="1:8">
      <c r="A55" s="57" t="s">
        <v>254</v>
      </c>
      <c r="B55" s="58" t="s">
        <v>255</v>
      </c>
      <c r="C55" s="58" t="s">
        <v>256</v>
      </c>
      <c r="D55" s="59" t="s">
        <v>257</v>
      </c>
      <c r="E55" s="57" t="s">
        <v>95</v>
      </c>
      <c r="F55" s="57">
        <v>3</v>
      </c>
      <c r="G55" s="60"/>
      <c r="H55" s="57">
        <f t="shared" si="1"/>
        <v>0</v>
      </c>
    </row>
    <row r="56" ht="54" spans="1:8">
      <c r="A56" s="57" t="s">
        <v>258</v>
      </c>
      <c r="B56" s="58" t="s">
        <v>259</v>
      </c>
      <c r="C56" s="58" t="s">
        <v>260</v>
      </c>
      <c r="D56" s="59" t="s">
        <v>261</v>
      </c>
      <c r="E56" s="57" t="s">
        <v>95</v>
      </c>
      <c r="F56" s="57">
        <v>1</v>
      </c>
      <c r="G56" s="60"/>
      <c r="H56" s="57">
        <f t="shared" si="1"/>
        <v>0</v>
      </c>
    </row>
    <row r="57" ht="43.2" spans="1:8">
      <c r="A57" s="57" t="s">
        <v>262</v>
      </c>
      <c r="B57" s="58" t="s">
        <v>263</v>
      </c>
      <c r="C57" s="58" t="s">
        <v>264</v>
      </c>
      <c r="D57" s="59" t="s">
        <v>265</v>
      </c>
      <c r="E57" s="57" t="s">
        <v>95</v>
      </c>
      <c r="F57" s="57">
        <v>1</v>
      </c>
      <c r="G57" s="60"/>
      <c r="H57" s="57">
        <f t="shared" si="1"/>
        <v>0</v>
      </c>
    </row>
    <row r="58" ht="43.2" spans="1:8">
      <c r="A58" s="57" t="s">
        <v>266</v>
      </c>
      <c r="B58" s="58" t="s">
        <v>267</v>
      </c>
      <c r="C58" s="58" t="s">
        <v>268</v>
      </c>
      <c r="D58" s="59" t="s">
        <v>269</v>
      </c>
      <c r="E58" s="57" t="s">
        <v>95</v>
      </c>
      <c r="F58" s="57">
        <v>1</v>
      </c>
      <c r="G58" s="60"/>
      <c r="H58" s="57">
        <f t="shared" si="1"/>
        <v>0</v>
      </c>
    </row>
    <row r="59" ht="32.4" spans="1:8">
      <c r="A59" s="57" t="s">
        <v>270</v>
      </c>
      <c r="B59" s="58" t="s">
        <v>271</v>
      </c>
      <c r="C59" s="58" t="s">
        <v>272</v>
      </c>
      <c r="D59" s="59" t="s">
        <v>273</v>
      </c>
      <c r="E59" s="57" t="s">
        <v>95</v>
      </c>
      <c r="F59" s="57">
        <v>1</v>
      </c>
      <c r="G59" s="60"/>
      <c r="H59" s="57">
        <f t="shared" si="1"/>
        <v>0</v>
      </c>
    </row>
    <row r="60" spans="1:8">
      <c r="A60" s="53"/>
      <c r="B60" s="55"/>
      <c r="C60" s="55" t="s">
        <v>166</v>
      </c>
      <c r="D60" s="56"/>
      <c r="E60" s="53"/>
      <c r="F60" s="53"/>
      <c r="G60" s="53"/>
      <c r="H60" s="53">
        <f>SUM(H7:H59)</f>
        <v>0</v>
      </c>
    </row>
    <row r="61" ht="11.1" customHeight="1"/>
    <row r="62" ht="17.75" customHeight="1"/>
    <row r="63" ht="28.85" customHeight="1"/>
    <row r="64" ht="11.85" customHeight="1"/>
    <row r="65" ht="23.7" customHeight="1"/>
    <row r="66" ht="17" customHeight="1"/>
    <row r="67" ht="17.75" customHeight="1"/>
    <row r="68" ht="113.25" customHeight="1"/>
    <row r="69" ht="28.85" customHeight="1"/>
    <row r="70" ht="113.25" customHeight="1"/>
    <row r="71" ht="113.25" customHeight="1"/>
    <row r="72" ht="17" customHeight="1"/>
    <row r="73" ht="16.3" customHeight="1"/>
    <row r="74" ht="17.75" customHeight="1"/>
    <row r="75" ht="28.85" customHeight="1"/>
    <row r="76" ht="11.85" customHeight="1"/>
    <row r="77" ht="22.95" customHeight="1"/>
    <row r="78" ht="17.75" customHeight="1"/>
    <row r="79" ht="17.75" customHeight="1"/>
    <row r="80" ht="136.95" customHeight="1"/>
    <row r="81" ht="125.85" customHeight="1"/>
    <row r="82" ht="39.95" customHeight="1"/>
    <row r="83" ht="40.7" customHeight="1"/>
    <row r="84" ht="17" customHeight="1"/>
    <row r="85" ht="17.75" customHeight="1"/>
    <row r="86" ht="17.75" customHeight="1"/>
    <row r="87" ht="5.9" customHeight="1"/>
    <row r="88" ht="17.75" customHeight="1"/>
    <row r="89" ht="28.85" customHeight="1"/>
    <row r="90" ht="11.85" customHeight="1"/>
    <row r="91" ht="22.95" customHeight="1"/>
    <row r="92" ht="17.75" customHeight="1"/>
    <row r="93" ht="17" customHeight="1"/>
    <row r="94" ht="222.05" customHeight="1"/>
    <row r="95" ht="17.75" customHeight="1"/>
    <row r="96" ht="17" customHeight="1"/>
    <row r="97" ht="17.75" customHeight="1"/>
    <row r="98" ht="17" customHeight="1"/>
    <row r="99" ht="17.75" customHeight="1"/>
    <row r="100" ht="17.75" customHeight="1"/>
    <row r="101" ht="17" customHeight="1"/>
    <row r="102" ht="17.75" customHeight="1"/>
    <row r="103" ht="17.75" customHeight="1"/>
    <row r="104" ht="17" customHeight="1"/>
    <row r="105" ht="5.9" customHeight="1"/>
    <row r="106" ht="17" customHeight="1"/>
    <row r="107" ht="29.6" customHeight="1"/>
    <row r="108" ht="11.1" customHeight="1"/>
    <row r="109" ht="23.7" customHeight="1"/>
    <row r="110" ht="17.75" customHeight="1"/>
    <row r="111" ht="17" customHeight="1"/>
    <row r="112" ht="222.05" customHeight="1"/>
    <row r="113" ht="17" customHeight="1"/>
    <row r="114" ht="17.75" customHeight="1"/>
    <row r="115" ht="17.75" customHeight="1"/>
    <row r="116" ht="17" customHeight="1"/>
    <row r="117" ht="17.75" customHeight="1"/>
    <row r="118" ht="17" customHeight="1"/>
    <row r="119" ht="17.75" customHeight="1"/>
    <row r="120" ht="17.75" customHeight="1"/>
    <row r="121" ht="17" customHeight="1"/>
    <row r="122" ht="17.75" customHeight="1"/>
    <row r="123" ht="5.2" customHeight="1"/>
    <row r="124" ht="17.75" customHeight="1"/>
    <row r="125" ht="28.85" customHeight="1"/>
    <row r="126" ht="11.85" customHeight="1"/>
    <row r="127" ht="23.7" customHeight="1"/>
    <row r="128" ht="17" customHeight="1"/>
    <row r="129" ht="17.75" customHeight="1"/>
    <row r="130" ht="222.05" customHeight="1"/>
    <row r="131" ht="17" customHeight="1"/>
    <row r="132" ht="17.75" customHeight="1"/>
    <row r="133" ht="17" customHeight="1"/>
    <row r="134" ht="17.75" customHeight="1"/>
    <row r="135" ht="17.75" customHeight="1"/>
    <row r="136" ht="17" customHeight="1"/>
    <row r="137" ht="17.75" customHeight="1"/>
    <row r="138" ht="17.75" customHeight="1"/>
    <row r="139" ht="17" customHeight="1"/>
    <row r="140" ht="17.75" customHeight="1"/>
    <row r="141" ht="5.2" customHeight="1"/>
    <row r="142" ht="17.75" customHeight="1"/>
    <row r="143" ht="28.85" customHeight="1"/>
    <row r="144" ht="11.85" customHeight="1"/>
    <row r="145" ht="22.95" customHeight="1"/>
    <row r="146" ht="17.75" customHeight="1"/>
    <row r="147" ht="17.75" customHeight="1"/>
    <row r="148" ht="221.3" customHeight="1"/>
    <row r="149" ht="17.75" customHeight="1"/>
    <row r="150" ht="17.75" customHeight="1"/>
    <row r="151" ht="17" customHeight="1"/>
    <row r="152" ht="17.75" customHeight="1"/>
    <row r="153" ht="17" customHeight="1"/>
    <row r="154" ht="17.75" customHeight="1"/>
    <row r="155" ht="17.75" customHeight="1"/>
    <row r="156" ht="17" customHeight="1"/>
    <row r="157" ht="17.75" customHeight="1"/>
    <row r="158" ht="17.75" customHeight="1"/>
    <row r="159" ht="5.2" customHeight="1"/>
    <row r="160" ht="17.75" customHeight="1"/>
    <row r="161" ht="28.85" customHeight="1"/>
    <row r="162" ht="11.85" customHeight="1"/>
    <row r="163" ht="22.95" customHeight="1"/>
    <row r="164" ht="17.75" customHeight="1"/>
    <row r="165" ht="17.75" customHeight="1"/>
    <row r="166" ht="221.3" customHeight="1"/>
    <row r="167" ht="17.75" customHeight="1"/>
    <row r="168" ht="17" customHeight="1"/>
    <row r="169" ht="17.75" customHeight="1"/>
    <row r="170" ht="17.75" customHeight="1"/>
    <row r="171" ht="17" customHeight="1"/>
    <row r="172" ht="17.75" customHeight="1"/>
    <row r="173" ht="17" customHeight="1"/>
    <row r="174" ht="17.75" customHeight="1"/>
    <row r="175" ht="17.75" customHeight="1"/>
    <row r="176" ht="17" customHeight="1"/>
    <row r="177" ht="5.9" customHeight="1"/>
    <row r="178" ht="17" customHeight="1"/>
    <row r="179" ht="29.6" customHeight="1"/>
    <row r="180" ht="11.85" customHeight="1"/>
    <row r="181" ht="22.95" customHeight="1"/>
    <row r="182" ht="17.75" customHeight="1"/>
    <row r="183" ht="17" customHeight="1"/>
    <row r="184" ht="222.05" customHeight="1"/>
    <row r="185" ht="17.75" customHeight="1"/>
    <row r="186" ht="17" customHeight="1"/>
    <row r="187" ht="17.75" customHeight="1"/>
    <row r="188" ht="17" customHeight="1"/>
    <row r="189" ht="17.75" customHeight="1"/>
    <row r="190" ht="17.75" customHeight="1"/>
    <row r="191" ht="17" customHeight="1"/>
    <row r="192" ht="17.75" customHeight="1"/>
    <row r="193" ht="17.75" customHeight="1"/>
    <row r="194" ht="17" customHeight="1"/>
    <row r="195" ht="5.9" customHeight="1"/>
    <row r="196" ht="17" customHeight="1"/>
    <row r="197" ht="29.6" customHeight="1"/>
    <row r="198" ht="11.1" customHeight="1"/>
    <row r="199" ht="23.7" customHeight="1"/>
    <row r="200" ht="17" customHeight="1"/>
    <row r="201" ht="17.75" customHeight="1"/>
    <row r="202" ht="197.6" customHeight="1"/>
    <row r="203" ht="198.35" customHeight="1"/>
    <row r="204" ht="5.9" customHeight="1"/>
    <row r="205" ht="17.75" customHeight="1"/>
    <row r="206" ht="28.85" customHeight="1"/>
    <row r="207" ht="11.85" customHeight="1"/>
    <row r="208" ht="23.7" customHeight="1"/>
    <row r="209" ht="17" customHeight="1"/>
    <row r="210" ht="17.75" customHeight="1"/>
    <row r="211" ht="209.45" customHeight="1"/>
    <row r="212" ht="17.75" customHeight="1"/>
    <row r="213" ht="125.85" customHeight="1"/>
    <row r="214" ht="17" customHeight="1"/>
    <row r="215" ht="17.75" customHeight="1"/>
    <row r="216" ht="14.05" customHeight="1"/>
    <row r="217" ht="17.75" customHeight="1"/>
    <row r="218" ht="28.85" customHeight="1"/>
    <row r="219" ht="11.85" customHeight="1"/>
    <row r="220" ht="22.95" customHeight="1"/>
    <row r="221" ht="17.75" customHeight="1"/>
    <row r="222" ht="17.75" customHeight="1"/>
    <row r="223" ht="125.1" customHeight="1"/>
    <row r="224" ht="77.7" customHeight="1"/>
    <row r="225" ht="17" customHeight="1"/>
    <row r="226" ht="113.25" customHeight="1"/>
    <row r="227" ht="17.75" customHeight="1"/>
    <row r="228" ht="17.75" customHeight="1"/>
    <row r="229" ht="17" customHeight="1"/>
    <row r="230" ht="16.3" customHeight="1"/>
    <row r="231" ht="17.75" customHeight="1"/>
    <row r="232" ht="28.85" customHeight="1"/>
    <row r="233" ht="11.85" customHeight="1"/>
    <row r="234" ht="22.95" customHeight="1"/>
    <row r="235" ht="17.75" customHeight="1"/>
    <row r="236" ht="17" customHeight="1"/>
    <row r="237" ht="77.7" customHeight="1"/>
    <row r="238" ht="89.55" customHeight="1"/>
    <row r="239" ht="28.15" customHeight="1"/>
    <row r="240" ht="173.95" customHeight="1"/>
    <row r="241" ht="17.75" customHeight="1"/>
    <row r="242" ht="15.55" customHeight="1"/>
    <row r="243" ht="17" customHeight="1"/>
    <row r="244" ht="29.6" customHeight="1"/>
    <row r="245" ht="11.85" customHeight="1"/>
    <row r="246" ht="22.95" customHeight="1"/>
    <row r="247" ht="17.75" customHeight="1"/>
    <row r="248" ht="17" customHeight="1"/>
    <row r="249" ht="101.4" customHeight="1"/>
    <row r="250" ht="28.85" customHeight="1"/>
    <row r="251" ht="137.65" customHeight="1"/>
    <row r="252" ht="17" customHeight="1"/>
    <row r="253" ht="17.75" customHeight="1"/>
    <row r="254" ht="17.75" customHeight="1"/>
    <row r="255" ht="17" customHeight="1"/>
    <row r="256" ht="17.75" customHeight="1"/>
    <row r="257" ht="17" customHeight="1"/>
    <row r="258" ht="17.75" customHeight="1"/>
    <row r="259" ht="12.6" customHeight="1"/>
    <row r="260" ht="17" customHeight="1"/>
    <row r="261" ht="29.6" customHeight="1"/>
    <row r="262" ht="11.1" customHeight="1"/>
    <row r="263" ht="23.7" customHeight="1"/>
    <row r="264" ht="17" customHeight="1"/>
    <row r="265" ht="17.75" customHeight="1"/>
    <row r="266" ht="137.65" customHeight="1"/>
    <row r="267" ht="149.5" customHeight="1"/>
    <row r="268" ht="17" customHeight="1"/>
    <row r="269" ht="17.75" customHeight="1"/>
    <row r="270" ht="17.75" customHeight="1"/>
    <row r="271" ht="17" customHeight="1"/>
    <row r="272" ht="17.75" customHeight="1"/>
    <row r="273" ht="17.75" customHeight="1"/>
    <row r="274" ht="9.6" customHeight="1"/>
    <row r="275" ht="17.75" customHeight="1"/>
    <row r="276" ht="28.85" customHeight="1"/>
    <row r="277" ht="11.85" customHeight="1"/>
    <row r="278" ht="23.7" customHeight="1"/>
    <row r="279" ht="17" customHeight="1"/>
    <row r="280" ht="17.75" customHeight="1"/>
    <row r="281" ht="137.65" customHeight="1"/>
    <row r="282" ht="173.2" customHeight="1"/>
    <row r="283" ht="17.75" customHeight="1"/>
    <row r="284" ht="17.75" customHeight="1"/>
    <row r="285" ht="17" customHeight="1"/>
    <row r="286" ht="17.75" customHeight="1"/>
    <row r="287" ht="17" customHeight="1"/>
    <row r="288" ht="3.7" customHeight="1"/>
    <row r="289" ht="17.75" customHeight="1"/>
    <row r="290" ht="28.85" customHeight="1"/>
    <row r="291" ht="11.85" customHeight="1"/>
    <row r="292" ht="22.95" customHeight="1"/>
    <row r="293" ht="17.75" customHeight="1"/>
    <row r="294" ht="17.75" customHeight="1"/>
    <row r="295" ht="233.9" customHeight="1"/>
    <row r="296" ht="137.65" customHeight="1"/>
    <row r="297" ht="17" customHeight="1"/>
    <row r="298" ht="13.3" customHeight="1"/>
    <row r="299" ht="17.75" customHeight="1"/>
    <row r="300" ht="28.85" customHeight="1"/>
    <row r="301" ht="11.85" customHeight="1"/>
    <row r="302" ht="22.95" customHeight="1"/>
    <row r="303" ht="17.75" customHeight="1"/>
    <row r="304" ht="17" customHeight="1"/>
    <row r="305" ht="173.95" customHeight="1"/>
    <row r="306" ht="113.25" customHeight="1"/>
    <row r="307" ht="17.75" customHeight="1"/>
    <row r="308" ht="17" customHeight="1"/>
    <row r="309" ht="17.75" customHeight="1"/>
    <row r="310" ht="17.75" customHeight="1"/>
    <row r="311" ht="28.85" customHeight="1"/>
    <row r="312" ht="16.3" customHeight="1"/>
    <row r="313" ht="17" customHeight="1"/>
  </sheetData>
  <sheetProtection algorithmName="SHA-512" hashValue="pJXTOOUtMcQ2+QS2QAeocHwcMAze0VRTiYspcRFqk08u01jmSPLsMqmda3oornxqjTLQrtWNiRo5/Atx/A6OyA==" saltValue="j1rHHCgBq7yel7ePICffaQ==" spinCount="100000" sheet="1" formatCells="0" formatColumns="0" objects="1"/>
  <mergeCells count="2">
    <mergeCell ref="A1:H1"/>
    <mergeCell ref="A2:H2"/>
  </mergeCells>
  <pageMargins left="0.78740157480315" right="0.511811023622047" top="0.47244094488189" bottom="0.78740157480315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3"/>
  <sheetViews>
    <sheetView workbookViewId="0">
      <pane ySplit="3" topLeftCell="A4" activePane="bottomLeft" state="frozen"/>
      <selection/>
      <selection pane="bottomLeft" activeCell="H7" sqref="H7"/>
    </sheetView>
  </sheetViews>
  <sheetFormatPr defaultColWidth="9" defaultRowHeight="13.2" outlineLevelCol="7"/>
  <cols>
    <col min="1" max="1" width="5" style="49" customWidth="1"/>
    <col min="2" max="2" width="16" style="49" customWidth="1"/>
    <col min="3" max="3" width="20" style="49" customWidth="1"/>
    <col min="4" max="4" width="50" style="49" customWidth="1"/>
    <col min="5" max="5" width="6" style="49" customWidth="1"/>
    <col min="6" max="6" width="10" style="49" customWidth="1"/>
    <col min="7" max="7" width="12" style="49" customWidth="1"/>
    <col min="8" max="8" width="14" style="49" customWidth="1"/>
    <col min="9" max="9" width="8.08333333333333" style="49" customWidth="1"/>
    <col min="10" max="10" width="6.15740740740741" style="49" customWidth="1"/>
    <col min="11" max="11" width="1.92592592592593" style="49" customWidth="1"/>
    <col min="12" max="12" width="7.05555555555556" style="49" customWidth="1"/>
    <col min="13" max="13" width="7.19444444444444" style="49" customWidth="1"/>
    <col min="14" max="20" width="7.05555555555556" style="49" customWidth="1"/>
  </cols>
  <sheetData>
    <row r="1" ht="30" customHeight="1" spans="1:8">
      <c r="A1" s="51" t="s">
        <v>6</v>
      </c>
    </row>
    <row r="2" spans="1:8">
      <c r="A2" s="52" t="s">
        <v>274</v>
      </c>
    </row>
    <row r="3" ht="22" customHeight="1" spans="1:8">
      <c r="A3" s="53" t="s">
        <v>3</v>
      </c>
      <c r="B3" s="53" t="s">
        <v>29</v>
      </c>
      <c r="C3" s="53" t="s">
        <v>30</v>
      </c>
      <c r="D3" s="53" t="s">
        <v>31</v>
      </c>
      <c r="E3" s="53" t="s">
        <v>32</v>
      </c>
      <c r="F3" s="53" t="s">
        <v>33</v>
      </c>
      <c r="G3" s="53" t="s">
        <v>168</v>
      </c>
      <c r="H3" s="53" t="s">
        <v>169</v>
      </c>
    </row>
    <row r="4" spans="1:8">
      <c r="A4" s="53"/>
      <c r="B4" s="55" t="s">
        <v>36</v>
      </c>
      <c r="C4" s="55" t="s">
        <v>275</v>
      </c>
      <c r="D4" s="56"/>
      <c r="E4" s="53"/>
      <c r="F4" s="53"/>
      <c r="G4" s="53"/>
      <c r="H4" s="53"/>
    </row>
    <row r="5" spans="1:8">
      <c r="A5" s="53"/>
      <c r="B5" s="55" t="s">
        <v>38</v>
      </c>
      <c r="C5" s="55" t="s">
        <v>39</v>
      </c>
      <c r="D5" s="56"/>
      <c r="E5" s="53"/>
      <c r="F5" s="53"/>
      <c r="G5" s="53"/>
      <c r="H5" s="53"/>
    </row>
    <row r="6" spans="1:8">
      <c r="A6" s="53"/>
      <c r="B6" s="55" t="s">
        <v>40</v>
      </c>
      <c r="C6" s="55" t="s">
        <v>41</v>
      </c>
      <c r="D6" s="56"/>
      <c r="E6" s="53"/>
      <c r="F6" s="53"/>
      <c r="G6" s="53"/>
      <c r="H6" s="53"/>
    </row>
    <row r="7" ht="32.4" spans="1:8">
      <c r="A7" s="57" t="s">
        <v>42</v>
      </c>
      <c r="B7" s="58" t="s">
        <v>276</v>
      </c>
      <c r="C7" s="58" t="s">
        <v>44</v>
      </c>
      <c r="D7" s="59" t="s">
        <v>277</v>
      </c>
      <c r="E7" s="57" t="s">
        <v>46</v>
      </c>
      <c r="F7" s="57">
        <v>1</v>
      </c>
      <c r="G7" s="60"/>
      <c r="H7" s="57">
        <f>F7*G7</f>
        <v>0</v>
      </c>
    </row>
    <row r="8" ht="54" spans="1:8">
      <c r="A8" s="57" t="s">
        <v>47</v>
      </c>
      <c r="B8" s="58" t="s">
        <v>278</v>
      </c>
      <c r="C8" s="58" t="s">
        <v>174</v>
      </c>
      <c r="D8" s="59" t="s">
        <v>279</v>
      </c>
      <c r="E8" s="57" t="s">
        <v>95</v>
      </c>
      <c r="F8" s="57">
        <v>1</v>
      </c>
      <c r="G8" s="60"/>
      <c r="H8" s="57">
        <f t="shared" ref="H8:H52" si="0">F8*G8</f>
        <v>0</v>
      </c>
    </row>
    <row r="9" ht="43.2" spans="1:8">
      <c r="A9" s="57" t="s">
        <v>52</v>
      </c>
      <c r="B9" s="58" t="s">
        <v>280</v>
      </c>
      <c r="C9" s="58" t="s">
        <v>49</v>
      </c>
      <c r="D9" s="59" t="s">
        <v>281</v>
      </c>
      <c r="E9" s="57" t="s">
        <v>51</v>
      </c>
      <c r="F9" s="57">
        <v>2</v>
      </c>
      <c r="G9" s="60"/>
      <c r="H9" s="57">
        <f t="shared" si="0"/>
        <v>0</v>
      </c>
    </row>
    <row r="10" ht="43.2" spans="1:8">
      <c r="A10" s="57" t="s">
        <v>56</v>
      </c>
      <c r="B10" s="58" t="s">
        <v>282</v>
      </c>
      <c r="C10" s="58" t="s">
        <v>49</v>
      </c>
      <c r="D10" s="59" t="s">
        <v>50</v>
      </c>
      <c r="E10" s="57" t="s">
        <v>51</v>
      </c>
      <c r="F10" s="57">
        <v>4</v>
      </c>
      <c r="G10" s="60"/>
      <c r="H10" s="57">
        <f t="shared" si="0"/>
        <v>0</v>
      </c>
    </row>
    <row r="11" ht="43.2" spans="1:8">
      <c r="A11" s="57" t="s">
        <v>59</v>
      </c>
      <c r="B11" s="58" t="s">
        <v>283</v>
      </c>
      <c r="C11" s="58" t="s">
        <v>49</v>
      </c>
      <c r="D11" s="59" t="s">
        <v>284</v>
      </c>
      <c r="E11" s="57" t="s">
        <v>51</v>
      </c>
      <c r="F11" s="57">
        <v>2</v>
      </c>
      <c r="G11" s="60"/>
      <c r="H11" s="57">
        <f t="shared" si="0"/>
        <v>0</v>
      </c>
    </row>
    <row r="12" ht="43.2" spans="1:8">
      <c r="A12" s="57" t="s">
        <v>62</v>
      </c>
      <c r="B12" s="58" t="s">
        <v>285</v>
      </c>
      <c r="C12" s="58" t="s">
        <v>54</v>
      </c>
      <c r="D12" s="59" t="s">
        <v>55</v>
      </c>
      <c r="E12" s="57" t="s">
        <v>51</v>
      </c>
      <c r="F12" s="57">
        <v>31</v>
      </c>
      <c r="G12" s="60"/>
      <c r="H12" s="57">
        <f t="shared" si="0"/>
        <v>0</v>
      </c>
    </row>
    <row r="13" ht="43.2" spans="1:8">
      <c r="A13" s="57" t="s">
        <v>67</v>
      </c>
      <c r="B13" s="58" t="s">
        <v>286</v>
      </c>
      <c r="C13" s="58" t="s">
        <v>54</v>
      </c>
      <c r="D13" s="59" t="s">
        <v>287</v>
      </c>
      <c r="E13" s="57" t="s">
        <v>51</v>
      </c>
      <c r="F13" s="57">
        <v>2</v>
      </c>
      <c r="G13" s="60"/>
      <c r="H13" s="57">
        <f t="shared" si="0"/>
        <v>0</v>
      </c>
    </row>
    <row r="14" ht="43.2" spans="1:8">
      <c r="A14" s="57" t="s">
        <v>72</v>
      </c>
      <c r="B14" s="58" t="s">
        <v>288</v>
      </c>
      <c r="C14" s="58" t="s">
        <v>54</v>
      </c>
      <c r="D14" s="59" t="s">
        <v>185</v>
      </c>
      <c r="E14" s="57" t="s">
        <v>51</v>
      </c>
      <c r="F14" s="57">
        <v>1</v>
      </c>
      <c r="G14" s="60"/>
      <c r="H14" s="57">
        <f t="shared" si="0"/>
        <v>0</v>
      </c>
    </row>
    <row r="15" ht="43.2" spans="1:8">
      <c r="A15" s="57" t="s">
        <v>77</v>
      </c>
      <c r="B15" s="58" t="s">
        <v>289</v>
      </c>
      <c r="C15" s="58" t="s">
        <v>54</v>
      </c>
      <c r="D15" s="59" t="s">
        <v>290</v>
      </c>
      <c r="E15" s="57" t="s">
        <v>51</v>
      </c>
      <c r="F15" s="57">
        <v>6</v>
      </c>
      <c r="G15" s="60"/>
      <c r="H15" s="57">
        <f t="shared" si="0"/>
        <v>0</v>
      </c>
    </row>
    <row r="16" ht="43.2" spans="1:8">
      <c r="A16" s="57" t="s">
        <v>82</v>
      </c>
      <c r="B16" s="58" t="s">
        <v>291</v>
      </c>
      <c r="C16" s="58" t="s">
        <v>54</v>
      </c>
      <c r="D16" s="59" t="s">
        <v>187</v>
      </c>
      <c r="E16" s="57" t="s">
        <v>51</v>
      </c>
      <c r="F16" s="57">
        <v>2</v>
      </c>
      <c r="G16" s="60"/>
      <c r="H16" s="57">
        <f t="shared" si="0"/>
        <v>0</v>
      </c>
    </row>
    <row r="17" ht="43.2" spans="1:8">
      <c r="A17" s="57" t="s">
        <v>86</v>
      </c>
      <c r="B17" s="58" t="s">
        <v>292</v>
      </c>
      <c r="C17" s="58" t="s">
        <v>54</v>
      </c>
      <c r="D17" s="59" t="s">
        <v>293</v>
      </c>
      <c r="E17" s="57" t="s">
        <v>51</v>
      </c>
      <c r="F17" s="57">
        <v>2</v>
      </c>
      <c r="G17" s="60"/>
      <c r="H17" s="57">
        <f t="shared" si="0"/>
        <v>0</v>
      </c>
    </row>
    <row r="18" ht="43.2" spans="1:8">
      <c r="A18" s="57" t="s">
        <v>91</v>
      </c>
      <c r="B18" s="58" t="s">
        <v>294</v>
      </c>
      <c r="C18" s="58" t="s">
        <v>54</v>
      </c>
      <c r="D18" s="59" t="s">
        <v>61</v>
      </c>
      <c r="E18" s="57" t="s">
        <v>51</v>
      </c>
      <c r="F18" s="57">
        <v>1</v>
      </c>
      <c r="G18" s="60"/>
      <c r="H18" s="57">
        <f t="shared" si="0"/>
        <v>0</v>
      </c>
    </row>
    <row r="19" spans="1:8">
      <c r="A19" s="53"/>
      <c r="B19" s="55" t="s">
        <v>65</v>
      </c>
      <c r="C19" s="55" t="s">
        <v>66</v>
      </c>
      <c r="D19" s="56"/>
      <c r="E19" s="53"/>
      <c r="F19" s="53"/>
      <c r="G19" s="61"/>
      <c r="H19" s="57"/>
    </row>
    <row r="20" ht="43.2" spans="1:8">
      <c r="A20" s="57" t="s">
        <v>96</v>
      </c>
      <c r="B20" s="58" t="s">
        <v>295</v>
      </c>
      <c r="C20" s="58" t="s">
        <v>69</v>
      </c>
      <c r="D20" s="59" t="s">
        <v>296</v>
      </c>
      <c r="E20" s="57" t="s">
        <v>71</v>
      </c>
      <c r="F20" s="57">
        <v>10</v>
      </c>
      <c r="G20" s="60"/>
      <c r="H20" s="57">
        <f t="shared" si="0"/>
        <v>0</v>
      </c>
    </row>
    <row r="21" ht="43.2" spans="1:8">
      <c r="A21" s="57" t="s">
        <v>102</v>
      </c>
      <c r="B21" s="58" t="s">
        <v>297</v>
      </c>
      <c r="C21" s="58" t="s">
        <v>69</v>
      </c>
      <c r="D21" s="59" t="s">
        <v>74</v>
      </c>
      <c r="E21" s="57" t="s">
        <v>71</v>
      </c>
      <c r="F21" s="57">
        <v>10</v>
      </c>
      <c r="G21" s="60"/>
      <c r="H21" s="57">
        <f t="shared" si="0"/>
        <v>0</v>
      </c>
    </row>
    <row r="22" ht="43.2" spans="1:8">
      <c r="A22" s="57" t="s">
        <v>111</v>
      </c>
      <c r="B22" s="58" t="s">
        <v>298</v>
      </c>
      <c r="C22" s="58" t="s">
        <v>69</v>
      </c>
      <c r="D22" s="59" t="s">
        <v>299</v>
      </c>
      <c r="E22" s="57" t="s">
        <v>71</v>
      </c>
      <c r="F22" s="57">
        <v>3</v>
      </c>
      <c r="G22" s="60"/>
      <c r="H22" s="57">
        <f t="shared" si="0"/>
        <v>0</v>
      </c>
    </row>
    <row r="23" ht="43.2" spans="1:8">
      <c r="A23" s="57" t="s">
        <v>115</v>
      </c>
      <c r="B23" s="58" t="s">
        <v>300</v>
      </c>
      <c r="C23" s="58" t="s">
        <v>69</v>
      </c>
      <c r="D23" s="59" t="s">
        <v>301</v>
      </c>
      <c r="E23" s="57" t="s">
        <v>71</v>
      </c>
      <c r="F23" s="57">
        <v>4</v>
      </c>
      <c r="G23" s="60"/>
      <c r="H23" s="57">
        <f t="shared" si="0"/>
        <v>0</v>
      </c>
    </row>
    <row r="24" spans="1:8">
      <c r="A24" s="53"/>
      <c r="B24" s="55" t="s">
        <v>75</v>
      </c>
      <c r="C24" s="55" t="s">
        <v>76</v>
      </c>
      <c r="D24" s="56"/>
      <c r="E24" s="53"/>
      <c r="F24" s="53"/>
      <c r="G24" s="61"/>
      <c r="H24" s="57"/>
    </row>
    <row r="25" ht="54" spans="1:8">
      <c r="A25" s="57" t="s">
        <v>118</v>
      </c>
      <c r="B25" s="58" t="s">
        <v>302</v>
      </c>
      <c r="C25" s="58" t="s">
        <v>79</v>
      </c>
      <c r="D25" s="59" t="s">
        <v>80</v>
      </c>
      <c r="E25" s="57" t="s">
        <v>81</v>
      </c>
      <c r="F25" s="57">
        <v>228</v>
      </c>
      <c r="G25" s="60"/>
      <c r="H25" s="57">
        <f t="shared" si="0"/>
        <v>0</v>
      </c>
    </row>
    <row r="26" ht="54" spans="1:8">
      <c r="A26" s="57" t="s">
        <v>121</v>
      </c>
      <c r="B26" s="58" t="s">
        <v>303</v>
      </c>
      <c r="C26" s="58" t="s">
        <v>79</v>
      </c>
      <c r="D26" s="59" t="s">
        <v>203</v>
      </c>
      <c r="E26" s="57" t="s">
        <v>81</v>
      </c>
      <c r="F26" s="57">
        <v>110</v>
      </c>
      <c r="G26" s="60"/>
      <c r="H26" s="57">
        <f t="shared" si="0"/>
        <v>0</v>
      </c>
    </row>
    <row r="27" ht="54" spans="1:8">
      <c r="A27" s="57" t="s">
        <v>124</v>
      </c>
      <c r="B27" s="58" t="s">
        <v>304</v>
      </c>
      <c r="C27" s="58" t="s">
        <v>84</v>
      </c>
      <c r="D27" s="59" t="s">
        <v>85</v>
      </c>
      <c r="E27" s="57" t="s">
        <v>81</v>
      </c>
      <c r="F27" s="57">
        <v>644</v>
      </c>
      <c r="G27" s="60"/>
      <c r="H27" s="57">
        <f t="shared" si="0"/>
        <v>0</v>
      </c>
    </row>
    <row r="28" ht="54" spans="1:8">
      <c r="A28" s="57" t="s">
        <v>127</v>
      </c>
      <c r="B28" s="58" t="s">
        <v>305</v>
      </c>
      <c r="C28" s="58" t="s">
        <v>84</v>
      </c>
      <c r="D28" s="59" t="s">
        <v>88</v>
      </c>
      <c r="E28" s="57" t="s">
        <v>81</v>
      </c>
      <c r="F28" s="57">
        <v>369</v>
      </c>
      <c r="G28" s="60"/>
      <c r="H28" s="57">
        <f t="shared" si="0"/>
        <v>0</v>
      </c>
    </row>
    <row r="29" spans="1:8">
      <c r="A29" s="53"/>
      <c r="B29" s="55" t="s">
        <v>89</v>
      </c>
      <c r="C29" s="55" t="s">
        <v>90</v>
      </c>
      <c r="D29" s="56"/>
      <c r="E29" s="53"/>
      <c r="F29" s="53"/>
      <c r="G29" s="61"/>
      <c r="H29" s="57"/>
    </row>
    <row r="30" ht="43.2" spans="1:8">
      <c r="A30" s="57" t="s">
        <v>132</v>
      </c>
      <c r="B30" s="58" t="s">
        <v>306</v>
      </c>
      <c r="C30" s="58" t="s">
        <v>93</v>
      </c>
      <c r="D30" s="59" t="s">
        <v>94</v>
      </c>
      <c r="E30" s="57" t="s">
        <v>95</v>
      </c>
      <c r="F30" s="57">
        <v>1</v>
      </c>
      <c r="G30" s="60"/>
      <c r="H30" s="57">
        <f t="shared" si="0"/>
        <v>0</v>
      </c>
    </row>
    <row r="31" spans="1:8">
      <c r="A31" s="53"/>
      <c r="B31" s="55" t="s">
        <v>307</v>
      </c>
      <c r="C31" s="55" t="s">
        <v>308</v>
      </c>
      <c r="D31" s="56"/>
      <c r="E31" s="53"/>
      <c r="F31" s="53"/>
      <c r="G31" s="61"/>
      <c r="H31" s="57"/>
    </row>
    <row r="32" ht="43.2" spans="1:8">
      <c r="A32" s="57" t="s">
        <v>136</v>
      </c>
      <c r="B32" s="58" t="s">
        <v>309</v>
      </c>
      <c r="C32" s="58" t="s">
        <v>310</v>
      </c>
      <c r="D32" s="59" t="s">
        <v>311</v>
      </c>
      <c r="E32" s="57" t="s">
        <v>51</v>
      </c>
      <c r="F32" s="57">
        <v>2</v>
      </c>
      <c r="G32" s="60"/>
      <c r="H32" s="57">
        <f t="shared" si="0"/>
        <v>0</v>
      </c>
    </row>
    <row r="33" ht="43.2" spans="1:8">
      <c r="A33" s="57" t="s">
        <v>139</v>
      </c>
      <c r="B33" s="58" t="s">
        <v>312</v>
      </c>
      <c r="C33" s="58" t="s">
        <v>310</v>
      </c>
      <c r="D33" s="59" t="s">
        <v>311</v>
      </c>
      <c r="E33" s="57" t="s">
        <v>51</v>
      </c>
      <c r="F33" s="57">
        <v>7</v>
      </c>
      <c r="G33" s="60"/>
      <c r="H33" s="57">
        <f t="shared" si="0"/>
        <v>0</v>
      </c>
    </row>
    <row r="34" ht="43.2" spans="1:8">
      <c r="A34" s="57" t="s">
        <v>145</v>
      </c>
      <c r="B34" s="58" t="s">
        <v>313</v>
      </c>
      <c r="C34" s="58" t="s">
        <v>314</v>
      </c>
      <c r="D34" s="59" t="s">
        <v>315</v>
      </c>
      <c r="E34" s="57" t="s">
        <v>81</v>
      </c>
      <c r="F34" s="57">
        <v>145</v>
      </c>
      <c r="G34" s="60"/>
      <c r="H34" s="57">
        <f t="shared" si="0"/>
        <v>0</v>
      </c>
    </row>
    <row r="35" ht="54" spans="1:8">
      <c r="A35" s="57" t="s">
        <v>149</v>
      </c>
      <c r="B35" s="58" t="s">
        <v>316</v>
      </c>
      <c r="C35" s="58" t="s">
        <v>79</v>
      </c>
      <c r="D35" s="59" t="s">
        <v>317</v>
      </c>
      <c r="E35" s="57" t="s">
        <v>81</v>
      </c>
      <c r="F35" s="57">
        <v>38</v>
      </c>
      <c r="G35" s="60"/>
      <c r="H35" s="57">
        <f t="shared" si="0"/>
        <v>0</v>
      </c>
    </row>
    <row r="36" ht="54" spans="1:8">
      <c r="A36" s="57" t="s">
        <v>153</v>
      </c>
      <c r="B36" s="58" t="s">
        <v>318</v>
      </c>
      <c r="C36" s="58" t="s">
        <v>79</v>
      </c>
      <c r="D36" s="59" t="s">
        <v>319</v>
      </c>
      <c r="E36" s="57" t="s">
        <v>81</v>
      </c>
      <c r="F36" s="57">
        <v>23</v>
      </c>
      <c r="G36" s="60"/>
      <c r="H36" s="57">
        <f t="shared" si="0"/>
        <v>0</v>
      </c>
    </row>
    <row r="37" spans="1:8">
      <c r="A37" s="53"/>
      <c r="B37" s="55" t="s">
        <v>107</v>
      </c>
      <c r="C37" s="55" t="s">
        <v>108</v>
      </c>
      <c r="D37" s="56"/>
      <c r="E37" s="53"/>
      <c r="F37" s="53"/>
      <c r="G37" s="61"/>
      <c r="H37" s="57"/>
    </row>
    <row r="38" spans="1:8">
      <c r="A38" s="53"/>
      <c r="B38" s="55" t="s">
        <v>109</v>
      </c>
      <c r="C38" s="55" t="s">
        <v>110</v>
      </c>
      <c r="D38" s="56"/>
      <c r="E38" s="53"/>
      <c r="F38" s="53"/>
      <c r="G38" s="61"/>
      <c r="H38" s="57"/>
    </row>
    <row r="39" ht="75.6" spans="1:8">
      <c r="A39" s="57" t="s">
        <v>158</v>
      </c>
      <c r="B39" s="58" t="s">
        <v>320</v>
      </c>
      <c r="C39" s="58" t="s">
        <v>113</v>
      </c>
      <c r="D39" s="59" t="s">
        <v>117</v>
      </c>
      <c r="E39" s="57" t="s">
        <v>81</v>
      </c>
      <c r="F39" s="57">
        <v>5</v>
      </c>
      <c r="G39" s="60"/>
      <c r="H39" s="57">
        <f t="shared" si="0"/>
        <v>0</v>
      </c>
    </row>
    <row r="40" ht="75.6" spans="1:8">
      <c r="A40" s="57" t="s">
        <v>162</v>
      </c>
      <c r="B40" s="58" t="s">
        <v>321</v>
      </c>
      <c r="C40" s="58" t="s">
        <v>113</v>
      </c>
      <c r="D40" s="59" t="s">
        <v>120</v>
      </c>
      <c r="E40" s="57" t="s">
        <v>81</v>
      </c>
      <c r="F40" s="57">
        <v>11</v>
      </c>
      <c r="G40" s="60"/>
      <c r="H40" s="57">
        <f t="shared" si="0"/>
        <v>0</v>
      </c>
    </row>
    <row r="41" ht="75.6" spans="1:8">
      <c r="A41" s="57" t="s">
        <v>219</v>
      </c>
      <c r="B41" s="58" t="s">
        <v>322</v>
      </c>
      <c r="C41" s="58" t="s">
        <v>113</v>
      </c>
      <c r="D41" s="59" t="s">
        <v>123</v>
      </c>
      <c r="E41" s="57" t="s">
        <v>81</v>
      </c>
      <c r="F41" s="57">
        <v>4</v>
      </c>
      <c r="G41" s="60"/>
      <c r="H41" s="57">
        <f t="shared" si="0"/>
        <v>0</v>
      </c>
    </row>
    <row r="42" ht="75.6" spans="1:8">
      <c r="A42" s="57" t="s">
        <v>221</v>
      </c>
      <c r="B42" s="58" t="s">
        <v>323</v>
      </c>
      <c r="C42" s="58" t="s">
        <v>113</v>
      </c>
      <c r="D42" s="59" t="s">
        <v>126</v>
      </c>
      <c r="E42" s="57" t="s">
        <v>81</v>
      </c>
      <c r="F42" s="57">
        <v>10</v>
      </c>
      <c r="G42" s="60"/>
      <c r="H42" s="57">
        <f t="shared" si="0"/>
        <v>0</v>
      </c>
    </row>
    <row r="43" ht="75.6" spans="1:8">
      <c r="A43" s="57" t="s">
        <v>223</v>
      </c>
      <c r="B43" s="58" t="s">
        <v>324</v>
      </c>
      <c r="C43" s="58" t="s">
        <v>113</v>
      </c>
      <c r="D43" s="59" t="s">
        <v>214</v>
      </c>
      <c r="E43" s="57" t="s">
        <v>81</v>
      </c>
      <c r="F43" s="57">
        <v>2</v>
      </c>
      <c r="G43" s="60"/>
      <c r="H43" s="57">
        <f t="shared" si="0"/>
        <v>0</v>
      </c>
    </row>
    <row r="44" spans="1:8">
      <c r="A44" s="53"/>
      <c r="B44" s="55" t="s">
        <v>130</v>
      </c>
      <c r="C44" s="55" t="s">
        <v>131</v>
      </c>
      <c r="D44" s="56"/>
      <c r="E44" s="53"/>
      <c r="F44" s="53"/>
      <c r="G44" s="61"/>
      <c r="H44" s="57"/>
    </row>
    <row r="45" ht="54" spans="1:8">
      <c r="A45" s="57" t="s">
        <v>225</v>
      </c>
      <c r="B45" s="58" t="s">
        <v>325</v>
      </c>
      <c r="C45" s="58" t="s">
        <v>134</v>
      </c>
      <c r="D45" s="59" t="s">
        <v>135</v>
      </c>
      <c r="E45" s="57" t="s">
        <v>51</v>
      </c>
      <c r="F45" s="57">
        <v>2</v>
      </c>
      <c r="G45" s="60"/>
      <c r="H45" s="57">
        <f t="shared" si="0"/>
        <v>0</v>
      </c>
    </row>
    <row r="46" ht="54" spans="1:8">
      <c r="A46" s="57" t="s">
        <v>227</v>
      </c>
      <c r="B46" s="58" t="s">
        <v>326</v>
      </c>
      <c r="C46" s="58" t="s">
        <v>134</v>
      </c>
      <c r="D46" s="59" t="s">
        <v>138</v>
      </c>
      <c r="E46" s="57" t="s">
        <v>51</v>
      </c>
      <c r="F46" s="57">
        <v>2</v>
      </c>
      <c r="G46" s="60"/>
      <c r="H46" s="57">
        <f t="shared" si="0"/>
        <v>0</v>
      </c>
    </row>
    <row r="47" ht="32.4" spans="1:8">
      <c r="A47" s="57" t="s">
        <v>230</v>
      </c>
      <c r="B47" s="58" t="s">
        <v>327</v>
      </c>
      <c r="C47" s="58" t="s">
        <v>141</v>
      </c>
      <c r="D47" s="59" t="s">
        <v>142</v>
      </c>
      <c r="E47" s="57" t="s">
        <v>51</v>
      </c>
      <c r="F47" s="57">
        <v>2</v>
      </c>
      <c r="G47" s="60"/>
      <c r="H47" s="57">
        <f t="shared" si="0"/>
        <v>0</v>
      </c>
    </row>
    <row r="48" spans="1:8">
      <c r="A48" s="53"/>
      <c r="B48" s="55" t="s">
        <v>143</v>
      </c>
      <c r="C48" s="55" t="s">
        <v>144</v>
      </c>
      <c r="D48" s="56"/>
      <c r="E48" s="53"/>
      <c r="F48" s="53"/>
      <c r="G48" s="61"/>
      <c r="H48" s="57"/>
    </row>
    <row r="49" ht="32.4" spans="1:8">
      <c r="A49" s="57" t="s">
        <v>232</v>
      </c>
      <c r="B49" s="58" t="s">
        <v>328</v>
      </c>
      <c r="C49" s="58" t="s">
        <v>147</v>
      </c>
      <c r="D49" s="59" t="s">
        <v>148</v>
      </c>
      <c r="E49" s="57" t="s">
        <v>71</v>
      </c>
      <c r="F49" s="57">
        <v>1</v>
      </c>
      <c r="G49" s="60"/>
      <c r="H49" s="57">
        <f t="shared" si="0"/>
        <v>0</v>
      </c>
    </row>
    <row r="50" ht="32.4" spans="1:8">
      <c r="A50" s="57" t="s">
        <v>238</v>
      </c>
      <c r="B50" s="58" t="s">
        <v>329</v>
      </c>
      <c r="C50" s="58" t="s">
        <v>151</v>
      </c>
      <c r="D50" s="59" t="s">
        <v>152</v>
      </c>
      <c r="E50" s="57" t="s">
        <v>51</v>
      </c>
      <c r="F50" s="57">
        <v>1</v>
      </c>
      <c r="G50" s="60"/>
      <c r="H50" s="57">
        <f t="shared" si="0"/>
        <v>0</v>
      </c>
    </row>
    <row r="51" spans="1:8">
      <c r="A51" s="53"/>
      <c r="B51" s="55" t="s">
        <v>156</v>
      </c>
      <c r="C51" s="55" t="s">
        <v>157</v>
      </c>
      <c r="D51" s="56"/>
      <c r="E51" s="53"/>
      <c r="F51" s="53"/>
      <c r="G51" s="61"/>
      <c r="H51" s="57"/>
    </row>
    <row r="52" ht="54" spans="1:8">
      <c r="A52" s="57" t="s">
        <v>242</v>
      </c>
      <c r="B52" s="58" t="s">
        <v>330</v>
      </c>
      <c r="C52" s="58" t="s">
        <v>160</v>
      </c>
      <c r="D52" s="59" t="s">
        <v>161</v>
      </c>
      <c r="E52" s="57" t="s">
        <v>95</v>
      </c>
      <c r="F52" s="57">
        <v>1</v>
      </c>
      <c r="G52" s="60"/>
      <c r="H52" s="57">
        <f t="shared" si="0"/>
        <v>0</v>
      </c>
    </row>
    <row r="53" spans="1:8">
      <c r="A53" s="53"/>
      <c r="B53" s="55"/>
      <c r="C53" s="55" t="s">
        <v>166</v>
      </c>
      <c r="D53" s="56"/>
      <c r="E53" s="53"/>
      <c r="F53" s="53"/>
      <c r="G53" s="53"/>
      <c r="H53" s="53">
        <f>SUM(H7:H52)</f>
        <v>0</v>
      </c>
    </row>
    <row r="54" ht="11.1" customHeight="1"/>
    <row r="55" ht="23.7" customHeight="1"/>
    <row r="56" ht="17" customHeight="1"/>
    <row r="57" ht="17.75" customHeight="1"/>
    <row r="58" ht="113.25" customHeight="1"/>
    <row r="59" ht="28.85" customHeight="1"/>
    <row r="60" ht="101.4" customHeight="1"/>
    <row r="61" ht="113.25" customHeight="1"/>
    <row r="62" ht="17.75" customHeight="1"/>
    <row r="63" ht="17" customHeight="1"/>
    <row r="64" ht="10.35" customHeight="1"/>
    <row r="65" ht="17.75" customHeight="1"/>
    <row r="66" ht="28.85" customHeight="1"/>
    <row r="67" ht="11.85" customHeight="1"/>
    <row r="68" ht="23.7" customHeight="1"/>
    <row r="69" ht="17" customHeight="1"/>
    <row r="70" ht="17.75" customHeight="1"/>
    <row r="71" ht="113.25" customHeight="1"/>
    <row r="72" ht="113.25" customHeight="1"/>
    <row r="73" ht="28.85" customHeight="1"/>
    <row r="74" ht="113.25" customHeight="1"/>
    <row r="75" ht="17" customHeight="1"/>
    <row r="76" ht="16.3" customHeight="1"/>
    <row r="77" ht="17.75" customHeight="1"/>
    <row r="78" ht="28.85" customHeight="1"/>
    <row r="79" ht="11.85" customHeight="1"/>
    <row r="80" ht="22.95" customHeight="1"/>
    <row r="81" ht="17.75" customHeight="1"/>
    <row r="82" ht="17.75" customHeight="1"/>
    <row r="83" ht="113.25" customHeight="1"/>
    <row r="84" ht="137.65" customHeight="1"/>
    <row r="85" ht="125.1" customHeight="1"/>
    <row r="86" ht="17.75" customHeight="1"/>
    <row r="87" ht="8.15" customHeight="1"/>
    <row r="88" ht="17.75" customHeight="1"/>
    <row r="89" ht="28.85" customHeight="1"/>
    <row r="90" ht="11.85" customHeight="1"/>
    <row r="91" ht="22.95" customHeight="1"/>
    <row r="92" ht="17.75" customHeight="1"/>
    <row r="93" ht="17" customHeight="1"/>
    <row r="94" ht="125.85" customHeight="1"/>
    <row r="95" ht="28.85" customHeight="1"/>
    <row r="96" ht="125.1" customHeight="1"/>
    <row r="97" ht="17.75" customHeight="1"/>
    <row r="98" ht="17.75" customHeight="1"/>
    <row r="99" ht="17" customHeight="1"/>
    <row r="100" ht="17.75" customHeight="1"/>
    <row r="101" ht="17" customHeight="1"/>
    <row r="102" ht="17.75" customHeight="1"/>
    <row r="103" ht="17.75" customHeight="1"/>
    <row r="104" ht="17" customHeight="1"/>
    <row r="105" ht="29.6" customHeight="1"/>
    <row r="106" ht="11.1" customHeight="1"/>
    <row r="107" ht="23.7" customHeight="1"/>
    <row r="108" ht="17.75" customHeight="1"/>
    <row r="109" ht="17" customHeight="1"/>
    <row r="110" ht="125.85" customHeight="1"/>
    <row r="111" ht="101.4" customHeight="1"/>
    <row r="112" ht="113.25" customHeight="1"/>
    <row r="113" ht="17.75" customHeight="1"/>
    <row r="114" ht="17" customHeight="1"/>
    <row r="115" ht="17.75" customHeight="1"/>
    <row r="116" ht="8.9" customHeight="1"/>
    <row r="117" ht="17.75" customHeight="1"/>
    <row r="118" ht="28.85" customHeight="1"/>
    <row r="119" ht="11.85" customHeight="1"/>
    <row r="120" ht="23.7" customHeight="1"/>
    <row r="121" ht="17" customHeight="1"/>
    <row r="122" ht="17.75" customHeight="1"/>
    <row r="123" ht="113.25" customHeight="1"/>
    <row r="124" ht="39.95" customHeight="1"/>
    <row r="125" ht="40.7" customHeight="1"/>
    <row r="126" ht="17" customHeight="1"/>
    <row r="127" ht="17.75" customHeight="1"/>
    <row r="128" ht="17.75" customHeight="1"/>
    <row r="129" ht="17" customHeight="1"/>
    <row r="130" ht="17.75" customHeight="1"/>
    <row r="131" ht="17" customHeight="1"/>
    <row r="132" ht="17.75" customHeight="1"/>
    <row r="133" ht="17.75" customHeight="1"/>
    <row r="134" ht="17" customHeight="1"/>
    <row r="135" ht="17.75" customHeight="1"/>
    <row r="136" ht="17.75" customHeight="1"/>
    <row r="137" ht="15.55" customHeight="1"/>
    <row r="138" ht="17.75" customHeight="1"/>
    <row r="139" ht="28.85" customHeight="1"/>
    <row r="140" ht="11.85" customHeight="1"/>
    <row r="141" ht="22.95" customHeight="1"/>
    <row r="142" ht="17.75" customHeight="1"/>
    <row r="143" ht="17.75" customHeight="1"/>
    <row r="144" ht="221.3" customHeight="1"/>
    <row r="145" ht="17.75" customHeight="1"/>
    <row r="146" ht="17.75" customHeight="1"/>
    <row r="147" ht="17" customHeight="1"/>
    <row r="148" ht="17.75" customHeight="1"/>
    <row r="149" ht="17" customHeight="1"/>
    <row r="150" ht="17.75" customHeight="1"/>
    <row r="151" ht="17.75" customHeight="1"/>
    <row r="152" ht="17" customHeight="1"/>
    <row r="153" ht="17.75" customHeight="1"/>
    <row r="154" ht="17.75" customHeight="1"/>
    <row r="155" ht="5.2" customHeight="1"/>
    <row r="156" ht="17.75" customHeight="1"/>
    <row r="157" ht="28.85" customHeight="1"/>
    <row r="158" ht="11.85" customHeight="1"/>
    <row r="159" ht="22.95" customHeight="1"/>
    <row r="160" ht="17.75" customHeight="1"/>
    <row r="161" ht="17.75" customHeight="1"/>
    <row r="162" ht="221.3" customHeight="1"/>
    <row r="163" ht="17.75" customHeight="1"/>
    <row r="164" ht="17" customHeight="1"/>
    <row r="165" ht="17.75" customHeight="1"/>
    <row r="166" ht="17.75" customHeight="1"/>
    <row r="167" ht="17" customHeight="1"/>
    <row r="168" ht="17.75" customHeight="1"/>
    <row r="169" ht="17" customHeight="1"/>
    <row r="170" ht="17.75" customHeight="1"/>
    <row r="171" ht="17.75" customHeight="1"/>
    <row r="172" ht="17" customHeight="1"/>
    <row r="173" ht="5.9" customHeight="1"/>
    <row r="174" ht="17" customHeight="1"/>
    <row r="175" ht="29.6" customHeight="1"/>
    <row r="176" ht="11.85" customHeight="1"/>
    <row r="177" ht="22.95" customHeight="1"/>
    <row r="178" ht="17.75" customHeight="1"/>
    <row r="179" ht="17" customHeight="1"/>
    <row r="180" ht="222.05" customHeight="1"/>
    <row r="181" ht="17.75" customHeight="1"/>
    <row r="182" ht="17" customHeight="1"/>
    <row r="183" ht="17.75" customHeight="1"/>
    <row r="184" ht="17" customHeight="1"/>
    <row r="185" ht="17.75" customHeight="1"/>
    <row r="186" ht="17.75" customHeight="1"/>
    <row r="187" ht="17" customHeight="1"/>
    <row r="188" ht="17.75" customHeight="1"/>
    <row r="189" ht="17.75" customHeight="1"/>
    <row r="190" ht="17" customHeight="1"/>
    <row r="191" ht="5.9" customHeight="1"/>
    <row r="192" ht="17" customHeight="1"/>
    <row r="193" ht="29.6" customHeight="1"/>
    <row r="194" ht="11.1" customHeight="1"/>
    <row r="195" ht="23.7" customHeight="1"/>
    <row r="196" ht="17" customHeight="1"/>
    <row r="197" ht="17.75" customHeight="1"/>
    <row r="198" ht="222.05" customHeight="1"/>
    <row r="199" ht="17" customHeight="1"/>
    <row r="200" ht="17.75" customHeight="1"/>
    <row r="201" ht="17.75" customHeight="1"/>
    <row r="202" ht="17" customHeight="1"/>
    <row r="203" ht="17.75" customHeight="1"/>
    <row r="204" ht="17" customHeight="1"/>
    <row r="205" ht="17.75" customHeight="1"/>
    <row r="206" ht="17.75" customHeight="1"/>
    <row r="207" ht="17" customHeight="1"/>
    <row r="208" ht="17.75" customHeight="1"/>
    <row r="209" ht="5.2" customHeight="1"/>
    <row r="210" ht="17.75" customHeight="1"/>
    <row r="211" ht="28.85" customHeight="1"/>
    <row r="212" ht="11.85" customHeight="1"/>
    <row r="213" ht="23.7" customHeight="1"/>
    <row r="214" ht="17" customHeight="1"/>
    <row r="215" ht="17.75" customHeight="1"/>
    <row r="216" ht="197.6" customHeight="1"/>
    <row r="217" ht="17.75" customHeight="1"/>
    <row r="218" ht="125.85" customHeight="1"/>
    <row r="219" ht="17" customHeight="1"/>
    <row r="220" ht="17.75" customHeight="1"/>
    <row r="221" ht="17" customHeight="1"/>
    <row r="222" ht="8.9" customHeight="1"/>
    <row r="223" ht="17.75" customHeight="1"/>
    <row r="224" ht="28.85" customHeight="1"/>
    <row r="225" ht="11.85" customHeight="1"/>
    <row r="226" ht="22.95" customHeight="1"/>
    <row r="227" ht="17.75" customHeight="1"/>
    <row r="228" ht="17.75" customHeight="1"/>
    <row r="229" ht="125.1" customHeight="1"/>
    <row r="230" ht="77.7" customHeight="1"/>
    <row r="231" ht="17" customHeight="1"/>
    <row r="232" ht="113.25" customHeight="1"/>
    <row r="233" ht="17.75" customHeight="1"/>
    <row r="234" ht="17.75" customHeight="1"/>
    <row r="235" ht="17" customHeight="1"/>
    <row r="236" ht="16.3" customHeight="1"/>
    <row r="237" ht="17.75" customHeight="1"/>
    <row r="238" ht="28.85" customHeight="1"/>
    <row r="239" ht="11.85" customHeight="1"/>
    <row r="240" ht="22.95" customHeight="1"/>
    <row r="241" ht="17.75" customHeight="1"/>
    <row r="242" ht="17" customHeight="1"/>
    <row r="243" ht="77.7" customHeight="1"/>
    <row r="244" ht="28.15" customHeight="1"/>
    <row r="245" ht="173.95" customHeight="1"/>
    <row r="246" ht="17.75" customHeight="1"/>
    <row r="247" ht="17" customHeight="1"/>
    <row r="248" ht="17.75" customHeight="1"/>
    <row r="249" ht="17.75" customHeight="1"/>
    <row r="250" ht="17" customHeight="1"/>
    <row r="251" ht="28.85" customHeight="1"/>
    <row r="252" ht="6.65" customHeight="1"/>
    <row r="253" ht="17" customHeight="1"/>
  </sheetData>
  <sheetProtection algorithmName="SHA-512" hashValue="IrQfKC0yk+GnuJmC9QYBulgDGZeMz6MGmE+0mraCdWnqDRtN1NKvCcrLApeWJ2S/KoDu2k0bISvR14WwflISEg==" saltValue="qu3Kekai7LJ3LAsPrVqieQ==" spinCount="100000" sheet="1" formatCells="0" formatColumns="0" objects="1"/>
  <mergeCells count="2">
    <mergeCell ref="A1:H1"/>
    <mergeCell ref="A2:H2"/>
  </mergeCells>
  <pageMargins left="0.78740157480315" right="0.511811023622047" top="0.47244094488189" bottom="0.78740157480315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9"/>
  <sheetViews>
    <sheetView zoomScale="115" zoomScaleNormal="115" workbookViewId="0">
      <pane ySplit="3" topLeftCell="A32" activePane="bottomLeft" state="frozen"/>
      <selection/>
      <selection pane="bottomLeft" activeCell="H35" sqref="H35"/>
    </sheetView>
  </sheetViews>
  <sheetFormatPr defaultColWidth="9" defaultRowHeight="13.2"/>
  <cols>
    <col min="1" max="1" width="5" style="49" customWidth="1"/>
    <col min="2" max="2" width="16" style="49" customWidth="1"/>
    <col min="3" max="3" width="20" style="49" customWidth="1"/>
    <col min="4" max="4" width="50" style="49" customWidth="1"/>
    <col min="5" max="5" width="6" style="49" customWidth="1"/>
    <col min="6" max="6" width="10" style="49" customWidth="1"/>
    <col min="7" max="7" width="12" style="49" customWidth="1"/>
    <col min="8" max="8" width="14" style="49" customWidth="1"/>
    <col min="9" max="9" width="8.08333333333333" style="49" customWidth="1"/>
    <col min="10" max="10" width="6.15740740740741" style="49" customWidth="1"/>
    <col min="11" max="11" width="1.92592592592593" style="49" customWidth="1"/>
    <col min="12" max="12" width="7.05555555555556" style="49" customWidth="1"/>
    <col min="13" max="13" width="7.19444444444444" style="49" customWidth="1"/>
    <col min="14" max="20" width="7.05555555555556" style="49" customWidth="1"/>
  </cols>
  <sheetData>
    <row r="1" ht="30" customHeight="1" spans="1:20">
      <c r="A1" s="51" t="s">
        <v>6</v>
      </c>
    </row>
    <row r="2" spans="1:20">
      <c r="A2" s="52" t="s">
        <v>331</v>
      </c>
    </row>
    <row r="3" s="53" customFormat="1" spans="1:20">
      <c r="A3" s="53" t="s">
        <v>3</v>
      </c>
      <c r="B3" s="53" t="s">
        <v>29</v>
      </c>
      <c r="C3" s="53" t="s">
        <v>30</v>
      </c>
      <c r="D3" s="53" t="s">
        <v>31</v>
      </c>
      <c r="E3" s="53" t="s">
        <v>32</v>
      </c>
      <c r="F3" s="53" t="s">
        <v>33</v>
      </c>
      <c r="G3" s="53" t="s">
        <v>168</v>
      </c>
      <c r="H3" s="53" t="s">
        <v>169</v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>
      <c r="A4" s="53"/>
      <c r="B4" s="55" t="s">
        <v>36</v>
      </c>
      <c r="C4" s="55" t="s">
        <v>332</v>
      </c>
      <c r="D4" s="56"/>
      <c r="E4" s="53"/>
      <c r="F4" s="53"/>
      <c r="G4" s="53"/>
      <c r="H4" s="53"/>
    </row>
    <row r="5" spans="1:20">
      <c r="A5" s="53"/>
      <c r="B5" s="55" t="s">
        <v>38</v>
      </c>
      <c r="C5" s="55" t="s">
        <v>39</v>
      </c>
      <c r="D5" s="56"/>
      <c r="E5" s="53"/>
      <c r="F5" s="53"/>
      <c r="G5" s="53"/>
      <c r="H5" s="53"/>
    </row>
    <row r="6" spans="1:20">
      <c r="A6" s="53"/>
      <c r="B6" s="55" t="s">
        <v>193</v>
      </c>
      <c r="C6" s="55" t="s">
        <v>194</v>
      </c>
      <c r="D6" s="56"/>
      <c r="E6" s="53"/>
      <c r="F6" s="53"/>
      <c r="G6" s="53"/>
      <c r="H6" s="53"/>
    </row>
    <row r="7" ht="43.2" spans="1:20">
      <c r="A7" s="57" t="s">
        <v>42</v>
      </c>
      <c r="B7" s="58" t="s">
        <v>333</v>
      </c>
      <c r="C7" s="58" t="s">
        <v>196</v>
      </c>
      <c r="D7" s="59" t="s">
        <v>334</v>
      </c>
      <c r="E7" s="57" t="s">
        <v>81</v>
      </c>
      <c r="F7" s="57">
        <v>800</v>
      </c>
      <c r="G7" s="60"/>
      <c r="H7" s="57">
        <f>F7*G7</f>
        <v>0</v>
      </c>
    </row>
    <row r="8" ht="43.2" spans="1:20">
      <c r="A8" s="57" t="s">
        <v>47</v>
      </c>
      <c r="B8" s="58" t="s">
        <v>335</v>
      </c>
      <c r="C8" s="58" t="s">
        <v>196</v>
      </c>
      <c r="D8" s="59" t="s">
        <v>336</v>
      </c>
      <c r="E8" s="57" t="s">
        <v>81</v>
      </c>
      <c r="F8" s="57">
        <v>370</v>
      </c>
      <c r="G8" s="60"/>
      <c r="H8" s="57">
        <f t="shared" ref="H8:H35" si="0">F8*G8</f>
        <v>0</v>
      </c>
    </row>
    <row r="9" spans="1:20">
      <c r="A9" s="53"/>
      <c r="B9" s="55" t="s">
        <v>75</v>
      </c>
      <c r="C9" s="55" t="s">
        <v>76</v>
      </c>
      <c r="D9" s="56"/>
      <c r="E9" s="53"/>
      <c r="F9" s="53"/>
      <c r="G9" s="61"/>
      <c r="H9" s="57"/>
    </row>
    <row r="10" ht="64.8" spans="1:20">
      <c r="A10" s="57" t="s">
        <v>52</v>
      </c>
      <c r="B10" s="58" t="s">
        <v>337</v>
      </c>
      <c r="C10" s="58" t="s">
        <v>79</v>
      </c>
      <c r="D10" s="59" t="s">
        <v>338</v>
      </c>
      <c r="E10" s="57" t="s">
        <v>81</v>
      </c>
      <c r="F10" s="57">
        <v>182</v>
      </c>
      <c r="G10" s="60"/>
      <c r="H10" s="57">
        <f t="shared" si="0"/>
        <v>0</v>
      </c>
    </row>
    <row r="11" ht="64.8" spans="1:20">
      <c r="A11" s="57" t="s">
        <v>56</v>
      </c>
      <c r="B11" s="58" t="s">
        <v>339</v>
      </c>
      <c r="C11" s="58" t="s">
        <v>79</v>
      </c>
      <c r="D11" s="59" t="s">
        <v>340</v>
      </c>
      <c r="E11" s="57" t="s">
        <v>81</v>
      </c>
      <c r="F11" s="57">
        <v>67</v>
      </c>
      <c r="G11" s="60"/>
      <c r="H11" s="57">
        <f t="shared" si="0"/>
        <v>0</v>
      </c>
    </row>
    <row r="12" spans="1:20">
      <c r="A12" s="53"/>
      <c r="B12" s="55" t="s">
        <v>341</v>
      </c>
      <c r="C12" s="55" t="s">
        <v>342</v>
      </c>
      <c r="D12" s="56"/>
      <c r="E12" s="53"/>
      <c r="F12" s="53"/>
      <c r="G12" s="61"/>
      <c r="H12" s="57"/>
    </row>
    <row r="13" ht="140.4" spans="1:20">
      <c r="A13" s="57" t="s">
        <v>59</v>
      </c>
      <c r="B13" s="58" t="s">
        <v>343</v>
      </c>
      <c r="C13" s="58" t="s">
        <v>344</v>
      </c>
      <c r="D13" s="59" t="s">
        <v>345</v>
      </c>
      <c r="E13" s="57" t="s">
        <v>71</v>
      </c>
      <c r="F13" s="57">
        <v>1</v>
      </c>
      <c r="G13" s="60"/>
      <c r="H13" s="57">
        <f t="shared" si="0"/>
        <v>0</v>
      </c>
    </row>
    <row r="14" ht="129.6" spans="1:20">
      <c r="A14" s="57" t="s">
        <v>62</v>
      </c>
      <c r="B14" s="58" t="s">
        <v>346</v>
      </c>
      <c r="C14" s="58" t="s">
        <v>347</v>
      </c>
      <c r="D14" s="59" t="s">
        <v>348</v>
      </c>
      <c r="E14" s="57" t="s">
        <v>71</v>
      </c>
      <c r="F14" s="57">
        <v>2</v>
      </c>
      <c r="G14" s="60"/>
      <c r="H14" s="57">
        <f t="shared" si="0"/>
        <v>0</v>
      </c>
    </row>
    <row r="15" ht="32.4" spans="1:20">
      <c r="A15" s="57" t="s">
        <v>67</v>
      </c>
      <c r="B15" s="58" t="s">
        <v>349</v>
      </c>
      <c r="C15" s="58" t="s">
        <v>350</v>
      </c>
      <c r="D15" s="59" t="s">
        <v>351</v>
      </c>
      <c r="E15" s="57" t="s">
        <v>352</v>
      </c>
      <c r="F15" s="57">
        <v>8</v>
      </c>
      <c r="G15" s="60"/>
      <c r="H15" s="57">
        <f t="shared" si="0"/>
        <v>0</v>
      </c>
    </row>
    <row r="16" spans="1:20">
      <c r="A16" s="53"/>
      <c r="B16" s="55" t="s">
        <v>307</v>
      </c>
      <c r="C16" s="55" t="s">
        <v>308</v>
      </c>
      <c r="D16" s="56"/>
      <c r="E16" s="53"/>
      <c r="F16" s="53"/>
      <c r="G16" s="61"/>
      <c r="H16" s="57"/>
    </row>
    <row r="17" spans="1:8">
      <c r="A17" s="53"/>
      <c r="B17" s="55" t="s">
        <v>193</v>
      </c>
      <c r="C17" s="55" t="s">
        <v>353</v>
      </c>
      <c r="D17" s="56"/>
      <c r="E17" s="53"/>
      <c r="F17" s="53"/>
      <c r="G17" s="61"/>
      <c r="H17" s="57"/>
    </row>
    <row r="18" ht="43.2" spans="1:8">
      <c r="A18" s="57" t="s">
        <v>72</v>
      </c>
      <c r="B18" s="58" t="s">
        <v>354</v>
      </c>
      <c r="C18" s="58" t="s">
        <v>196</v>
      </c>
      <c r="D18" s="59" t="s">
        <v>355</v>
      </c>
      <c r="E18" s="57" t="s">
        <v>81</v>
      </c>
      <c r="F18" s="57">
        <v>1500</v>
      </c>
      <c r="G18" s="60"/>
      <c r="H18" s="57">
        <f t="shared" si="0"/>
        <v>0</v>
      </c>
    </row>
    <row r="19" ht="64.8" spans="1:8">
      <c r="A19" s="57" t="s">
        <v>77</v>
      </c>
      <c r="B19" s="58" t="s">
        <v>356</v>
      </c>
      <c r="C19" s="58" t="s">
        <v>357</v>
      </c>
      <c r="D19" s="59" t="s">
        <v>358</v>
      </c>
      <c r="E19" s="57" t="s">
        <v>81</v>
      </c>
      <c r="F19" s="57">
        <v>1050</v>
      </c>
      <c r="G19" s="60"/>
      <c r="H19" s="57">
        <f t="shared" si="0"/>
        <v>0</v>
      </c>
    </row>
    <row r="20" ht="64.8" spans="1:8">
      <c r="A20" s="57" t="s">
        <v>82</v>
      </c>
      <c r="B20" s="58" t="s">
        <v>359</v>
      </c>
      <c r="C20" s="58" t="s">
        <v>79</v>
      </c>
      <c r="D20" s="59" t="s">
        <v>360</v>
      </c>
      <c r="E20" s="57" t="s">
        <v>81</v>
      </c>
      <c r="F20" s="57">
        <v>168</v>
      </c>
      <c r="G20" s="60"/>
      <c r="H20" s="57">
        <f t="shared" si="0"/>
        <v>0</v>
      </c>
    </row>
    <row r="21" ht="64.8" spans="1:8">
      <c r="A21" s="57" t="s">
        <v>86</v>
      </c>
      <c r="B21" s="58" t="s">
        <v>361</v>
      </c>
      <c r="C21" s="58" t="s">
        <v>79</v>
      </c>
      <c r="D21" s="59" t="s">
        <v>340</v>
      </c>
      <c r="E21" s="57" t="s">
        <v>81</v>
      </c>
      <c r="F21" s="57">
        <v>1500</v>
      </c>
      <c r="G21" s="60"/>
      <c r="H21" s="57">
        <f t="shared" si="0"/>
        <v>0</v>
      </c>
    </row>
    <row r="22" ht="32.4" spans="1:8">
      <c r="A22" s="57" t="s">
        <v>91</v>
      </c>
      <c r="B22" s="58" t="s">
        <v>362</v>
      </c>
      <c r="C22" s="58" t="s">
        <v>350</v>
      </c>
      <c r="D22" s="59" t="s">
        <v>363</v>
      </c>
      <c r="E22" s="57" t="s">
        <v>352</v>
      </c>
      <c r="F22" s="57">
        <v>5</v>
      </c>
      <c r="G22" s="60"/>
      <c r="H22" s="57">
        <f t="shared" si="0"/>
        <v>0</v>
      </c>
    </row>
    <row r="23" ht="64.8" spans="1:8">
      <c r="A23" s="57" t="s">
        <v>96</v>
      </c>
      <c r="B23" s="58" t="s">
        <v>364</v>
      </c>
      <c r="C23" s="58" t="s">
        <v>365</v>
      </c>
      <c r="D23" s="59" t="s">
        <v>366</v>
      </c>
      <c r="E23" s="57" t="s">
        <v>95</v>
      </c>
      <c r="F23" s="57">
        <v>1</v>
      </c>
      <c r="G23" s="60"/>
      <c r="H23" s="57">
        <f t="shared" si="0"/>
        <v>0</v>
      </c>
    </row>
    <row r="24" ht="32.4" spans="1:8">
      <c r="A24" s="57" t="s">
        <v>102</v>
      </c>
      <c r="B24" s="58" t="s">
        <v>367</v>
      </c>
      <c r="C24" s="58" t="s">
        <v>368</v>
      </c>
      <c r="D24" s="59" t="s">
        <v>369</v>
      </c>
      <c r="E24" s="57" t="s">
        <v>51</v>
      </c>
      <c r="F24" s="57">
        <v>6</v>
      </c>
      <c r="G24" s="60"/>
      <c r="H24" s="57">
        <f t="shared" si="0"/>
        <v>0</v>
      </c>
    </row>
    <row r="25" ht="43.2" spans="1:8">
      <c r="A25" s="57" t="s">
        <v>111</v>
      </c>
      <c r="B25" s="58" t="s">
        <v>370</v>
      </c>
      <c r="C25" s="58" t="s">
        <v>371</v>
      </c>
      <c r="D25" s="59" t="s">
        <v>372</v>
      </c>
      <c r="E25" s="57" t="s">
        <v>95</v>
      </c>
      <c r="F25" s="57">
        <v>2</v>
      </c>
      <c r="G25" s="60"/>
      <c r="H25" s="57">
        <f t="shared" si="0"/>
        <v>0</v>
      </c>
    </row>
    <row r="26" ht="32.4" spans="1:8">
      <c r="A26" s="57" t="s">
        <v>115</v>
      </c>
      <c r="B26" s="58" t="s">
        <v>373</v>
      </c>
      <c r="C26" s="58" t="s">
        <v>374</v>
      </c>
      <c r="D26" s="59" t="s">
        <v>375</v>
      </c>
      <c r="E26" s="57" t="s">
        <v>51</v>
      </c>
      <c r="F26" s="57">
        <v>1</v>
      </c>
      <c r="G26" s="60"/>
      <c r="H26" s="57">
        <f t="shared" si="0"/>
        <v>0</v>
      </c>
    </row>
    <row r="27" ht="32.4" spans="1:8">
      <c r="A27" s="57" t="s">
        <v>118</v>
      </c>
      <c r="B27" s="58" t="s">
        <v>376</v>
      </c>
      <c r="C27" s="58" t="s">
        <v>54</v>
      </c>
      <c r="D27" s="59" t="s">
        <v>377</v>
      </c>
      <c r="E27" s="57" t="s">
        <v>51</v>
      </c>
      <c r="F27" s="57">
        <v>3</v>
      </c>
      <c r="G27" s="60"/>
      <c r="H27" s="57">
        <f t="shared" si="0"/>
        <v>0</v>
      </c>
    </row>
    <row r="28" ht="129.6" spans="1:8">
      <c r="A28" s="57" t="s">
        <v>121</v>
      </c>
      <c r="B28" s="58" t="s">
        <v>378</v>
      </c>
      <c r="C28" s="58" t="s">
        <v>379</v>
      </c>
      <c r="D28" s="59" t="s">
        <v>380</v>
      </c>
      <c r="E28" s="57" t="s">
        <v>71</v>
      </c>
      <c r="F28" s="57">
        <v>1</v>
      </c>
      <c r="G28" s="60"/>
      <c r="H28" s="57">
        <f t="shared" si="0"/>
        <v>0</v>
      </c>
    </row>
    <row r="29" ht="32.4" spans="1:8">
      <c r="A29" s="57" t="s">
        <v>124</v>
      </c>
      <c r="B29" s="58" t="s">
        <v>381</v>
      </c>
      <c r="C29" s="58" t="s">
        <v>382</v>
      </c>
      <c r="D29" s="59" t="s">
        <v>383</v>
      </c>
      <c r="E29" s="57" t="s">
        <v>95</v>
      </c>
      <c r="F29" s="57">
        <v>1</v>
      </c>
      <c r="G29" s="60"/>
      <c r="H29" s="57">
        <f t="shared" si="0"/>
        <v>0</v>
      </c>
    </row>
    <row r="30" ht="64.8" spans="1:8">
      <c r="A30" s="57" t="s">
        <v>127</v>
      </c>
      <c r="B30" s="58" t="s">
        <v>384</v>
      </c>
      <c r="C30" s="58" t="s">
        <v>385</v>
      </c>
      <c r="D30" s="59" t="s">
        <v>386</v>
      </c>
      <c r="E30" s="57" t="s">
        <v>95</v>
      </c>
      <c r="F30" s="57">
        <v>8</v>
      </c>
      <c r="G30" s="60"/>
      <c r="H30" s="57">
        <f t="shared" si="0"/>
        <v>0</v>
      </c>
    </row>
    <row r="31" ht="32.4" spans="1:8">
      <c r="A31" s="57" t="s">
        <v>132</v>
      </c>
      <c r="B31" s="58" t="s">
        <v>387</v>
      </c>
      <c r="C31" s="58" t="s">
        <v>388</v>
      </c>
      <c r="D31" s="59" t="s">
        <v>389</v>
      </c>
      <c r="E31" s="57" t="s">
        <v>95</v>
      </c>
      <c r="F31" s="57">
        <v>1</v>
      </c>
      <c r="G31" s="60"/>
      <c r="H31" s="57">
        <f t="shared" si="0"/>
        <v>0</v>
      </c>
    </row>
    <row r="32" ht="194.4" spans="1:8">
      <c r="A32" s="57" t="s">
        <v>136</v>
      </c>
      <c r="B32" s="58" t="s">
        <v>390</v>
      </c>
      <c r="C32" s="58" t="s">
        <v>391</v>
      </c>
      <c r="D32" s="59" t="s">
        <v>392</v>
      </c>
      <c r="E32" s="57" t="s">
        <v>95</v>
      </c>
      <c r="F32" s="57">
        <v>5</v>
      </c>
      <c r="G32" s="60"/>
      <c r="H32" s="57">
        <f t="shared" si="0"/>
        <v>0</v>
      </c>
    </row>
    <row r="33" ht="140.4" spans="1:8">
      <c r="A33" s="57" t="s">
        <v>139</v>
      </c>
      <c r="B33" s="58" t="s">
        <v>393</v>
      </c>
      <c r="C33" s="58" t="s">
        <v>394</v>
      </c>
      <c r="D33" s="59" t="s">
        <v>395</v>
      </c>
      <c r="E33" s="57" t="s">
        <v>95</v>
      </c>
      <c r="F33" s="57">
        <v>12</v>
      </c>
      <c r="G33" s="60"/>
      <c r="H33" s="57">
        <f t="shared" si="0"/>
        <v>0</v>
      </c>
    </row>
    <row r="34" ht="43.2" spans="1:8">
      <c r="A34" s="57" t="s">
        <v>145</v>
      </c>
      <c r="B34" s="58" t="s">
        <v>396</v>
      </c>
      <c r="C34" s="58" t="s">
        <v>314</v>
      </c>
      <c r="D34" s="59" t="s">
        <v>315</v>
      </c>
      <c r="E34" s="57" t="s">
        <v>81</v>
      </c>
      <c r="F34" s="57">
        <v>1000</v>
      </c>
      <c r="G34" s="60"/>
      <c r="H34" s="57">
        <f t="shared" si="0"/>
        <v>0</v>
      </c>
    </row>
    <row r="35" ht="54" spans="1:8">
      <c r="A35" s="57" t="s">
        <v>149</v>
      </c>
      <c r="B35" s="58" t="s">
        <v>397</v>
      </c>
      <c r="C35" s="58" t="s">
        <v>79</v>
      </c>
      <c r="D35" s="59" t="s">
        <v>317</v>
      </c>
      <c r="E35" s="57" t="s">
        <v>81</v>
      </c>
      <c r="F35" s="57">
        <v>450</v>
      </c>
      <c r="G35" s="60"/>
      <c r="H35" s="57">
        <f t="shared" si="0"/>
        <v>0</v>
      </c>
    </row>
    <row r="36" spans="1:8">
      <c r="A36" s="53"/>
      <c r="B36" s="55"/>
      <c r="C36" s="55" t="s">
        <v>166</v>
      </c>
      <c r="D36" s="56"/>
      <c r="E36" s="53"/>
      <c r="F36" s="53"/>
      <c r="G36" s="53"/>
      <c r="H36" s="53">
        <f>SUM(H7:H35)</f>
        <v>0</v>
      </c>
    </row>
    <row r="37" ht="164.3" customHeight="1"/>
    <row r="38" ht="17" customHeight="1"/>
    <row r="39" ht="29.6" customHeight="1"/>
    <row r="40" ht="11.1" customHeight="1"/>
    <row r="41" ht="23.7" customHeight="1"/>
    <row r="42" ht="17.75" customHeight="1"/>
    <row r="43" ht="17" customHeight="1"/>
    <row r="44" ht="402.65" customHeight="1"/>
    <row r="45" ht="17" customHeight="1"/>
    <row r="46" ht="29.6" customHeight="1"/>
    <row r="47" ht="11.1" customHeight="1"/>
    <row r="48" ht="23.7" customHeight="1"/>
    <row r="49" ht="17" customHeight="1"/>
    <row r="50" ht="17.75" customHeight="1"/>
    <row r="51" ht="89.55" customHeight="1"/>
    <row r="52" ht="312.35" customHeight="1"/>
    <row r="53" ht="17.75" customHeight="1"/>
    <row r="54" ht="28.85" customHeight="1"/>
    <row r="55" ht="11.85" customHeight="1"/>
    <row r="56" ht="23.7" customHeight="1"/>
    <row r="57" ht="17" customHeight="1"/>
    <row r="58" ht="17.75" customHeight="1"/>
    <row r="59" ht="306.45" customHeight="1"/>
    <row r="60" ht="17.75" customHeight="1"/>
    <row r="61" ht="17" customHeight="1"/>
    <row r="62" ht="17.75" customHeight="1"/>
    <row r="63" ht="17" customHeight="1"/>
    <row r="64" ht="17.75" customHeight="1"/>
    <row r="65" ht="8.15" customHeight="1"/>
    <row r="66" ht="17.75" customHeight="1"/>
    <row r="67" ht="28.85" customHeight="1"/>
    <row r="68" ht="11.85" customHeight="1"/>
    <row r="69" ht="22.95" customHeight="1"/>
    <row r="70" ht="17.75" customHeight="1"/>
    <row r="71" ht="17.75" customHeight="1"/>
    <row r="72" ht="101.4" customHeight="1"/>
    <row r="73" ht="28.15" customHeight="1"/>
    <row r="74" ht="28.85" customHeight="1"/>
    <row r="75" ht="149.5" customHeight="1"/>
    <row r="76" ht="17" customHeight="1"/>
    <row r="77" ht="17.75" customHeight="1"/>
    <row r="78" ht="17.75" customHeight="1"/>
    <row r="79" ht="17" customHeight="1"/>
    <row r="80" ht="17.75" customHeight="1"/>
    <row r="81" ht="6.65" customHeight="1"/>
    <row r="82" ht="17.75" customHeight="1"/>
    <row r="83" ht="28.85" customHeight="1"/>
    <row r="84" ht="11.85" customHeight="1"/>
    <row r="85" ht="22.95" customHeight="1"/>
    <row r="86" ht="17.75" customHeight="1"/>
    <row r="87" ht="17" customHeight="1"/>
    <row r="88" ht="210.2" customHeight="1"/>
    <row r="89" ht="17" customHeight="1"/>
    <row r="90" ht="17.75" customHeight="1"/>
    <row r="91" ht="17.75" customHeight="1"/>
    <row r="92" ht="17" customHeight="1"/>
    <row r="93" ht="17.75" customHeight="1"/>
    <row r="94" ht="17.75" customHeight="1"/>
    <row r="95" ht="17" customHeight="1"/>
    <row r="96" ht="17.75" customHeight="1"/>
    <row r="97" ht="17" customHeight="1"/>
    <row r="98" ht="17.75" customHeight="1"/>
    <row r="99" ht="17.75" customHeight="1"/>
    <row r="100" ht="17" customHeight="1"/>
    <row r="101" ht="29.6" customHeight="1"/>
    <row r="102" ht="11.1" customHeight="1"/>
    <row r="103" ht="23.7" customHeight="1"/>
    <row r="104" ht="17.75" customHeight="1"/>
    <row r="105" ht="17" customHeight="1"/>
    <row r="106" ht="222.05" customHeight="1"/>
    <row r="107" ht="17" customHeight="1"/>
    <row r="108" ht="17.75" customHeight="1"/>
    <row r="109" ht="17.75" customHeight="1"/>
    <row r="110" ht="17" customHeight="1"/>
    <row r="111" ht="17.75" customHeight="1"/>
    <row r="112" ht="17" customHeight="1"/>
    <row r="113" ht="17.75" customHeight="1"/>
    <row r="114" ht="17.75" customHeight="1"/>
    <row r="115" ht="17" customHeight="1"/>
    <row r="116" ht="17.75" customHeight="1"/>
    <row r="117" ht="5.2" customHeight="1"/>
    <row r="118" ht="17.75" customHeight="1"/>
    <row r="119" ht="28.85" customHeight="1"/>
    <row r="120" ht="11.85" customHeight="1"/>
    <row r="121" ht="23.7" customHeight="1"/>
    <row r="122" ht="17" customHeight="1"/>
    <row r="123" ht="17.75" customHeight="1"/>
    <row r="124" ht="209.45" customHeight="1"/>
    <row r="125" ht="101.4" customHeight="1"/>
    <row r="126" ht="17.75" customHeight="1"/>
    <row r="127" ht="17.75" customHeight="1"/>
    <row r="128" ht="17" customHeight="1"/>
    <row r="129" ht="17.75" customHeight="1"/>
    <row r="130" ht="17.75" customHeight="1"/>
    <row r="131" ht="2.95" customHeight="1"/>
    <row r="132" ht="17.75" customHeight="1"/>
    <row r="133" ht="28.85" customHeight="1"/>
    <row r="134" ht="11.85" customHeight="1"/>
    <row r="135" ht="22.95" customHeight="1"/>
    <row r="136" ht="17.75" customHeight="1"/>
    <row r="137" ht="17.75" customHeight="1"/>
    <row r="138" ht="270.15" customHeight="1"/>
    <row r="139" ht="113.25" customHeight="1"/>
    <row r="140" ht="17" customHeight="1"/>
    <row r="141" ht="1.5" customHeight="1"/>
    <row r="142" ht="17.75" customHeight="1"/>
    <row r="143" ht="28.85" customHeight="1"/>
    <row r="144" ht="11.85" customHeight="1"/>
    <row r="145" ht="22.95" customHeight="1"/>
    <row r="146" ht="17.75" customHeight="1"/>
    <row r="147" ht="17.75" customHeight="1"/>
    <row r="148" ht="197.6" customHeight="1"/>
    <row r="149" ht="125.85" customHeight="1"/>
    <row r="150" ht="17" customHeight="1"/>
    <row r="151" ht="17.75" customHeight="1"/>
    <row r="152" ht="17" customHeight="1"/>
    <row r="153" ht="17.75" customHeight="1"/>
    <row r="154" ht="8.9" customHeight="1"/>
    <row r="155" ht="17" customHeight="1"/>
    <row r="156" ht="29.6" customHeight="1"/>
    <row r="157" ht="11.85" customHeight="1"/>
    <row r="158" ht="22.95" customHeight="1"/>
    <row r="159" ht="17.75" customHeight="1"/>
    <row r="160" ht="17" customHeight="1"/>
    <row r="161" ht="113.25" customHeight="1"/>
    <row r="162" ht="289.4" customHeight="1"/>
    <row r="163" ht="17" customHeight="1"/>
    <row r="164" ht="29.6" customHeight="1"/>
    <row r="165" ht="11.1" customHeight="1"/>
    <row r="166" ht="23.7" customHeight="1"/>
    <row r="167" ht="17" customHeight="1"/>
    <row r="168" ht="17.75" customHeight="1"/>
    <row r="169" ht="282.75" customHeight="1"/>
    <row r="170" ht="88.8" customHeight="1"/>
    <row r="171" ht="17.75" customHeight="1"/>
    <row r="172" ht="12.6" customHeight="1"/>
    <row r="173" ht="17.75" customHeight="1"/>
    <row r="174" ht="28.85" customHeight="1"/>
    <row r="175" ht="11.85" customHeight="1"/>
    <row r="176" ht="23.7" customHeight="1"/>
    <row r="177" ht="17" customHeight="1"/>
    <row r="178" ht="17.75" customHeight="1"/>
    <row r="179" ht="282" customHeight="1"/>
    <row r="180" ht="17.75" customHeight="1"/>
    <row r="181" ht="17" customHeight="1"/>
    <row r="182" ht="17.75" customHeight="1"/>
    <row r="183" ht="17" customHeight="1"/>
    <row r="184" ht="17.75" customHeight="1"/>
    <row r="185" ht="17.75" customHeight="1"/>
    <row r="186" ht="14.8" customHeight="1"/>
    <row r="187" ht="17.75" customHeight="1"/>
    <row r="188" ht="28.85" customHeight="1"/>
    <row r="189" ht="11.85" customHeight="1"/>
    <row r="190" ht="22.95" customHeight="1"/>
    <row r="191" ht="17.75" customHeight="1"/>
    <row r="192" ht="17.75" customHeight="1"/>
    <row r="193" ht="136.95" customHeight="1"/>
    <row r="194" ht="265" customHeight="1"/>
    <row r="195" ht="17.75" customHeight="1"/>
    <row r="196" ht="28.85" customHeight="1"/>
    <row r="197" ht="11.85" customHeight="1"/>
    <row r="198" ht="22.95" customHeight="1"/>
    <row r="199" ht="17.75" customHeight="1"/>
    <row r="200" ht="17" customHeight="1"/>
    <row r="201" ht="402.65" customHeight="1"/>
    <row r="202" ht="17" customHeight="1"/>
    <row r="203" ht="29.6" customHeight="1"/>
    <row r="204" ht="11.85" customHeight="1"/>
    <row r="205" ht="22.95" customHeight="1"/>
    <row r="206" ht="17.75" customHeight="1"/>
    <row r="207" ht="17" customHeight="1"/>
    <row r="208" ht="386.35" customHeight="1"/>
    <row r="209" ht="16.3" customHeight="1"/>
    <row r="210" ht="17" customHeight="1"/>
    <row r="211" ht="29.6" customHeight="1"/>
    <row r="212" ht="11.1" customHeight="1"/>
    <row r="213" ht="23.7" customHeight="1"/>
    <row r="214" ht="17" customHeight="1"/>
    <row r="215" ht="17.75" customHeight="1"/>
    <row r="216" ht="401.9" customHeight="1"/>
    <row r="217" ht="17.75" customHeight="1"/>
    <row r="218" ht="28.85" customHeight="1"/>
    <row r="219" ht="11.85" customHeight="1"/>
    <row r="220" ht="23.7" customHeight="1"/>
    <row r="221" ht="17" customHeight="1"/>
    <row r="222" ht="17.75" customHeight="1"/>
    <row r="223" ht="289.4" customHeight="1"/>
    <row r="224" ht="101.4" customHeight="1"/>
    <row r="225" ht="11.1" customHeight="1"/>
    <row r="226" ht="17.75" customHeight="1"/>
    <row r="227" ht="28.85" customHeight="1"/>
    <row r="228" ht="11.85" customHeight="1"/>
    <row r="229" ht="22.95" customHeight="1"/>
    <row r="230" ht="17.75" customHeight="1"/>
    <row r="231" ht="17.75" customHeight="1"/>
    <row r="232" ht="113.25" customHeight="1"/>
    <row r="233" ht="17" customHeight="1"/>
    <row r="234" ht="17.75" customHeight="1"/>
    <row r="235" ht="17.75" customHeight="1"/>
    <row r="236" ht="17" customHeight="1"/>
    <row r="237" ht="17.75" customHeight="1"/>
    <row r="238" ht="17" customHeight="1"/>
    <row r="239" ht="17.75" customHeight="1"/>
    <row r="240" ht="17.75" customHeight="1"/>
    <row r="241" ht="17" customHeight="1"/>
    <row r="242" ht="17.75" customHeight="1"/>
    <row r="243" ht="17.75" customHeight="1"/>
    <row r="244" ht="17" customHeight="1"/>
    <row r="245" ht="17.75" customHeight="1"/>
    <row r="246" ht="17" customHeight="1"/>
    <row r="247" ht="29.6" customHeight="1"/>
    <row r="248" ht="14.8" customHeight="1"/>
    <row r="249" ht="17.75" customHeight="1"/>
  </sheetData>
  <sheetProtection algorithmName="SHA-512" hashValue="0KIAYwdFZB6tan7DaPUGMHo+ZdCQomHskU+jmmOplxQwpmllm4W+G6Ptjxo/d0jqLHaINzbZvbbpegC4jThf9g==" saltValue="1qZ6RHjdnpaV4O0Y7tuEGQ==" spinCount="100000" sheet="1" formatCells="0" formatColumns="0" objects="1"/>
  <mergeCells count="2">
    <mergeCell ref="A1:H1"/>
    <mergeCell ref="A2:H2"/>
  </mergeCells>
  <pageMargins left="0.78740157480315" right="0.511811023622047" top="0.47244094488189" bottom="0.78740157480315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49"/>
  <sheetViews>
    <sheetView zoomScale="85" zoomScaleNormal="85" workbookViewId="0">
      <pane ySplit="3" topLeftCell="A4" activePane="bottomLeft" state="frozen"/>
      <selection/>
      <selection pane="bottomLeft" activeCell="H6" sqref="H6"/>
    </sheetView>
  </sheetViews>
  <sheetFormatPr defaultColWidth="9" defaultRowHeight="13.2"/>
  <cols>
    <col min="1" max="1" width="5" style="49" customWidth="1"/>
    <col min="2" max="2" width="16" style="49" customWidth="1"/>
    <col min="3" max="3" width="20" style="49" customWidth="1"/>
    <col min="4" max="4" width="50" style="49" customWidth="1"/>
    <col min="5" max="5" width="6" style="49" customWidth="1"/>
    <col min="6" max="6" width="10" style="49" customWidth="1"/>
    <col min="7" max="7" width="12" style="49" customWidth="1"/>
    <col min="8" max="8" width="14" style="49" customWidth="1"/>
    <col min="9" max="9" width="8.08333333333333" style="49" customWidth="1"/>
    <col min="10" max="10" width="6.15740740740741" style="49" customWidth="1"/>
    <col min="11" max="11" width="1.92592592592593" style="49" customWidth="1"/>
    <col min="12" max="12" width="7.05555555555556" style="49" customWidth="1"/>
    <col min="13" max="13" width="7.19444444444444" style="49" customWidth="1"/>
    <col min="14" max="20" width="7.05555555555556" style="49" customWidth="1"/>
    <col min="21" max="16384" width="9" style="50"/>
  </cols>
  <sheetData>
    <row r="1" ht="30" customHeight="1" spans="1:20">
      <c r="A1" s="51" t="s">
        <v>6</v>
      </c>
    </row>
    <row r="2" spans="1:20">
      <c r="A2" s="52" t="s">
        <v>398</v>
      </c>
    </row>
    <row r="3" s="48" customFormat="1" spans="1:20">
      <c r="A3" s="53" t="s">
        <v>3</v>
      </c>
      <c r="B3" s="53" t="s">
        <v>29</v>
      </c>
      <c r="C3" s="53" t="s">
        <v>30</v>
      </c>
      <c r="D3" s="53" t="s">
        <v>31</v>
      </c>
      <c r="E3" s="53" t="s">
        <v>32</v>
      </c>
      <c r="F3" s="53" t="s">
        <v>33</v>
      </c>
      <c r="G3" s="53" t="s">
        <v>168</v>
      </c>
      <c r="H3" s="53" t="s">
        <v>169</v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>
      <c r="A4" s="53"/>
      <c r="B4" s="55" t="s">
        <v>399</v>
      </c>
      <c r="C4" s="55" t="s">
        <v>400</v>
      </c>
      <c r="D4" s="56"/>
      <c r="E4" s="53"/>
      <c r="F4" s="53"/>
      <c r="G4" s="53"/>
      <c r="H4" s="53"/>
    </row>
    <row r="5" spans="1:20">
      <c r="A5" s="53"/>
      <c r="B5" s="55" t="s">
        <v>401</v>
      </c>
      <c r="C5" s="55" t="s">
        <v>37</v>
      </c>
      <c r="D5" s="56"/>
      <c r="E5" s="53"/>
      <c r="F5" s="53"/>
      <c r="G5" s="53"/>
      <c r="H5" s="53"/>
    </row>
    <row r="6" ht="21.6" spans="1:20">
      <c r="A6" s="57" t="s">
        <v>42</v>
      </c>
      <c r="B6" s="58" t="s">
        <v>402</v>
      </c>
      <c r="C6" s="58" t="s">
        <v>403</v>
      </c>
      <c r="D6" s="59" t="s">
        <v>404</v>
      </c>
      <c r="E6" s="57" t="s">
        <v>405</v>
      </c>
      <c r="F6" s="57">
        <v>6.65</v>
      </c>
      <c r="G6" s="60"/>
      <c r="H6" s="57">
        <f>F6*G6</f>
        <v>0</v>
      </c>
    </row>
    <row r="7" ht="21.6" spans="1:20">
      <c r="A7" s="57" t="s">
        <v>47</v>
      </c>
      <c r="B7" s="58" t="s">
        <v>406</v>
      </c>
      <c r="C7" s="58" t="s">
        <v>407</v>
      </c>
      <c r="D7" s="59" t="s">
        <v>408</v>
      </c>
      <c r="E7" s="57" t="s">
        <v>405</v>
      </c>
      <c r="F7" s="57">
        <v>6.65</v>
      </c>
      <c r="G7" s="60"/>
      <c r="H7" s="57">
        <f t="shared" ref="H7:H38" si="0">F7*G7</f>
        <v>0</v>
      </c>
    </row>
    <row r="8" ht="64.8" spans="1:20">
      <c r="A8" s="57" t="s">
        <v>52</v>
      </c>
      <c r="B8" s="58" t="s">
        <v>409</v>
      </c>
      <c r="C8" s="58" t="s">
        <v>410</v>
      </c>
      <c r="D8" s="59" t="s">
        <v>411</v>
      </c>
      <c r="E8" s="57" t="s">
        <v>405</v>
      </c>
      <c r="F8" s="57">
        <v>31.5</v>
      </c>
      <c r="G8" s="60"/>
      <c r="H8" s="57">
        <f t="shared" si="0"/>
        <v>0</v>
      </c>
    </row>
    <row r="9" ht="54" spans="1:20">
      <c r="A9" s="57" t="s">
        <v>56</v>
      </c>
      <c r="B9" s="58" t="s">
        <v>412</v>
      </c>
      <c r="C9" s="58" t="s">
        <v>413</v>
      </c>
      <c r="D9" s="59" t="s">
        <v>414</v>
      </c>
      <c r="E9" s="57" t="s">
        <v>405</v>
      </c>
      <c r="F9" s="57">
        <v>6.65</v>
      </c>
      <c r="G9" s="60"/>
      <c r="H9" s="57">
        <f t="shared" si="0"/>
        <v>0</v>
      </c>
    </row>
    <row r="10" ht="43.2" spans="1:20">
      <c r="A10" s="57" t="s">
        <v>59</v>
      </c>
      <c r="B10" s="58" t="s">
        <v>415</v>
      </c>
      <c r="C10" s="58" t="s">
        <v>416</v>
      </c>
      <c r="D10" s="59" t="s">
        <v>417</v>
      </c>
      <c r="E10" s="57" t="s">
        <v>405</v>
      </c>
      <c r="F10" s="57">
        <v>12.05</v>
      </c>
      <c r="G10" s="60"/>
      <c r="H10" s="57">
        <f t="shared" si="0"/>
        <v>0</v>
      </c>
    </row>
    <row r="11" spans="1:20">
      <c r="A11" s="57" t="s">
        <v>62</v>
      </c>
      <c r="B11" s="58" t="s">
        <v>418</v>
      </c>
      <c r="C11" s="58" t="s">
        <v>419</v>
      </c>
      <c r="D11" s="59" t="s">
        <v>420</v>
      </c>
      <c r="E11" s="57" t="s">
        <v>405</v>
      </c>
      <c r="F11" s="57">
        <v>6.65</v>
      </c>
      <c r="G11" s="60"/>
      <c r="H11" s="57">
        <f t="shared" si="0"/>
        <v>0</v>
      </c>
    </row>
    <row r="12" ht="54" spans="1:20">
      <c r="A12" s="57" t="s">
        <v>67</v>
      </c>
      <c r="B12" s="58" t="s">
        <v>421</v>
      </c>
      <c r="C12" s="58" t="s">
        <v>422</v>
      </c>
      <c r="D12" s="59" t="s">
        <v>423</v>
      </c>
      <c r="E12" s="57" t="s">
        <v>405</v>
      </c>
      <c r="F12" s="57">
        <v>6.65</v>
      </c>
      <c r="G12" s="60"/>
      <c r="H12" s="57">
        <f t="shared" si="0"/>
        <v>0</v>
      </c>
    </row>
    <row r="13" ht="54" spans="1:20">
      <c r="A13" s="57" t="s">
        <v>72</v>
      </c>
      <c r="B13" s="58" t="s">
        <v>424</v>
      </c>
      <c r="C13" s="58" t="s">
        <v>425</v>
      </c>
      <c r="D13" s="59" t="s">
        <v>426</v>
      </c>
      <c r="E13" s="57" t="s">
        <v>405</v>
      </c>
      <c r="F13" s="57">
        <v>25.78</v>
      </c>
      <c r="G13" s="60"/>
      <c r="H13" s="57">
        <f t="shared" si="0"/>
        <v>0</v>
      </c>
    </row>
    <row r="14" spans="1:20">
      <c r="A14" s="57" t="s">
        <v>77</v>
      </c>
      <c r="B14" s="58" t="s">
        <v>427</v>
      </c>
      <c r="C14" s="58" t="s">
        <v>428</v>
      </c>
      <c r="D14" s="59" t="s">
        <v>429</v>
      </c>
      <c r="E14" s="57" t="s">
        <v>405</v>
      </c>
      <c r="F14" s="57">
        <v>25.78</v>
      </c>
      <c r="G14" s="60"/>
      <c r="H14" s="57">
        <f t="shared" si="0"/>
        <v>0</v>
      </c>
    </row>
    <row r="15" ht="32.4" spans="1:20">
      <c r="A15" s="57" t="s">
        <v>82</v>
      </c>
      <c r="B15" s="58" t="s">
        <v>430</v>
      </c>
      <c r="C15" s="58" t="s">
        <v>431</v>
      </c>
      <c r="D15" s="59" t="s">
        <v>432</v>
      </c>
      <c r="E15" s="57" t="s">
        <v>405</v>
      </c>
      <c r="F15" s="57">
        <v>3.3</v>
      </c>
      <c r="G15" s="60"/>
      <c r="H15" s="57">
        <f t="shared" si="0"/>
        <v>0</v>
      </c>
    </row>
    <row r="16" ht="21.6" spans="1:20">
      <c r="A16" s="57" t="s">
        <v>86</v>
      </c>
      <c r="B16" s="58" t="s">
        <v>433</v>
      </c>
      <c r="C16" s="58" t="s">
        <v>434</v>
      </c>
      <c r="D16" s="59" t="s">
        <v>435</v>
      </c>
      <c r="E16" s="57" t="s">
        <v>405</v>
      </c>
      <c r="F16" s="57">
        <v>1.05</v>
      </c>
      <c r="G16" s="60"/>
      <c r="H16" s="57">
        <f t="shared" si="0"/>
        <v>0</v>
      </c>
    </row>
    <row r="17" ht="32.4" spans="1:8">
      <c r="A17" s="57" t="s">
        <v>91</v>
      </c>
      <c r="B17" s="58" t="s">
        <v>436</v>
      </c>
      <c r="C17" s="58" t="s">
        <v>437</v>
      </c>
      <c r="D17" s="59" t="s">
        <v>438</v>
      </c>
      <c r="E17" s="57" t="s">
        <v>51</v>
      </c>
      <c r="F17" s="57">
        <v>2</v>
      </c>
      <c r="G17" s="60"/>
      <c r="H17" s="57">
        <f t="shared" si="0"/>
        <v>0</v>
      </c>
    </row>
    <row r="18" ht="21.6" spans="1:8">
      <c r="A18" s="57" t="s">
        <v>96</v>
      </c>
      <c r="B18" s="58" t="s">
        <v>439</v>
      </c>
      <c r="C18" s="58" t="s">
        <v>440</v>
      </c>
      <c r="D18" s="59" t="s">
        <v>441</v>
      </c>
      <c r="E18" s="57" t="s">
        <v>51</v>
      </c>
      <c r="F18" s="57">
        <v>1</v>
      </c>
      <c r="G18" s="60"/>
      <c r="H18" s="57">
        <f t="shared" si="0"/>
        <v>0</v>
      </c>
    </row>
    <row r="19" spans="1:8">
      <c r="A19" s="53"/>
      <c r="B19" s="55" t="s">
        <v>401</v>
      </c>
      <c r="C19" s="55" t="s">
        <v>442</v>
      </c>
      <c r="D19" s="56"/>
      <c r="E19" s="53"/>
      <c r="F19" s="53"/>
      <c r="G19" s="61"/>
      <c r="H19" s="57"/>
    </row>
    <row r="20" ht="54" spans="1:8">
      <c r="A20" s="57" t="s">
        <v>102</v>
      </c>
      <c r="B20" s="58" t="s">
        <v>443</v>
      </c>
      <c r="C20" s="58" t="s">
        <v>444</v>
      </c>
      <c r="D20" s="59" t="s">
        <v>445</v>
      </c>
      <c r="E20" s="57" t="s">
        <v>405</v>
      </c>
      <c r="F20" s="57">
        <v>15.15</v>
      </c>
      <c r="G20" s="60"/>
      <c r="H20" s="57">
        <f t="shared" si="0"/>
        <v>0</v>
      </c>
    </row>
    <row r="21" ht="54" spans="1:8">
      <c r="A21" s="57" t="s">
        <v>111</v>
      </c>
      <c r="B21" s="58" t="s">
        <v>446</v>
      </c>
      <c r="C21" s="58" t="s">
        <v>447</v>
      </c>
      <c r="D21" s="59" t="s">
        <v>448</v>
      </c>
      <c r="E21" s="57" t="s">
        <v>405</v>
      </c>
      <c r="F21" s="57">
        <v>18.45</v>
      </c>
      <c r="G21" s="60"/>
      <c r="H21" s="57">
        <f t="shared" si="0"/>
        <v>0</v>
      </c>
    </row>
    <row r="22" ht="43.2" spans="1:8">
      <c r="A22" s="57" t="s">
        <v>115</v>
      </c>
      <c r="B22" s="58" t="s">
        <v>449</v>
      </c>
      <c r="C22" s="58" t="s">
        <v>450</v>
      </c>
      <c r="D22" s="59" t="s">
        <v>451</v>
      </c>
      <c r="E22" s="57" t="s">
        <v>405</v>
      </c>
      <c r="F22" s="57">
        <v>3.2</v>
      </c>
      <c r="G22" s="60"/>
      <c r="H22" s="57">
        <f t="shared" si="0"/>
        <v>0</v>
      </c>
    </row>
    <row r="23" ht="43.2" spans="1:8">
      <c r="A23" s="57" t="s">
        <v>118</v>
      </c>
      <c r="B23" s="58" t="s">
        <v>452</v>
      </c>
      <c r="C23" s="58" t="s">
        <v>453</v>
      </c>
      <c r="D23" s="59" t="s">
        <v>454</v>
      </c>
      <c r="E23" s="57" t="s">
        <v>405</v>
      </c>
      <c r="F23" s="57">
        <v>2.3</v>
      </c>
      <c r="G23" s="60"/>
      <c r="H23" s="57">
        <f t="shared" si="0"/>
        <v>0</v>
      </c>
    </row>
    <row r="24" ht="54" spans="1:8">
      <c r="A24" s="57" t="s">
        <v>121</v>
      </c>
      <c r="B24" s="58" t="s">
        <v>455</v>
      </c>
      <c r="C24" s="58" t="s">
        <v>456</v>
      </c>
      <c r="D24" s="59" t="s">
        <v>423</v>
      </c>
      <c r="E24" s="57" t="s">
        <v>405</v>
      </c>
      <c r="F24" s="57">
        <v>15.93</v>
      </c>
      <c r="G24" s="60"/>
      <c r="H24" s="57">
        <f t="shared" si="0"/>
        <v>0</v>
      </c>
    </row>
    <row r="25" ht="54" spans="1:8">
      <c r="A25" s="57" t="s">
        <v>124</v>
      </c>
      <c r="B25" s="58" t="s">
        <v>457</v>
      </c>
      <c r="C25" s="58" t="s">
        <v>425</v>
      </c>
      <c r="D25" s="59" t="s">
        <v>426</v>
      </c>
      <c r="E25" s="57" t="s">
        <v>405</v>
      </c>
      <c r="F25" s="57">
        <v>34.42</v>
      </c>
      <c r="G25" s="60"/>
      <c r="H25" s="57">
        <f t="shared" si="0"/>
        <v>0</v>
      </c>
    </row>
    <row r="26" spans="1:8">
      <c r="A26" s="57" t="s">
        <v>127</v>
      </c>
      <c r="B26" s="58" t="s">
        <v>458</v>
      </c>
      <c r="C26" s="58" t="s">
        <v>428</v>
      </c>
      <c r="D26" s="59" t="s">
        <v>429</v>
      </c>
      <c r="E26" s="57" t="s">
        <v>405</v>
      </c>
      <c r="F26" s="57">
        <v>34.42</v>
      </c>
      <c r="G26" s="60"/>
      <c r="H26" s="57">
        <f t="shared" si="0"/>
        <v>0</v>
      </c>
    </row>
    <row r="27" ht="43.2" spans="1:8">
      <c r="A27" s="57" t="s">
        <v>132</v>
      </c>
      <c r="B27" s="58" t="s">
        <v>459</v>
      </c>
      <c r="C27" s="58" t="s">
        <v>460</v>
      </c>
      <c r="D27" s="59" t="s">
        <v>461</v>
      </c>
      <c r="E27" s="57" t="s">
        <v>405</v>
      </c>
      <c r="F27" s="57">
        <v>30.68</v>
      </c>
      <c r="G27" s="60"/>
      <c r="H27" s="57">
        <f t="shared" si="0"/>
        <v>0</v>
      </c>
    </row>
    <row r="28" ht="32.4" spans="1:8">
      <c r="A28" s="57" t="s">
        <v>136</v>
      </c>
      <c r="B28" s="58" t="s">
        <v>462</v>
      </c>
      <c r="C28" s="58" t="s">
        <v>463</v>
      </c>
      <c r="D28" s="59" t="s">
        <v>464</v>
      </c>
      <c r="E28" s="57" t="s">
        <v>405</v>
      </c>
      <c r="F28" s="57">
        <v>30.68</v>
      </c>
      <c r="G28" s="60"/>
      <c r="H28" s="57">
        <f t="shared" si="0"/>
        <v>0</v>
      </c>
    </row>
    <row r="29" ht="32.4" spans="1:8">
      <c r="A29" s="57" t="s">
        <v>139</v>
      </c>
      <c r="B29" s="58" t="s">
        <v>465</v>
      </c>
      <c r="C29" s="58" t="s">
        <v>466</v>
      </c>
      <c r="D29" s="59" t="s">
        <v>467</v>
      </c>
      <c r="E29" s="57" t="s">
        <v>51</v>
      </c>
      <c r="F29" s="57">
        <v>1</v>
      </c>
      <c r="G29" s="60"/>
      <c r="H29" s="57">
        <f t="shared" si="0"/>
        <v>0</v>
      </c>
    </row>
    <row r="30" ht="32.4" spans="1:8">
      <c r="A30" s="57" t="s">
        <v>145</v>
      </c>
      <c r="B30" s="58" t="s">
        <v>468</v>
      </c>
      <c r="C30" s="58" t="s">
        <v>469</v>
      </c>
      <c r="D30" s="59" t="s">
        <v>470</v>
      </c>
      <c r="E30" s="57" t="s">
        <v>81</v>
      </c>
      <c r="F30" s="57">
        <v>6</v>
      </c>
      <c r="G30" s="60"/>
      <c r="H30" s="57">
        <f t="shared" si="0"/>
        <v>0</v>
      </c>
    </row>
    <row r="31" spans="1:8">
      <c r="A31" s="53"/>
      <c r="B31" s="55" t="s">
        <v>401</v>
      </c>
      <c r="C31" s="55" t="s">
        <v>275</v>
      </c>
      <c r="D31" s="56"/>
      <c r="E31" s="53"/>
      <c r="F31" s="53"/>
      <c r="G31" s="61"/>
      <c r="H31" s="57"/>
    </row>
    <row r="32" ht="21.6" spans="1:8">
      <c r="A32" s="57" t="s">
        <v>149</v>
      </c>
      <c r="B32" s="58" t="s">
        <v>471</v>
      </c>
      <c r="C32" s="58" t="s">
        <v>472</v>
      </c>
      <c r="D32" s="59" t="s">
        <v>473</v>
      </c>
      <c r="E32" s="57" t="s">
        <v>474</v>
      </c>
      <c r="F32" s="57">
        <v>5.21</v>
      </c>
      <c r="G32" s="60"/>
      <c r="H32" s="57">
        <f t="shared" si="0"/>
        <v>0</v>
      </c>
    </row>
    <row r="33" ht="21.6" spans="1:8">
      <c r="A33" s="57" t="s">
        <v>153</v>
      </c>
      <c r="B33" s="58" t="s">
        <v>475</v>
      </c>
      <c r="C33" s="58" t="s">
        <v>476</v>
      </c>
      <c r="D33" s="59" t="s">
        <v>477</v>
      </c>
      <c r="E33" s="57" t="s">
        <v>405</v>
      </c>
      <c r="F33" s="57">
        <v>22.08</v>
      </c>
      <c r="G33" s="60"/>
      <c r="H33" s="57">
        <f t="shared" si="0"/>
        <v>0</v>
      </c>
    </row>
    <row r="34" ht="21.6" spans="1:8">
      <c r="A34" s="57" t="s">
        <v>158</v>
      </c>
      <c r="B34" s="58" t="s">
        <v>478</v>
      </c>
      <c r="C34" s="58" t="s">
        <v>479</v>
      </c>
      <c r="D34" s="59" t="s">
        <v>480</v>
      </c>
      <c r="E34" s="57" t="s">
        <v>481</v>
      </c>
      <c r="F34" s="57">
        <v>2</v>
      </c>
      <c r="G34" s="60"/>
      <c r="H34" s="57">
        <f t="shared" si="0"/>
        <v>0</v>
      </c>
    </row>
    <row r="35" ht="21.6" spans="1:8">
      <c r="A35" s="57" t="s">
        <v>162</v>
      </c>
      <c r="B35" s="58" t="s">
        <v>482</v>
      </c>
      <c r="C35" s="58" t="s">
        <v>483</v>
      </c>
      <c r="D35" s="59" t="s">
        <v>484</v>
      </c>
      <c r="E35" s="57" t="s">
        <v>474</v>
      </c>
      <c r="F35" s="57">
        <v>0.4</v>
      </c>
      <c r="G35" s="60"/>
      <c r="H35" s="57">
        <f t="shared" si="0"/>
        <v>0</v>
      </c>
    </row>
    <row r="36" spans="1:8">
      <c r="A36" s="57" t="s">
        <v>219</v>
      </c>
      <c r="B36" s="58" t="s">
        <v>485</v>
      </c>
      <c r="C36" s="58" t="s">
        <v>486</v>
      </c>
      <c r="D36" s="59" t="s">
        <v>487</v>
      </c>
      <c r="E36" s="57" t="s">
        <v>405</v>
      </c>
      <c r="F36" s="57">
        <v>6.67</v>
      </c>
      <c r="G36" s="60"/>
      <c r="H36" s="57">
        <f t="shared" si="0"/>
        <v>0</v>
      </c>
    </row>
    <row r="37" ht="54" spans="1:8">
      <c r="A37" s="57" t="s">
        <v>221</v>
      </c>
      <c r="B37" s="58" t="s">
        <v>488</v>
      </c>
      <c r="C37" s="58" t="s">
        <v>447</v>
      </c>
      <c r="D37" s="59" t="s">
        <v>448</v>
      </c>
      <c r="E37" s="57" t="s">
        <v>405</v>
      </c>
      <c r="F37" s="57">
        <v>70.92</v>
      </c>
      <c r="G37" s="60"/>
      <c r="H37" s="57">
        <f t="shared" si="0"/>
        <v>0</v>
      </c>
    </row>
    <row r="38" ht="43.2" spans="1:8">
      <c r="A38" s="57" t="s">
        <v>223</v>
      </c>
      <c r="B38" s="58" t="s">
        <v>489</v>
      </c>
      <c r="C38" s="58" t="s">
        <v>490</v>
      </c>
      <c r="D38" s="59" t="s">
        <v>491</v>
      </c>
      <c r="E38" s="57" t="s">
        <v>405</v>
      </c>
      <c r="F38" s="57">
        <v>9.2</v>
      </c>
      <c r="G38" s="60"/>
      <c r="H38" s="57">
        <f t="shared" si="0"/>
        <v>0</v>
      </c>
    </row>
    <row r="39" ht="64.8" spans="1:8">
      <c r="A39" s="57" t="s">
        <v>225</v>
      </c>
      <c r="B39" s="58" t="s">
        <v>492</v>
      </c>
      <c r="C39" s="58" t="s">
        <v>493</v>
      </c>
      <c r="D39" s="59" t="s">
        <v>494</v>
      </c>
      <c r="E39" s="57" t="s">
        <v>405</v>
      </c>
      <c r="F39" s="57">
        <v>25.92</v>
      </c>
      <c r="G39" s="60"/>
      <c r="H39" s="57">
        <f t="shared" ref="H39:H62" si="1">F39*G39</f>
        <v>0</v>
      </c>
    </row>
    <row r="40" ht="129.6" spans="1:8">
      <c r="A40" s="57" t="s">
        <v>227</v>
      </c>
      <c r="B40" s="58" t="s">
        <v>495</v>
      </c>
      <c r="C40" s="58" t="s">
        <v>496</v>
      </c>
      <c r="D40" s="59" t="s">
        <v>497</v>
      </c>
      <c r="E40" s="57" t="s">
        <v>405</v>
      </c>
      <c r="F40" s="57">
        <v>190.31</v>
      </c>
      <c r="G40" s="60"/>
      <c r="H40" s="57">
        <f t="shared" si="1"/>
        <v>0</v>
      </c>
    </row>
    <row r="41" ht="32.4" spans="1:8">
      <c r="A41" s="57" t="s">
        <v>230</v>
      </c>
      <c r="B41" s="58" t="s">
        <v>498</v>
      </c>
      <c r="C41" s="58" t="s">
        <v>499</v>
      </c>
      <c r="D41" s="59" t="s">
        <v>500</v>
      </c>
      <c r="E41" s="57" t="s">
        <v>81</v>
      </c>
      <c r="F41" s="57">
        <v>19.2</v>
      </c>
      <c r="G41" s="60"/>
      <c r="H41" s="57">
        <f t="shared" si="1"/>
        <v>0</v>
      </c>
    </row>
    <row r="42" ht="54" spans="1:8">
      <c r="A42" s="57" t="s">
        <v>232</v>
      </c>
      <c r="B42" s="58" t="s">
        <v>501</v>
      </c>
      <c r="C42" s="58" t="s">
        <v>502</v>
      </c>
      <c r="D42" s="59" t="s">
        <v>503</v>
      </c>
      <c r="E42" s="57" t="s">
        <v>405</v>
      </c>
      <c r="F42" s="57">
        <v>21</v>
      </c>
      <c r="G42" s="60"/>
      <c r="H42" s="57">
        <f t="shared" si="1"/>
        <v>0</v>
      </c>
    </row>
    <row r="43" ht="21.6" spans="1:8">
      <c r="A43" s="57" t="s">
        <v>238</v>
      </c>
      <c r="B43" s="58" t="s">
        <v>504</v>
      </c>
      <c r="C43" s="58" t="s">
        <v>505</v>
      </c>
      <c r="D43" s="59" t="s">
        <v>506</v>
      </c>
      <c r="E43" s="57" t="s">
        <v>81</v>
      </c>
      <c r="F43" s="57">
        <v>4.2</v>
      </c>
      <c r="G43" s="60"/>
      <c r="H43" s="57">
        <f t="shared" si="1"/>
        <v>0</v>
      </c>
    </row>
    <row r="44" ht="43.2" spans="1:8">
      <c r="A44" s="57" t="s">
        <v>242</v>
      </c>
      <c r="B44" s="58" t="s">
        <v>507</v>
      </c>
      <c r="C44" s="58" t="s">
        <v>460</v>
      </c>
      <c r="D44" s="59" t="s">
        <v>461</v>
      </c>
      <c r="E44" s="57" t="s">
        <v>405</v>
      </c>
      <c r="F44" s="57">
        <v>150.84</v>
      </c>
      <c r="G44" s="60"/>
      <c r="H44" s="57">
        <f t="shared" si="1"/>
        <v>0</v>
      </c>
    </row>
    <row r="45" ht="32.4" spans="1:8">
      <c r="A45" s="57" t="s">
        <v>246</v>
      </c>
      <c r="B45" s="58" t="s">
        <v>508</v>
      </c>
      <c r="C45" s="58" t="s">
        <v>463</v>
      </c>
      <c r="D45" s="59" t="s">
        <v>464</v>
      </c>
      <c r="E45" s="57" t="s">
        <v>405</v>
      </c>
      <c r="F45" s="57">
        <v>150.84</v>
      </c>
      <c r="G45" s="60"/>
      <c r="H45" s="57">
        <f t="shared" si="1"/>
        <v>0</v>
      </c>
    </row>
    <row r="46" ht="32.4" spans="1:8">
      <c r="A46" s="57" t="s">
        <v>250</v>
      </c>
      <c r="B46" s="58" t="s">
        <v>509</v>
      </c>
      <c r="C46" s="58" t="s">
        <v>437</v>
      </c>
      <c r="D46" s="59" t="s">
        <v>510</v>
      </c>
      <c r="E46" s="57" t="s">
        <v>51</v>
      </c>
      <c r="F46" s="57">
        <v>3</v>
      </c>
      <c r="G46" s="60"/>
      <c r="H46" s="57">
        <f t="shared" si="1"/>
        <v>0</v>
      </c>
    </row>
    <row r="47" ht="64.8" spans="1:8">
      <c r="A47" s="57" t="s">
        <v>254</v>
      </c>
      <c r="B47" s="58" t="s">
        <v>511</v>
      </c>
      <c r="C47" s="58" t="s">
        <v>512</v>
      </c>
      <c r="D47" s="59" t="s">
        <v>513</v>
      </c>
      <c r="E47" s="57" t="s">
        <v>106</v>
      </c>
      <c r="F47" s="57">
        <v>1</v>
      </c>
      <c r="G47" s="60"/>
      <c r="H47" s="57">
        <f t="shared" si="1"/>
        <v>0</v>
      </c>
    </row>
    <row r="48" spans="1:8">
      <c r="A48" s="53"/>
      <c r="B48" s="55" t="s">
        <v>514</v>
      </c>
      <c r="C48" s="55" t="s">
        <v>332</v>
      </c>
      <c r="D48" s="56"/>
      <c r="E48" s="53"/>
      <c r="F48" s="53"/>
      <c r="G48" s="61"/>
      <c r="H48" s="57"/>
    </row>
    <row r="49" ht="21.6" spans="1:8">
      <c r="A49" s="57" t="s">
        <v>258</v>
      </c>
      <c r="B49" s="58" t="s">
        <v>515</v>
      </c>
      <c r="C49" s="58" t="s">
        <v>516</v>
      </c>
      <c r="D49" s="59" t="s">
        <v>517</v>
      </c>
      <c r="E49" s="57" t="s">
        <v>405</v>
      </c>
      <c r="F49" s="57">
        <v>53.76</v>
      </c>
      <c r="G49" s="60"/>
      <c r="H49" s="57">
        <f t="shared" si="1"/>
        <v>0</v>
      </c>
    </row>
    <row r="50" ht="32.4" spans="1:8">
      <c r="A50" s="57" t="s">
        <v>262</v>
      </c>
      <c r="B50" s="58" t="s">
        <v>518</v>
      </c>
      <c r="C50" s="58" t="s">
        <v>519</v>
      </c>
      <c r="D50" s="59" t="s">
        <v>520</v>
      </c>
      <c r="E50" s="57" t="s">
        <v>51</v>
      </c>
      <c r="F50" s="57">
        <v>2</v>
      </c>
      <c r="G50" s="60"/>
      <c r="H50" s="57">
        <f t="shared" si="1"/>
        <v>0</v>
      </c>
    </row>
    <row r="51" ht="32.4" spans="1:8">
      <c r="A51" s="57" t="s">
        <v>266</v>
      </c>
      <c r="B51" s="58" t="s">
        <v>521</v>
      </c>
      <c r="C51" s="58" t="s">
        <v>522</v>
      </c>
      <c r="D51" s="59" t="s">
        <v>523</v>
      </c>
      <c r="E51" s="57" t="s">
        <v>51</v>
      </c>
      <c r="F51" s="57">
        <v>1</v>
      </c>
      <c r="G51" s="60"/>
      <c r="H51" s="57">
        <f t="shared" si="1"/>
        <v>0</v>
      </c>
    </row>
    <row r="52" ht="32.4" spans="1:8">
      <c r="A52" s="57" t="s">
        <v>270</v>
      </c>
      <c r="B52" s="58" t="s">
        <v>524</v>
      </c>
      <c r="C52" s="58" t="s">
        <v>525</v>
      </c>
      <c r="D52" s="59" t="s">
        <v>526</v>
      </c>
      <c r="E52" s="57" t="s">
        <v>51</v>
      </c>
      <c r="F52" s="57">
        <v>1</v>
      </c>
      <c r="G52" s="60"/>
      <c r="H52" s="57">
        <f t="shared" si="1"/>
        <v>0</v>
      </c>
    </row>
    <row r="53" ht="32.4" spans="1:8">
      <c r="A53" s="57" t="s">
        <v>527</v>
      </c>
      <c r="B53" s="58" t="s">
        <v>528</v>
      </c>
      <c r="C53" s="58" t="s">
        <v>529</v>
      </c>
      <c r="D53" s="59" t="s">
        <v>530</v>
      </c>
      <c r="E53" s="57" t="s">
        <v>81</v>
      </c>
      <c r="F53" s="57">
        <v>4.15</v>
      </c>
      <c r="G53" s="60"/>
      <c r="H53" s="57">
        <f t="shared" si="1"/>
        <v>0</v>
      </c>
    </row>
    <row r="54" ht="32.4" spans="1:8">
      <c r="A54" s="57" t="s">
        <v>531</v>
      </c>
      <c r="B54" s="58" t="s">
        <v>532</v>
      </c>
      <c r="C54" s="58" t="s">
        <v>533</v>
      </c>
      <c r="D54" s="59" t="s">
        <v>534</v>
      </c>
      <c r="E54" s="57" t="s">
        <v>106</v>
      </c>
      <c r="F54" s="57">
        <v>2</v>
      </c>
      <c r="G54" s="60"/>
      <c r="H54" s="57">
        <f t="shared" si="1"/>
        <v>0</v>
      </c>
    </row>
    <row r="55" ht="54" spans="1:8">
      <c r="A55" s="57" t="s">
        <v>535</v>
      </c>
      <c r="B55" s="58" t="s">
        <v>536</v>
      </c>
      <c r="C55" s="58" t="s">
        <v>537</v>
      </c>
      <c r="D55" s="59" t="s">
        <v>538</v>
      </c>
      <c r="E55" s="57" t="s">
        <v>46</v>
      </c>
      <c r="F55" s="57">
        <v>1</v>
      </c>
      <c r="G55" s="60"/>
      <c r="H55" s="57">
        <f t="shared" si="1"/>
        <v>0</v>
      </c>
    </row>
    <row r="56" ht="75.6" spans="1:8">
      <c r="A56" s="57" t="s">
        <v>539</v>
      </c>
      <c r="B56" s="58" t="s">
        <v>540</v>
      </c>
      <c r="C56" s="58" t="s">
        <v>541</v>
      </c>
      <c r="D56" s="59" t="s">
        <v>542</v>
      </c>
      <c r="E56" s="57" t="s">
        <v>46</v>
      </c>
      <c r="F56" s="57">
        <v>1</v>
      </c>
      <c r="G56" s="60"/>
      <c r="H56" s="57">
        <f t="shared" si="1"/>
        <v>0</v>
      </c>
    </row>
    <row r="57" ht="86.4" spans="1:8">
      <c r="A57" s="57" t="s">
        <v>543</v>
      </c>
      <c r="B57" s="58" t="s">
        <v>544</v>
      </c>
      <c r="C57" s="58" t="s">
        <v>545</v>
      </c>
      <c r="D57" s="59" t="s">
        <v>546</v>
      </c>
      <c r="E57" s="57" t="s">
        <v>51</v>
      </c>
      <c r="F57" s="57">
        <v>1</v>
      </c>
      <c r="G57" s="60"/>
      <c r="H57" s="57">
        <f t="shared" si="1"/>
        <v>0</v>
      </c>
    </row>
    <row r="58" ht="75.6" spans="1:8">
      <c r="A58" s="57" t="s">
        <v>547</v>
      </c>
      <c r="B58" s="58" t="s">
        <v>548</v>
      </c>
      <c r="C58" s="58" t="s">
        <v>549</v>
      </c>
      <c r="D58" s="59" t="s">
        <v>550</v>
      </c>
      <c r="E58" s="57" t="s">
        <v>51</v>
      </c>
      <c r="F58" s="57">
        <v>2</v>
      </c>
      <c r="G58" s="60"/>
      <c r="H58" s="57">
        <f t="shared" si="1"/>
        <v>0</v>
      </c>
    </row>
    <row r="59" ht="86.4" spans="1:8">
      <c r="A59" s="57" t="s">
        <v>551</v>
      </c>
      <c r="B59" s="58" t="s">
        <v>552</v>
      </c>
      <c r="C59" s="58" t="s">
        <v>553</v>
      </c>
      <c r="D59" s="59" t="s">
        <v>554</v>
      </c>
      <c r="E59" s="57" t="s">
        <v>51</v>
      </c>
      <c r="F59" s="57">
        <v>1</v>
      </c>
      <c r="G59" s="60"/>
      <c r="H59" s="57">
        <f t="shared" si="1"/>
        <v>0</v>
      </c>
    </row>
    <row r="60" ht="86.4" spans="1:8">
      <c r="A60" s="57" t="s">
        <v>555</v>
      </c>
      <c r="B60" s="58" t="s">
        <v>556</v>
      </c>
      <c r="C60" s="58" t="s">
        <v>553</v>
      </c>
      <c r="D60" s="59" t="s">
        <v>557</v>
      </c>
      <c r="E60" s="57" t="s">
        <v>51</v>
      </c>
      <c r="F60" s="57">
        <v>1</v>
      </c>
      <c r="G60" s="60"/>
      <c r="H60" s="57">
        <f t="shared" si="1"/>
        <v>0</v>
      </c>
    </row>
    <row r="61" ht="43.2" spans="1:8">
      <c r="A61" s="57" t="s">
        <v>558</v>
      </c>
      <c r="B61" s="58" t="s">
        <v>559</v>
      </c>
      <c r="C61" s="58" t="s">
        <v>560</v>
      </c>
      <c r="D61" s="59" t="s">
        <v>561</v>
      </c>
      <c r="E61" s="57" t="s">
        <v>405</v>
      </c>
      <c r="F61" s="57">
        <v>15</v>
      </c>
      <c r="G61" s="60"/>
      <c r="H61" s="57">
        <f t="shared" si="1"/>
        <v>0</v>
      </c>
    </row>
    <row r="62" ht="21.6" spans="1:8">
      <c r="A62" s="57" t="s">
        <v>562</v>
      </c>
      <c r="B62" s="58" t="s">
        <v>563</v>
      </c>
      <c r="C62" s="58" t="s">
        <v>564</v>
      </c>
      <c r="D62" s="59" t="s">
        <v>565</v>
      </c>
      <c r="E62" s="57" t="s">
        <v>51</v>
      </c>
      <c r="F62" s="57">
        <v>10</v>
      </c>
      <c r="G62" s="60"/>
      <c r="H62" s="57">
        <f t="shared" si="1"/>
        <v>0</v>
      </c>
    </row>
    <row r="63" spans="1:8">
      <c r="A63" s="53"/>
      <c r="B63" s="55"/>
      <c r="C63" s="55" t="s">
        <v>166</v>
      </c>
      <c r="D63" s="56"/>
      <c r="E63" s="53"/>
      <c r="F63" s="53"/>
      <c r="G63" s="53"/>
      <c r="H63" s="53">
        <f>SUM(H6:H62)</f>
        <v>0</v>
      </c>
    </row>
    <row r="64" ht="17.75" customHeight="1"/>
    <row r="65" ht="5.9" customHeight="1"/>
    <row r="66" ht="17" customHeight="1"/>
    <row r="67" ht="29.6" customHeight="1"/>
    <row r="68" ht="11.1" customHeight="1"/>
    <row r="69" ht="23.7" customHeight="1"/>
    <row r="70" ht="17" customHeight="1"/>
    <row r="71" ht="17.75" customHeight="1"/>
    <row r="72" ht="173.95" customHeight="1"/>
    <row r="73" ht="40.7" customHeight="1"/>
    <row r="74" ht="77" customHeight="1"/>
    <row r="75" ht="41.45" customHeight="1"/>
    <row r="76" ht="17.75" customHeight="1"/>
    <row r="77" ht="17" customHeight="1"/>
    <row r="78" ht="17.75" customHeight="1"/>
    <row r="79" ht="16.3" customHeight="1"/>
    <row r="80" ht="17.75" customHeight="1"/>
    <row r="81" ht="28.85" customHeight="1"/>
    <row r="82" ht="11.85" customHeight="1"/>
    <row r="83" ht="23.7" customHeight="1"/>
    <row r="84" ht="17" customHeight="1"/>
    <row r="85" ht="17.75" customHeight="1"/>
    <row r="86" ht="77" customHeight="1"/>
    <row r="87" ht="53.3" customHeight="1"/>
    <row r="88" ht="40.7" customHeight="1"/>
    <row r="89" ht="136.95" customHeight="1"/>
    <row r="90" ht="17.75" customHeight="1"/>
    <row r="91" ht="17.75" customHeight="1"/>
    <row r="92" ht="17" customHeight="1"/>
    <row r="93" ht="17.75" customHeight="1"/>
    <row r="94" ht="17" customHeight="1"/>
    <row r="95" ht="6.65" customHeight="1"/>
    <row r="96" ht="17.75" customHeight="1"/>
    <row r="97" ht="28.85" customHeight="1"/>
    <row r="98" ht="11.85" customHeight="1"/>
    <row r="99" ht="22.95" customHeight="1"/>
    <row r="100" ht="17.75" customHeight="1"/>
    <row r="101" ht="17.75" customHeight="1"/>
    <row r="102" ht="125.1" customHeight="1"/>
    <row r="103" ht="125.85" customHeight="1"/>
    <row r="104" ht="113.25" customHeight="1"/>
    <row r="105" ht="17.75" customHeight="1"/>
    <row r="106" ht="17" customHeight="1"/>
    <row r="107" ht="2.95" customHeight="1"/>
    <row r="108" ht="17.75" customHeight="1"/>
    <row r="109" ht="28.85" customHeight="1"/>
    <row r="110" ht="11.85" customHeight="1"/>
    <row r="111" ht="22.95" customHeight="1"/>
    <row r="112" ht="17.75" customHeight="1"/>
    <row r="113" ht="17" customHeight="1"/>
    <row r="114" ht="185.8" customHeight="1"/>
    <row r="115" ht="173.95" customHeight="1"/>
    <row r="116" ht="40.7" customHeight="1"/>
    <row r="117" ht="2.2" customHeight="1"/>
    <row r="118" ht="17" customHeight="1"/>
    <row r="119" ht="29.6" customHeight="1"/>
    <row r="120" ht="11.1" customHeight="1"/>
    <row r="121" ht="23.7" customHeight="1"/>
    <row r="122" ht="17.75" customHeight="1"/>
    <row r="123" ht="17" customHeight="1"/>
    <row r="124" ht="197.6" customHeight="1"/>
    <row r="125" ht="77.7" customHeight="1"/>
    <row r="126" ht="77" customHeight="1"/>
    <row r="127" ht="17.75" customHeight="1"/>
    <row r="128" ht="17" customHeight="1"/>
    <row r="129" ht="14.8" customHeight="1"/>
    <row r="130" ht="17.75" customHeight="1"/>
    <row r="131" ht="28.85" customHeight="1"/>
    <row r="132" ht="11.85" customHeight="1"/>
    <row r="133" ht="23.7" customHeight="1"/>
    <row r="134" ht="17" customHeight="1"/>
    <row r="135" ht="17.75" customHeight="1"/>
    <row r="136" ht="101.4" customHeight="1"/>
    <row r="137" ht="28.85" customHeight="1"/>
    <row r="138" ht="65.15" customHeight="1"/>
    <row r="139" ht="65.15" customHeight="1"/>
    <row r="140" ht="65.15" customHeight="1"/>
    <row r="141" ht="53.3" customHeight="1"/>
    <row r="142" ht="17.75" customHeight="1"/>
    <row r="143" ht="5.2" customHeight="1"/>
    <row r="144" ht="17.75" customHeight="1"/>
    <row r="145" ht="28.85" customHeight="1"/>
    <row r="146" ht="11.85" customHeight="1"/>
    <row r="147" ht="22.95" customHeight="1"/>
    <row r="148" ht="17.75" customHeight="1"/>
    <row r="149" ht="17.75" customHeight="1"/>
    <row r="150" ht="28.85" customHeight="1"/>
    <row r="151" ht="125.85" customHeight="1"/>
    <row r="152" ht="113.25" customHeight="1"/>
    <row r="153" ht="17.75" customHeight="1"/>
    <row r="154" ht="17" customHeight="1"/>
    <row r="155" ht="17.75" customHeight="1"/>
    <row r="156" ht="17" customHeight="1"/>
    <row r="157" ht="17.75" customHeight="1"/>
    <row r="158" ht="17.75" customHeight="1"/>
    <row r="159" ht="17" customHeight="1"/>
    <row r="160" ht="11.85" customHeight="1"/>
    <row r="161" ht="17.75" customHeight="1"/>
    <row r="162" ht="28.85" customHeight="1"/>
    <row r="163" ht="11.85" customHeight="1"/>
    <row r="164" ht="22.95" customHeight="1"/>
    <row r="165" ht="17.75" customHeight="1"/>
    <row r="166" ht="17.75" customHeight="1"/>
    <row r="167" ht="185.05" customHeight="1"/>
    <row r="168" ht="216.85" customHeight="1"/>
    <row r="169" ht="17" customHeight="1"/>
    <row r="170" ht="29.6" customHeight="1"/>
    <row r="171" ht="11.85" customHeight="1"/>
    <row r="172" ht="22.95" customHeight="1"/>
    <row r="173" ht="17.75" customHeight="1"/>
    <row r="174" ht="17" customHeight="1"/>
    <row r="175" ht="258.3" customHeight="1"/>
    <row r="176" ht="89.55" customHeight="1"/>
    <row r="177" ht="17.75" customHeight="1"/>
    <row r="178" ht="17" customHeight="1"/>
    <row r="179" ht="17.75" customHeight="1"/>
    <row r="180" ht="2.2" customHeight="1"/>
    <row r="181" ht="17" customHeight="1"/>
    <row r="182" ht="29.6" customHeight="1"/>
    <row r="183" ht="11.1" customHeight="1"/>
    <row r="184" ht="23.7" customHeight="1"/>
    <row r="185" ht="17" customHeight="1"/>
    <row r="186" ht="17.75" customHeight="1"/>
    <row r="187" ht="162.1" customHeight="1"/>
    <row r="188" ht="65.15" customHeight="1"/>
    <row r="189" ht="17" customHeight="1"/>
    <row r="190" ht="17.75" customHeight="1"/>
    <row r="191" ht="17.75" customHeight="1"/>
    <row r="192" ht="17" customHeight="1"/>
    <row r="193" ht="17.75" customHeight="1"/>
    <row r="194" ht="17.75" customHeight="1"/>
    <row r="195" ht="17" customHeight="1"/>
    <row r="196" ht="17.75" customHeight="1"/>
    <row r="197" ht="17" customHeight="1"/>
    <row r="198" ht="17.75" customHeight="1"/>
    <row r="199" ht="17.75" customHeight="1"/>
    <row r="200" ht="28.85" customHeight="1"/>
    <row r="201" ht="11.85" customHeight="1"/>
    <row r="202" ht="23.7" customHeight="1"/>
    <row r="203" ht="17" customHeight="1"/>
    <row r="204" ht="17.75" customHeight="1"/>
    <row r="205" ht="197.6" customHeight="1"/>
    <row r="206" ht="77.7" customHeight="1"/>
    <row r="207" ht="77" customHeight="1"/>
    <row r="208" ht="17" customHeight="1"/>
    <row r="209" ht="17.75" customHeight="1"/>
    <row r="210" ht="14.8" customHeight="1"/>
    <row r="211" ht="17.75" customHeight="1"/>
    <row r="212" ht="28.85" customHeight="1"/>
    <row r="213" ht="11.85" customHeight="1"/>
    <row r="214" ht="22.95" customHeight="1"/>
    <row r="215" ht="17.75" customHeight="1"/>
    <row r="216" ht="17.75" customHeight="1"/>
    <row r="217" ht="209.45" customHeight="1"/>
    <row r="218" ht="28.85" customHeight="1"/>
    <row r="219" ht="65.15" customHeight="1"/>
    <row r="220" ht="89.55" customHeight="1"/>
    <row r="221" ht="8.9" customHeight="1"/>
    <row r="222" ht="17.75" customHeight="1"/>
    <row r="223" ht="28.85" customHeight="1"/>
    <row r="224" ht="11.85" customHeight="1"/>
    <row r="225" ht="22.95" customHeight="1"/>
    <row r="226" ht="17.75" customHeight="1"/>
    <row r="227" ht="17" customHeight="1"/>
    <row r="228" ht="114" customHeight="1"/>
    <row r="229" ht="101.4" customHeight="1"/>
    <row r="230" ht="88.8" customHeight="1"/>
    <row r="231" ht="89.55" customHeight="1"/>
    <row r="232" ht="8.9" customHeight="1"/>
    <row r="233" ht="17" customHeight="1"/>
    <row r="234" ht="29.6" customHeight="1"/>
    <row r="235" ht="11.85" customHeight="1"/>
    <row r="236" ht="22.95" customHeight="1"/>
    <row r="237" ht="17.75" customHeight="1"/>
    <row r="238" ht="17" customHeight="1"/>
    <row r="239" ht="173.95" customHeight="1"/>
    <row r="240" ht="17.75" customHeight="1"/>
    <row r="241" ht="17" customHeight="1"/>
    <row r="242" ht="17.75" customHeight="1"/>
    <row r="243" ht="17" customHeight="1"/>
    <row r="244" ht="17.75" customHeight="1"/>
    <row r="245" ht="17.75" customHeight="1"/>
    <row r="246" ht="17" customHeight="1"/>
    <row r="247" ht="17.75" customHeight="1"/>
    <row r="248" ht="17" customHeight="1"/>
    <row r="249" ht="17.75" customHeight="1"/>
    <row r="250" ht="17.75" customHeight="1"/>
    <row r="251" ht="17" customHeight="1"/>
    <row r="252" ht="17.75" customHeight="1"/>
    <row r="253" ht="1.5" customHeight="1"/>
    <row r="254" ht="17" customHeight="1"/>
    <row r="255" ht="29.6" customHeight="1"/>
    <row r="256" ht="11.1" customHeight="1"/>
    <row r="257" ht="23.7" customHeight="1"/>
    <row r="258" ht="17" customHeight="1"/>
    <row r="259" ht="17.75" customHeight="1"/>
    <row r="260" ht="257.6" customHeight="1"/>
    <row r="261" ht="17.75" customHeight="1"/>
    <row r="262" ht="17.75" customHeight="1"/>
    <row r="263" ht="17" customHeight="1"/>
    <row r="264" ht="17.75" customHeight="1"/>
    <row r="265" ht="17.75" customHeight="1"/>
    <row r="266" ht="17" customHeight="1"/>
    <row r="267" ht="17.75" customHeight="1"/>
    <row r="268" ht="17" customHeight="1"/>
    <row r="269" ht="4.45" customHeight="1"/>
    <row r="270" ht="17.75" customHeight="1"/>
    <row r="271" ht="28.85" customHeight="1"/>
    <row r="272" ht="11.85" customHeight="1"/>
    <row r="273" ht="23.7" customHeight="1"/>
    <row r="274" ht="17" customHeight="1"/>
    <row r="275" ht="17.75" customHeight="1"/>
    <row r="276" ht="293.85" customHeight="1"/>
    <row r="277" ht="17.75" customHeight="1"/>
    <row r="278" ht="17" customHeight="1"/>
    <row r="279" ht="17.75" customHeight="1"/>
    <row r="280" ht="17.75" customHeight="1"/>
    <row r="281" ht="17" customHeight="1"/>
    <row r="282" ht="17.75" customHeight="1"/>
    <row r="283" ht="2.95" customHeight="1"/>
    <row r="284" ht="17.75" customHeight="1"/>
    <row r="285" ht="28.85" customHeight="1"/>
    <row r="286" ht="11.85" customHeight="1"/>
    <row r="287" ht="22.95" customHeight="1"/>
    <row r="288" ht="17.75" customHeight="1"/>
    <row r="289" ht="17.75" customHeight="1"/>
    <row r="290" ht="221.3" customHeight="1"/>
    <row r="291" ht="17.75" customHeight="1"/>
    <row r="292" ht="17" customHeight="1"/>
    <row r="293" ht="17.75" customHeight="1"/>
    <row r="294" ht="17.75" customHeight="1"/>
    <row r="295" ht="17" customHeight="1"/>
    <row r="296" ht="17.75" customHeight="1"/>
    <row r="297" ht="17.75" customHeight="1"/>
    <row r="298" ht="17" customHeight="1"/>
    <row r="299" ht="17.75" customHeight="1"/>
    <row r="300" ht="17" customHeight="1"/>
    <row r="301" ht="5.9" customHeight="1"/>
    <row r="302" ht="17.75" customHeight="1"/>
    <row r="303" ht="28.85" customHeight="1"/>
    <row r="304" ht="11.85" customHeight="1"/>
    <row r="305" ht="22.95" customHeight="1"/>
    <row r="306" ht="17.75" customHeight="1"/>
    <row r="307" ht="17" customHeight="1"/>
    <row r="308" ht="306.45" customHeight="1"/>
    <row r="309" ht="17.75" customHeight="1"/>
    <row r="310" ht="17" customHeight="1"/>
    <row r="311" ht="17.75" customHeight="1"/>
    <row r="312" ht="17.75" customHeight="1"/>
    <row r="313" ht="17" customHeight="1"/>
    <row r="314" ht="8.9" customHeight="1"/>
    <row r="315" ht="17" customHeight="1"/>
    <row r="316" ht="29.6" customHeight="1"/>
    <row r="317" ht="11.1" customHeight="1"/>
    <row r="318" ht="23.7" customHeight="1"/>
    <row r="319" ht="17.75" customHeight="1"/>
    <row r="320" ht="17" customHeight="1"/>
    <row r="321" ht="306.45" customHeight="1"/>
    <row r="322" ht="17.75" customHeight="1"/>
    <row r="323" ht="17" customHeight="1"/>
    <row r="324" ht="17.75" customHeight="1"/>
    <row r="325" ht="17" customHeight="1"/>
    <row r="326" ht="17.75" customHeight="1"/>
    <row r="327" ht="8.15" customHeight="1"/>
    <row r="328" ht="17.75" customHeight="1"/>
    <row r="329" ht="28.85" customHeight="1"/>
    <row r="330" ht="11.85" customHeight="1"/>
    <row r="331" ht="23.7" customHeight="1"/>
    <row r="332" ht="17" customHeight="1"/>
    <row r="333" ht="17.75" customHeight="1"/>
    <row r="334" ht="125.85" customHeight="1"/>
    <row r="335" ht="40.7" customHeight="1"/>
    <row r="336" ht="17.75" customHeight="1"/>
    <row r="337" ht="17" customHeight="1"/>
    <row r="338" ht="17.75" customHeight="1"/>
    <row r="339" ht="17.75" customHeight="1"/>
    <row r="340" ht="17" customHeight="1"/>
    <row r="341" ht="17.75" customHeight="1"/>
    <row r="342" ht="17.75" customHeight="1"/>
    <row r="343" ht="17" customHeight="1"/>
    <row r="344" ht="17.75" customHeight="1"/>
    <row r="345" ht="17" customHeight="1"/>
    <row r="346" ht="17.75" customHeight="1"/>
    <row r="347" ht="28.85" customHeight="1"/>
    <row r="348" ht="14.05" customHeight="1"/>
    <row r="349" ht="17.75" customHeight="1"/>
  </sheetData>
  <sheetProtection algorithmName="SHA-512" hashValue="6cN7CAR0FY8+LLN/958cglJrWPqUVsYZI65rFBcCgwG0E7sZ9wq0LIBP4xVtqkYNcrBLLq1PJqeCZmMG+mkvag==" saltValue="pSYhi6uU+8VfGKMqO9VVFg==" spinCount="100000" sheet="1" formatCells="0" formatColumns="0" objects="1"/>
  <mergeCells count="2">
    <mergeCell ref="A1:H1"/>
    <mergeCell ref="A2:H2"/>
  </mergeCells>
  <pageMargins left="0.78740157480315" right="0.511811023622047" top="0.47244094488189" bottom="0.78740157480315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zoomScale="115" zoomScaleNormal="115" workbookViewId="0">
      <selection activeCell="H4" sqref="H4"/>
    </sheetView>
  </sheetViews>
  <sheetFormatPr defaultColWidth="8.88888888888889" defaultRowHeight="13.2" outlineLevelCol="7"/>
  <cols>
    <col min="1" max="3" width="8.88888888888889" style="32"/>
    <col min="4" max="4" width="45.4444444444444" style="32" customWidth="1"/>
    <col min="5" max="5" width="8.88888888888889" style="32"/>
    <col min="6" max="6" width="8.88888888888889" style="33"/>
    <col min="7" max="7" width="8.88888888888889" style="32"/>
    <col min="8" max="8" width="8.88888888888889" style="33"/>
    <col min="9" max="16384" width="8.88888888888889" style="32"/>
  </cols>
  <sheetData>
    <row r="1" s="32" customFormat="1" ht="26.55" spans="1:8">
      <c r="A1" s="3" t="s">
        <v>566</v>
      </c>
      <c r="B1" s="3"/>
      <c r="C1" s="3"/>
      <c r="D1" s="3"/>
      <c r="E1" s="3"/>
      <c r="F1" s="3"/>
      <c r="G1" s="3"/>
      <c r="H1" s="3"/>
    </row>
    <row r="2" s="32" customFormat="1" spans="1:8">
      <c r="A2" s="35" t="s">
        <v>3</v>
      </c>
      <c r="B2" s="36" t="s">
        <v>29</v>
      </c>
      <c r="C2" s="36" t="s">
        <v>30</v>
      </c>
      <c r="D2" s="36" t="s">
        <v>567</v>
      </c>
      <c r="E2" s="36" t="s">
        <v>568</v>
      </c>
      <c r="F2" s="36" t="s">
        <v>33</v>
      </c>
      <c r="G2" s="37" t="s">
        <v>569</v>
      </c>
      <c r="H2" s="37" t="s">
        <v>35</v>
      </c>
    </row>
    <row r="3" s="32" customFormat="1" spans="1:8">
      <c r="A3" s="38"/>
      <c r="B3" s="39"/>
      <c r="C3" s="39"/>
      <c r="D3" s="39"/>
      <c r="E3" s="39"/>
      <c r="F3" s="39"/>
      <c r="G3" s="40"/>
      <c r="H3" s="40"/>
    </row>
    <row r="4" s="32" customFormat="1" ht="96" spans="1:8">
      <c r="A4" s="38">
        <v>1</v>
      </c>
      <c r="B4" s="41" t="s">
        <v>462</v>
      </c>
      <c r="C4" s="41" t="s">
        <v>570</v>
      </c>
      <c r="D4" s="41" t="s">
        <v>571</v>
      </c>
      <c r="E4" s="39" t="s">
        <v>405</v>
      </c>
      <c r="F4" s="39">
        <v>2130.5</v>
      </c>
      <c r="G4" s="42"/>
      <c r="H4" s="39">
        <f t="shared" ref="H4:H15" si="0">F4*G4</f>
        <v>0</v>
      </c>
    </row>
    <row r="5" s="32" customFormat="1" ht="36" spans="1:8">
      <c r="A5" s="38">
        <v>2</v>
      </c>
      <c r="B5" s="41" t="s">
        <v>572</v>
      </c>
      <c r="C5" s="41" t="s">
        <v>573</v>
      </c>
      <c r="D5" s="41" t="s">
        <v>574</v>
      </c>
      <c r="E5" s="39" t="s">
        <v>405</v>
      </c>
      <c r="F5" s="39">
        <v>963.3</v>
      </c>
      <c r="G5" s="42"/>
      <c r="H5" s="39">
        <f t="shared" si="0"/>
        <v>0</v>
      </c>
    </row>
    <row r="6" s="32" customFormat="1" ht="36" spans="1:8">
      <c r="A6" s="38">
        <v>3</v>
      </c>
      <c r="B6" s="41" t="s">
        <v>575</v>
      </c>
      <c r="C6" s="41" t="s">
        <v>576</v>
      </c>
      <c r="D6" s="41" t="s">
        <v>574</v>
      </c>
      <c r="E6" s="39" t="s">
        <v>405</v>
      </c>
      <c r="F6" s="39">
        <v>765.8</v>
      </c>
      <c r="G6" s="42"/>
      <c r="H6" s="39">
        <f t="shared" si="0"/>
        <v>0</v>
      </c>
    </row>
    <row r="7" s="32" customFormat="1" ht="48" spans="1:8">
      <c r="A7" s="38">
        <v>4</v>
      </c>
      <c r="B7" s="41" t="s">
        <v>577</v>
      </c>
      <c r="C7" s="41" t="s">
        <v>578</v>
      </c>
      <c r="D7" s="41" t="s">
        <v>579</v>
      </c>
      <c r="E7" s="39" t="s">
        <v>405</v>
      </c>
      <c r="F7" s="39">
        <v>475.7</v>
      </c>
      <c r="G7" s="42"/>
      <c r="H7" s="39">
        <f t="shared" si="0"/>
        <v>0</v>
      </c>
    </row>
    <row r="8" s="32" customFormat="1" ht="60" spans="1:8">
      <c r="A8" s="38">
        <v>5</v>
      </c>
      <c r="B8" s="41" t="s">
        <v>580</v>
      </c>
      <c r="C8" s="41" t="s">
        <v>581</v>
      </c>
      <c r="D8" s="41" t="s">
        <v>582</v>
      </c>
      <c r="E8" s="39" t="s">
        <v>405</v>
      </c>
      <c r="F8" s="39">
        <v>95.19</v>
      </c>
      <c r="G8" s="42"/>
      <c r="H8" s="39">
        <f t="shared" si="0"/>
        <v>0</v>
      </c>
    </row>
    <row r="9" s="32" customFormat="1" ht="48" spans="1:8">
      <c r="A9" s="38">
        <v>6</v>
      </c>
      <c r="B9" s="41" t="s">
        <v>583</v>
      </c>
      <c r="C9" s="41" t="s">
        <v>584</v>
      </c>
      <c r="D9" s="41" t="s">
        <v>585</v>
      </c>
      <c r="E9" s="39" t="s">
        <v>405</v>
      </c>
      <c r="F9" s="39">
        <v>94.73</v>
      </c>
      <c r="G9" s="42"/>
      <c r="H9" s="39">
        <f t="shared" si="0"/>
        <v>0</v>
      </c>
    </row>
    <row r="10" s="32" customFormat="1" ht="36" spans="1:8">
      <c r="A10" s="38">
        <v>7</v>
      </c>
      <c r="B10" s="41" t="s">
        <v>586</v>
      </c>
      <c r="C10" s="41" t="s">
        <v>587</v>
      </c>
      <c r="D10" s="41" t="s">
        <v>588</v>
      </c>
      <c r="E10" s="39" t="s">
        <v>405</v>
      </c>
      <c r="F10" s="39">
        <v>38.47</v>
      </c>
      <c r="G10" s="42"/>
      <c r="H10" s="39">
        <f t="shared" si="0"/>
        <v>0</v>
      </c>
    </row>
    <row r="11" s="32" customFormat="1" ht="24" spans="1:8">
      <c r="A11" s="38">
        <v>8</v>
      </c>
      <c r="B11" s="41" t="s">
        <v>589</v>
      </c>
      <c r="C11" s="41" t="s">
        <v>590</v>
      </c>
      <c r="D11" s="41" t="s">
        <v>591</v>
      </c>
      <c r="E11" s="39" t="s">
        <v>405</v>
      </c>
      <c r="F11" s="39">
        <v>433.42</v>
      </c>
      <c r="G11" s="42"/>
      <c r="H11" s="39">
        <f t="shared" si="0"/>
        <v>0</v>
      </c>
    </row>
    <row r="12" s="32" customFormat="1" ht="24" spans="1:8">
      <c r="A12" s="38">
        <v>9</v>
      </c>
      <c r="B12" s="41" t="s">
        <v>112</v>
      </c>
      <c r="C12" s="41" t="s">
        <v>592</v>
      </c>
      <c r="D12" s="41" t="s">
        <v>593</v>
      </c>
      <c r="E12" s="39" t="s">
        <v>81</v>
      </c>
      <c r="F12" s="39">
        <v>18</v>
      </c>
      <c r="G12" s="42"/>
      <c r="H12" s="39">
        <f t="shared" si="0"/>
        <v>0</v>
      </c>
    </row>
    <row r="13" s="32" customFormat="1" ht="24" spans="1:8">
      <c r="A13" s="38">
        <v>10</v>
      </c>
      <c r="B13" s="41" t="s">
        <v>433</v>
      </c>
      <c r="C13" s="41" t="s">
        <v>594</v>
      </c>
      <c r="D13" s="41" t="s">
        <v>595</v>
      </c>
      <c r="E13" s="39" t="s">
        <v>405</v>
      </c>
      <c r="F13" s="39">
        <v>2</v>
      </c>
      <c r="G13" s="42"/>
      <c r="H13" s="39">
        <f t="shared" si="0"/>
        <v>0</v>
      </c>
    </row>
    <row r="14" s="32" customFormat="1" ht="24" spans="1:8">
      <c r="A14" s="38">
        <v>11</v>
      </c>
      <c r="B14" s="41" t="s">
        <v>596</v>
      </c>
      <c r="C14" s="41" t="s">
        <v>597</v>
      </c>
      <c r="D14" s="41" t="s">
        <v>598</v>
      </c>
      <c r="E14" s="39" t="s">
        <v>71</v>
      </c>
      <c r="F14" s="39">
        <v>2</v>
      </c>
      <c r="G14" s="42"/>
      <c r="H14" s="39">
        <f t="shared" si="0"/>
        <v>0</v>
      </c>
    </row>
    <row r="15" s="32" customFormat="1" ht="36" spans="1:8">
      <c r="A15" s="38">
        <v>12</v>
      </c>
      <c r="B15" s="41" t="s">
        <v>559</v>
      </c>
      <c r="C15" s="41" t="s">
        <v>599</v>
      </c>
      <c r="D15" s="41" t="s">
        <v>600</v>
      </c>
      <c r="E15" s="39" t="s">
        <v>405</v>
      </c>
      <c r="F15" s="39">
        <v>4</v>
      </c>
      <c r="G15" s="42"/>
      <c r="H15" s="39">
        <f t="shared" si="0"/>
        <v>0</v>
      </c>
    </row>
    <row r="16" s="32" customFormat="1" spans="1:8">
      <c r="A16" s="44" t="s">
        <v>601</v>
      </c>
      <c r="B16" s="45"/>
      <c r="C16" s="45"/>
      <c r="D16" s="45"/>
      <c r="E16" s="45"/>
      <c r="F16" s="45"/>
      <c r="G16" s="46"/>
      <c r="H16" s="47">
        <f>SUM(H4:H15)</f>
        <v>0</v>
      </c>
    </row>
  </sheetData>
  <sheetProtection algorithmName="SHA-512" hashValue="GPQUpdQvoHspixVoJj9t1GZ3uHQ6UONZUl8191autz+cz27e/JO72rbvo8yxyTSIavlKO99PUh28xwZDeXLAQw==" saltValue="rspRYuvixP5z/11qLKgpNw==" spinCount="100000" sheet="1" formatCells="0" formatColumns="0" objects="1"/>
  <mergeCells count="10">
    <mergeCell ref="A1:G1"/>
    <mergeCell ref="A16:G16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zoomScale="115" zoomScaleNormal="115" topLeftCell="A16" workbookViewId="0">
      <selection activeCell="H23" sqref="H23"/>
    </sheetView>
  </sheetViews>
  <sheetFormatPr defaultColWidth="8.88888888888889" defaultRowHeight="13.2" outlineLevelCol="7"/>
  <cols>
    <col min="1" max="3" width="8.88888888888889" style="32"/>
    <col min="4" max="4" width="38.6666666666667" style="32" customWidth="1"/>
    <col min="5" max="6" width="8.88888888888889" style="33"/>
    <col min="7" max="16384" width="8.88888888888889" style="32"/>
  </cols>
  <sheetData>
    <row r="1" s="32" customFormat="1" ht="26.55" spans="1:8">
      <c r="A1" s="3" t="s">
        <v>602</v>
      </c>
      <c r="B1" s="3"/>
      <c r="C1" s="3"/>
      <c r="D1" s="3"/>
      <c r="E1" s="3"/>
      <c r="F1" s="3"/>
      <c r="G1" s="3"/>
      <c r="H1" s="34"/>
    </row>
    <row r="2" s="32" customFormat="1" spans="1:8">
      <c r="A2" s="35" t="s">
        <v>3</v>
      </c>
      <c r="B2" s="36" t="s">
        <v>29</v>
      </c>
      <c r="C2" s="36" t="s">
        <v>30</v>
      </c>
      <c r="D2" s="36" t="s">
        <v>567</v>
      </c>
      <c r="E2" s="36" t="s">
        <v>568</v>
      </c>
      <c r="F2" s="36" t="s">
        <v>33</v>
      </c>
      <c r="G2" s="37" t="s">
        <v>569</v>
      </c>
      <c r="H2" s="37" t="s">
        <v>35</v>
      </c>
    </row>
    <row r="3" s="32" customFormat="1" spans="1:8">
      <c r="A3" s="38"/>
      <c r="B3" s="39"/>
      <c r="C3" s="39"/>
      <c r="D3" s="39"/>
      <c r="E3" s="39"/>
      <c r="F3" s="39"/>
      <c r="G3" s="40"/>
      <c r="H3" s="40"/>
    </row>
    <row r="4" s="32" customFormat="1" ht="24" spans="1:8">
      <c r="A4" s="38">
        <v>1</v>
      </c>
      <c r="B4" s="41" t="s">
        <v>603</v>
      </c>
      <c r="C4" s="41" t="s">
        <v>604</v>
      </c>
      <c r="D4" s="41" t="s">
        <v>605</v>
      </c>
      <c r="E4" s="39" t="s">
        <v>405</v>
      </c>
      <c r="F4" s="39">
        <v>295.3</v>
      </c>
      <c r="G4" s="42"/>
      <c r="H4" s="43">
        <f t="shared" ref="H4:H23" si="0">F4*G4</f>
        <v>0</v>
      </c>
    </row>
    <row r="5" s="32" customFormat="1" ht="36" spans="1:8">
      <c r="A5" s="38">
        <v>2</v>
      </c>
      <c r="B5" s="41" t="s">
        <v>572</v>
      </c>
      <c r="C5" s="41" t="s">
        <v>573</v>
      </c>
      <c r="D5" s="41" t="s">
        <v>574</v>
      </c>
      <c r="E5" s="39" t="s">
        <v>405</v>
      </c>
      <c r="F5" s="39">
        <v>1426</v>
      </c>
      <c r="G5" s="42"/>
      <c r="H5" s="43">
        <f t="shared" si="0"/>
        <v>0</v>
      </c>
    </row>
    <row r="6" s="32" customFormat="1" ht="36" spans="1:8">
      <c r="A6" s="38">
        <v>3</v>
      </c>
      <c r="B6" s="41" t="s">
        <v>575</v>
      </c>
      <c r="C6" s="41" t="s">
        <v>576</v>
      </c>
      <c r="D6" s="41" t="s">
        <v>574</v>
      </c>
      <c r="E6" s="39" t="s">
        <v>405</v>
      </c>
      <c r="F6" s="39">
        <v>561</v>
      </c>
      <c r="G6" s="42"/>
      <c r="H6" s="43">
        <f t="shared" si="0"/>
        <v>0</v>
      </c>
    </row>
    <row r="7" s="32" customFormat="1" ht="48" spans="1:8">
      <c r="A7" s="38">
        <v>4</v>
      </c>
      <c r="B7" s="41" t="s">
        <v>577</v>
      </c>
      <c r="C7" s="41" t="s">
        <v>606</v>
      </c>
      <c r="D7" s="41" t="s">
        <v>579</v>
      </c>
      <c r="E7" s="39" t="s">
        <v>405</v>
      </c>
      <c r="F7" s="39">
        <v>57.2</v>
      </c>
      <c r="G7" s="42"/>
      <c r="H7" s="43">
        <f t="shared" si="0"/>
        <v>0</v>
      </c>
    </row>
    <row r="8" s="32" customFormat="1" ht="60" spans="1:8">
      <c r="A8" s="38">
        <v>5</v>
      </c>
      <c r="B8" s="41" t="s">
        <v>580</v>
      </c>
      <c r="C8" s="41" t="s">
        <v>607</v>
      </c>
      <c r="D8" s="41" t="s">
        <v>608</v>
      </c>
      <c r="E8" s="39" t="s">
        <v>405</v>
      </c>
      <c r="F8" s="39">
        <v>440</v>
      </c>
      <c r="G8" s="42"/>
      <c r="H8" s="43">
        <f t="shared" si="0"/>
        <v>0</v>
      </c>
    </row>
    <row r="9" s="32" customFormat="1" ht="48" spans="1:8">
      <c r="A9" s="38">
        <v>6</v>
      </c>
      <c r="B9" s="41" t="s">
        <v>583</v>
      </c>
      <c r="C9" s="41" t="s">
        <v>584</v>
      </c>
      <c r="D9" s="41" t="s">
        <v>585</v>
      </c>
      <c r="E9" s="39" t="s">
        <v>405</v>
      </c>
      <c r="F9" s="39">
        <v>52.8</v>
      </c>
      <c r="G9" s="42"/>
      <c r="H9" s="43">
        <f t="shared" si="0"/>
        <v>0</v>
      </c>
    </row>
    <row r="10" s="32" customFormat="1" ht="36" spans="1:8">
      <c r="A10" s="38">
        <v>7</v>
      </c>
      <c r="B10" s="41" t="s">
        <v>586</v>
      </c>
      <c r="C10" s="41" t="s">
        <v>587</v>
      </c>
      <c r="D10" s="41" t="s">
        <v>588</v>
      </c>
      <c r="E10" s="39" t="s">
        <v>405</v>
      </c>
      <c r="F10" s="39">
        <v>68</v>
      </c>
      <c r="G10" s="42"/>
      <c r="H10" s="43">
        <f t="shared" si="0"/>
        <v>0</v>
      </c>
    </row>
    <row r="11" s="32" customFormat="1" ht="84" spans="1:8">
      <c r="A11" s="38">
        <v>8</v>
      </c>
      <c r="B11" s="41" t="s">
        <v>609</v>
      </c>
      <c r="C11" s="41" t="s">
        <v>610</v>
      </c>
      <c r="D11" s="41" t="s">
        <v>611</v>
      </c>
      <c r="E11" s="39" t="s">
        <v>405</v>
      </c>
      <c r="F11" s="39">
        <v>253.29</v>
      </c>
      <c r="G11" s="42"/>
      <c r="H11" s="43">
        <f t="shared" si="0"/>
        <v>0</v>
      </c>
    </row>
    <row r="12" s="32" customFormat="1" ht="24" spans="1:8">
      <c r="A12" s="38">
        <v>9</v>
      </c>
      <c r="B12" s="41" t="s">
        <v>612</v>
      </c>
      <c r="C12" s="41" t="s">
        <v>613</v>
      </c>
      <c r="D12" s="41" t="s">
        <v>614</v>
      </c>
      <c r="E12" s="39" t="s">
        <v>405</v>
      </c>
      <c r="F12" s="39">
        <v>159.96</v>
      </c>
      <c r="G12" s="42"/>
      <c r="H12" s="43">
        <f t="shared" si="0"/>
        <v>0</v>
      </c>
    </row>
    <row r="13" s="32" customFormat="1" ht="48" spans="1:8">
      <c r="A13" s="38">
        <v>10</v>
      </c>
      <c r="B13" s="41" t="s">
        <v>559</v>
      </c>
      <c r="C13" s="41" t="s">
        <v>615</v>
      </c>
      <c r="D13" s="41" t="s">
        <v>616</v>
      </c>
      <c r="E13" s="39" t="s">
        <v>617</v>
      </c>
      <c r="F13" s="39">
        <v>2</v>
      </c>
      <c r="G13" s="42"/>
      <c r="H13" s="43">
        <f t="shared" si="0"/>
        <v>0</v>
      </c>
    </row>
    <row r="14" s="32" customFormat="1" ht="84" spans="1:8">
      <c r="A14" s="38">
        <v>11</v>
      </c>
      <c r="B14" s="41" t="s">
        <v>462</v>
      </c>
      <c r="C14" s="41" t="s">
        <v>618</v>
      </c>
      <c r="D14" s="41" t="s">
        <v>619</v>
      </c>
      <c r="E14" s="39" t="s">
        <v>405</v>
      </c>
      <c r="F14" s="39">
        <v>181</v>
      </c>
      <c r="G14" s="42"/>
      <c r="H14" s="43">
        <f t="shared" si="0"/>
        <v>0</v>
      </c>
    </row>
    <row r="15" s="32" customFormat="1" ht="60" spans="1:8">
      <c r="A15" s="38">
        <v>12</v>
      </c>
      <c r="B15" s="41" t="s">
        <v>620</v>
      </c>
      <c r="C15" s="41" t="s">
        <v>621</v>
      </c>
      <c r="D15" s="41" t="s">
        <v>622</v>
      </c>
      <c r="E15" s="39" t="s">
        <v>405</v>
      </c>
      <c r="F15" s="39">
        <v>8</v>
      </c>
      <c r="G15" s="42"/>
      <c r="H15" s="43">
        <f t="shared" si="0"/>
        <v>0</v>
      </c>
    </row>
    <row r="16" s="32" customFormat="1" ht="24" spans="1:8">
      <c r="A16" s="38">
        <v>13</v>
      </c>
      <c r="B16" s="41" t="s">
        <v>596</v>
      </c>
      <c r="C16" s="41" t="s">
        <v>597</v>
      </c>
      <c r="D16" s="41" t="s">
        <v>598</v>
      </c>
      <c r="E16" s="39" t="s">
        <v>71</v>
      </c>
      <c r="F16" s="39">
        <v>6</v>
      </c>
      <c r="G16" s="42"/>
      <c r="H16" s="43">
        <f t="shared" si="0"/>
        <v>0</v>
      </c>
    </row>
    <row r="17" s="32" customFormat="1" ht="48" spans="1:8">
      <c r="A17" s="38">
        <v>14</v>
      </c>
      <c r="B17" s="41" t="s">
        <v>623</v>
      </c>
      <c r="C17" s="41" t="s">
        <v>624</v>
      </c>
      <c r="D17" s="41" t="s">
        <v>625</v>
      </c>
      <c r="E17" s="39" t="s">
        <v>81</v>
      </c>
      <c r="F17" s="39">
        <v>85</v>
      </c>
      <c r="G17" s="42"/>
      <c r="H17" s="43">
        <f t="shared" si="0"/>
        <v>0</v>
      </c>
    </row>
    <row r="18" s="32" customFormat="1" ht="36" spans="1:8">
      <c r="A18" s="38">
        <v>15</v>
      </c>
      <c r="B18" s="41" t="s">
        <v>449</v>
      </c>
      <c r="C18" s="41" t="s">
        <v>626</v>
      </c>
      <c r="D18" s="41" t="s">
        <v>627</v>
      </c>
      <c r="E18" s="39" t="s">
        <v>628</v>
      </c>
      <c r="F18" s="39">
        <v>10</v>
      </c>
      <c r="G18" s="42"/>
      <c r="H18" s="43">
        <f t="shared" si="0"/>
        <v>0</v>
      </c>
    </row>
    <row r="19" s="32" customFormat="1" ht="36" spans="1:8">
      <c r="A19" s="38">
        <v>16</v>
      </c>
      <c r="B19" s="41" t="s">
        <v>629</v>
      </c>
      <c r="C19" s="41" t="s">
        <v>630</v>
      </c>
      <c r="D19" s="41" t="s">
        <v>631</v>
      </c>
      <c r="E19" s="39" t="s">
        <v>405</v>
      </c>
      <c r="F19" s="39">
        <v>4.48</v>
      </c>
      <c r="G19" s="42"/>
      <c r="H19" s="43">
        <f t="shared" si="0"/>
        <v>0</v>
      </c>
    </row>
    <row r="20" s="32" customFormat="1" ht="36" spans="1:8">
      <c r="A20" s="38">
        <v>17</v>
      </c>
      <c r="B20" s="41" t="s">
        <v>421</v>
      </c>
      <c r="C20" s="41" t="s">
        <v>496</v>
      </c>
      <c r="D20" s="41" t="s">
        <v>632</v>
      </c>
      <c r="E20" s="39" t="s">
        <v>405</v>
      </c>
      <c r="F20" s="39">
        <v>13</v>
      </c>
      <c r="G20" s="42"/>
      <c r="H20" s="43">
        <f t="shared" si="0"/>
        <v>0</v>
      </c>
    </row>
    <row r="21" s="32" customFormat="1" ht="36" spans="1:8">
      <c r="A21" s="38">
        <v>18</v>
      </c>
      <c r="B21" s="41" t="s">
        <v>633</v>
      </c>
      <c r="C21" s="41" t="s">
        <v>634</v>
      </c>
      <c r="D21" s="41" t="s">
        <v>635</v>
      </c>
      <c r="E21" s="39" t="s">
        <v>405</v>
      </c>
      <c r="F21" s="39">
        <v>20</v>
      </c>
      <c r="G21" s="42"/>
      <c r="H21" s="43">
        <f t="shared" si="0"/>
        <v>0</v>
      </c>
    </row>
    <row r="22" s="32" customFormat="1" ht="72" spans="1:8">
      <c r="A22" s="38">
        <v>19</v>
      </c>
      <c r="B22" s="41" t="s">
        <v>636</v>
      </c>
      <c r="C22" s="41" t="s">
        <v>637</v>
      </c>
      <c r="D22" s="41" t="s">
        <v>638</v>
      </c>
      <c r="E22" s="39" t="s">
        <v>405</v>
      </c>
      <c r="F22" s="39">
        <v>18</v>
      </c>
      <c r="G22" s="42"/>
      <c r="H22" s="43">
        <f t="shared" si="0"/>
        <v>0</v>
      </c>
    </row>
    <row r="23" s="32" customFormat="1" ht="36" spans="1:8">
      <c r="A23" s="38">
        <v>20</v>
      </c>
      <c r="B23" s="41" t="s">
        <v>639</v>
      </c>
      <c r="C23" s="41" t="s">
        <v>640</v>
      </c>
      <c r="D23" s="41" t="s">
        <v>641</v>
      </c>
      <c r="E23" s="39" t="s">
        <v>405</v>
      </c>
      <c r="F23" s="39">
        <v>48</v>
      </c>
      <c r="G23" s="42"/>
      <c r="H23" s="43">
        <f t="shared" si="0"/>
        <v>0</v>
      </c>
    </row>
    <row r="24" s="32" customFormat="1" spans="1:8">
      <c r="A24" s="44" t="s">
        <v>601</v>
      </c>
      <c r="B24" s="45"/>
      <c r="C24" s="45"/>
      <c r="D24" s="45"/>
      <c r="E24" s="45"/>
      <c r="F24" s="45"/>
      <c r="G24" s="46"/>
      <c r="H24" s="47">
        <f>SUM(H4:H23)</f>
        <v>0</v>
      </c>
    </row>
  </sheetData>
  <sheetProtection algorithmName="SHA-512" hashValue="Dp6uJ/2MpjxbZdedKfXQPzGO+n/jDKFTKnmVh/QJTw1wKM3N7gh/9Xx0Xrkbb2LtpaOkb4EM4qJTPE+X3PdwFQ==" saltValue="WIkv3iD+6vo6o3xZ6mEn0A==" spinCount="100000" sheet="1" formatCells="0" formatColumns="0" objects="1"/>
  <mergeCells count="10">
    <mergeCell ref="A1:G1"/>
    <mergeCell ref="A24:G24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zoomScale="145" zoomScaleNormal="145" workbookViewId="0">
      <selection activeCell="G9" sqref="G9"/>
    </sheetView>
  </sheetViews>
  <sheetFormatPr defaultColWidth="8.88888888888889" defaultRowHeight="13.2" outlineLevelCol="6"/>
  <cols>
    <col min="1" max="2" width="8.88888888888889" style="21"/>
    <col min="3" max="3" width="40.5462962962963" style="21" customWidth="1"/>
    <col min="4" max="16384" width="8.88888888888889" style="21"/>
  </cols>
  <sheetData>
    <row r="1" s="21" customFormat="1" ht="34" customHeight="1" spans="1:7">
      <c r="A1" s="22" t="s">
        <v>642</v>
      </c>
      <c r="B1" s="23"/>
      <c r="C1" s="23"/>
      <c r="D1" s="23"/>
      <c r="E1" s="23"/>
      <c r="F1" s="23"/>
      <c r="G1" s="23"/>
    </row>
    <row r="2" s="21" customFormat="1" spans="1:7">
      <c r="A2" s="24" t="s">
        <v>3</v>
      </c>
      <c r="B2" s="24" t="s">
        <v>30</v>
      </c>
      <c r="C2" s="24" t="s">
        <v>31</v>
      </c>
      <c r="D2" s="24" t="s">
        <v>32</v>
      </c>
      <c r="E2" s="24" t="s">
        <v>643</v>
      </c>
      <c r="F2" s="24" t="s">
        <v>644</v>
      </c>
      <c r="G2" s="24" t="s">
        <v>645</v>
      </c>
    </row>
    <row r="3" s="21" customFormat="1" ht="25.2" spans="1:7">
      <c r="A3" s="25">
        <v>1</v>
      </c>
      <c r="B3" s="24" t="s">
        <v>646</v>
      </c>
      <c r="C3" s="26" t="s">
        <v>647</v>
      </c>
      <c r="D3" s="24" t="s">
        <v>648</v>
      </c>
      <c r="E3" s="25">
        <v>70</v>
      </c>
      <c r="F3" s="27"/>
      <c r="G3" s="25">
        <f t="shared" ref="G3:G9" si="0">E3*F3</f>
        <v>0</v>
      </c>
    </row>
    <row r="4" s="21" customFormat="1" ht="26.4" spans="1:7">
      <c r="A4" s="25">
        <v>2</v>
      </c>
      <c r="B4" s="24" t="s">
        <v>649</v>
      </c>
      <c r="C4" s="28" t="s">
        <v>650</v>
      </c>
      <c r="D4" s="24" t="s">
        <v>95</v>
      </c>
      <c r="E4" s="25">
        <v>1</v>
      </c>
      <c r="F4" s="27"/>
      <c r="G4" s="25">
        <f t="shared" si="0"/>
        <v>0</v>
      </c>
    </row>
    <row r="5" s="21" customFormat="1" ht="26.4" spans="1:7">
      <c r="A5" s="25">
        <v>3</v>
      </c>
      <c r="B5" s="24" t="s">
        <v>651</v>
      </c>
      <c r="C5" s="28" t="s">
        <v>652</v>
      </c>
      <c r="D5" s="24" t="s">
        <v>648</v>
      </c>
      <c r="E5" s="25">
        <v>58</v>
      </c>
      <c r="F5" s="27"/>
      <c r="G5" s="25">
        <f t="shared" si="0"/>
        <v>0</v>
      </c>
    </row>
    <row r="6" s="21" customFormat="1" ht="39.6" spans="1:7">
      <c r="A6" s="25">
        <v>4</v>
      </c>
      <c r="B6" s="24" t="s">
        <v>653</v>
      </c>
      <c r="C6" s="28" t="s">
        <v>654</v>
      </c>
      <c r="D6" s="24" t="s">
        <v>46</v>
      </c>
      <c r="E6" s="25">
        <v>1</v>
      </c>
      <c r="F6" s="27"/>
      <c r="G6" s="25">
        <f t="shared" si="0"/>
        <v>0</v>
      </c>
    </row>
    <row r="7" s="21" customFormat="1" ht="25.2" spans="1:7">
      <c r="A7" s="25">
        <v>5</v>
      </c>
      <c r="B7" s="24" t="s">
        <v>655</v>
      </c>
      <c r="C7" s="28" t="s">
        <v>656</v>
      </c>
      <c r="D7" s="24" t="s">
        <v>46</v>
      </c>
      <c r="E7" s="25">
        <v>1</v>
      </c>
      <c r="F7" s="27"/>
      <c r="G7" s="25">
        <f t="shared" si="0"/>
        <v>0</v>
      </c>
    </row>
    <row r="8" s="21" customFormat="1" ht="37.2" spans="1:7">
      <c r="A8" s="25">
        <v>6</v>
      </c>
      <c r="B8" s="24" t="s">
        <v>646</v>
      </c>
      <c r="C8" s="28" t="s">
        <v>657</v>
      </c>
      <c r="D8" s="24" t="s">
        <v>648</v>
      </c>
      <c r="E8" s="25">
        <v>107</v>
      </c>
      <c r="F8" s="27"/>
      <c r="G8" s="25">
        <f t="shared" si="0"/>
        <v>0</v>
      </c>
    </row>
    <row r="9" s="21" customFormat="1" spans="1:7">
      <c r="A9" s="25">
        <v>7</v>
      </c>
      <c r="B9" s="24" t="s">
        <v>658</v>
      </c>
      <c r="C9" s="28" t="s">
        <v>659</v>
      </c>
      <c r="D9" s="24" t="s">
        <v>46</v>
      </c>
      <c r="E9" s="25">
        <v>1</v>
      </c>
      <c r="F9" s="27"/>
      <c r="G9" s="25">
        <f t="shared" si="0"/>
        <v>0</v>
      </c>
    </row>
    <row r="10" s="21" customFormat="1" spans="1:7">
      <c r="A10" s="29" t="s">
        <v>601</v>
      </c>
      <c r="B10" s="30"/>
      <c r="C10" s="30"/>
      <c r="D10" s="30"/>
      <c r="E10" s="30"/>
      <c r="F10" s="31"/>
      <c r="G10" s="25">
        <f>SUM(G3:G9)</f>
        <v>0</v>
      </c>
    </row>
  </sheetData>
  <sheetProtection algorithmName="SHA-512" hashValue="1jt7fgCqu92nvYCrrUbUT1T2/FAwryv+vejIQmJSlNf6c60h7J7JTZw5evk+5RiNEFzlHJf1gZR14uzth8iKxQ==" saltValue="co13zwhl5KSxcnLtMYbrIQ==" spinCount="100000" sheet="1" formatCells="0" formatColumns="0" objects="1"/>
  <mergeCells count="2">
    <mergeCell ref="A1:G1"/>
    <mergeCell ref="A10:F1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汇总表</vt:lpstr>
      <vt:lpstr>船舶污染物接收处</vt:lpstr>
      <vt:lpstr>应急设备管理处</vt:lpstr>
      <vt:lpstr>值班室</vt:lpstr>
      <vt:lpstr>其他</vt:lpstr>
      <vt:lpstr>装修工程</vt:lpstr>
      <vt:lpstr>施桥二线船闸机房</vt:lpstr>
      <vt:lpstr>施桥一线船闸机房</vt:lpstr>
      <vt:lpstr>邵伯船闸下游远调站</vt:lpstr>
      <vt:lpstr>邵伯船闸便民服务中心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WPS111</cp:lastModifiedBy>
  <dcterms:created xsi:type="dcterms:W3CDTF">2026-07-31T11:17:00Z</dcterms:created>
  <dcterms:modified xsi:type="dcterms:W3CDTF">2026-09-07T05:47:04Z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52E8C69521B44074A10915B92B5D761E_12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