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2026.10.1金坛养护（道路+绿化）\清单\10.16.2金坛养护（道路+绿化） - 调整绿化清单，分2年\固化清单\"/>
    </mc:Choice>
  </mc:AlternateContent>
  <xr:revisionPtr revIDLastSave="0" documentId="13_ncr:1_{EBDC81F1-2118-43A1-89A6-934F227482E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" sheetId="1" r:id="rId1"/>
    <sheet name="零星工程（2026.12.1-2027.11.30）" sheetId="4" r:id="rId2"/>
    <sheet name="零星工程（2027.12.1-2028.11.30）" sheetId="5" r:id="rId3"/>
  </sheets>
  <definedNames>
    <definedName name="_xlnm._FilterDatabase" localSheetId="0" hidden="1">汇总!$A$1:$J$35</definedName>
    <definedName name="_xlnm.Print_Area" localSheetId="0">汇总!$A$1:$J$35</definedName>
    <definedName name="_xlnm.Print_Area" localSheetId="1">'零星工程（2026.12.1-2027.11.30）'!$A$1:$G$46</definedName>
    <definedName name="_xlnm.Print_Area" localSheetId="2">'零星工程（2027.12.1-2028.11.30）'!$A$1:$G$46</definedName>
    <definedName name="_xlnm.Print_Titles" localSheetId="0">汇总!$1:$6</definedName>
    <definedName name="_xlnm.Print_Titles" localSheetId="1">'零星工程（2026.12.1-2027.11.30）'!$1:$2</definedName>
    <definedName name="_xlnm.Print_Titles" localSheetId="2">'零星工程（2027.12.1-2028.11.30）'!$1:$2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5" l="1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3" i="5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3" i="4"/>
  <c r="H28" i="1"/>
  <c r="F28" i="1"/>
  <c r="E26" i="1"/>
  <c r="I26" i="1" s="1"/>
  <c r="E25" i="1"/>
  <c r="I25" i="1" s="1"/>
  <c r="E24" i="1"/>
  <c r="I24" i="1" s="1"/>
  <c r="E23" i="1"/>
  <c r="I23" i="1" s="1"/>
  <c r="E22" i="1"/>
  <c r="I22" i="1" s="1"/>
  <c r="E21" i="1"/>
  <c r="I21" i="1" s="1"/>
  <c r="E20" i="1"/>
  <c r="I20" i="1" s="1"/>
  <c r="E19" i="1"/>
  <c r="G19" i="1" s="1"/>
  <c r="E18" i="1"/>
  <c r="G18" i="1" s="1"/>
  <c r="E17" i="1"/>
  <c r="I17" i="1" s="1"/>
  <c r="E16" i="1"/>
  <c r="G16" i="1" s="1"/>
  <c r="E15" i="1"/>
  <c r="I15" i="1" s="1"/>
  <c r="E14" i="1"/>
  <c r="I14" i="1" s="1"/>
  <c r="E13" i="1"/>
  <c r="I13" i="1" s="1"/>
  <c r="E12" i="1"/>
  <c r="I12" i="1" s="1"/>
  <c r="E11" i="1"/>
  <c r="G11" i="1" s="1"/>
  <c r="E10" i="1"/>
  <c r="I10" i="1" s="1"/>
  <c r="E9" i="1"/>
  <c r="I9" i="1" s="1"/>
  <c r="E8" i="1"/>
  <c r="I8" i="1" s="1"/>
  <c r="E7" i="1"/>
  <c r="I7" i="1" s="1"/>
  <c r="G22" i="1" l="1"/>
  <c r="I11" i="1"/>
  <c r="H27" i="1" s="1"/>
  <c r="H29" i="1" s="1"/>
  <c r="I18" i="1"/>
  <c r="G23" i="1"/>
  <c r="G24" i="1"/>
  <c r="G13" i="1"/>
  <c r="G8" i="1"/>
  <c r="G14" i="1"/>
  <c r="G20" i="1"/>
  <c r="G26" i="1"/>
  <c r="I16" i="1"/>
  <c r="G17" i="1"/>
  <c r="G25" i="1"/>
  <c r="I19" i="1"/>
  <c r="G7" i="1"/>
  <c r="F27" i="1" s="1"/>
  <c r="F29" i="1" s="1"/>
  <c r="G10" i="1"/>
  <c r="G12" i="1"/>
  <c r="G9" i="1"/>
  <c r="G15" i="1"/>
  <c r="G21" i="1"/>
  <c r="F30" i="1" l="1"/>
</calcChain>
</file>

<file path=xl/sharedStrings.xml><?xml version="1.0" encoding="utf-8"?>
<sst xmlns="http://schemas.openxmlformats.org/spreadsheetml/2006/main" count="290" uniqueCount="136">
  <si>
    <r>
      <rPr>
        <b/>
        <sz val="20"/>
        <rFont val="宋体"/>
        <family val="3"/>
        <charset val="134"/>
      </rPr>
      <t>报价明细表</t>
    </r>
  </si>
  <si>
    <r>
      <rPr>
        <b/>
        <sz val="11"/>
        <rFont val="宋体"/>
        <family val="3"/>
        <charset val="134"/>
      </rPr>
      <t>项目名称：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年金坛区公路绿化养护项目（两年期）</t>
    </r>
  </si>
  <si>
    <r>
      <rPr>
        <b/>
        <sz val="11"/>
        <rFont val="宋体"/>
        <family val="3"/>
        <charset val="134"/>
      </rPr>
      <t>项目编号：</t>
    </r>
  </si>
  <si>
    <r>
      <rPr>
        <b/>
        <sz val="11"/>
        <rFont val="宋体"/>
        <family val="3"/>
        <charset val="134"/>
      </rPr>
      <t>包号：</t>
    </r>
    <r>
      <rPr>
        <b/>
        <sz val="11"/>
        <rFont val="Times New Roman"/>
        <family val="1"/>
      </rPr>
      <t>2027JTGL-LHYH-2</t>
    </r>
  </si>
  <si>
    <r>
      <rPr>
        <sz val="11"/>
        <rFont val="宋体"/>
        <family val="3"/>
        <charset val="134"/>
      </rPr>
      <t>路段</t>
    </r>
  </si>
  <si>
    <r>
      <rPr>
        <sz val="11"/>
        <rFont val="宋体"/>
        <family val="3"/>
        <charset val="134"/>
      </rPr>
      <t>起止</t>
    </r>
  </si>
  <si>
    <r>
      <rPr>
        <sz val="11"/>
        <rFont val="宋体"/>
        <family val="3"/>
        <charset val="134"/>
      </rPr>
      <t>养护等级</t>
    </r>
  </si>
  <si>
    <r>
      <rPr>
        <sz val="11"/>
        <rFont val="宋体"/>
        <family val="3"/>
        <charset val="134"/>
      </rPr>
      <t>单价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（元</t>
    </r>
    <r>
      <rPr>
        <sz val="11"/>
        <rFont val="Times New Roman"/>
        <family val="1"/>
      </rPr>
      <t>/m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年）</t>
    </r>
  </si>
  <si>
    <t>2026.12.1-2027.11.30</t>
  </si>
  <si>
    <t>2027.12.1-2028.11.30</t>
  </si>
  <si>
    <r>
      <rPr>
        <sz val="11"/>
        <rFont val="宋体"/>
        <family val="3"/>
        <charset val="134"/>
      </rPr>
      <t>备注</t>
    </r>
  </si>
  <si>
    <r>
      <rPr>
        <sz val="11"/>
        <rFont val="宋体"/>
        <family val="3"/>
        <charset val="134"/>
      </rPr>
      <t>限价</t>
    </r>
  </si>
  <si>
    <r>
      <rPr>
        <sz val="11"/>
        <rFont val="宋体"/>
        <family val="3"/>
        <charset val="134"/>
      </rPr>
      <t>报价</t>
    </r>
  </si>
  <si>
    <r>
      <rPr>
        <sz val="11"/>
        <rFont val="宋体"/>
        <family val="3"/>
        <charset val="134"/>
      </rPr>
      <t>养护面积（</t>
    </r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</si>
  <si>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养护费用（元）</t>
    </r>
  </si>
  <si>
    <r>
      <rPr>
        <sz val="11"/>
        <rFont val="宋体"/>
        <family val="3"/>
        <charset val="134"/>
      </rPr>
      <t>茅山旅游大道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</si>
  <si>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K19+060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K40+427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</si>
  <si>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克黄线</t>
    </r>
  </si>
  <si>
    <r>
      <rPr>
        <sz val="11"/>
        <rFont val="宋体"/>
        <family val="3"/>
        <charset val="134"/>
      </rPr>
      <t>河海大道交叉口～溧阳界（</t>
    </r>
    <r>
      <rPr>
        <sz val="11"/>
        <rFont val="Times New Roman"/>
        <family val="1"/>
      </rPr>
      <t>K1728+535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K1740+395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</si>
  <si>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待接养路段，预计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日接养，具体进场时间以甲方通知为准。</t>
    </r>
  </si>
  <si>
    <r>
      <rPr>
        <sz val="11"/>
        <rFont val="Times New Roman"/>
        <family val="1"/>
      </rPr>
      <t>X301</t>
    </r>
    <r>
      <rPr>
        <sz val="11"/>
        <rFont val="宋体"/>
        <family val="3"/>
        <charset val="134"/>
      </rPr>
      <t>直荣线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</si>
  <si>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～荣登桥（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K16+909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</si>
  <si>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X302</t>
    </r>
    <r>
      <rPr>
        <sz val="11"/>
        <rFont val="宋体"/>
        <family val="3"/>
        <charset val="134"/>
      </rPr>
      <t>白茅线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</si>
  <si>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～排涝桥西（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K4+145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</si>
  <si>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白乾线环境综合整治待接养路段，预计</t>
    </r>
    <r>
      <rPr>
        <sz val="11"/>
        <rFont val="Times New Roman"/>
        <family val="1"/>
      </rPr>
      <t>2027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宋体"/>
        <family val="3"/>
        <charset val="134"/>
      </rPr>
      <t>日接养，具体进场时间以甲方通知为准。</t>
    </r>
  </si>
  <si>
    <r>
      <rPr>
        <sz val="11"/>
        <rFont val="宋体"/>
        <family val="3"/>
        <charset val="134"/>
      </rPr>
      <t>排涝桥西～直溪薛埠界（</t>
    </r>
    <r>
      <rPr>
        <sz val="11"/>
        <rFont val="Times New Roman"/>
        <family val="1"/>
      </rPr>
      <t>K4+145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K16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</si>
  <si>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X303</t>
    </r>
    <r>
      <rPr>
        <sz val="11"/>
        <rFont val="宋体"/>
        <family val="3"/>
        <charset val="134"/>
      </rPr>
      <t>金茅线</t>
    </r>
  </si>
  <si>
    <r>
      <rPr>
        <sz val="11"/>
        <rFont val="宋体"/>
        <family val="3"/>
        <charset val="134"/>
      </rPr>
      <t>沈渎大桥～</t>
    </r>
    <r>
      <rPr>
        <sz val="11"/>
        <rFont val="Times New Roman"/>
        <family val="1"/>
      </rPr>
      <t>X203</t>
    </r>
    <r>
      <rPr>
        <sz val="11"/>
        <rFont val="宋体"/>
        <family val="3"/>
        <charset val="134"/>
      </rPr>
      <t>延别线交叉口（</t>
    </r>
    <r>
      <rPr>
        <sz val="11"/>
        <rFont val="Times New Roman"/>
        <family val="1"/>
      </rPr>
      <t>K6+472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K16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</si>
  <si>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老金茅线交叉口～茅兴桥东（</t>
    </r>
    <r>
      <rPr>
        <sz val="11"/>
        <rFont val="Times New Roman"/>
        <family val="1"/>
      </rPr>
      <t>K17+036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K19+497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</si>
  <si>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包含老金茅线</t>
    </r>
    <r>
      <rPr>
        <sz val="11"/>
        <rFont val="Times New Roman"/>
        <family val="1"/>
      </rPr>
      <t>0.8km</t>
    </r>
    <r>
      <rPr>
        <sz val="11"/>
        <rFont val="宋体"/>
        <family val="3"/>
        <charset val="134"/>
      </rPr>
      <t>段绿化，不包含茅兴桥。</t>
    </r>
  </si>
  <si>
    <r>
      <rPr>
        <sz val="11"/>
        <rFont val="Times New Roman"/>
        <family val="1"/>
      </rPr>
      <t>X202</t>
    </r>
    <r>
      <rPr>
        <sz val="11"/>
        <rFont val="宋体"/>
        <family val="3"/>
        <charset val="134"/>
      </rPr>
      <t>建社线</t>
    </r>
  </si>
  <si>
    <r>
      <rPr>
        <sz val="11"/>
        <rFont val="宋体"/>
        <family val="3"/>
        <charset val="134"/>
      </rPr>
      <t>建昌转盘～西岗高速桥（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K13+175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</si>
  <si>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X203</t>
    </r>
    <r>
      <rPr>
        <sz val="11"/>
        <rFont val="宋体"/>
        <family val="3"/>
        <charset val="134"/>
      </rPr>
      <t>延别线</t>
    </r>
  </si>
  <si>
    <r>
      <rPr>
        <sz val="11"/>
        <rFont val="宋体"/>
        <family val="3"/>
        <charset val="134"/>
      </rPr>
      <t>延陵界～</t>
    </r>
    <r>
      <rPr>
        <sz val="11"/>
        <rFont val="Times New Roman"/>
        <family val="1"/>
      </rPr>
      <t>X302</t>
    </r>
    <r>
      <rPr>
        <sz val="11"/>
        <rFont val="宋体"/>
        <family val="3"/>
        <charset val="134"/>
      </rPr>
      <t>交叉口东（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K6+200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</si>
  <si>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X302</t>
    </r>
    <r>
      <rPr>
        <sz val="11"/>
        <rFont val="宋体"/>
        <family val="3"/>
        <charset val="134"/>
      </rPr>
      <t>交叉口西～</t>
    </r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交叉口</t>
    </r>
  </si>
  <si>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交叉口～茅旅交叉口</t>
    </r>
  </si>
  <si>
    <r>
      <rPr>
        <sz val="11"/>
        <rFont val="宋体"/>
        <family val="3"/>
        <charset val="134"/>
      </rPr>
      <t>直别路南延交叉口～原大社线交叉口</t>
    </r>
  </si>
  <si>
    <r>
      <rPr>
        <sz val="11"/>
        <rFont val="Times New Roman"/>
        <family val="1"/>
      </rPr>
      <t>X306</t>
    </r>
    <r>
      <rPr>
        <sz val="11"/>
        <rFont val="宋体"/>
        <family val="3"/>
        <charset val="134"/>
      </rPr>
      <t>水直线</t>
    </r>
  </si>
  <si>
    <r>
      <rPr>
        <sz val="11"/>
        <rFont val="Times New Roman"/>
        <family val="1"/>
      </rPr>
      <t>X302</t>
    </r>
    <r>
      <rPr>
        <sz val="11"/>
        <rFont val="宋体"/>
        <family val="3"/>
        <charset val="134"/>
      </rPr>
      <t>交叉口～</t>
    </r>
    <r>
      <rPr>
        <sz val="11"/>
        <rFont val="Times New Roman"/>
        <family val="1"/>
      </rPr>
      <t>X303</t>
    </r>
    <r>
      <rPr>
        <sz val="11"/>
        <rFont val="宋体"/>
        <family val="3"/>
        <charset val="134"/>
      </rPr>
      <t>交叉口</t>
    </r>
  </si>
  <si>
    <r>
      <rPr>
        <sz val="11"/>
        <rFont val="Times New Roman"/>
        <family val="1"/>
      </rPr>
      <t>X303</t>
    </r>
    <r>
      <rPr>
        <sz val="11"/>
        <rFont val="宋体"/>
        <family val="3"/>
        <charset val="134"/>
      </rPr>
      <t>交叉口～</t>
    </r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交叉口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</si>
  <si>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交叉口～西岗高速桥</t>
    </r>
  </si>
  <si>
    <r>
      <rPr>
        <sz val="11"/>
        <rFont val="宋体"/>
        <family val="3"/>
        <charset val="134"/>
      </rPr>
      <t>西岗高速桥～茅山旅游大道交叉口南</t>
    </r>
  </si>
  <si>
    <r>
      <rPr>
        <sz val="11"/>
        <rFont val="Times New Roman"/>
        <family val="1"/>
      </rPr>
      <t>X304</t>
    </r>
    <r>
      <rPr>
        <sz val="11"/>
        <rFont val="宋体"/>
        <family val="3"/>
        <charset val="134"/>
      </rPr>
      <t>金薛线</t>
    </r>
  </si>
  <si>
    <r>
      <rPr>
        <sz val="11"/>
        <rFont val="宋体"/>
        <family val="3"/>
        <charset val="134"/>
      </rPr>
      <t>金龙大桥～薛埠朱林界（</t>
    </r>
    <r>
      <rPr>
        <sz val="11"/>
        <rFont val="Times New Roman"/>
        <family val="1"/>
      </rPr>
      <t>K3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K18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</si>
  <si>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X205</t>
    </r>
    <r>
      <rPr>
        <sz val="11"/>
        <rFont val="宋体"/>
        <family val="3"/>
        <charset val="134"/>
      </rPr>
      <t>薛社线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</si>
  <si>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交叉口～扬溧高速桥东</t>
    </r>
  </si>
  <si>
    <r>
      <rPr>
        <sz val="11"/>
        <rFont val="Times New Roman"/>
        <family val="1"/>
      </rPr>
      <t>X372</t>
    </r>
    <r>
      <rPr>
        <sz val="11"/>
        <rFont val="宋体"/>
        <family val="3"/>
        <charset val="134"/>
      </rPr>
      <t>山湖线</t>
    </r>
  </si>
  <si>
    <r>
      <rPr>
        <sz val="11"/>
        <rFont val="Times New Roman"/>
        <family val="1"/>
      </rPr>
      <t>X205</t>
    </r>
    <r>
      <rPr>
        <sz val="11"/>
        <rFont val="宋体"/>
        <family val="3"/>
        <charset val="134"/>
      </rPr>
      <t>交叉口～扬溧高速桥西</t>
    </r>
  </si>
  <si>
    <r>
      <rPr>
        <sz val="11"/>
        <rFont val="宋体"/>
        <family val="3"/>
        <charset val="134"/>
      </rPr>
      <t>丹金溧漕河金坛水上服务区</t>
    </r>
  </si>
  <si>
    <r>
      <rPr>
        <sz val="11"/>
        <rFont val="宋体"/>
        <family val="3"/>
        <charset val="134"/>
      </rPr>
      <t>养护费小计</t>
    </r>
  </si>
  <si>
    <r>
      <rPr>
        <sz val="11"/>
        <rFont val="宋体"/>
        <family val="3"/>
        <charset val="134"/>
      </rPr>
      <t>苗木移植、补植等零星工程</t>
    </r>
  </si>
  <si>
    <r>
      <rPr>
        <sz val="11"/>
        <rFont val="宋体"/>
        <family val="3"/>
        <charset val="134"/>
      </rPr>
      <t>详见《苗木移植、补植等零星工程清单表》</t>
    </r>
  </si>
  <si>
    <r>
      <rPr>
        <sz val="11"/>
        <rFont val="宋体"/>
        <family val="3"/>
        <charset val="134"/>
      </rPr>
      <t>单年费用合计（投标报价）</t>
    </r>
  </si>
  <si>
    <r>
      <rPr>
        <sz val="11"/>
        <rFont val="宋体"/>
        <family val="3"/>
        <charset val="134"/>
      </rPr>
      <t>两年费用总计（投标报价）</t>
    </r>
  </si>
  <si>
    <r>
      <rPr>
        <sz val="11"/>
        <rFont val="宋体"/>
        <family val="3"/>
        <charset val="134"/>
      </rPr>
      <t>投标折扣率</t>
    </r>
    <r>
      <rPr>
        <sz val="11"/>
        <rFont val="Times New Roman"/>
        <family val="1"/>
      </rPr>
      <t>K</t>
    </r>
    <r>
      <rPr>
        <sz val="11"/>
        <rFont val="宋体"/>
        <family val="3"/>
        <charset val="134"/>
      </rPr>
      <t>：</t>
    </r>
  </si>
  <si>
    <t>%</t>
  </si>
  <si>
    <r>
      <rPr>
        <sz val="11"/>
        <rFont val="Times New Roman"/>
        <family val="1"/>
      </rPr>
      <t>[</t>
    </r>
    <r>
      <rPr>
        <sz val="11"/>
        <rFont val="宋体"/>
        <family val="3"/>
        <charset val="134"/>
      </rPr>
      <t>注</t>
    </r>
    <r>
      <rPr>
        <sz val="11"/>
        <rFont val="Times New Roman"/>
        <family val="1"/>
      </rPr>
      <t>:</t>
    </r>
    <r>
      <rPr>
        <sz val="11"/>
        <rFont val="宋体"/>
        <family val="3"/>
        <charset val="134"/>
      </rPr>
      <t>投标人只需在固化清单中填入</t>
    </r>
    <r>
      <rPr>
        <sz val="11"/>
        <rFont val="Times New Roman"/>
        <family val="1"/>
      </rPr>
      <t>K</t>
    </r>
    <r>
      <rPr>
        <sz val="11"/>
        <rFont val="宋体"/>
        <family val="3"/>
        <charset val="134"/>
      </rPr>
      <t>值，就会自动形成单价报价、养护费用、费用合计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投标报价</t>
    </r>
    <r>
      <rPr>
        <sz val="11"/>
        <rFont val="Times New Roman"/>
        <family val="1"/>
      </rPr>
      <t>)]</t>
    </r>
  </si>
  <si>
    <r>
      <rPr>
        <sz val="11"/>
        <rFont val="宋体"/>
        <family val="3"/>
        <charset val="134"/>
      </rPr>
      <t>投标人（盖单位公章）：</t>
    </r>
  </si>
  <si>
    <r>
      <rPr>
        <sz val="11"/>
        <rFont val="宋体"/>
        <family val="3"/>
        <charset val="134"/>
      </rPr>
      <t>法定代表人或其授权代理人（签字或签章）：</t>
    </r>
  </si>
  <si>
    <r>
      <rPr>
        <sz val="11"/>
        <rFont val="宋体"/>
        <family val="3"/>
        <charset val="134"/>
      </rPr>
      <t>日期：</t>
    </r>
  </si>
  <si>
    <r>
      <rPr>
        <b/>
        <sz val="16"/>
        <rFont val="宋体"/>
        <family val="3"/>
        <charset val="134"/>
      </rPr>
      <t>苗木移植、补植等零星工程清单表（</t>
    </r>
    <r>
      <rPr>
        <b/>
        <sz val="16"/>
        <rFont val="Times New Roman"/>
        <family val="1"/>
      </rPr>
      <t>2026.12.1-2027.11.30</t>
    </r>
    <r>
      <rPr>
        <b/>
        <sz val="16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</si>
  <si>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</si>
  <si>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名称</t>
    </r>
  </si>
  <si>
    <r>
      <rPr>
        <b/>
        <sz val="11"/>
        <rFont val="宋体"/>
        <family val="3"/>
        <charset val="134"/>
      </rPr>
      <t>规格</t>
    </r>
  </si>
  <si>
    <r>
      <rPr>
        <b/>
        <sz val="11"/>
        <rFont val="宋体"/>
        <family val="3"/>
        <charset val="134"/>
      </rPr>
      <t>单位</t>
    </r>
  </si>
  <si>
    <t>数量</t>
  </si>
  <si>
    <r>
      <rPr>
        <b/>
        <sz val="11"/>
        <rFont val="宋体"/>
        <family val="3"/>
        <charset val="134"/>
      </rPr>
      <t>单价</t>
    </r>
  </si>
  <si>
    <r>
      <rPr>
        <b/>
        <sz val="11"/>
        <rFont val="宋体"/>
        <family val="3"/>
        <charset val="134"/>
      </rPr>
      <t>合价</t>
    </r>
  </si>
  <si>
    <r>
      <rPr>
        <sz val="11"/>
        <rFont val="宋体"/>
        <family val="3"/>
        <charset val="134"/>
      </rPr>
      <t>土方</t>
    </r>
  </si>
  <si>
    <r>
      <rPr>
        <sz val="11"/>
        <rFont val="宋体"/>
        <family val="3"/>
        <charset val="134"/>
      </rPr>
      <t>土质必须满足绿化施工要求，含购土费及土方挖、装、运、现场整平等全部相关工作</t>
    </r>
  </si>
  <si>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3</t>
    </r>
  </si>
  <si>
    <r>
      <rPr>
        <sz val="11"/>
        <rFont val="宋体"/>
        <family val="3"/>
        <charset val="134"/>
      </rPr>
      <t>苗木移植</t>
    </r>
  </si>
  <si>
    <r>
      <rPr>
        <sz val="11"/>
        <rFont val="宋体"/>
        <family val="3"/>
        <charset val="134"/>
      </rPr>
      <t>乔木（含挖运栽，种植完成后一年内包成活）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</si>
  <si>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≤6cm</t>
    </r>
  </si>
  <si>
    <r>
      <rPr>
        <sz val="11"/>
        <rFont val="宋体"/>
        <family val="3"/>
        <charset val="134"/>
      </rPr>
      <t>株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</si>
  <si>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≤8cm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</si>
  <si>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</si>
  <si>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≤12cm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</si>
  <si>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≤15cm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</si>
  <si>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≤18cm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</si>
  <si>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≤20cm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</si>
  <si>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≤25cm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</si>
  <si>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≤30cm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</si>
  <si>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≤35cm</t>
    </r>
  </si>
  <si>
    <r>
      <rPr>
        <sz val="11"/>
        <rFont val="宋体"/>
        <family val="3"/>
        <charset val="134"/>
      </rPr>
      <t>胸径＞</t>
    </r>
    <r>
      <rPr>
        <sz val="11"/>
        <rFont val="Times New Roman"/>
        <family val="1"/>
      </rPr>
      <t>35cm</t>
    </r>
  </si>
  <si>
    <r>
      <rPr>
        <sz val="11"/>
        <rFont val="宋体"/>
        <family val="3"/>
        <charset val="134"/>
      </rPr>
      <t>球灌木（含挖运栽，种植完成后一年内包成活）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</si>
  <si>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≤1m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</si>
  <si>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≤1.5m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</si>
  <si>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≤2m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</si>
  <si>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≤2.5m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</si>
  <si>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≤3m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</si>
  <si>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≤3.5m</t>
    </r>
  </si>
  <si>
    <r>
      <rPr>
        <sz val="11"/>
        <rFont val="宋体"/>
        <family val="3"/>
        <charset val="134"/>
      </rPr>
      <t>冠径＞</t>
    </r>
    <r>
      <rPr>
        <sz val="11"/>
        <rFont val="Times New Roman"/>
        <family val="1"/>
      </rPr>
      <t>3.5m</t>
    </r>
  </si>
  <si>
    <r>
      <rPr>
        <sz val="11"/>
        <rFont val="宋体"/>
        <family val="3"/>
        <charset val="134"/>
      </rPr>
      <t>苗木补植（一年内包成活）</t>
    </r>
  </si>
  <si>
    <r>
      <rPr>
        <sz val="11"/>
        <rFont val="宋体"/>
        <family val="3"/>
        <charset val="134"/>
      </rPr>
      <t>草坪</t>
    </r>
  </si>
  <si>
    <r>
      <rPr>
        <sz val="11"/>
        <rFont val="宋体"/>
        <family val="3"/>
        <charset val="134"/>
      </rPr>
      <t>满铺</t>
    </r>
  </si>
  <si>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2</t>
    </r>
  </si>
  <si>
    <r>
      <rPr>
        <sz val="11"/>
        <rFont val="宋体"/>
        <family val="3"/>
        <charset val="134"/>
      </rPr>
      <t>麦冬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</si>
  <si>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3—4</t>
    </r>
    <r>
      <rPr>
        <sz val="11"/>
        <rFont val="宋体"/>
        <family val="3"/>
        <charset val="134"/>
      </rPr>
      <t>芽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丛，</t>
    </r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丛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</t>
    </r>
  </si>
  <si>
    <r>
      <rPr>
        <sz val="11"/>
        <rFont val="宋体"/>
        <family val="3"/>
        <charset val="134"/>
      </rPr>
      <t>红叶石楠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</si>
  <si>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P35-40cm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</si>
  <si>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金边黄杨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</si>
  <si>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P25-30cm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</si>
  <si>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金森女贞</t>
    </r>
    <r>
      <rPr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</si>
  <si>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</si>
  <si>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大叶黄杨</t>
    </r>
    <r>
      <rPr>
        <sz val="11"/>
        <rFont val="Times New Roman"/>
        <family val="1"/>
      </rPr>
      <t xml:space="preserve"> </t>
    </r>
  </si>
  <si>
    <r>
      <rPr>
        <sz val="11"/>
        <rFont val="宋体"/>
        <family val="3"/>
        <charset val="134"/>
      </rPr>
      <t>红花继木</t>
    </r>
    <r>
      <rPr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</si>
  <si>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>H35-40cm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</si>
  <si>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八角金盘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</si>
  <si>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36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</si>
  <si>
    <r>
      <rPr>
        <sz val="11"/>
        <rFont val="宋体"/>
        <family val="3"/>
        <charset val="134"/>
      </rPr>
      <t>兰花三七</t>
    </r>
  </si>
  <si>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 xml:space="preserve"> 3-4</t>
    </r>
    <r>
      <rPr>
        <sz val="11"/>
        <rFont val="宋体"/>
        <family val="3"/>
        <charset val="134"/>
      </rPr>
      <t>芽每株</t>
    </r>
  </si>
  <si>
    <r>
      <rPr>
        <sz val="11"/>
        <rFont val="宋体"/>
        <family val="3"/>
        <charset val="134"/>
      </rPr>
      <t>白三叶</t>
    </r>
    <r>
      <rPr>
        <sz val="11"/>
        <rFont val="Times New Roman"/>
        <family val="1"/>
      </rPr>
      <t xml:space="preserve"> </t>
    </r>
  </si>
  <si>
    <r>
      <rPr>
        <sz val="11"/>
        <rFont val="宋体"/>
        <family val="3"/>
        <charset val="134"/>
      </rPr>
      <t>　籽播</t>
    </r>
  </si>
  <si>
    <r>
      <rPr>
        <sz val="11"/>
        <rFont val="宋体"/>
        <family val="3"/>
        <charset val="134"/>
      </rPr>
      <t>龙柏</t>
    </r>
  </si>
  <si>
    <r>
      <rPr>
        <sz val="11"/>
        <rFont val="Times New Roman"/>
        <family val="1"/>
      </rPr>
      <t>36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㎡，毛球</t>
    </r>
  </si>
  <si>
    <r>
      <rPr>
        <sz val="11"/>
        <rFont val="宋体"/>
        <family val="3"/>
        <charset val="134"/>
      </rPr>
      <t>卫矛</t>
    </r>
  </si>
  <si>
    <r>
      <rPr>
        <sz val="11"/>
        <rFont val="Times New Roman"/>
        <family val="1"/>
      </rPr>
      <t>H35-40cm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</si>
  <si>
    <r>
      <rPr>
        <sz val="11"/>
        <rFont val="宋体"/>
        <family val="3"/>
        <charset val="134"/>
      </rPr>
      <t>红叶石楠球</t>
    </r>
  </si>
  <si>
    <t>P100cm</t>
  </si>
  <si>
    <r>
      <rPr>
        <sz val="11"/>
        <rFont val="宋体"/>
        <family val="3"/>
        <charset val="134"/>
      </rPr>
      <t>金桂</t>
    </r>
  </si>
  <si>
    <t>P200cm</t>
  </si>
  <si>
    <r>
      <rPr>
        <sz val="11"/>
        <rFont val="宋体"/>
        <family val="3"/>
        <charset val="134"/>
      </rPr>
      <t>红叶李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</si>
  <si>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8cm</t>
    </r>
  </si>
  <si>
    <r>
      <rPr>
        <sz val="11"/>
        <rFont val="宋体"/>
        <family val="3"/>
        <charset val="134"/>
      </rPr>
      <t>紫薇</t>
    </r>
  </si>
  <si>
    <r>
      <rPr>
        <sz val="11"/>
        <rFont val="宋体"/>
        <family val="3"/>
        <charset val="134"/>
      </rPr>
      <t>水杉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</si>
  <si>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9cm</t>
    </r>
  </si>
  <si>
    <r>
      <rPr>
        <sz val="11"/>
        <rFont val="宋体"/>
        <family val="3"/>
        <charset val="134"/>
      </rPr>
      <t>香樟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</si>
  <si>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12cm</t>
    </r>
  </si>
  <si>
    <r>
      <rPr>
        <sz val="11"/>
        <rFont val="宋体"/>
        <family val="3"/>
        <charset val="134"/>
      </rPr>
      <t>乌桕</t>
    </r>
  </si>
  <si>
    <r>
      <rPr>
        <sz val="11"/>
        <rFont val="宋体"/>
        <family val="3"/>
        <charset val="134"/>
      </rPr>
      <t>榉树</t>
    </r>
  </si>
  <si>
    <r>
      <rPr>
        <b/>
        <sz val="12"/>
        <rFont val="宋体"/>
        <family val="3"/>
        <charset val="134"/>
      </rPr>
      <t>合</t>
    </r>
    <r>
      <rPr>
        <b/>
        <sz val="12"/>
        <rFont val="Times New Roman"/>
        <family val="1"/>
      </rPr>
      <t xml:space="preserve">  </t>
    </r>
    <r>
      <rPr>
        <b/>
        <sz val="12"/>
        <rFont val="宋体"/>
        <family val="3"/>
        <charset val="134"/>
      </rPr>
      <t>计</t>
    </r>
  </si>
  <si>
    <r>
      <rPr>
        <b/>
        <sz val="11"/>
        <rFont val="宋体"/>
        <family val="3"/>
        <charset val="134"/>
      </rPr>
      <t>补充说明：</t>
    </r>
    <r>
      <rPr>
        <b/>
        <sz val="11"/>
        <rFont val="Times New Roman"/>
        <family val="1"/>
      </rPr>
      <t xml:space="preserve">
1.</t>
    </r>
    <r>
      <rPr>
        <b/>
        <sz val="11"/>
        <rFont val="宋体"/>
        <family val="3"/>
        <charset val="134"/>
      </rPr>
      <t>本项目零星工程不执行报价优惠折扣，工程量清单数量为养护服务期（</t>
    </r>
    <r>
      <rPr>
        <b/>
        <sz val="11"/>
        <rFont val="Times New Roman"/>
        <family val="1"/>
      </rPr>
      <t>2026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1</t>
    </r>
    <r>
      <rPr>
        <b/>
        <sz val="11"/>
        <rFont val="宋体"/>
        <family val="3"/>
        <charset val="134"/>
      </rPr>
      <t>日至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11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30</t>
    </r>
    <r>
      <rPr>
        <b/>
        <sz val="11"/>
        <rFont val="宋体"/>
        <family val="3"/>
        <charset val="134"/>
      </rPr>
      <t>日）内累计暂估工程量，仅作为投标报价及计量控制参考，不作为最终结算依据。实际计量与结算以经跟踪审计、发包人确认的实际完成合格工程量为准，据实结算。</t>
    </r>
    <r>
      <rPr>
        <b/>
        <sz val="11"/>
        <rFont val="Times New Roman"/>
        <family val="1"/>
      </rPr>
      <t xml:space="preserve">
2.</t>
    </r>
    <r>
      <rPr>
        <b/>
        <sz val="11"/>
        <rFont val="宋体"/>
        <family val="3"/>
        <charset val="134"/>
      </rPr>
      <t>零星工程总价控制，不单独对各子目设置限价。各零星工程子目汇总后的总价款不得超过零星工程清单总价；在不超过该总价的前提下，各子目之间可统筹平衡，但汇总总价不得突破限额。本项目服务期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年，零星工程设置年度控制额度，第一年未用完的额度，可在本项目第二年服务期内继续使用，资金按年度财政预算安排执行。</t>
    </r>
    <r>
      <rPr>
        <b/>
        <sz val="11"/>
        <rFont val="Times New Roman"/>
        <family val="1"/>
      </rPr>
      <t xml:space="preserve">
3.</t>
    </r>
    <r>
      <rPr>
        <b/>
        <sz val="11"/>
        <rFont val="宋体"/>
        <family val="3"/>
        <charset val="134"/>
      </rPr>
      <t>本工程养护期内发包人根据《常州市金坛区公路绿化养护管理考核办法》对承包人绿化养护情况按实际养护天数和面积进行计量，并根据考核结果每年</t>
    </r>
    <r>
      <rPr>
        <b/>
        <sz val="11"/>
        <rFont val="Times New Roman"/>
        <family val="1"/>
      </rPr>
      <t>7</t>
    </r>
    <r>
      <rPr>
        <b/>
        <sz val="11"/>
        <rFont val="宋体"/>
        <family val="3"/>
        <charset val="134"/>
      </rPr>
      <t>月和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支付一次当期养护经费（移植或补植的苗木在确保成活后按合同中单价随养护经费一同支付），养护期满经发包人组织履约验收合格后退还履约保证金，所有应付款不计息。移植苗如出现死亡乙方需按照《关于调整常州市市区园林绿化损坏赔偿标准的通知》文件中相应标准进行赔偿，赔偿费用在作业服务款中扣除。</t>
    </r>
  </si>
  <si>
    <r>
      <rPr>
        <b/>
        <sz val="11"/>
        <rFont val="宋体"/>
        <family val="3"/>
        <charset val="134"/>
      </rPr>
      <t>承诺：</t>
    </r>
    <r>
      <rPr>
        <b/>
        <sz val="11"/>
        <rFont val="Times New Roman"/>
        <family val="1"/>
      </rPr>
      <t xml:space="preserve">
    </t>
    </r>
    <r>
      <rPr>
        <b/>
        <sz val="11"/>
        <rFont val="宋体"/>
        <family val="3"/>
        <charset val="134"/>
      </rPr>
      <t>若本公司中标，则在合同期内涉及本标段的苗木补植、移植费用将按照《苗木移植、补植等零星工程清单表》中的投标单价</t>
    </r>
    <r>
      <rPr>
        <b/>
        <sz val="11"/>
        <rFont val="Times New Roman"/>
        <family val="1"/>
      </rPr>
      <t>*</t>
    </r>
    <r>
      <rPr>
        <b/>
        <sz val="11"/>
        <rFont val="宋体"/>
        <family val="3"/>
        <charset val="134"/>
      </rPr>
      <t>补植苗木数量进行结算。如补植或移植工作内容不在本清单内的，在发包人发出邀约后我方必然响应，并报送相关子目单价，经跟踪审计、发包人审核后，按审定后的单价作为该子目结算单价。</t>
    </r>
  </si>
  <si>
    <r>
      <rPr>
        <b/>
        <sz val="16"/>
        <rFont val="宋体"/>
        <family val="3"/>
        <charset val="134"/>
      </rPr>
      <t>苗木移植、补植等零星工程清单表（</t>
    </r>
    <r>
      <rPr>
        <b/>
        <sz val="16"/>
        <rFont val="Times New Roman"/>
        <family val="1"/>
      </rPr>
      <t>2027.12.1-2028.11.30</t>
    </r>
    <r>
      <rPr>
        <b/>
        <sz val="16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</si>
  <si>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补充说明：</t>
    </r>
    <r>
      <rPr>
        <b/>
        <sz val="11"/>
        <rFont val="Times New Roman"/>
        <family val="1"/>
      </rPr>
      <t xml:space="preserve">
1.</t>
    </r>
    <r>
      <rPr>
        <b/>
        <sz val="11"/>
        <rFont val="宋体"/>
        <family val="3"/>
        <charset val="134"/>
      </rPr>
      <t>本项目零星工程不执行报价优惠折扣，工程量清单数量为养护服务期（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1</t>
    </r>
    <r>
      <rPr>
        <b/>
        <sz val="11"/>
        <rFont val="宋体"/>
        <family val="3"/>
        <charset val="134"/>
      </rPr>
      <t>日至</t>
    </r>
    <r>
      <rPr>
        <b/>
        <sz val="11"/>
        <rFont val="Times New Roman"/>
        <family val="1"/>
      </rPr>
      <t>2028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11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30</t>
    </r>
    <r>
      <rPr>
        <b/>
        <sz val="11"/>
        <rFont val="宋体"/>
        <family val="3"/>
        <charset val="134"/>
      </rPr>
      <t>日）内累计暂估工程量，仅作为投标报价及计量控制参考，不作为最终结算依据。实际计量与结算以经跟踪审计、发包人确认的实际完成合格工程量为准，据实结算。</t>
    </r>
    <r>
      <rPr>
        <b/>
        <sz val="11"/>
        <rFont val="Times New Roman"/>
        <family val="1"/>
      </rPr>
      <t xml:space="preserve">
2.</t>
    </r>
    <r>
      <rPr>
        <b/>
        <sz val="11"/>
        <rFont val="宋体"/>
        <family val="3"/>
        <charset val="134"/>
      </rPr>
      <t>零星工程总价控制，不单独对各子目设置限价。各零星工程子目汇总后的总价款不得超过零星工程清单总价；在不超过该总价的前提下，各子目之间可统筹平衡，但汇总总价不得突破限额。本项目服务期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年，零星工程设置年度控制额度，第一年未用完的额度，可在本项目第二年服务期内继续使用，资金按年度财政预算安排执行。</t>
    </r>
    <r>
      <rPr>
        <b/>
        <sz val="11"/>
        <rFont val="Times New Roman"/>
        <family val="1"/>
      </rPr>
      <t xml:space="preserve">
3.</t>
    </r>
    <r>
      <rPr>
        <b/>
        <sz val="11"/>
        <rFont val="宋体"/>
        <family val="3"/>
        <charset val="134"/>
      </rPr>
      <t>本工程养护期内发包人根据《常州市金坛区公路绿化养护管理考核办法》对承包人绿化养护情况按实际养护天数和面积进行计量，并根据考核结果每年</t>
    </r>
    <r>
      <rPr>
        <b/>
        <sz val="11"/>
        <rFont val="Times New Roman"/>
        <family val="1"/>
      </rPr>
      <t>7</t>
    </r>
    <r>
      <rPr>
        <b/>
        <sz val="11"/>
        <rFont val="宋体"/>
        <family val="3"/>
        <charset val="134"/>
      </rPr>
      <t>月和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支付一次当期养护经费（移植或补植的苗木在确保成活后按合同中单价随养护经费一同支付），养护期满经发包人组织履约验收合格后退还履约保证金，所有应付款不计息。移植苗如出现死亡乙方需按照《关于调整常州市市区园林绿化损坏赔偿标准的通知》文件中相应标准进行赔偿，赔偿费用在作业服务款中扣除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</si>
</sst>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20"/>
      <name val="Times New Roman"/>
      <family val="1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vertAlign val="superscript"/>
      <sz val="11"/>
      <name val="Times New Roman"/>
      <family val="1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Zeros="0" tabSelected="1" view="pageBreakPreview" zoomScaleNormal="100" zoomScaleSheetLayoutView="100" workbookViewId="0">
      <selection activeCell="A33" sqref="A33"/>
    </sheetView>
  </sheetViews>
  <sheetFormatPr defaultColWidth="9" defaultRowHeight="14" x14ac:dyDescent="0.25"/>
  <cols>
    <col min="1" max="1" width="18" style="2" customWidth="1"/>
    <col min="2" max="2" width="33.54296875" style="2" customWidth="1"/>
    <col min="3" max="3" width="5.6328125" style="2" customWidth="1"/>
    <col min="4" max="5" width="8.6328125" style="2" customWidth="1"/>
    <col min="6" max="9" width="10.26953125" style="2" customWidth="1"/>
    <col min="10" max="10" width="30.54296875" style="2" customWidth="1"/>
    <col min="11" max="16384" width="9" style="2"/>
  </cols>
  <sheetData>
    <row r="1" spans="1:10" ht="29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3" customHeight="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23" customHeight="1" x14ac:dyDescent="0.25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23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33" customHeight="1" x14ac:dyDescent="0.25">
      <c r="A5" s="21" t="s">
        <v>4</v>
      </c>
      <c r="B5" s="21" t="s">
        <v>5</v>
      </c>
      <c r="C5" s="21" t="s">
        <v>6</v>
      </c>
      <c r="D5" s="33" t="s">
        <v>7</v>
      </c>
      <c r="E5" s="21"/>
      <c r="F5" s="34" t="s">
        <v>8</v>
      </c>
      <c r="G5" s="33"/>
      <c r="H5" s="34" t="s">
        <v>9</v>
      </c>
      <c r="I5" s="33"/>
      <c r="J5" s="27" t="s">
        <v>10</v>
      </c>
    </row>
    <row r="6" spans="1:10" ht="36.5" customHeight="1" x14ac:dyDescent="0.25">
      <c r="A6" s="21"/>
      <c r="B6" s="21"/>
      <c r="C6" s="21"/>
      <c r="D6" s="5" t="s">
        <v>11</v>
      </c>
      <c r="E6" s="4" t="s">
        <v>12</v>
      </c>
      <c r="F6" s="4" t="s">
        <v>13</v>
      </c>
      <c r="G6" s="4" t="s">
        <v>14</v>
      </c>
      <c r="H6" s="4" t="s">
        <v>13</v>
      </c>
      <c r="I6" s="4" t="s">
        <v>14</v>
      </c>
      <c r="J6" s="28"/>
    </row>
    <row r="7" spans="1:10" ht="35" customHeight="1" x14ac:dyDescent="0.25">
      <c r="A7" s="4" t="s">
        <v>15</v>
      </c>
      <c r="B7" s="4" t="s">
        <v>16</v>
      </c>
      <c r="C7" s="4">
        <v>1</v>
      </c>
      <c r="D7" s="5">
        <v>4.5</v>
      </c>
      <c r="E7" s="4">
        <f>D7*$C$32/100</f>
        <v>0</v>
      </c>
      <c r="F7" s="6">
        <v>959543</v>
      </c>
      <c r="G7" s="6">
        <f>E7*F7</f>
        <v>0</v>
      </c>
      <c r="H7" s="6">
        <v>959543</v>
      </c>
      <c r="I7" s="6">
        <f>E7*H7</f>
        <v>0</v>
      </c>
      <c r="J7" s="4"/>
    </row>
    <row r="8" spans="1:10" ht="52" customHeight="1" x14ac:dyDescent="0.25">
      <c r="A8" s="4" t="s">
        <v>17</v>
      </c>
      <c r="B8" s="4" t="s">
        <v>18</v>
      </c>
      <c r="C8" s="4">
        <v>2</v>
      </c>
      <c r="D8" s="5">
        <v>3</v>
      </c>
      <c r="E8" s="4">
        <f t="shared" ref="E8:E26" si="0">D8*$C$32/100</f>
        <v>0</v>
      </c>
      <c r="F8" s="6">
        <v>113820</v>
      </c>
      <c r="G8" s="6">
        <f>E8*F8*(7/365+11/12)</f>
        <v>0</v>
      </c>
      <c r="H8" s="6">
        <v>113820</v>
      </c>
      <c r="I8" s="6">
        <f>E8*H8</f>
        <v>0</v>
      </c>
      <c r="J8" s="7" t="s">
        <v>19</v>
      </c>
    </row>
    <row r="9" spans="1:10" ht="35" customHeight="1" x14ac:dyDescent="0.25">
      <c r="A9" s="4" t="s">
        <v>20</v>
      </c>
      <c r="B9" s="4" t="s">
        <v>21</v>
      </c>
      <c r="C9" s="4">
        <v>3</v>
      </c>
      <c r="D9" s="5">
        <v>1.5</v>
      </c>
      <c r="E9" s="4">
        <f t="shared" si="0"/>
        <v>0</v>
      </c>
      <c r="F9" s="6">
        <v>244092</v>
      </c>
      <c r="G9" s="6">
        <f>E9*F9</f>
        <v>0</v>
      </c>
      <c r="H9" s="6">
        <v>244092</v>
      </c>
      <c r="I9" s="6">
        <f>E9*H9</f>
        <v>0</v>
      </c>
      <c r="J9" s="7"/>
    </row>
    <row r="10" spans="1:10" ht="49" customHeight="1" x14ac:dyDescent="0.25">
      <c r="A10" s="27" t="s">
        <v>22</v>
      </c>
      <c r="B10" s="4" t="s">
        <v>23</v>
      </c>
      <c r="C10" s="4">
        <v>2</v>
      </c>
      <c r="D10" s="5">
        <v>3</v>
      </c>
      <c r="E10" s="4">
        <f t="shared" si="0"/>
        <v>0</v>
      </c>
      <c r="F10" s="6">
        <v>46598</v>
      </c>
      <c r="G10" s="6">
        <f>E10*F10*(312/365)</f>
        <v>0</v>
      </c>
      <c r="H10" s="6">
        <v>46598</v>
      </c>
      <c r="I10" s="6">
        <f>E10*H10</f>
        <v>0</v>
      </c>
      <c r="J10" s="7" t="s">
        <v>24</v>
      </c>
    </row>
    <row r="11" spans="1:10" ht="35" customHeight="1" x14ac:dyDescent="0.25">
      <c r="A11" s="28"/>
      <c r="B11" s="4" t="s">
        <v>25</v>
      </c>
      <c r="C11" s="4">
        <v>3</v>
      </c>
      <c r="D11" s="5">
        <v>1.5</v>
      </c>
      <c r="E11" s="4">
        <f t="shared" si="0"/>
        <v>0</v>
      </c>
      <c r="F11" s="6">
        <v>207722</v>
      </c>
      <c r="G11" s="6">
        <f>E11*F11</f>
        <v>0</v>
      </c>
      <c r="H11" s="6">
        <v>207722</v>
      </c>
      <c r="I11" s="6">
        <f>E11*H11</f>
        <v>0</v>
      </c>
      <c r="J11" s="7"/>
    </row>
    <row r="12" spans="1:10" ht="35" customHeight="1" x14ac:dyDescent="0.25">
      <c r="A12" s="27" t="s">
        <v>26</v>
      </c>
      <c r="B12" s="4" t="s">
        <v>27</v>
      </c>
      <c r="C12" s="4">
        <v>2</v>
      </c>
      <c r="D12" s="5">
        <v>3</v>
      </c>
      <c r="E12" s="4">
        <f t="shared" si="0"/>
        <v>0</v>
      </c>
      <c r="F12" s="6">
        <v>172708</v>
      </c>
      <c r="G12" s="6">
        <f t="shared" ref="G12:G26" si="1">E12*F12</f>
        <v>0</v>
      </c>
      <c r="H12" s="6">
        <v>172708</v>
      </c>
      <c r="I12" s="6">
        <f t="shared" ref="I12:I26" si="2">E12*H12</f>
        <v>0</v>
      </c>
      <c r="J12" s="7"/>
    </row>
    <row r="13" spans="1:10" ht="35" customHeight="1" x14ac:dyDescent="0.25">
      <c r="A13" s="28"/>
      <c r="B13" s="4" t="s">
        <v>28</v>
      </c>
      <c r="C13" s="4">
        <v>3</v>
      </c>
      <c r="D13" s="5">
        <v>1.5</v>
      </c>
      <c r="E13" s="4">
        <f t="shared" si="0"/>
        <v>0</v>
      </c>
      <c r="F13" s="6">
        <v>40554</v>
      </c>
      <c r="G13" s="6">
        <f t="shared" si="1"/>
        <v>0</v>
      </c>
      <c r="H13" s="6">
        <v>40554</v>
      </c>
      <c r="I13" s="6">
        <f t="shared" si="2"/>
        <v>0</v>
      </c>
      <c r="J13" s="7" t="s">
        <v>29</v>
      </c>
    </row>
    <row r="14" spans="1:10" ht="35" customHeight="1" x14ac:dyDescent="0.25">
      <c r="A14" s="4" t="s">
        <v>30</v>
      </c>
      <c r="B14" s="4" t="s">
        <v>31</v>
      </c>
      <c r="C14" s="4">
        <v>3</v>
      </c>
      <c r="D14" s="5">
        <v>1.5</v>
      </c>
      <c r="E14" s="4">
        <f t="shared" si="0"/>
        <v>0</v>
      </c>
      <c r="F14" s="6">
        <v>156330</v>
      </c>
      <c r="G14" s="6">
        <f t="shared" si="1"/>
        <v>0</v>
      </c>
      <c r="H14" s="6">
        <v>156330</v>
      </c>
      <c r="I14" s="6">
        <f t="shared" si="2"/>
        <v>0</v>
      </c>
      <c r="J14" s="8"/>
    </row>
    <row r="15" spans="1:10" ht="35" customHeight="1" x14ac:dyDescent="0.25">
      <c r="A15" s="27" t="s">
        <v>32</v>
      </c>
      <c r="B15" s="4" t="s">
        <v>33</v>
      </c>
      <c r="C15" s="4">
        <v>3</v>
      </c>
      <c r="D15" s="5">
        <v>1.5</v>
      </c>
      <c r="E15" s="4">
        <f t="shared" si="0"/>
        <v>0</v>
      </c>
      <c r="F15" s="6">
        <v>68238</v>
      </c>
      <c r="G15" s="6">
        <f t="shared" si="1"/>
        <v>0</v>
      </c>
      <c r="H15" s="6">
        <v>68238</v>
      </c>
      <c r="I15" s="6">
        <f t="shared" si="2"/>
        <v>0</v>
      </c>
      <c r="J15" s="8"/>
    </row>
    <row r="16" spans="1:10" ht="35" customHeight="1" x14ac:dyDescent="0.25">
      <c r="A16" s="29"/>
      <c r="B16" s="4" t="s">
        <v>34</v>
      </c>
      <c r="C16" s="4">
        <v>2</v>
      </c>
      <c r="D16" s="5">
        <v>3</v>
      </c>
      <c r="E16" s="4">
        <f t="shared" si="0"/>
        <v>0</v>
      </c>
      <c r="F16" s="6">
        <v>258568</v>
      </c>
      <c r="G16" s="6">
        <f t="shared" si="1"/>
        <v>0</v>
      </c>
      <c r="H16" s="6">
        <v>258568</v>
      </c>
      <c r="I16" s="6">
        <f t="shared" si="2"/>
        <v>0</v>
      </c>
      <c r="J16" s="8"/>
    </row>
    <row r="17" spans="1:10" ht="35" customHeight="1" x14ac:dyDescent="0.25">
      <c r="A17" s="29"/>
      <c r="B17" s="4" t="s">
        <v>35</v>
      </c>
      <c r="C17" s="4">
        <v>2</v>
      </c>
      <c r="D17" s="5">
        <v>3</v>
      </c>
      <c r="E17" s="4">
        <f t="shared" si="0"/>
        <v>0</v>
      </c>
      <c r="F17" s="6">
        <v>62863</v>
      </c>
      <c r="G17" s="6">
        <f t="shared" si="1"/>
        <v>0</v>
      </c>
      <c r="H17" s="6">
        <v>62863</v>
      </c>
      <c r="I17" s="6">
        <f t="shared" si="2"/>
        <v>0</v>
      </c>
      <c r="J17" s="8"/>
    </row>
    <row r="18" spans="1:10" ht="35" customHeight="1" x14ac:dyDescent="0.25">
      <c r="A18" s="28"/>
      <c r="B18" s="4" t="s">
        <v>36</v>
      </c>
      <c r="C18" s="4">
        <v>3</v>
      </c>
      <c r="D18" s="5">
        <v>1.5</v>
      </c>
      <c r="E18" s="4">
        <f t="shared" si="0"/>
        <v>0</v>
      </c>
      <c r="F18" s="6">
        <v>68406</v>
      </c>
      <c r="G18" s="6">
        <f t="shared" si="1"/>
        <v>0</v>
      </c>
      <c r="H18" s="6">
        <v>68406</v>
      </c>
      <c r="I18" s="6">
        <f t="shared" si="2"/>
        <v>0</v>
      </c>
      <c r="J18" s="8"/>
    </row>
    <row r="19" spans="1:10" ht="35" customHeight="1" x14ac:dyDescent="0.25">
      <c r="A19" s="27" t="s">
        <v>37</v>
      </c>
      <c r="B19" s="4" t="s">
        <v>38</v>
      </c>
      <c r="C19" s="4">
        <v>3</v>
      </c>
      <c r="D19" s="5">
        <v>1.5</v>
      </c>
      <c r="E19" s="4">
        <f t="shared" si="0"/>
        <v>0</v>
      </c>
      <c r="F19" s="6">
        <v>58332</v>
      </c>
      <c r="G19" s="6">
        <f t="shared" si="1"/>
        <v>0</v>
      </c>
      <c r="H19" s="6">
        <v>58332</v>
      </c>
      <c r="I19" s="6">
        <f t="shared" si="2"/>
        <v>0</v>
      </c>
      <c r="J19" s="4"/>
    </row>
    <row r="20" spans="1:10" ht="35" customHeight="1" x14ac:dyDescent="0.25">
      <c r="A20" s="29"/>
      <c r="B20" s="4" t="s">
        <v>39</v>
      </c>
      <c r="C20" s="4">
        <v>2</v>
      </c>
      <c r="D20" s="5">
        <v>3</v>
      </c>
      <c r="E20" s="4">
        <f t="shared" si="0"/>
        <v>0</v>
      </c>
      <c r="F20" s="6">
        <v>102000</v>
      </c>
      <c r="G20" s="6">
        <f t="shared" si="1"/>
        <v>0</v>
      </c>
      <c r="H20" s="6">
        <v>102000</v>
      </c>
      <c r="I20" s="6">
        <f t="shared" si="2"/>
        <v>0</v>
      </c>
      <c r="J20" s="4"/>
    </row>
    <row r="21" spans="1:10" ht="35" customHeight="1" x14ac:dyDescent="0.25">
      <c r="A21" s="29"/>
      <c r="B21" s="4" t="s">
        <v>40</v>
      </c>
      <c r="C21" s="4">
        <v>2</v>
      </c>
      <c r="D21" s="5">
        <v>3</v>
      </c>
      <c r="E21" s="4">
        <f t="shared" si="0"/>
        <v>0</v>
      </c>
      <c r="F21" s="6">
        <v>102880</v>
      </c>
      <c r="G21" s="6">
        <f t="shared" si="1"/>
        <v>0</v>
      </c>
      <c r="H21" s="6">
        <v>102880</v>
      </c>
      <c r="I21" s="6">
        <f t="shared" si="2"/>
        <v>0</v>
      </c>
      <c r="J21" s="4"/>
    </row>
    <row r="22" spans="1:10" ht="35" customHeight="1" x14ac:dyDescent="0.25">
      <c r="A22" s="28"/>
      <c r="B22" s="4" t="s">
        <v>41</v>
      </c>
      <c r="C22" s="4">
        <v>3</v>
      </c>
      <c r="D22" s="5">
        <v>1.5</v>
      </c>
      <c r="E22" s="4">
        <f t="shared" si="0"/>
        <v>0</v>
      </c>
      <c r="F22" s="6">
        <v>34843</v>
      </c>
      <c r="G22" s="6">
        <f t="shared" si="1"/>
        <v>0</v>
      </c>
      <c r="H22" s="6">
        <v>34843</v>
      </c>
      <c r="I22" s="6">
        <f t="shared" si="2"/>
        <v>0</v>
      </c>
      <c r="J22" s="4"/>
    </row>
    <row r="23" spans="1:10" ht="35" customHeight="1" x14ac:dyDescent="0.25">
      <c r="A23" s="4" t="s">
        <v>42</v>
      </c>
      <c r="B23" s="4" t="s">
        <v>43</v>
      </c>
      <c r="C23" s="4">
        <v>3</v>
      </c>
      <c r="D23" s="5">
        <v>1.5</v>
      </c>
      <c r="E23" s="4">
        <f t="shared" si="0"/>
        <v>0</v>
      </c>
      <c r="F23" s="6">
        <v>94094</v>
      </c>
      <c r="G23" s="6">
        <f t="shared" si="1"/>
        <v>0</v>
      </c>
      <c r="H23" s="6">
        <v>94094</v>
      </c>
      <c r="I23" s="6">
        <f t="shared" si="2"/>
        <v>0</v>
      </c>
      <c r="J23" s="4"/>
    </row>
    <row r="24" spans="1:10" ht="35" customHeight="1" x14ac:dyDescent="0.25">
      <c r="A24" s="4" t="s">
        <v>44</v>
      </c>
      <c r="B24" s="4" t="s">
        <v>45</v>
      </c>
      <c r="C24" s="4">
        <v>3</v>
      </c>
      <c r="D24" s="5">
        <v>1.5</v>
      </c>
      <c r="E24" s="4">
        <f t="shared" si="0"/>
        <v>0</v>
      </c>
      <c r="F24" s="6">
        <v>118594</v>
      </c>
      <c r="G24" s="6">
        <f t="shared" si="1"/>
        <v>0</v>
      </c>
      <c r="H24" s="6">
        <v>118594</v>
      </c>
      <c r="I24" s="6">
        <f t="shared" si="2"/>
        <v>0</v>
      </c>
      <c r="J24" s="4"/>
    </row>
    <row r="25" spans="1:10" ht="35" customHeight="1" x14ac:dyDescent="0.25">
      <c r="A25" s="4" t="s">
        <v>46</v>
      </c>
      <c r="B25" s="4" t="s">
        <v>47</v>
      </c>
      <c r="C25" s="4">
        <v>3</v>
      </c>
      <c r="D25" s="5">
        <v>1.5</v>
      </c>
      <c r="E25" s="4">
        <f t="shared" si="0"/>
        <v>0</v>
      </c>
      <c r="F25" s="6">
        <v>145052</v>
      </c>
      <c r="G25" s="6">
        <f t="shared" si="1"/>
        <v>0</v>
      </c>
      <c r="H25" s="6">
        <v>145052</v>
      </c>
      <c r="I25" s="6">
        <f t="shared" si="2"/>
        <v>0</v>
      </c>
      <c r="J25" s="4"/>
    </row>
    <row r="26" spans="1:10" ht="35" customHeight="1" x14ac:dyDescent="0.25">
      <c r="A26" s="4" t="s">
        <v>48</v>
      </c>
      <c r="B26" s="4"/>
      <c r="C26" s="4">
        <v>3</v>
      </c>
      <c r="D26" s="5">
        <v>1.5</v>
      </c>
      <c r="E26" s="4">
        <f t="shared" si="0"/>
        <v>0</v>
      </c>
      <c r="F26" s="6">
        <v>11000</v>
      </c>
      <c r="G26" s="6">
        <f t="shared" si="1"/>
        <v>0</v>
      </c>
      <c r="H26" s="6">
        <v>11000</v>
      </c>
      <c r="I26" s="6">
        <f t="shared" si="2"/>
        <v>0</v>
      </c>
      <c r="J26" s="4"/>
    </row>
    <row r="27" spans="1:10" ht="30" customHeight="1" x14ac:dyDescent="0.25">
      <c r="A27" s="21" t="s">
        <v>49</v>
      </c>
      <c r="B27" s="21"/>
      <c r="C27" s="21"/>
      <c r="D27" s="21"/>
      <c r="E27" s="21"/>
      <c r="F27" s="30">
        <f>SUM(G7:G26)</f>
        <v>0</v>
      </c>
      <c r="G27" s="30"/>
      <c r="H27" s="30">
        <f>SUM(I7:I26)</f>
        <v>0</v>
      </c>
      <c r="I27" s="30"/>
      <c r="J27" s="9"/>
    </row>
    <row r="28" spans="1:10" ht="35" customHeight="1" x14ac:dyDescent="0.25">
      <c r="A28" s="21" t="s">
        <v>50</v>
      </c>
      <c r="B28" s="21"/>
      <c r="C28" s="21"/>
      <c r="D28" s="21"/>
      <c r="E28" s="21"/>
      <c r="F28" s="30">
        <f>'零星工程（2026.12.1-2027.11.30）'!G44</f>
        <v>872633.2</v>
      </c>
      <c r="G28" s="30"/>
      <c r="H28" s="30">
        <f>'零星工程（2027.12.1-2028.11.30）'!G44</f>
        <v>876819</v>
      </c>
      <c r="I28" s="30"/>
      <c r="J28" s="8" t="s">
        <v>51</v>
      </c>
    </row>
    <row r="29" spans="1:10" ht="30" customHeight="1" x14ac:dyDescent="0.25">
      <c r="A29" s="21" t="s">
        <v>52</v>
      </c>
      <c r="B29" s="21"/>
      <c r="C29" s="21"/>
      <c r="D29" s="21"/>
      <c r="E29" s="21"/>
      <c r="F29" s="31">
        <f>SUM(F27:G28)</f>
        <v>872633.2</v>
      </c>
      <c r="G29" s="31"/>
      <c r="H29" s="31">
        <f>SUM(H27:I28)</f>
        <v>876819</v>
      </c>
      <c r="I29" s="31"/>
      <c r="J29" s="9"/>
    </row>
    <row r="30" spans="1:10" ht="30" customHeight="1" x14ac:dyDescent="0.25">
      <c r="A30" s="21" t="s">
        <v>53</v>
      </c>
      <c r="B30" s="21"/>
      <c r="C30" s="21"/>
      <c r="D30" s="21"/>
      <c r="E30" s="21"/>
      <c r="F30" s="22">
        <f>F29+H29</f>
        <v>1749452.2</v>
      </c>
      <c r="G30" s="23"/>
      <c r="H30" s="23"/>
      <c r="I30" s="24"/>
      <c r="J30" s="9"/>
    </row>
    <row r="31" spans="1:10" ht="19" customHeight="1" x14ac:dyDescent="0.25"/>
    <row r="32" spans="1:10" ht="31" customHeight="1" x14ac:dyDescent="0.25">
      <c r="B32" s="10" t="s">
        <v>54</v>
      </c>
      <c r="C32" s="25"/>
      <c r="D32" s="25"/>
      <c r="E32" s="11" t="s">
        <v>55</v>
      </c>
      <c r="F32" s="26" t="s">
        <v>56</v>
      </c>
      <c r="G32" s="26"/>
      <c r="H32" s="26"/>
      <c r="I32" s="26"/>
      <c r="J32" s="26"/>
    </row>
    <row r="33" spans="1:10" ht="29" customHeight="1" x14ac:dyDescent="0.25">
      <c r="A33" s="2" t="s">
        <v>57</v>
      </c>
      <c r="C33" s="20"/>
      <c r="D33" s="20"/>
      <c r="E33" s="20"/>
      <c r="F33" s="20"/>
      <c r="G33" s="20"/>
      <c r="H33" s="20"/>
      <c r="I33" s="20"/>
      <c r="J33" s="20"/>
    </row>
    <row r="34" spans="1:10" ht="29" customHeight="1" x14ac:dyDescent="0.25">
      <c r="A34" s="2" t="s">
        <v>58</v>
      </c>
      <c r="C34" s="20"/>
      <c r="D34" s="20"/>
      <c r="E34" s="20"/>
      <c r="F34" s="20"/>
      <c r="G34" s="20"/>
      <c r="H34" s="20"/>
      <c r="I34" s="20"/>
      <c r="J34" s="20"/>
    </row>
    <row r="35" spans="1:10" ht="29" customHeight="1" x14ac:dyDescent="0.25">
      <c r="A35" s="2" t="s">
        <v>59</v>
      </c>
      <c r="C35" s="20"/>
      <c r="D35" s="20"/>
      <c r="E35" s="20"/>
      <c r="F35" s="20"/>
      <c r="G35" s="20"/>
      <c r="H35" s="20"/>
      <c r="I35" s="20"/>
      <c r="J35" s="20"/>
    </row>
  </sheetData>
  <sheetProtection algorithmName="SHA-512" hashValue="FKB1I6pfC4r+y/k5d6Qqt2r5gTzZQaT6MnH7vqeeHsIv5BmT788q8z2YMqsVpwSP7wswScDh6FYLg5chl9Hc9w==" saltValue="wc0QdnPeORZt3qhCycrYYg==" spinCount="100000" sheet="1" objects="1" scenarios="1"/>
  <mergeCells count="25">
    <mergeCell ref="F29:G29"/>
    <mergeCell ref="H29:I29"/>
    <mergeCell ref="A1:J1"/>
    <mergeCell ref="D5:E5"/>
    <mergeCell ref="F5:G5"/>
    <mergeCell ref="H5:I5"/>
    <mergeCell ref="A27:E27"/>
    <mergeCell ref="F27:G27"/>
    <mergeCell ref="H27:I27"/>
    <mergeCell ref="A30:E30"/>
    <mergeCell ref="F30:I30"/>
    <mergeCell ref="C32:D32"/>
    <mergeCell ref="F32:J32"/>
    <mergeCell ref="A5:A6"/>
    <mergeCell ref="A10:A11"/>
    <mergeCell ref="A12:A13"/>
    <mergeCell ref="A15:A18"/>
    <mergeCell ref="A19:A22"/>
    <mergeCell ref="B5:B6"/>
    <mergeCell ref="C5:C6"/>
    <mergeCell ref="J5:J6"/>
    <mergeCell ref="A28:E28"/>
    <mergeCell ref="F28:G28"/>
    <mergeCell ref="H28:I28"/>
    <mergeCell ref="A29:E29"/>
  </mergeCells>
  <phoneticPr fontId="12" type="noConversion"/>
  <printOptions horizontalCentered="1"/>
  <pageMargins left="0.70833333333333304" right="0.70833333333333304" top="0.39305555555555599" bottom="0.39305555555555599" header="0.31458333333333299" footer="0.31458333333333299"/>
  <pageSetup paperSize="9" scale="82" orientation="landscape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6"/>
  <sheetViews>
    <sheetView showZeros="0" view="pageBreakPreview" topLeftCell="A22" zoomScale="85" zoomScaleNormal="115" workbookViewId="0">
      <selection activeCell="A45" sqref="A45:G45"/>
    </sheetView>
  </sheetViews>
  <sheetFormatPr defaultColWidth="9" defaultRowHeight="14" x14ac:dyDescent="0.25"/>
  <cols>
    <col min="1" max="1" width="6.90625" style="2" customWidth="1"/>
    <col min="2" max="2" width="14.7265625" style="2" customWidth="1"/>
    <col min="3" max="3" width="47.36328125" style="2" customWidth="1"/>
    <col min="4" max="4" width="10" style="2" customWidth="1"/>
    <col min="5" max="5" width="9.81640625" style="2" customWidth="1"/>
    <col min="6" max="6" width="11.26953125" style="2" customWidth="1"/>
    <col min="7" max="7" width="11.26953125" style="19" customWidth="1"/>
    <col min="8" max="16384" width="9" style="2"/>
  </cols>
  <sheetData>
    <row r="1" spans="1:7" ht="44" customHeight="1" x14ac:dyDescent="0.25">
      <c r="A1" s="35" t="s">
        <v>60</v>
      </c>
      <c r="B1" s="35"/>
      <c r="C1" s="35"/>
      <c r="D1" s="35"/>
      <c r="E1" s="35"/>
      <c r="F1" s="35"/>
      <c r="G1" s="36"/>
    </row>
    <row r="2" spans="1:7" ht="34" customHeight="1" x14ac:dyDescent="0.25">
      <c r="A2" s="12" t="s">
        <v>61</v>
      </c>
      <c r="B2" s="12" t="s">
        <v>62</v>
      </c>
      <c r="C2" s="12" t="s">
        <v>63</v>
      </c>
      <c r="D2" s="12" t="s">
        <v>64</v>
      </c>
      <c r="E2" s="13" t="s">
        <v>65</v>
      </c>
      <c r="F2" s="13" t="s">
        <v>66</v>
      </c>
      <c r="G2" s="14" t="s">
        <v>67</v>
      </c>
    </row>
    <row r="3" spans="1:7" ht="37" customHeight="1" x14ac:dyDescent="0.25">
      <c r="A3" s="4">
        <v>1</v>
      </c>
      <c r="B3" s="4" t="s">
        <v>68</v>
      </c>
      <c r="C3" s="4" t="s">
        <v>69</v>
      </c>
      <c r="D3" s="4" t="s">
        <v>70</v>
      </c>
      <c r="E3" s="4">
        <v>395</v>
      </c>
      <c r="F3" s="4">
        <v>60</v>
      </c>
      <c r="G3" s="6">
        <f t="shared" ref="G3:G22" si="0">E3*F3</f>
        <v>23700</v>
      </c>
    </row>
    <row r="4" spans="1:7" ht="25" customHeight="1" x14ac:dyDescent="0.25">
      <c r="A4" s="4">
        <v>2</v>
      </c>
      <c r="B4" s="4" t="s">
        <v>71</v>
      </c>
      <c r="C4" s="4"/>
      <c r="D4" s="4"/>
      <c r="E4" s="4">
        <v>0</v>
      </c>
      <c r="F4" s="4"/>
      <c r="G4" s="6"/>
    </row>
    <row r="5" spans="1:7" ht="25" customHeight="1" x14ac:dyDescent="0.25">
      <c r="A5" s="15">
        <v>-1</v>
      </c>
      <c r="B5" s="21" t="s">
        <v>72</v>
      </c>
      <c r="C5" s="4" t="s">
        <v>73</v>
      </c>
      <c r="D5" s="4" t="s">
        <v>74</v>
      </c>
      <c r="E5" s="4">
        <v>5</v>
      </c>
      <c r="F5" s="4">
        <v>89</v>
      </c>
      <c r="G5" s="6">
        <f t="shared" si="0"/>
        <v>445</v>
      </c>
    </row>
    <row r="6" spans="1:7" ht="25" customHeight="1" x14ac:dyDescent="0.25">
      <c r="A6" s="15">
        <v>-2</v>
      </c>
      <c r="B6" s="21"/>
      <c r="C6" s="4" t="s">
        <v>75</v>
      </c>
      <c r="D6" s="4" t="s">
        <v>74</v>
      </c>
      <c r="E6" s="4">
        <v>5</v>
      </c>
      <c r="F6" s="4">
        <v>152</v>
      </c>
      <c r="G6" s="6">
        <f t="shared" si="0"/>
        <v>760</v>
      </c>
    </row>
    <row r="7" spans="1:7" ht="25" customHeight="1" x14ac:dyDescent="0.25">
      <c r="A7" s="15">
        <v>-3</v>
      </c>
      <c r="B7" s="21"/>
      <c r="C7" s="4" t="s">
        <v>76</v>
      </c>
      <c r="D7" s="4" t="s">
        <v>74</v>
      </c>
      <c r="E7" s="4">
        <v>5</v>
      </c>
      <c r="F7" s="4">
        <v>207</v>
      </c>
      <c r="G7" s="6">
        <f t="shared" si="0"/>
        <v>1035</v>
      </c>
    </row>
    <row r="8" spans="1:7" ht="25" customHeight="1" x14ac:dyDescent="0.25">
      <c r="A8" s="15">
        <v>-4</v>
      </c>
      <c r="B8" s="21"/>
      <c r="C8" s="4" t="s">
        <v>77</v>
      </c>
      <c r="D8" s="4" t="s">
        <v>74</v>
      </c>
      <c r="E8" s="4">
        <v>8</v>
      </c>
      <c r="F8" s="4">
        <v>360</v>
      </c>
      <c r="G8" s="6">
        <f t="shared" si="0"/>
        <v>2880</v>
      </c>
    </row>
    <row r="9" spans="1:7" ht="25" customHeight="1" x14ac:dyDescent="0.25">
      <c r="A9" s="15">
        <v>-5</v>
      </c>
      <c r="B9" s="21"/>
      <c r="C9" s="4" t="s">
        <v>78</v>
      </c>
      <c r="D9" s="4" t="s">
        <v>74</v>
      </c>
      <c r="E9" s="4">
        <v>8</v>
      </c>
      <c r="F9" s="4">
        <v>570</v>
      </c>
      <c r="G9" s="6">
        <f t="shared" si="0"/>
        <v>4560</v>
      </c>
    </row>
    <row r="10" spans="1:7" ht="25" customHeight="1" x14ac:dyDescent="0.25">
      <c r="A10" s="15">
        <v>-6</v>
      </c>
      <c r="B10" s="21"/>
      <c r="C10" s="4" t="s">
        <v>79</v>
      </c>
      <c r="D10" s="4" t="s">
        <v>74</v>
      </c>
      <c r="E10" s="4">
        <v>8</v>
      </c>
      <c r="F10" s="4">
        <v>794</v>
      </c>
      <c r="G10" s="6">
        <f t="shared" si="0"/>
        <v>6352</v>
      </c>
    </row>
    <row r="11" spans="1:7" ht="25" customHeight="1" x14ac:dyDescent="0.25">
      <c r="A11" s="15">
        <v>-7</v>
      </c>
      <c r="B11" s="21"/>
      <c r="C11" s="4" t="s">
        <v>80</v>
      </c>
      <c r="D11" s="4" t="s">
        <v>74</v>
      </c>
      <c r="E11" s="4">
        <v>8</v>
      </c>
      <c r="F11" s="4">
        <v>1314</v>
      </c>
      <c r="G11" s="6">
        <f t="shared" si="0"/>
        <v>10512</v>
      </c>
    </row>
    <row r="12" spans="1:7" ht="25" customHeight="1" x14ac:dyDescent="0.25">
      <c r="A12" s="15">
        <v>-8</v>
      </c>
      <c r="B12" s="21"/>
      <c r="C12" s="4" t="s">
        <v>81</v>
      </c>
      <c r="D12" s="4" t="s">
        <v>74</v>
      </c>
      <c r="E12" s="4">
        <v>8</v>
      </c>
      <c r="F12" s="4">
        <v>1415</v>
      </c>
      <c r="G12" s="6">
        <f t="shared" si="0"/>
        <v>11320</v>
      </c>
    </row>
    <row r="13" spans="1:7" ht="25" customHeight="1" x14ac:dyDescent="0.25">
      <c r="A13" s="15">
        <v>-9</v>
      </c>
      <c r="B13" s="21"/>
      <c r="C13" s="4" t="s">
        <v>82</v>
      </c>
      <c r="D13" s="4" t="s">
        <v>74</v>
      </c>
      <c r="E13" s="4">
        <v>8</v>
      </c>
      <c r="F13" s="4">
        <v>2290</v>
      </c>
      <c r="G13" s="6">
        <f t="shared" si="0"/>
        <v>18320</v>
      </c>
    </row>
    <row r="14" spans="1:7" ht="25" customHeight="1" x14ac:dyDescent="0.25">
      <c r="A14" s="15">
        <v>-10</v>
      </c>
      <c r="B14" s="21"/>
      <c r="C14" s="4" t="s">
        <v>83</v>
      </c>
      <c r="D14" s="4" t="s">
        <v>74</v>
      </c>
      <c r="E14" s="4">
        <v>5</v>
      </c>
      <c r="F14" s="4">
        <v>2774</v>
      </c>
      <c r="G14" s="6">
        <f t="shared" si="0"/>
        <v>13870</v>
      </c>
    </row>
    <row r="15" spans="1:7" ht="25" customHeight="1" x14ac:dyDescent="0.25">
      <c r="A15" s="15">
        <v>-11</v>
      </c>
      <c r="B15" s="21"/>
      <c r="C15" s="4" t="s">
        <v>84</v>
      </c>
      <c r="D15" s="4" t="s">
        <v>74</v>
      </c>
      <c r="E15" s="4">
        <v>5</v>
      </c>
      <c r="F15" s="4">
        <v>3489</v>
      </c>
      <c r="G15" s="6">
        <f t="shared" si="0"/>
        <v>17445</v>
      </c>
    </row>
    <row r="16" spans="1:7" ht="25" customHeight="1" x14ac:dyDescent="0.25">
      <c r="A16" s="15">
        <v>-12</v>
      </c>
      <c r="B16" s="21" t="s">
        <v>85</v>
      </c>
      <c r="C16" s="4" t="s">
        <v>86</v>
      </c>
      <c r="D16" s="4" t="s">
        <v>74</v>
      </c>
      <c r="E16" s="4">
        <v>5</v>
      </c>
      <c r="F16" s="4">
        <v>36</v>
      </c>
      <c r="G16" s="6">
        <f t="shared" si="0"/>
        <v>180</v>
      </c>
    </row>
    <row r="17" spans="1:7" ht="25" customHeight="1" x14ac:dyDescent="0.25">
      <c r="A17" s="15">
        <v>-13</v>
      </c>
      <c r="B17" s="21"/>
      <c r="C17" s="4" t="s">
        <v>87</v>
      </c>
      <c r="D17" s="4" t="s">
        <v>74</v>
      </c>
      <c r="E17" s="4">
        <v>5</v>
      </c>
      <c r="F17" s="4">
        <v>114</v>
      </c>
      <c r="G17" s="6">
        <f t="shared" si="0"/>
        <v>570</v>
      </c>
    </row>
    <row r="18" spans="1:7" ht="25" customHeight="1" x14ac:dyDescent="0.25">
      <c r="A18" s="15">
        <v>-14</v>
      </c>
      <c r="B18" s="21"/>
      <c r="C18" s="4" t="s">
        <v>88</v>
      </c>
      <c r="D18" s="4" t="s">
        <v>74</v>
      </c>
      <c r="E18" s="4">
        <v>8</v>
      </c>
      <c r="F18" s="4">
        <v>245</v>
      </c>
      <c r="G18" s="6">
        <f t="shared" si="0"/>
        <v>1960</v>
      </c>
    </row>
    <row r="19" spans="1:7" ht="25" customHeight="1" x14ac:dyDescent="0.25">
      <c r="A19" s="15">
        <v>-15</v>
      </c>
      <c r="B19" s="21"/>
      <c r="C19" s="4" t="s">
        <v>89</v>
      </c>
      <c r="D19" s="4" t="s">
        <v>74</v>
      </c>
      <c r="E19" s="4">
        <v>8</v>
      </c>
      <c r="F19" s="4">
        <v>385</v>
      </c>
      <c r="G19" s="6">
        <f t="shared" si="0"/>
        <v>3080</v>
      </c>
    </row>
    <row r="20" spans="1:7" ht="25" customHeight="1" x14ac:dyDescent="0.25">
      <c r="A20" s="15">
        <v>-16</v>
      </c>
      <c r="B20" s="21"/>
      <c r="C20" s="4" t="s">
        <v>90</v>
      </c>
      <c r="D20" s="4" t="s">
        <v>74</v>
      </c>
      <c r="E20" s="4">
        <v>8</v>
      </c>
      <c r="F20" s="4">
        <v>600</v>
      </c>
      <c r="G20" s="6">
        <f t="shared" si="0"/>
        <v>4800</v>
      </c>
    </row>
    <row r="21" spans="1:7" ht="25" customHeight="1" x14ac:dyDescent="0.25">
      <c r="A21" s="15">
        <v>-17</v>
      </c>
      <c r="B21" s="21"/>
      <c r="C21" s="4" t="s">
        <v>91</v>
      </c>
      <c r="D21" s="4" t="s">
        <v>74</v>
      </c>
      <c r="E21" s="4">
        <v>8</v>
      </c>
      <c r="F21" s="4">
        <v>908</v>
      </c>
      <c r="G21" s="6">
        <f t="shared" si="0"/>
        <v>7264</v>
      </c>
    </row>
    <row r="22" spans="1:7" ht="25" customHeight="1" x14ac:dyDescent="0.25">
      <c r="A22" s="15">
        <v>-18</v>
      </c>
      <c r="B22" s="21"/>
      <c r="C22" s="4" t="s">
        <v>92</v>
      </c>
      <c r="D22" s="4" t="s">
        <v>74</v>
      </c>
      <c r="E22" s="4">
        <v>5</v>
      </c>
      <c r="F22" s="4">
        <v>1214</v>
      </c>
      <c r="G22" s="6">
        <f t="shared" si="0"/>
        <v>6070</v>
      </c>
    </row>
    <row r="23" spans="1:7" ht="28" x14ac:dyDescent="0.25">
      <c r="A23" s="4">
        <v>3</v>
      </c>
      <c r="B23" s="4" t="s">
        <v>93</v>
      </c>
      <c r="C23" s="4"/>
      <c r="D23" s="4"/>
      <c r="E23" s="4">
        <v>0</v>
      </c>
      <c r="F23" s="4"/>
      <c r="G23" s="6"/>
    </row>
    <row r="24" spans="1:7" ht="25" customHeight="1" x14ac:dyDescent="0.25">
      <c r="A24" s="15">
        <v>-1</v>
      </c>
      <c r="B24" s="4" t="s">
        <v>94</v>
      </c>
      <c r="C24" s="4" t="s">
        <v>95</v>
      </c>
      <c r="D24" s="4" t="s">
        <v>96</v>
      </c>
      <c r="E24" s="4">
        <v>1582</v>
      </c>
      <c r="F24" s="4">
        <v>27</v>
      </c>
      <c r="G24" s="6">
        <f t="shared" ref="G24:G43" si="1">E24*F24</f>
        <v>42714</v>
      </c>
    </row>
    <row r="25" spans="1:7" ht="25" customHeight="1" x14ac:dyDescent="0.25">
      <c r="A25" s="15">
        <v>-2</v>
      </c>
      <c r="B25" s="4" t="s">
        <v>97</v>
      </c>
      <c r="C25" s="4" t="s">
        <v>98</v>
      </c>
      <c r="D25" s="4" t="s">
        <v>96</v>
      </c>
      <c r="E25" s="4">
        <v>1582</v>
      </c>
      <c r="F25" s="4">
        <v>39</v>
      </c>
      <c r="G25" s="6">
        <f t="shared" si="1"/>
        <v>61698</v>
      </c>
    </row>
    <row r="26" spans="1:7" ht="32" customHeight="1" x14ac:dyDescent="0.25">
      <c r="A26" s="15">
        <v>-3</v>
      </c>
      <c r="B26" s="4" t="s">
        <v>99</v>
      </c>
      <c r="C26" s="4" t="s">
        <v>100</v>
      </c>
      <c r="D26" s="4" t="s">
        <v>96</v>
      </c>
      <c r="E26" s="4">
        <v>1582</v>
      </c>
      <c r="F26" s="4">
        <v>116</v>
      </c>
      <c r="G26" s="6">
        <f t="shared" si="1"/>
        <v>183512</v>
      </c>
    </row>
    <row r="27" spans="1:7" ht="32" customHeight="1" x14ac:dyDescent="0.25">
      <c r="A27" s="15">
        <v>-4</v>
      </c>
      <c r="B27" s="4" t="s">
        <v>101</v>
      </c>
      <c r="C27" s="4" t="s">
        <v>102</v>
      </c>
      <c r="D27" s="4" t="s">
        <v>96</v>
      </c>
      <c r="E27" s="4">
        <v>790</v>
      </c>
      <c r="F27" s="4">
        <v>89</v>
      </c>
      <c r="G27" s="6">
        <f t="shared" si="1"/>
        <v>70310</v>
      </c>
    </row>
    <row r="28" spans="1:7" ht="32" customHeight="1" x14ac:dyDescent="0.25">
      <c r="A28" s="15">
        <v>-5</v>
      </c>
      <c r="B28" s="4" t="s">
        <v>103</v>
      </c>
      <c r="C28" s="4" t="s">
        <v>104</v>
      </c>
      <c r="D28" s="4" t="s">
        <v>96</v>
      </c>
      <c r="E28" s="4">
        <v>790</v>
      </c>
      <c r="F28" s="4">
        <v>84</v>
      </c>
      <c r="G28" s="6">
        <f t="shared" si="1"/>
        <v>66360</v>
      </c>
    </row>
    <row r="29" spans="1:7" ht="32" customHeight="1" x14ac:dyDescent="0.25">
      <c r="A29" s="15">
        <v>-6</v>
      </c>
      <c r="B29" s="4" t="s">
        <v>105</v>
      </c>
      <c r="C29" s="4" t="s">
        <v>102</v>
      </c>
      <c r="D29" s="4" t="s">
        <v>96</v>
      </c>
      <c r="E29" s="4">
        <v>390</v>
      </c>
      <c r="F29" s="4">
        <v>89</v>
      </c>
      <c r="G29" s="6">
        <f t="shared" si="1"/>
        <v>34710</v>
      </c>
    </row>
    <row r="30" spans="1:7" ht="32" customHeight="1" x14ac:dyDescent="0.25">
      <c r="A30" s="15">
        <v>-7</v>
      </c>
      <c r="B30" s="4" t="s">
        <v>106</v>
      </c>
      <c r="C30" s="4" t="s">
        <v>107</v>
      </c>
      <c r="D30" s="4" t="s">
        <v>96</v>
      </c>
      <c r="E30" s="4">
        <v>390</v>
      </c>
      <c r="F30" s="4">
        <v>76</v>
      </c>
      <c r="G30" s="6">
        <f t="shared" si="1"/>
        <v>29640</v>
      </c>
    </row>
    <row r="31" spans="1:7" ht="25" customHeight="1" x14ac:dyDescent="0.25">
      <c r="A31" s="15">
        <v>-8</v>
      </c>
      <c r="B31" s="4" t="s">
        <v>108</v>
      </c>
      <c r="C31" s="4" t="s">
        <v>109</v>
      </c>
      <c r="D31" s="4" t="s">
        <v>96</v>
      </c>
      <c r="E31" s="4">
        <v>789</v>
      </c>
      <c r="F31" s="4">
        <v>74</v>
      </c>
      <c r="G31" s="6">
        <f t="shared" si="1"/>
        <v>58386</v>
      </c>
    </row>
    <row r="32" spans="1:7" ht="25" customHeight="1" x14ac:dyDescent="0.25">
      <c r="A32" s="15">
        <v>-9</v>
      </c>
      <c r="B32" s="4" t="s">
        <v>110</v>
      </c>
      <c r="C32" s="4" t="s">
        <v>111</v>
      </c>
      <c r="D32" s="4" t="s">
        <v>96</v>
      </c>
      <c r="E32" s="4">
        <v>789</v>
      </c>
      <c r="F32" s="4">
        <v>57</v>
      </c>
      <c r="G32" s="6">
        <f t="shared" si="1"/>
        <v>44973</v>
      </c>
    </row>
    <row r="33" spans="1:7" ht="25" customHeight="1" x14ac:dyDescent="0.25">
      <c r="A33" s="15">
        <v>-10</v>
      </c>
      <c r="B33" s="4" t="s">
        <v>112</v>
      </c>
      <c r="C33" s="4" t="s">
        <v>113</v>
      </c>
      <c r="D33" s="4" t="s">
        <v>96</v>
      </c>
      <c r="E33" s="4">
        <v>797.28</v>
      </c>
      <c r="F33" s="4">
        <v>15</v>
      </c>
      <c r="G33" s="6">
        <f t="shared" si="1"/>
        <v>11959.2</v>
      </c>
    </row>
    <row r="34" spans="1:7" ht="25" customHeight="1" x14ac:dyDescent="0.25">
      <c r="A34" s="15">
        <v>-11</v>
      </c>
      <c r="B34" s="4" t="s">
        <v>114</v>
      </c>
      <c r="C34" s="4" t="s">
        <v>115</v>
      </c>
      <c r="D34" s="4" t="s">
        <v>96</v>
      </c>
      <c r="E34" s="4">
        <v>362</v>
      </c>
      <c r="F34" s="4">
        <v>127</v>
      </c>
      <c r="G34" s="6">
        <f t="shared" si="1"/>
        <v>45974</v>
      </c>
    </row>
    <row r="35" spans="1:7" ht="25" customHeight="1" x14ac:dyDescent="0.25">
      <c r="A35" s="15">
        <v>-12</v>
      </c>
      <c r="B35" s="4" t="s">
        <v>116</v>
      </c>
      <c r="C35" s="4" t="s">
        <v>117</v>
      </c>
      <c r="D35" s="4" t="s">
        <v>96</v>
      </c>
      <c r="E35" s="4">
        <v>390</v>
      </c>
      <c r="F35" s="4">
        <v>53</v>
      </c>
      <c r="G35" s="6">
        <f t="shared" si="1"/>
        <v>20670</v>
      </c>
    </row>
    <row r="36" spans="1:7" ht="25" customHeight="1" x14ac:dyDescent="0.25">
      <c r="A36" s="15">
        <v>-13</v>
      </c>
      <c r="B36" s="4" t="s">
        <v>118</v>
      </c>
      <c r="C36" s="4" t="s">
        <v>119</v>
      </c>
      <c r="D36" s="4" t="s">
        <v>74</v>
      </c>
      <c r="E36" s="4">
        <v>15</v>
      </c>
      <c r="F36" s="4">
        <v>125</v>
      </c>
      <c r="G36" s="6">
        <f t="shared" si="1"/>
        <v>1875</v>
      </c>
    </row>
    <row r="37" spans="1:7" ht="25" customHeight="1" x14ac:dyDescent="0.25">
      <c r="A37" s="15">
        <v>-14</v>
      </c>
      <c r="B37" s="4" t="s">
        <v>120</v>
      </c>
      <c r="C37" s="4" t="s">
        <v>121</v>
      </c>
      <c r="D37" s="4" t="s">
        <v>74</v>
      </c>
      <c r="E37" s="4">
        <v>8</v>
      </c>
      <c r="F37" s="4">
        <v>1100</v>
      </c>
      <c r="G37" s="6">
        <f t="shared" si="1"/>
        <v>8800</v>
      </c>
    </row>
    <row r="38" spans="1:7" ht="25" customHeight="1" x14ac:dyDescent="0.25">
      <c r="A38" s="15">
        <v>-15</v>
      </c>
      <c r="B38" s="4" t="s">
        <v>122</v>
      </c>
      <c r="C38" s="4" t="s">
        <v>123</v>
      </c>
      <c r="D38" s="4" t="s">
        <v>74</v>
      </c>
      <c r="E38" s="4">
        <v>8</v>
      </c>
      <c r="F38" s="4">
        <v>540</v>
      </c>
      <c r="G38" s="6">
        <f t="shared" si="1"/>
        <v>4320</v>
      </c>
    </row>
    <row r="39" spans="1:7" ht="25" customHeight="1" x14ac:dyDescent="0.25">
      <c r="A39" s="15">
        <v>-16</v>
      </c>
      <c r="B39" s="4" t="s">
        <v>124</v>
      </c>
      <c r="C39" s="4" t="s">
        <v>123</v>
      </c>
      <c r="D39" s="4" t="s">
        <v>74</v>
      </c>
      <c r="E39" s="4">
        <v>8</v>
      </c>
      <c r="F39" s="4">
        <v>650</v>
      </c>
      <c r="G39" s="6">
        <f t="shared" si="1"/>
        <v>5200</v>
      </c>
    </row>
    <row r="40" spans="1:7" ht="25" customHeight="1" x14ac:dyDescent="0.25">
      <c r="A40" s="15">
        <v>-17</v>
      </c>
      <c r="B40" s="4" t="s">
        <v>125</v>
      </c>
      <c r="C40" s="4" t="s">
        <v>126</v>
      </c>
      <c r="D40" s="4" t="s">
        <v>74</v>
      </c>
      <c r="E40" s="4">
        <v>8</v>
      </c>
      <c r="F40" s="4">
        <v>428</v>
      </c>
      <c r="G40" s="6">
        <f t="shared" si="1"/>
        <v>3424</v>
      </c>
    </row>
    <row r="41" spans="1:7" ht="25" customHeight="1" x14ac:dyDescent="0.25">
      <c r="A41" s="15">
        <v>-18</v>
      </c>
      <c r="B41" s="4" t="s">
        <v>127</v>
      </c>
      <c r="C41" s="4" t="s">
        <v>128</v>
      </c>
      <c r="D41" s="4" t="s">
        <v>74</v>
      </c>
      <c r="E41" s="4">
        <v>15</v>
      </c>
      <c r="F41" s="4">
        <v>1855</v>
      </c>
      <c r="G41" s="6">
        <f t="shared" si="1"/>
        <v>27825</v>
      </c>
    </row>
    <row r="42" spans="1:7" ht="25" customHeight="1" x14ac:dyDescent="0.25">
      <c r="A42" s="15">
        <v>-19</v>
      </c>
      <c r="B42" s="4" t="s">
        <v>129</v>
      </c>
      <c r="C42" s="4" t="s">
        <v>128</v>
      </c>
      <c r="D42" s="4" t="s">
        <v>74</v>
      </c>
      <c r="E42" s="4">
        <v>5</v>
      </c>
      <c r="F42" s="4">
        <v>1719</v>
      </c>
      <c r="G42" s="6">
        <f t="shared" si="1"/>
        <v>8595</v>
      </c>
    </row>
    <row r="43" spans="1:7" ht="25" customHeight="1" x14ac:dyDescent="0.25">
      <c r="A43" s="15">
        <v>-20</v>
      </c>
      <c r="B43" s="4" t="s">
        <v>130</v>
      </c>
      <c r="C43" s="4" t="s">
        <v>128</v>
      </c>
      <c r="D43" s="4" t="s">
        <v>74</v>
      </c>
      <c r="E43" s="4">
        <v>5</v>
      </c>
      <c r="F43" s="4">
        <v>1313</v>
      </c>
      <c r="G43" s="6">
        <f t="shared" si="1"/>
        <v>6565</v>
      </c>
    </row>
    <row r="44" spans="1:7" s="18" customFormat="1" ht="34" customHeight="1" x14ac:dyDescent="0.25">
      <c r="A44" s="37" t="s">
        <v>131</v>
      </c>
      <c r="B44" s="37"/>
      <c r="C44" s="37"/>
      <c r="D44" s="37"/>
      <c r="E44" s="16"/>
      <c r="F44" s="16"/>
      <c r="G44" s="17">
        <f>SUM(G3:G43)</f>
        <v>872633.2</v>
      </c>
    </row>
    <row r="45" spans="1:7" s="18" customFormat="1" ht="178" customHeight="1" x14ac:dyDescent="0.25">
      <c r="A45" s="38" t="s">
        <v>132</v>
      </c>
      <c r="B45" s="39"/>
      <c r="C45" s="39"/>
      <c r="D45" s="39"/>
      <c r="E45" s="39"/>
      <c r="F45" s="39"/>
      <c r="G45" s="39"/>
    </row>
    <row r="46" spans="1:7" ht="62" customHeight="1" x14ac:dyDescent="0.25">
      <c r="A46" s="40" t="s">
        <v>133</v>
      </c>
      <c r="B46" s="40"/>
      <c r="C46" s="40"/>
      <c r="D46" s="40"/>
      <c r="E46" s="40"/>
      <c r="F46" s="40"/>
      <c r="G46" s="41"/>
    </row>
  </sheetData>
  <sheetProtection algorithmName="SHA-512" hashValue="XQwyxeWqLsxA5v6F58XODinLWwEPs7Llz7fdhc4CFQwlMv4lkkRHFMkJs2g0a/oS3DkuwtMLncRPV6sO5J5x5Q==" saltValue="kIy4kgdHDh16Biv3mZ2k1A==" spinCount="100000" sheet="1" objects="1" scenarios="1"/>
  <mergeCells count="6">
    <mergeCell ref="A1:G1"/>
    <mergeCell ref="A44:D44"/>
    <mergeCell ref="A45:G45"/>
    <mergeCell ref="A46:G46"/>
    <mergeCell ref="B5:B15"/>
    <mergeCell ref="B16:B22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Zeros="0" view="pageBreakPreview" topLeftCell="A16" zoomScale="85" zoomScaleNormal="115" workbookViewId="0">
      <selection activeCell="C28" sqref="C28"/>
    </sheetView>
  </sheetViews>
  <sheetFormatPr defaultColWidth="9" defaultRowHeight="14" x14ac:dyDescent="0.25"/>
  <cols>
    <col min="1" max="1" width="6.90625" style="2" customWidth="1"/>
    <col min="2" max="2" width="14.7265625" style="2" customWidth="1"/>
    <col min="3" max="3" width="47.36328125" style="2" customWidth="1"/>
    <col min="4" max="4" width="10" style="2" customWidth="1"/>
    <col min="5" max="5" width="9.81640625" style="2" customWidth="1"/>
    <col min="6" max="6" width="11.26953125" style="2" customWidth="1"/>
    <col min="7" max="7" width="11.26953125" style="19" customWidth="1"/>
    <col min="8" max="16384" width="9" style="2"/>
  </cols>
  <sheetData>
    <row r="1" spans="1:7" ht="44" customHeight="1" x14ac:dyDescent="0.25">
      <c r="A1" s="35" t="s">
        <v>134</v>
      </c>
      <c r="B1" s="35"/>
      <c r="C1" s="35"/>
      <c r="D1" s="35"/>
      <c r="E1" s="35"/>
      <c r="F1" s="35"/>
      <c r="G1" s="36"/>
    </row>
    <row r="2" spans="1:7" ht="34" customHeight="1" x14ac:dyDescent="0.25">
      <c r="A2" s="12" t="s">
        <v>61</v>
      </c>
      <c r="B2" s="12" t="s">
        <v>62</v>
      </c>
      <c r="C2" s="12" t="s">
        <v>63</v>
      </c>
      <c r="D2" s="12" t="s">
        <v>64</v>
      </c>
      <c r="E2" s="13" t="s">
        <v>65</v>
      </c>
      <c r="F2" s="13" t="s">
        <v>66</v>
      </c>
      <c r="G2" s="14" t="s">
        <v>67</v>
      </c>
    </row>
    <row r="3" spans="1:7" ht="37" customHeight="1" x14ac:dyDescent="0.25">
      <c r="A3" s="4">
        <v>1</v>
      </c>
      <c r="B3" s="4" t="s">
        <v>68</v>
      </c>
      <c r="C3" s="4" t="s">
        <v>69</v>
      </c>
      <c r="D3" s="4" t="s">
        <v>70</v>
      </c>
      <c r="E3" s="4">
        <v>395</v>
      </c>
      <c r="F3" s="4">
        <v>60</v>
      </c>
      <c r="G3" s="6">
        <f t="shared" ref="G3:G22" si="0">E3*F3</f>
        <v>23700</v>
      </c>
    </row>
    <row r="4" spans="1:7" ht="25" customHeight="1" x14ac:dyDescent="0.25">
      <c r="A4" s="4">
        <v>2</v>
      </c>
      <c r="B4" s="4" t="s">
        <v>71</v>
      </c>
      <c r="C4" s="4"/>
      <c r="D4" s="4"/>
      <c r="E4" s="4">
        <v>0</v>
      </c>
      <c r="F4" s="4"/>
      <c r="G4" s="6"/>
    </row>
    <row r="5" spans="1:7" ht="25" customHeight="1" x14ac:dyDescent="0.25">
      <c r="A5" s="15">
        <v>-1</v>
      </c>
      <c r="B5" s="21" t="s">
        <v>72</v>
      </c>
      <c r="C5" s="4" t="s">
        <v>73</v>
      </c>
      <c r="D5" s="4" t="s">
        <v>74</v>
      </c>
      <c r="E5" s="4">
        <v>5</v>
      </c>
      <c r="F5" s="4">
        <v>89</v>
      </c>
      <c r="G5" s="6">
        <f t="shared" si="0"/>
        <v>445</v>
      </c>
    </row>
    <row r="6" spans="1:7" ht="25" customHeight="1" x14ac:dyDescent="0.25">
      <c r="A6" s="15">
        <v>-2</v>
      </c>
      <c r="B6" s="21"/>
      <c r="C6" s="4" t="s">
        <v>75</v>
      </c>
      <c r="D6" s="4" t="s">
        <v>74</v>
      </c>
      <c r="E6" s="4">
        <v>5</v>
      </c>
      <c r="F6" s="4">
        <v>152</v>
      </c>
      <c r="G6" s="6">
        <f t="shared" si="0"/>
        <v>760</v>
      </c>
    </row>
    <row r="7" spans="1:7" ht="25" customHeight="1" x14ac:dyDescent="0.25">
      <c r="A7" s="15">
        <v>-3</v>
      </c>
      <c r="B7" s="21"/>
      <c r="C7" s="4" t="s">
        <v>76</v>
      </c>
      <c r="D7" s="4" t="s">
        <v>74</v>
      </c>
      <c r="E7" s="4">
        <v>5</v>
      </c>
      <c r="F7" s="4">
        <v>207</v>
      </c>
      <c r="G7" s="6">
        <f t="shared" si="0"/>
        <v>1035</v>
      </c>
    </row>
    <row r="8" spans="1:7" ht="25" customHeight="1" x14ac:dyDescent="0.25">
      <c r="A8" s="15">
        <v>-4</v>
      </c>
      <c r="B8" s="21"/>
      <c r="C8" s="4" t="s">
        <v>77</v>
      </c>
      <c r="D8" s="4" t="s">
        <v>74</v>
      </c>
      <c r="E8" s="4">
        <v>8</v>
      </c>
      <c r="F8" s="4">
        <v>360</v>
      </c>
      <c r="G8" s="6">
        <f t="shared" si="0"/>
        <v>2880</v>
      </c>
    </row>
    <row r="9" spans="1:7" ht="25" customHeight="1" x14ac:dyDescent="0.25">
      <c r="A9" s="15">
        <v>-5</v>
      </c>
      <c r="B9" s="21"/>
      <c r="C9" s="4" t="s">
        <v>78</v>
      </c>
      <c r="D9" s="4" t="s">
        <v>74</v>
      </c>
      <c r="E9" s="4">
        <v>8</v>
      </c>
      <c r="F9" s="4">
        <v>570</v>
      </c>
      <c r="G9" s="6">
        <f t="shared" si="0"/>
        <v>4560</v>
      </c>
    </row>
    <row r="10" spans="1:7" ht="25" customHeight="1" x14ac:dyDescent="0.25">
      <c r="A10" s="15">
        <v>-6</v>
      </c>
      <c r="B10" s="21"/>
      <c r="C10" s="4" t="s">
        <v>79</v>
      </c>
      <c r="D10" s="4" t="s">
        <v>74</v>
      </c>
      <c r="E10" s="4">
        <v>8</v>
      </c>
      <c r="F10" s="4">
        <v>794</v>
      </c>
      <c r="G10" s="6">
        <f t="shared" si="0"/>
        <v>6352</v>
      </c>
    </row>
    <row r="11" spans="1:7" ht="25" customHeight="1" x14ac:dyDescent="0.25">
      <c r="A11" s="15">
        <v>-7</v>
      </c>
      <c r="B11" s="21"/>
      <c r="C11" s="4" t="s">
        <v>80</v>
      </c>
      <c r="D11" s="4" t="s">
        <v>74</v>
      </c>
      <c r="E11" s="4">
        <v>8</v>
      </c>
      <c r="F11" s="4">
        <v>1314</v>
      </c>
      <c r="G11" s="6">
        <f t="shared" si="0"/>
        <v>10512</v>
      </c>
    </row>
    <row r="12" spans="1:7" ht="25" customHeight="1" x14ac:dyDescent="0.25">
      <c r="A12" s="15">
        <v>-8</v>
      </c>
      <c r="B12" s="21"/>
      <c r="C12" s="4" t="s">
        <v>81</v>
      </c>
      <c r="D12" s="4" t="s">
        <v>74</v>
      </c>
      <c r="E12" s="4">
        <v>8</v>
      </c>
      <c r="F12" s="4">
        <v>1415</v>
      </c>
      <c r="G12" s="6">
        <f t="shared" si="0"/>
        <v>11320</v>
      </c>
    </row>
    <row r="13" spans="1:7" ht="25" customHeight="1" x14ac:dyDescent="0.25">
      <c r="A13" s="15">
        <v>-9</v>
      </c>
      <c r="B13" s="21"/>
      <c r="C13" s="4" t="s">
        <v>82</v>
      </c>
      <c r="D13" s="4" t="s">
        <v>74</v>
      </c>
      <c r="E13" s="4">
        <v>8</v>
      </c>
      <c r="F13" s="4">
        <v>2290</v>
      </c>
      <c r="G13" s="6">
        <f t="shared" si="0"/>
        <v>18320</v>
      </c>
    </row>
    <row r="14" spans="1:7" ht="25" customHeight="1" x14ac:dyDescent="0.25">
      <c r="A14" s="15">
        <v>-10</v>
      </c>
      <c r="B14" s="21"/>
      <c r="C14" s="4" t="s">
        <v>83</v>
      </c>
      <c r="D14" s="4" t="s">
        <v>74</v>
      </c>
      <c r="E14" s="4">
        <v>5</v>
      </c>
      <c r="F14" s="4">
        <v>2774</v>
      </c>
      <c r="G14" s="6">
        <f t="shared" si="0"/>
        <v>13870</v>
      </c>
    </row>
    <row r="15" spans="1:7" ht="25" customHeight="1" x14ac:dyDescent="0.25">
      <c r="A15" s="15">
        <v>-11</v>
      </c>
      <c r="B15" s="21"/>
      <c r="C15" s="4" t="s">
        <v>84</v>
      </c>
      <c r="D15" s="4" t="s">
        <v>74</v>
      </c>
      <c r="E15" s="4">
        <v>5</v>
      </c>
      <c r="F15" s="4">
        <v>3489</v>
      </c>
      <c r="G15" s="6">
        <f t="shared" si="0"/>
        <v>17445</v>
      </c>
    </row>
    <row r="16" spans="1:7" ht="25" customHeight="1" x14ac:dyDescent="0.25">
      <c r="A16" s="15">
        <v>-12</v>
      </c>
      <c r="B16" s="21" t="s">
        <v>85</v>
      </c>
      <c r="C16" s="4" t="s">
        <v>86</v>
      </c>
      <c r="D16" s="4" t="s">
        <v>74</v>
      </c>
      <c r="E16" s="4">
        <v>5</v>
      </c>
      <c r="F16" s="4">
        <v>36</v>
      </c>
      <c r="G16" s="6">
        <f t="shared" si="0"/>
        <v>180</v>
      </c>
    </row>
    <row r="17" spans="1:7" ht="25" customHeight="1" x14ac:dyDescent="0.25">
      <c r="A17" s="15">
        <v>-13</v>
      </c>
      <c r="B17" s="21"/>
      <c r="C17" s="4" t="s">
        <v>87</v>
      </c>
      <c r="D17" s="4" t="s">
        <v>74</v>
      </c>
      <c r="E17" s="4">
        <v>5</v>
      </c>
      <c r="F17" s="4">
        <v>114</v>
      </c>
      <c r="G17" s="6">
        <f t="shared" si="0"/>
        <v>570</v>
      </c>
    </row>
    <row r="18" spans="1:7" ht="25" customHeight="1" x14ac:dyDescent="0.25">
      <c r="A18" s="15">
        <v>-14</v>
      </c>
      <c r="B18" s="21"/>
      <c r="C18" s="4" t="s">
        <v>88</v>
      </c>
      <c r="D18" s="4" t="s">
        <v>74</v>
      </c>
      <c r="E18" s="4">
        <v>8</v>
      </c>
      <c r="F18" s="4">
        <v>245</v>
      </c>
      <c r="G18" s="6">
        <f t="shared" si="0"/>
        <v>1960</v>
      </c>
    </row>
    <row r="19" spans="1:7" ht="25" customHeight="1" x14ac:dyDescent="0.25">
      <c r="A19" s="15">
        <v>-15</v>
      </c>
      <c r="B19" s="21"/>
      <c r="C19" s="4" t="s">
        <v>89</v>
      </c>
      <c r="D19" s="4" t="s">
        <v>74</v>
      </c>
      <c r="E19" s="4">
        <v>8</v>
      </c>
      <c r="F19" s="4">
        <v>385</v>
      </c>
      <c r="G19" s="6">
        <f t="shared" si="0"/>
        <v>3080</v>
      </c>
    </row>
    <row r="20" spans="1:7" ht="25" customHeight="1" x14ac:dyDescent="0.25">
      <c r="A20" s="15">
        <v>-16</v>
      </c>
      <c r="B20" s="21"/>
      <c r="C20" s="4" t="s">
        <v>90</v>
      </c>
      <c r="D20" s="4" t="s">
        <v>74</v>
      </c>
      <c r="E20" s="4">
        <v>8</v>
      </c>
      <c r="F20" s="4">
        <v>600</v>
      </c>
      <c r="G20" s="6">
        <f t="shared" si="0"/>
        <v>4800</v>
      </c>
    </row>
    <row r="21" spans="1:7" ht="25" customHeight="1" x14ac:dyDescent="0.25">
      <c r="A21" s="15">
        <v>-17</v>
      </c>
      <c r="B21" s="21"/>
      <c r="C21" s="4" t="s">
        <v>91</v>
      </c>
      <c r="D21" s="4" t="s">
        <v>74</v>
      </c>
      <c r="E21" s="4">
        <v>8</v>
      </c>
      <c r="F21" s="4">
        <v>908</v>
      </c>
      <c r="G21" s="6">
        <f t="shared" si="0"/>
        <v>7264</v>
      </c>
    </row>
    <row r="22" spans="1:7" ht="25" customHeight="1" x14ac:dyDescent="0.25">
      <c r="A22" s="15">
        <v>-18</v>
      </c>
      <c r="B22" s="21"/>
      <c r="C22" s="4" t="s">
        <v>92</v>
      </c>
      <c r="D22" s="4" t="s">
        <v>74</v>
      </c>
      <c r="E22" s="4">
        <v>5</v>
      </c>
      <c r="F22" s="4">
        <v>1214</v>
      </c>
      <c r="G22" s="6">
        <f t="shared" si="0"/>
        <v>6070</v>
      </c>
    </row>
    <row r="23" spans="1:7" ht="28" x14ac:dyDescent="0.25">
      <c r="A23" s="4">
        <v>3</v>
      </c>
      <c r="B23" s="4" t="s">
        <v>93</v>
      </c>
      <c r="C23" s="4"/>
      <c r="D23" s="4"/>
      <c r="E23" s="4">
        <v>0</v>
      </c>
      <c r="F23" s="4"/>
      <c r="G23" s="6"/>
    </row>
    <row r="24" spans="1:7" ht="25" customHeight="1" x14ac:dyDescent="0.25">
      <c r="A24" s="15">
        <v>-1</v>
      </c>
      <c r="B24" s="4" t="s">
        <v>94</v>
      </c>
      <c r="C24" s="4" t="s">
        <v>95</v>
      </c>
      <c r="D24" s="4" t="s">
        <v>96</v>
      </c>
      <c r="E24" s="4">
        <v>1583</v>
      </c>
      <c r="F24" s="4">
        <v>27</v>
      </c>
      <c r="G24" s="6">
        <f t="shared" ref="G24:G43" si="1">E24*F24</f>
        <v>42741</v>
      </c>
    </row>
    <row r="25" spans="1:7" ht="25" customHeight="1" x14ac:dyDescent="0.25">
      <c r="A25" s="15">
        <v>-2</v>
      </c>
      <c r="B25" s="4" t="s">
        <v>97</v>
      </c>
      <c r="C25" s="4" t="s">
        <v>98</v>
      </c>
      <c r="D25" s="4" t="s">
        <v>96</v>
      </c>
      <c r="E25" s="4">
        <v>1583</v>
      </c>
      <c r="F25" s="4">
        <v>39</v>
      </c>
      <c r="G25" s="6">
        <f t="shared" si="1"/>
        <v>61737</v>
      </c>
    </row>
    <row r="26" spans="1:7" ht="32" customHeight="1" x14ac:dyDescent="0.25">
      <c r="A26" s="15">
        <v>-3</v>
      </c>
      <c r="B26" s="4" t="s">
        <v>99</v>
      </c>
      <c r="C26" s="4" t="s">
        <v>100</v>
      </c>
      <c r="D26" s="4" t="s">
        <v>96</v>
      </c>
      <c r="E26" s="4">
        <v>1583</v>
      </c>
      <c r="F26" s="4">
        <v>116</v>
      </c>
      <c r="G26" s="6">
        <f t="shared" si="1"/>
        <v>183628</v>
      </c>
    </row>
    <row r="27" spans="1:7" ht="32" customHeight="1" x14ac:dyDescent="0.25">
      <c r="A27" s="15">
        <v>-4</v>
      </c>
      <c r="B27" s="4" t="s">
        <v>101</v>
      </c>
      <c r="C27" s="4" t="s">
        <v>102</v>
      </c>
      <c r="D27" s="4" t="s">
        <v>96</v>
      </c>
      <c r="E27" s="4">
        <v>790</v>
      </c>
      <c r="F27" s="4">
        <v>89</v>
      </c>
      <c r="G27" s="6">
        <f t="shared" si="1"/>
        <v>70310</v>
      </c>
    </row>
    <row r="28" spans="1:7" ht="32" customHeight="1" x14ac:dyDescent="0.25">
      <c r="A28" s="15">
        <v>-5</v>
      </c>
      <c r="B28" s="4" t="s">
        <v>103</v>
      </c>
      <c r="C28" s="4" t="s">
        <v>104</v>
      </c>
      <c r="D28" s="4" t="s">
        <v>96</v>
      </c>
      <c r="E28" s="4">
        <v>790</v>
      </c>
      <c r="F28" s="4">
        <v>84</v>
      </c>
      <c r="G28" s="6">
        <f t="shared" si="1"/>
        <v>66360</v>
      </c>
    </row>
    <row r="29" spans="1:7" ht="32" customHeight="1" x14ac:dyDescent="0.25">
      <c r="A29" s="15">
        <v>-6</v>
      </c>
      <c r="B29" s="4" t="s">
        <v>105</v>
      </c>
      <c r="C29" s="4" t="s">
        <v>102</v>
      </c>
      <c r="D29" s="4" t="s">
        <v>96</v>
      </c>
      <c r="E29" s="4">
        <v>390</v>
      </c>
      <c r="F29" s="4">
        <v>89</v>
      </c>
      <c r="G29" s="6">
        <f t="shared" si="1"/>
        <v>34710</v>
      </c>
    </row>
    <row r="30" spans="1:7" ht="32" customHeight="1" x14ac:dyDescent="0.25">
      <c r="A30" s="15">
        <v>-7</v>
      </c>
      <c r="B30" s="4" t="s">
        <v>106</v>
      </c>
      <c r="C30" s="4" t="s">
        <v>107</v>
      </c>
      <c r="D30" s="4" t="s">
        <v>96</v>
      </c>
      <c r="E30" s="4">
        <v>390</v>
      </c>
      <c r="F30" s="4">
        <v>76</v>
      </c>
      <c r="G30" s="6">
        <f t="shared" si="1"/>
        <v>29640</v>
      </c>
    </row>
    <row r="31" spans="1:7" ht="25" customHeight="1" x14ac:dyDescent="0.25">
      <c r="A31" s="15">
        <v>-8</v>
      </c>
      <c r="B31" s="4" t="s">
        <v>108</v>
      </c>
      <c r="C31" s="4" t="s">
        <v>109</v>
      </c>
      <c r="D31" s="4" t="s">
        <v>96</v>
      </c>
      <c r="E31" s="4">
        <v>791</v>
      </c>
      <c r="F31" s="4">
        <v>74</v>
      </c>
      <c r="G31" s="6">
        <f t="shared" si="1"/>
        <v>58534</v>
      </c>
    </row>
    <row r="32" spans="1:7" ht="25" customHeight="1" x14ac:dyDescent="0.25">
      <c r="A32" s="15">
        <v>-9</v>
      </c>
      <c r="B32" s="4" t="s">
        <v>110</v>
      </c>
      <c r="C32" s="4" t="s">
        <v>111</v>
      </c>
      <c r="D32" s="4" t="s">
        <v>96</v>
      </c>
      <c r="E32" s="4">
        <v>791</v>
      </c>
      <c r="F32" s="4">
        <v>57</v>
      </c>
      <c r="G32" s="6">
        <f t="shared" si="1"/>
        <v>45087</v>
      </c>
    </row>
    <row r="33" spans="1:7" ht="25" customHeight="1" x14ac:dyDescent="0.25">
      <c r="A33" s="15">
        <v>-10</v>
      </c>
      <c r="B33" s="4" t="s">
        <v>112</v>
      </c>
      <c r="C33" s="4" t="s">
        <v>113</v>
      </c>
      <c r="D33" s="4" t="s">
        <v>96</v>
      </c>
      <c r="E33" s="4">
        <v>800</v>
      </c>
      <c r="F33" s="4">
        <v>15</v>
      </c>
      <c r="G33" s="6">
        <f t="shared" si="1"/>
        <v>12000</v>
      </c>
    </row>
    <row r="34" spans="1:7" ht="25" customHeight="1" x14ac:dyDescent="0.25">
      <c r="A34" s="15">
        <v>-11</v>
      </c>
      <c r="B34" s="4" t="s">
        <v>114</v>
      </c>
      <c r="C34" s="4" t="s">
        <v>115</v>
      </c>
      <c r="D34" s="4" t="s">
        <v>96</v>
      </c>
      <c r="E34" s="4">
        <v>363</v>
      </c>
      <c r="F34" s="4">
        <v>127</v>
      </c>
      <c r="G34" s="6">
        <f t="shared" si="1"/>
        <v>46101</v>
      </c>
    </row>
    <row r="35" spans="1:7" ht="25" customHeight="1" x14ac:dyDescent="0.25">
      <c r="A35" s="15">
        <v>-12</v>
      </c>
      <c r="B35" s="4" t="s">
        <v>116</v>
      </c>
      <c r="C35" s="4" t="s">
        <v>117</v>
      </c>
      <c r="D35" s="4" t="s">
        <v>96</v>
      </c>
      <c r="E35" s="4">
        <v>390</v>
      </c>
      <c r="F35" s="4">
        <v>53</v>
      </c>
      <c r="G35" s="6">
        <f t="shared" si="1"/>
        <v>20670</v>
      </c>
    </row>
    <row r="36" spans="1:7" ht="25" customHeight="1" x14ac:dyDescent="0.25">
      <c r="A36" s="15">
        <v>-13</v>
      </c>
      <c r="B36" s="4" t="s">
        <v>118</v>
      </c>
      <c r="C36" s="4" t="s">
        <v>119</v>
      </c>
      <c r="D36" s="4" t="s">
        <v>74</v>
      </c>
      <c r="E36" s="4">
        <v>15</v>
      </c>
      <c r="F36" s="4">
        <v>125</v>
      </c>
      <c r="G36" s="6">
        <f t="shared" si="1"/>
        <v>1875</v>
      </c>
    </row>
    <row r="37" spans="1:7" ht="25" customHeight="1" x14ac:dyDescent="0.25">
      <c r="A37" s="15">
        <v>-14</v>
      </c>
      <c r="B37" s="4" t="s">
        <v>120</v>
      </c>
      <c r="C37" s="4" t="s">
        <v>121</v>
      </c>
      <c r="D37" s="4" t="s">
        <v>74</v>
      </c>
      <c r="E37" s="4">
        <v>8</v>
      </c>
      <c r="F37" s="4">
        <v>1100</v>
      </c>
      <c r="G37" s="6">
        <f t="shared" si="1"/>
        <v>8800</v>
      </c>
    </row>
    <row r="38" spans="1:7" ht="25" customHeight="1" x14ac:dyDescent="0.25">
      <c r="A38" s="15">
        <v>-15</v>
      </c>
      <c r="B38" s="4" t="s">
        <v>122</v>
      </c>
      <c r="C38" s="4" t="s">
        <v>123</v>
      </c>
      <c r="D38" s="4" t="s">
        <v>74</v>
      </c>
      <c r="E38" s="4">
        <v>8</v>
      </c>
      <c r="F38" s="4">
        <v>540</v>
      </c>
      <c r="G38" s="6">
        <f t="shared" si="1"/>
        <v>4320</v>
      </c>
    </row>
    <row r="39" spans="1:7" ht="25" customHeight="1" x14ac:dyDescent="0.25">
      <c r="A39" s="15">
        <v>-16</v>
      </c>
      <c r="B39" s="4" t="s">
        <v>124</v>
      </c>
      <c r="C39" s="4" t="s">
        <v>123</v>
      </c>
      <c r="D39" s="4" t="s">
        <v>74</v>
      </c>
      <c r="E39" s="4">
        <v>8</v>
      </c>
      <c r="F39" s="4">
        <v>650</v>
      </c>
      <c r="G39" s="6">
        <f t="shared" si="1"/>
        <v>5200</v>
      </c>
    </row>
    <row r="40" spans="1:7" ht="25" customHeight="1" x14ac:dyDescent="0.25">
      <c r="A40" s="15">
        <v>-17</v>
      </c>
      <c r="B40" s="4" t="s">
        <v>125</v>
      </c>
      <c r="C40" s="4" t="s">
        <v>126</v>
      </c>
      <c r="D40" s="4" t="s">
        <v>74</v>
      </c>
      <c r="E40" s="4">
        <v>8</v>
      </c>
      <c r="F40" s="4">
        <v>428</v>
      </c>
      <c r="G40" s="6">
        <f t="shared" si="1"/>
        <v>3424</v>
      </c>
    </row>
    <row r="41" spans="1:7" ht="25" customHeight="1" x14ac:dyDescent="0.25">
      <c r="A41" s="15">
        <v>-18</v>
      </c>
      <c r="B41" s="4" t="s">
        <v>127</v>
      </c>
      <c r="C41" s="4" t="s">
        <v>128</v>
      </c>
      <c r="D41" s="4" t="s">
        <v>74</v>
      </c>
      <c r="E41" s="4">
        <v>16</v>
      </c>
      <c r="F41" s="4">
        <v>1855</v>
      </c>
      <c r="G41" s="6">
        <f t="shared" si="1"/>
        <v>29680</v>
      </c>
    </row>
    <row r="42" spans="1:7" ht="25" customHeight="1" x14ac:dyDescent="0.25">
      <c r="A42" s="15">
        <v>-19</v>
      </c>
      <c r="B42" s="4" t="s">
        <v>129</v>
      </c>
      <c r="C42" s="4" t="s">
        <v>128</v>
      </c>
      <c r="D42" s="4" t="s">
        <v>74</v>
      </c>
      <c r="E42" s="4">
        <v>6</v>
      </c>
      <c r="F42" s="4">
        <v>1719</v>
      </c>
      <c r="G42" s="6">
        <f t="shared" si="1"/>
        <v>10314</v>
      </c>
    </row>
    <row r="43" spans="1:7" ht="25" customHeight="1" x14ac:dyDescent="0.25">
      <c r="A43" s="15">
        <v>-20</v>
      </c>
      <c r="B43" s="4" t="s">
        <v>130</v>
      </c>
      <c r="C43" s="4" t="s">
        <v>128</v>
      </c>
      <c r="D43" s="4" t="s">
        <v>74</v>
      </c>
      <c r="E43" s="4">
        <v>5</v>
      </c>
      <c r="F43" s="4">
        <v>1313</v>
      </c>
      <c r="G43" s="6">
        <f t="shared" si="1"/>
        <v>6565</v>
      </c>
    </row>
    <row r="44" spans="1:7" s="18" customFormat="1" ht="34" customHeight="1" x14ac:dyDescent="0.25">
      <c r="A44" s="37" t="s">
        <v>131</v>
      </c>
      <c r="B44" s="37"/>
      <c r="C44" s="37"/>
      <c r="D44" s="37"/>
      <c r="E44" s="16"/>
      <c r="F44" s="16"/>
      <c r="G44" s="17">
        <f>SUM(G3:G43)</f>
        <v>876819</v>
      </c>
    </row>
    <row r="45" spans="1:7" s="18" customFormat="1" ht="171" customHeight="1" x14ac:dyDescent="0.25">
      <c r="A45" s="38" t="s">
        <v>135</v>
      </c>
      <c r="B45" s="39"/>
      <c r="C45" s="39"/>
      <c r="D45" s="39"/>
      <c r="E45" s="39"/>
      <c r="F45" s="39"/>
      <c r="G45" s="39"/>
    </row>
    <row r="46" spans="1:7" ht="62" customHeight="1" x14ac:dyDescent="0.25">
      <c r="A46" s="40" t="s">
        <v>133</v>
      </c>
      <c r="B46" s="40"/>
      <c r="C46" s="40"/>
      <c r="D46" s="40"/>
      <c r="E46" s="40"/>
      <c r="F46" s="40"/>
      <c r="G46" s="41"/>
    </row>
  </sheetData>
  <sheetProtection algorithmName="SHA-512" hashValue="qfNW1yOIyh5Q65K7BMrj9DcVwpqlUAU+qxYEWIKzv2c+3eUvE5VPIs4VKxgfI+jM1Aosl3TyMTwltSWAv5knhg==" saltValue="+R/QGCL3+V0y5ksGwy7c8w==" spinCount="100000" sheet="1" objects="1" scenarios="1"/>
  <mergeCells count="6">
    <mergeCell ref="A1:G1"/>
    <mergeCell ref="A44:D44"/>
    <mergeCell ref="A45:G45"/>
    <mergeCell ref="A46:G46"/>
    <mergeCell ref="B5:B15"/>
    <mergeCell ref="B16:B22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汇总</vt:lpstr>
      <vt:lpstr>零星工程（2026.12.1-2027.11.30）</vt:lpstr>
      <vt:lpstr>零星工程（2027.12.1-2028.11.30）</vt:lpstr>
      <vt:lpstr>汇总!Print_Area</vt:lpstr>
      <vt:lpstr>'零星工程（2026.12.1-2027.11.30）'!Print_Area</vt:lpstr>
      <vt:lpstr>'零星工程（2027.12.1-2028.11.30）'!Print_Area</vt:lpstr>
      <vt:lpstr>汇总!Print_Titles</vt:lpstr>
      <vt:lpstr>'零星工程（2026.12.1-2027.11.30）'!Print_Titles</vt:lpstr>
      <vt:lpstr>'零星工程（2027.12.1-2028.11.30）'!Print_Titles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秦鑫伟</dc:creator>
  <cp:lastModifiedBy>Lenovo</cp:lastModifiedBy>
  <cp:lastPrinted>2026-10-22T09:07:10Z</cp:lastPrinted>
  <dcterms:created xsi:type="dcterms:W3CDTF">2023-07-11T15:06:00Z</dcterms:created>
  <dcterms:modified xsi:type="dcterms:W3CDTF">2026-10-22T09:07:46Z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197BB64D7FCC4DD685D286A11C2A1053_13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