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2026.10.1金坛养护（道路+绿化）\清单\10.16.2金坛养护（道路+绿化） - 调整绿化清单，分2年\固化清单\"/>
    </mc:Choice>
  </mc:AlternateContent>
  <xr:revisionPtr revIDLastSave="0" documentId="13_ncr:1_{2148C91E-330A-43C7-BDC5-DE7383CCBEF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" sheetId="1" r:id="rId1"/>
    <sheet name="零星工程（2026.12.1-2027.11.30）" sheetId="2" r:id="rId2"/>
    <sheet name="零星工程（2027.12.1-2028.11.30）" sheetId="5" r:id="rId3"/>
  </sheets>
  <definedNames>
    <definedName name="_xlnm._FilterDatabase" localSheetId="0" hidden="1">汇总!$A$1:$J$29</definedName>
    <definedName name="_xlnm.Print_Area" localSheetId="0">汇总!$A$1:$J$29</definedName>
    <definedName name="_xlnm.Print_Area" localSheetId="1">'零星工程（2026.12.1-2027.11.30）'!$A$1:$G$46</definedName>
    <definedName name="_xlnm.Print_Area" localSheetId="2">'零星工程（2027.12.1-2028.11.30）'!$A$1:$G$46</definedName>
    <definedName name="_xlnm.Print_Titles" localSheetId="0">汇总!$1:$6</definedName>
    <definedName name="_xlnm.Print_Titles" localSheetId="1">'零星工程（2026.12.1-2027.11.30）'!$1:$2</definedName>
    <definedName name="_xlnm.Print_Titles" localSheetId="2">'零星工程（2027.12.1-2028.11.30）'!$1:$2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5" l="1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3" i="5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" i="2"/>
  <c r="H22" i="1"/>
  <c r="F22" i="1"/>
  <c r="E20" i="1"/>
  <c r="G20" i="1" s="1"/>
  <c r="E19" i="1"/>
  <c r="I19" i="1" s="1"/>
  <c r="E18" i="1"/>
  <c r="I18" i="1" s="1"/>
  <c r="E17" i="1"/>
  <c r="I17" i="1" s="1"/>
  <c r="E16" i="1"/>
  <c r="G16" i="1" s="1"/>
  <c r="E15" i="1"/>
  <c r="I15" i="1" s="1"/>
  <c r="E14" i="1"/>
  <c r="I14" i="1" s="1"/>
  <c r="E13" i="1"/>
  <c r="I13" i="1" s="1"/>
  <c r="E12" i="1"/>
  <c r="I12" i="1" s="1"/>
  <c r="E11" i="1"/>
  <c r="I11" i="1" s="1"/>
  <c r="E10" i="1"/>
  <c r="G10" i="1" s="1"/>
  <c r="E9" i="1"/>
  <c r="G9" i="1" s="1"/>
  <c r="E8" i="1"/>
  <c r="G8" i="1" s="1"/>
  <c r="E7" i="1"/>
  <c r="I7" i="1" s="1"/>
  <c r="I9" i="1" l="1"/>
  <c r="G17" i="1"/>
  <c r="G14" i="1"/>
  <c r="I16" i="1"/>
  <c r="G12" i="1"/>
  <c r="G18" i="1"/>
  <c r="I20" i="1"/>
  <c r="G11" i="1"/>
  <c r="I8" i="1"/>
  <c r="H21" i="1" s="1"/>
  <c r="H23" i="1" s="1"/>
  <c r="G15" i="1"/>
  <c r="I10" i="1"/>
  <c r="G7" i="1"/>
  <c r="F21" i="1" s="1"/>
  <c r="F23" i="1" s="1"/>
  <c r="G13" i="1"/>
  <c r="G19" i="1"/>
  <c r="F24" i="1" l="1"/>
</calcChain>
</file>

<file path=xl/sharedStrings.xml><?xml version="1.0" encoding="utf-8"?>
<sst xmlns="http://schemas.openxmlformats.org/spreadsheetml/2006/main" count="284" uniqueCount="128">
  <si>
    <r>
      <rPr>
        <b/>
        <sz val="20"/>
        <rFont val="宋体"/>
        <family val="3"/>
        <charset val="134"/>
      </rPr>
      <t>报价明细表</t>
    </r>
  </si>
  <si>
    <r>
      <rPr>
        <b/>
        <sz val="11"/>
        <rFont val="宋体"/>
        <family val="3"/>
        <charset val="134"/>
      </rPr>
      <t>项目名称：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年金坛区公路绿化养护项目（两年期）</t>
    </r>
  </si>
  <si>
    <r>
      <rPr>
        <b/>
        <sz val="11"/>
        <rFont val="宋体"/>
        <family val="3"/>
        <charset val="134"/>
      </rPr>
      <t>项目编号：</t>
    </r>
  </si>
  <si>
    <r>
      <rPr>
        <b/>
        <sz val="11"/>
        <rFont val="宋体"/>
        <family val="3"/>
        <charset val="134"/>
      </rPr>
      <t>包号：</t>
    </r>
    <r>
      <rPr>
        <b/>
        <sz val="11"/>
        <rFont val="Times New Roman"/>
        <family val="1"/>
      </rPr>
      <t>2027JTGL-LHYH-1</t>
    </r>
  </si>
  <si>
    <r>
      <rPr>
        <sz val="11"/>
        <rFont val="宋体"/>
        <family val="3"/>
        <charset val="134"/>
      </rPr>
      <t>路段</t>
    </r>
  </si>
  <si>
    <r>
      <rPr>
        <sz val="11"/>
        <rFont val="宋体"/>
        <family val="3"/>
        <charset val="134"/>
      </rPr>
      <t>起止</t>
    </r>
  </si>
  <si>
    <r>
      <rPr>
        <sz val="11"/>
        <rFont val="宋体"/>
        <family val="3"/>
        <charset val="134"/>
      </rPr>
      <t>养护等级</t>
    </r>
  </si>
  <si>
    <r>
      <rPr>
        <sz val="11"/>
        <rFont val="宋体"/>
        <family val="3"/>
        <charset val="134"/>
      </rPr>
      <t>单价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（元</t>
    </r>
    <r>
      <rPr>
        <sz val="11"/>
        <rFont val="Times New Roman"/>
        <family val="1"/>
      </rPr>
      <t>/m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年）</t>
    </r>
  </si>
  <si>
    <t>2026.12.1-2027.11.30</t>
  </si>
  <si>
    <t>2027.12.1-2028.11.30</t>
  </si>
  <si>
    <r>
      <rPr>
        <sz val="11"/>
        <rFont val="宋体"/>
        <family val="3"/>
        <charset val="134"/>
      </rPr>
      <t>备注</t>
    </r>
  </si>
  <si>
    <r>
      <rPr>
        <sz val="11"/>
        <rFont val="宋体"/>
        <family val="3"/>
        <charset val="134"/>
      </rPr>
      <t>限价</t>
    </r>
  </si>
  <si>
    <r>
      <rPr>
        <sz val="11"/>
        <rFont val="宋体"/>
        <family val="3"/>
        <charset val="134"/>
      </rPr>
      <t>报价</t>
    </r>
  </si>
  <si>
    <r>
      <rPr>
        <sz val="11"/>
        <rFont val="宋体"/>
        <family val="3"/>
        <charset val="134"/>
      </rPr>
      <t>养护面积（</t>
    </r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</si>
  <si>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养护费用（元）</t>
    </r>
  </si>
  <si>
    <r>
      <rPr>
        <sz val="11"/>
        <rFont val="Times New Roman"/>
        <family val="1"/>
      </rPr>
      <t>X305</t>
    </r>
    <r>
      <rPr>
        <sz val="11"/>
        <rFont val="宋体"/>
        <family val="3"/>
        <charset val="134"/>
      </rPr>
      <t>金武线</t>
    </r>
  </si>
  <si>
    <r>
      <rPr>
        <sz val="11"/>
        <rFont val="宋体"/>
        <family val="3"/>
        <charset val="134"/>
      </rPr>
      <t>武进界～</t>
    </r>
    <r>
      <rPr>
        <sz val="11"/>
        <rFont val="Times New Roman"/>
        <family val="1"/>
      </rPr>
      <t>S240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K12+293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</si>
  <si>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中分带和侧分带约</t>
    </r>
    <r>
      <rPr>
        <sz val="11"/>
        <rFont val="Times New Roman"/>
        <family val="1"/>
      </rPr>
      <t>64495m</t>
    </r>
    <r>
      <rPr>
        <vertAlign val="superscript"/>
        <sz val="11"/>
        <rFont val="Times New Roman"/>
        <family val="1"/>
      </rPr>
      <t>2</t>
    </r>
    <r>
      <rPr>
        <sz val="11"/>
        <rFont val="宋体"/>
        <family val="3"/>
        <charset val="134"/>
      </rPr>
      <t>绿化为待接养路段，预计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日接养，具体进场时间以甲方通知为准。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</si>
  <si>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克黄线</t>
    </r>
  </si>
  <si>
    <r>
      <rPr>
        <sz val="11"/>
        <rFont val="宋体"/>
        <family val="3"/>
        <charset val="134"/>
      </rPr>
      <t>丹阳界～金城大道交叉口（</t>
    </r>
    <r>
      <rPr>
        <sz val="11"/>
        <rFont val="Times New Roman"/>
        <family val="1"/>
      </rPr>
      <t>K1709+117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K1717+035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</si>
  <si>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待接养路段，预计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日接养，具体进场时间以甲方通知为准。</t>
    </r>
  </si>
  <si>
    <r>
      <rPr>
        <sz val="11"/>
        <rFont val="宋体"/>
        <family val="3"/>
        <charset val="134"/>
      </rPr>
      <t>规划</t>
    </r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（江东大道）</t>
    </r>
  </si>
  <si>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交叉口～华城路交叉口（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K3+100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</si>
  <si>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华城路交叉口</t>
    </r>
    <r>
      <rPr>
        <sz val="11"/>
        <rFont val="Times New Roman"/>
        <family val="1"/>
      </rPr>
      <t>-</t>
    </r>
    <r>
      <rPr>
        <sz val="11"/>
        <rFont val="宋体"/>
        <family val="3"/>
        <charset val="134"/>
      </rPr>
      <t>金武路大桥（</t>
    </r>
    <r>
      <rPr>
        <sz val="11"/>
        <rFont val="Times New Roman"/>
        <family val="1"/>
      </rPr>
      <t>K3+100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K6+100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</si>
  <si>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金武路大桥</t>
    </r>
    <r>
      <rPr>
        <sz val="11"/>
        <rFont val="Times New Roman"/>
        <family val="1"/>
      </rPr>
      <t>-S240</t>
    </r>
    <r>
      <rPr>
        <sz val="11"/>
        <rFont val="宋体"/>
        <family val="3"/>
        <charset val="134"/>
      </rPr>
      <t>交叉口（</t>
    </r>
    <r>
      <rPr>
        <sz val="11"/>
        <rFont val="Times New Roman"/>
        <family val="1"/>
      </rPr>
      <t>K6+100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K16+700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</si>
  <si>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S340</t>
    </r>
    <r>
      <rPr>
        <sz val="11"/>
        <rFont val="宋体"/>
        <family val="3"/>
        <charset val="134"/>
      </rPr>
      <t>虞宁线</t>
    </r>
  </si>
  <si>
    <r>
      <rPr>
        <sz val="11"/>
        <rFont val="宋体"/>
        <family val="3"/>
        <charset val="134"/>
      </rPr>
      <t>规划</t>
    </r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交叉口～</t>
    </r>
    <r>
      <rPr>
        <sz val="11"/>
        <rFont val="Times New Roman"/>
        <family val="1"/>
      </rPr>
      <t>S240</t>
    </r>
    <r>
      <rPr>
        <sz val="11"/>
        <rFont val="宋体"/>
        <family val="3"/>
        <charset val="134"/>
      </rPr>
      <t>交叉口（</t>
    </r>
    <r>
      <rPr>
        <sz val="11"/>
        <rFont val="Times New Roman"/>
        <family val="1"/>
      </rPr>
      <t>K119+497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K124+600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</si>
  <si>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交叉口～朱林薛埠界（</t>
    </r>
    <r>
      <rPr>
        <sz val="11"/>
        <rFont val="Times New Roman"/>
        <family val="1"/>
      </rPr>
      <t>K131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K143+100</t>
    </r>
    <r>
      <rPr>
        <sz val="11"/>
        <rFont val="宋体"/>
        <family val="3"/>
        <charset val="134"/>
      </rPr>
      <t>）</t>
    </r>
  </si>
  <si>
    <r>
      <rPr>
        <sz val="11"/>
        <rFont val="Times New Roman"/>
        <family val="1"/>
      </rPr>
      <t>S240</t>
    </r>
    <r>
      <rPr>
        <sz val="11"/>
        <rFont val="宋体"/>
        <family val="3"/>
        <charset val="134"/>
      </rPr>
      <t>镇宜线</t>
    </r>
  </si>
  <si>
    <r>
      <rPr>
        <sz val="11"/>
        <rFont val="Times New Roman"/>
        <family val="1"/>
      </rPr>
      <t>G233</t>
    </r>
    <r>
      <rPr>
        <sz val="11"/>
        <rFont val="宋体"/>
        <family val="3"/>
        <charset val="134"/>
      </rPr>
      <t>交叉口～金城大道交叉口（</t>
    </r>
    <r>
      <rPr>
        <sz val="11"/>
        <rFont val="Times New Roman"/>
        <family val="1"/>
      </rPr>
      <t>K68+027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K73+236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</si>
  <si>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河海大道交叉口～宜兴界（</t>
    </r>
    <r>
      <rPr>
        <sz val="11"/>
        <rFont val="Times New Roman"/>
        <family val="1"/>
      </rPr>
      <t>K85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K92+304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</si>
  <si>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不包含儒林收费站</t>
    </r>
    <r>
      <rPr>
        <sz val="11"/>
        <rFont val="Times New Roman"/>
        <family val="1"/>
      </rPr>
      <t>-S239</t>
    </r>
    <r>
      <rPr>
        <sz val="11"/>
        <rFont val="宋体"/>
        <family val="3"/>
        <charset val="134"/>
      </rPr>
      <t>交叉口两侧绿化带，两侧绿化带由儒林镇管养，</t>
    </r>
    <r>
      <rPr>
        <sz val="11"/>
        <rFont val="Times New Roman"/>
        <family val="1"/>
      </rPr>
      <t>S239</t>
    </r>
    <r>
      <rPr>
        <sz val="11"/>
        <rFont val="宋体"/>
        <family val="3"/>
        <charset val="134"/>
      </rPr>
      <t>交叉口至宜兴界约</t>
    </r>
    <r>
      <rPr>
        <sz val="11"/>
        <rFont val="Times New Roman"/>
        <family val="1"/>
      </rPr>
      <t>20845m</t>
    </r>
    <r>
      <rPr>
        <vertAlign val="superscript"/>
        <sz val="11"/>
        <rFont val="Times New Roman"/>
        <family val="1"/>
      </rPr>
      <t>2</t>
    </r>
    <r>
      <rPr>
        <sz val="11"/>
        <rFont val="宋体"/>
        <family val="3"/>
        <charset val="134"/>
      </rPr>
      <t>绿化为待接养路段，预计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12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日接养，具体进场时间以甲方通知为准。</t>
    </r>
  </si>
  <si>
    <r>
      <rPr>
        <sz val="11"/>
        <rFont val="Times New Roman"/>
        <family val="1"/>
      </rPr>
      <t>X351</t>
    </r>
    <r>
      <rPr>
        <sz val="11"/>
        <rFont val="宋体"/>
        <family val="3"/>
        <charset val="134"/>
      </rPr>
      <t>钱资湖大道</t>
    </r>
  </si>
  <si>
    <r>
      <rPr>
        <sz val="11"/>
        <rFont val="Times New Roman"/>
        <family val="1"/>
      </rPr>
      <t>S240</t>
    </r>
    <r>
      <rPr>
        <sz val="11"/>
        <rFont val="宋体"/>
        <family val="3"/>
        <charset val="134"/>
      </rPr>
      <t>～武进界（</t>
    </r>
    <r>
      <rPr>
        <sz val="11"/>
        <rFont val="Times New Roman"/>
        <family val="1"/>
      </rPr>
      <t>K0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K12+464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</si>
  <si>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扬溧高速金坛西</t>
    </r>
  </si>
  <si>
    <r>
      <rPr>
        <sz val="11"/>
        <rFont val="宋体"/>
        <family val="3"/>
        <charset val="134"/>
      </rPr>
      <t>阜溧高速儒林互通</t>
    </r>
  </si>
  <si>
    <r>
      <rPr>
        <sz val="11"/>
        <rFont val="Times New Roman"/>
        <family val="1"/>
      </rPr>
      <t>X251</t>
    </r>
    <r>
      <rPr>
        <sz val="11"/>
        <rFont val="宋体"/>
        <family val="3"/>
        <charset val="134"/>
      </rPr>
      <t>长荡湖旅游大道</t>
    </r>
  </si>
  <si>
    <r>
      <rPr>
        <sz val="11"/>
        <rFont val="宋体"/>
        <family val="3"/>
        <charset val="134"/>
      </rPr>
      <t>河海大道交叉口～</t>
    </r>
    <r>
      <rPr>
        <sz val="11"/>
        <rFont val="Times New Roman"/>
        <family val="1"/>
      </rPr>
      <t>X201</t>
    </r>
    <r>
      <rPr>
        <sz val="11"/>
        <rFont val="宋体"/>
        <family val="3"/>
        <charset val="134"/>
      </rPr>
      <t>交叉口（</t>
    </r>
    <r>
      <rPr>
        <sz val="11"/>
        <rFont val="Times New Roman"/>
        <family val="1"/>
      </rPr>
      <t>K6+173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K11+291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</si>
  <si>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不含河海大道交叉口和两侧绿化带，两侧绿化带由长管办管养。</t>
    </r>
  </si>
  <si>
    <r>
      <rPr>
        <sz val="11"/>
        <rFont val="Times New Roman"/>
        <family val="1"/>
      </rPr>
      <t>X201</t>
    </r>
    <r>
      <rPr>
        <sz val="11"/>
        <rFont val="宋体"/>
        <family val="3"/>
        <charset val="134"/>
      </rPr>
      <t>河儒线</t>
    </r>
  </si>
  <si>
    <r>
      <rPr>
        <sz val="11"/>
        <rFont val="宋体"/>
        <family val="3"/>
        <charset val="134"/>
      </rPr>
      <t>长荡湖大道交叉口～</t>
    </r>
    <r>
      <rPr>
        <sz val="11"/>
        <rFont val="Times New Roman"/>
        <family val="1"/>
      </rPr>
      <t>S239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K23+125</t>
    </r>
    <r>
      <rPr>
        <sz val="11"/>
        <rFont val="宋体"/>
        <family val="3"/>
        <charset val="134"/>
      </rPr>
      <t>～</t>
    </r>
    <r>
      <rPr>
        <sz val="11"/>
        <rFont val="Times New Roman"/>
        <family val="1"/>
      </rPr>
      <t>K26+7631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</si>
  <si>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养护费小计</t>
    </r>
  </si>
  <si>
    <r>
      <rPr>
        <sz val="11"/>
        <rFont val="宋体"/>
        <family val="3"/>
        <charset val="134"/>
      </rPr>
      <t>苗木移植、补植等零星工程</t>
    </r>
  </si>
  <si>
    <r>
      <rPr>
        <sz val="11"/>
        <rFont val="宋体"/>
        <family val="3"/>
        <charset val="134"/>
      </rPr>
      <t>详见《苗木移植、补植等零星工程清单表》</t>
    </r>
  </si>
  <si>
    <r>
      <rPr>
        <sz val="11"/>
        <rFont val="宋体"/>
        <family val="3"/>
        <charset val="134"/>
      </rPr>
      <t>单年费用合计（投标报价）</t>
    </r>
  </si>
  <si>
    <r>
      <rPr>
        <sz val="11"/>
        <rFont val="宋体"/>
        <family val="3"/>
        <charset val="134"/>
      </rPr>
      <t>两年费用总计（投标报价）</t>
    </r>
  </si>
  <si>
    <r>
      <rPr>
        <sz val="11"/>
        <rFont val="宋体"/>
        <family val="3"/>
        <charset val="134"/>
      </rPr>
      <t>投标折扣率</t>
    </r>
    <r>
      <rPr>
        <sz val="11"/>
        <rFont val="Times New Roman"/>
        <family val="1"/>
      </rPr>
      <t>K</t>
    </r>
    <r>
      <rPr>
        <sz val="11"/>
        <rFont val="宋体"/>
        <family val="3"/>
        <charset val="134"/>
      </rPr>
      <t>：</t>
    </r>
  </si>
  <si>
    <t>%</t>
  </si>
  <si>
    <r>
      <rPr>
        <sz val="11"/>
        <rFont val="Times New Roman"/>
        <family val="1"/>
      </rPr>
      <t>[</t>
    </r>
    <r>
      <rPr>
        <sz val="11"/>
        <rFont val="宋体"/>
        <family val="3"/>
        <charset val="134"/>
      </rPr>
      <t>注</t>
    </r>
    <r>
      <rPr>
        <sz val="11"/>
        <rFont val="Times New Roman"/>
        <family val="1"/>
      </rPr>
      <t>:</t>
    </r>
    <r>
      <rPr>
        <sz val="11"/>
        <rFont val="宋体"/>
        <family val="3"/>
        <charset val="134"/>
      </rPr>
      <t>投标人只需在固化清单中填入</t>
    </r>
    <r>
      <rPr>
        <sz val="11"/>
        <rFont val="Times New Roman"/>
        <family val="1"/>
      </rPr>
      <t>K</t>
    </r>
    <r>
      <rPr>
        <sz val="11"/>
        <rFont val="宋体"/>
        <family val="3"/>
        <charset val="134"/>
      </rPr>
      <t>值，就会自动形成单价报价、养护费用、费用合计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投标报价</t>
    </r>
    <r>
      <rPr>
        <sz val="11"/>
        <rFont val="Times New Roman"/>
        <family val="1"/>
      </rPr>
      <t>)]</t>
    </r>
  </si>
  <si>
    <r>
      <rPr>
        <sz val="11"/>
        <rFont val="宋体"/>
        <family val="3"/>
        <charset val="134"/>
      </rPr>
      <t>投标人（盖单位公章）：</t>
    </r>
  </si>
  <si>
    <r>
      <rPr>
        <sz val="11"/>
        <rFont val="宋体"/>
        <family val="3"/>
        <charset val="134"/>
      </rPr>
      <t>法定代表人或其授权代理人（签字或签章）：</t>
    </r>
  </si>
  <si>
    <r>
      <rPr>
        <sz val="11"/>
        <rFont val="宋体"/>
        <family val="3"/>
        <charset val="134"/>
      </rPr>
      <t>日期：</t>
    </r>
  </si>
  <si>
    <r>
      <rPr>
        <b/>
        <sz val="16"/>
        <rFont val="宋体"/>
        <family val="3"/>
        <charset val="134"/>
      </rPr>
      <t>苗木移植、补植等零星工程清单表（</t>
    </r>
    <r>
      <rPr>
        <b/>
        <sz val="16"/>
        <rFont val="Times New Roman"/>
        <family val="1"/>
      </rPr>
      <t>2026.12.1-2027.11.30</t>
    </r>
    <r>
      <rPr>
        <b/>
        <sz val="16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</si>
  <si>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序号</t>
    </r>
  </si>
  <si>
    <r>
      <rPr>
        <b/>
        <sz val="11"/>
        <rFont val="宋体"/>
        <family val="3"/>
        <charset val="134"/>
      </rPr>
      <t>名称</t>
    </r>
  </si>
  <si>
    <r>
      <rPr>
        <b/>
        <sz val="11"/>
        <rFont val="宋体"/>
        <family val="3"/>
        <charset val="134"/>
      </rPr>
      <t>规格</t>
    </r>
  </si>
  <si>
    <r>
      <rPr>
        <b/>
        <sz val="11"/>
        <rFont val="宋体"/>
        <family val="3"/>
        <charset val="134"/>
      </rPr>
      <t>单位</t>
    </r>
  </si>
  <si>
    <t>数量</t>
  </si>
  <si>
    <r>
      <rPr>
        <b/>
        <sz val="11"/>
        <rFont val="宋体"/>
        <family val="3"/>
        <charset val="134"/>
      </rPr>
      <t>单价</t>
    </r>
  </si>
  <si>
    <r>
      <rPr>
        <b/>
        <sz val="11"/>
        <rFont val="宋体"/>
        <family val="3"/>
        <charset val="134"/>
      </rPr>
      <t>合价</t>
    </r>
  </si>
  <si>
    <r>
      <rPr>
        <sz val="11"/>
        <rFont val="宋体"/>
        <family val="3"/>
        <charset val="134"/>
      </rPr>
      <t>土方</t>
    </r>
  </si>
  <si>
    <r>
      <rPr>
        <sz val="11"/>
        <rFont val="宋体"/>
        <family val="3"/>
        <charset val="134"/>
      </rPr>
      <t>土质必须满足绿化施工要求，含购土费及土方挖、装、运、现场整平等全部相关工作</t>
    </r>
  </si>
  <si>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3</t>
    </r>
  </si>
  <si>
    <r>
      <rPr>
        <sz val="11"/>
        <rFont val="宋体"/>
        <family val="3"/>
        <charset val="134"/>
      </rPr>
      <t>苗木移植</t>
    </r>
  </si>
  <si>
    <r>
      <rPr>
        <sz val="11"/>
        <rFont val="宋体"/>
        <family val="3"/>
        <charset val="134"/>
      </rPr>
      <t>乔木（含挖运栽，种植完成后一年内包成活）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</si>
  <si>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≤6cm</t>
    </r>
  </si>
  <si>
    <r>
      <rPr>
        <sz val="11"/>
        <rFont val="宋体"/>
        <family val="3"/>
        <charset val="134"/>
      </rPr>
      <t>株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</si>
  <si>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≤8cm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</si>
  <si>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</si>
  <si>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≤12cm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</si>
  <si>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≤15cm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</si>
  <si>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≤18cm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</si>
  <si>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≤20cm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</si>
  <si>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≤25cm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</si>
  <si>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≤30cm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</si>
  <si>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≤35cm</t>
    </r>
  </si>
  <si>
    <r>
      <rPr>
        <sz val="11"/>
        <rFont val="宋体"/>
        <family val="3"/>
        <charset val="134"/>
      </rPr>
      <t>胸径＞</t>
    </r>
    <r>
      <rPr>
        <sz val="11"/>
        <rFont val="Times New Roman"/>
        <family val="1"/>
      </rPr>
      <t>35cm</t>
    </r>
  </si>
  <si>
    <r>
      <rPr>
        <sz val="11"/>
        <rFont val="宋体"/>
        <family val="3"/>
        <charset val="134"/>
      </rPr>
      <t>球灌木（含挖运栽，种植完成后一年内包成活）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</si>
  <si>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≤1m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</si>
  <si>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≤1.5m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</si>
  <si>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≤2m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</si>
  <si>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≤2.5m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</si>
  <si>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≤3m</t>
    </r>
  </si>
  <si>
    <r>
      <rPr>
        <sz val="11"/>
        <rFont val="宋体"/>
        <family val="3"/>
        <charset val="134"/>
      </rPr>
      <t>冠径</t>
    </r>
    <r>
      <rPr>
        <sz val="11"/>
        <rFont val="Times New Roman"/>
        <family val="1"/>
      </rPr>
      <t>≤3.5m</t>
    </r>
  </si>
  <si>
    <r>
      <rPr>
        <sz val="11"/>
        <rFont val="宋体"/>
        <family val="3"/>
        <charset val="134"/>
      </rPr>
      <t>冠径＞</t>
    </r>
    <r>
      <rPr>
        <sz val="11"/>
        <rFont val="Times New Roman"/>
        <family val="1"/>
      </rPr>
      <t>3.5m</t>
    </r>
  </si>
  <si>
    <r>
      <rPr>
        <sz val="11"/>
        <rFont val="宋体"/>
        <family val="3"/>
        <charset val="134"/>
      </rPr>
      <t>苗木补植（一年内包成活）</t>
    </r>
  </si>
  <si>
    <r>
      <rPr>
        <sz val="11"/>
        <rFont val="宋体"/>
        <family val="3"/>
        <charset val="134"/>
      </rPr>
      <t>草坪</t>
    </r>
  </si>
  <si>
    <r>
      <rPr>
        <sz val="11"/>
        <rFont val="宋体"/>
        <family val="3"/>
        <charset val="134"/>
      </rPr>
      <t>满铺</t>
    </r>
  </si>
  <si>
    <r>
      <rPr>
        <sz val="11"/>
        <rFont val="Times New Roman"/>
        <family val="1"/>
      </rPr>
      <t>m</t>
    </r>
    <r>
      <rPr>
        <vertAlign val="superscript"/>
        <sz val="11"/>
        <rFont val="Times New Roman"/>
        <family val="1"/>
      </rPr>
      <t>2</t>
    </r>
  </si>
  <si>
    <r>
      <rPr>
        <sz val="11"/>
        <rFont val="宋体"/>
        <family val="3"/>
        <charset val="134"/>
      </rPr>
      <t>麦冬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</si>
  <si>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3—4</t>
    </r>
    <r>
      <rPr>
        <sz val="11"/>
        <rFont val="宋体"/>
        <family val="3"/>
        <charset val="134"/>
      </rPr>
      <t>芽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丛，</t>
    </r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丛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</t>
    </r>
  </si>
  <si>
    <r>
      <rPr>
        <sz val="11"/>
        <rFont val="宋体"/>
        <family val="3"/>
        <charset val="134"/>
      </rPr>
      <t>红叶石楠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</si>
  <si>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P35-40cm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</si>
  <si>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金边黄杨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</si>
  <si>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P25-30cm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</si>
  <si>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金森女贞</t>
    </r>
    <r>
      <rPr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</si>
  <si>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</si>
  <si>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大叶黄杨</t>
    </r>
    <r>
      <rPr>
        <sz val="11"/>
        <rFont val="Times New Roman"/>
        <family val="1"/>
      </rPr>
      <t xml:space="preserve"> </t>
    </r>
  </si>
  <si>
    <r>
      <rPr>
        <sz val="11"/>
        <rFont val="宋体"/>
        <family val="3"/>
        <charset val="134"/>
      </rPr>
      <t>红花继木</t>
    </r>
    <r>
      <rPr>
        <sz val="11"/>
        <rFont val="Times New Roman"/>
        <family val="1"/>
      </rPr>
      <t xml:space="preserve">  </t>
    </r>
  </si>
  <si>
    <r>
      <rPr>
        <sz val="11"/>
        <rFont val="Times New Roman"/>
        <family val="1"/>
      </rPr>
      <t>H35-40cm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  <r>
      <rPr>
        <sz val="11"/>
        <rFont val="宋体"/>
        <family val="3"/>
        <charset val="134"/>
      </rPr>
      <t>，土球</t>
    </r>
    <r>
      <rPr>
        <sz val="11"/>
        <rFont val="Times New Roman"/>
        <family val="1"/>
      </rPr>
      <t>8-10cm</t>
    </r>
    <r>
      <rPr>
        <sz val="11"/>
        <rFont val="宋体"/>
        <family val="3"/>
        <charset val="134"/>
      </rPr>
      <t>，毛球</t>
    </r>
  </si>
  <si>
    <r>
      <rPr>
        <sz val="11"/>
        <rFont val="宋体"/>
        <family val="3"/>
        <charset val="134"/>
      </rPr>
      <t>八角金盘</t>
    </r>
    <r>
      <rPr>
        <sz val="11"/>
        <rFont val="Times New Roman"/>
        <family val="1"/>
      </rPr>
      <t xml:space="preserve"> </t>
    </r>
  </si>
  <si>
    <r>
      <rPr>
        <sz val="11"/>
        <rFont val="Times New Roman"/>
        <family val="1"/>
      </rPr>
      <t>H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36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</si>
  <si>
    <r>
      <rPr>
        <sz val="11"/>
        <rFont val="宋体"/>
        <family val="3"/>
        <charset val="134"/>
      </rPr>
      <t>兰花三七</t>
    </r>
  </si>
  <si>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 xml:space="preserve"> 3-4</t>
    </r>
    <r>
      <rPr>
        <sz val="11"/>
        <rFont val="宋体"/>
        <family val="3"/>
        <charset val="134"/>
      </rPr>
      <t>芽每株</t>
    </r>
  </si>
  <si>
    <r>
      <rPr>
        <sz val="11"/>
        <rFont val="宋体"/>
        <family val="3"/>
        <charset val="134"/>
      </rPr>
      <t>白三叶</t>
    </r>
    <r>
      <rPr>
        <sz val="11"/>
        <rFont val="Times New Roman"/>
        <family val="1"/>
      </rPr>
      <t xml:space="preserve"> </t>
    </r>
  </si>
  <si>
    <r>
      <rPr>
        <sz val="11"/>
        <rFont val="宋体"/>
        <family val="3"/>
        <charset val="134"/>
      </rPr>
      <t>　籽播</t>
    </r>
  </si>
  <si>
    <r>
      <rPr>
        <sz val="11"/>
        <rFont val="宋体"/>
        <family val="3"/>
        <charset val="134"/>
      </rPr>
      <t>龙柏</t>
    </r>
  </si>
  <si>
    <r>
      <rPr>
        <sz val="11"/>
        <rFont val="Times New Roman"/>
        <family val="1"/>
      </rPr>
      <t>36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㎡，毛球</t>
    </r>
  </si>
  <si>
    <r>
      <rPr>
        <sz val="11"/>
        <rFont val="宋体"/>
        <family val="3"/>
        <charset val="134"/>
      </rPr>
      <t>卫矛</t>
    </r>
  </si>
  <si>
    <r>
      <rPr>
        <sz val="11"/>
        <rFont val="Times New Roman"/>
        <family val="1"/>
      </rPr>
      <t>H35-40cm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25</t>
    </r>
    <r>
      <rPr>
        <sz val="11"/>
        <rFont val="宋体"/>
        <family val="3"/>
        <charset val="134"/>
      </rPr>
      <t>株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㎡，</t>
    </r>
    <r>
      <rPr>
        <sz val="11"/>
        <rFont val="Times New Roman"/>
        <family val="1"/>
      </rPr>
      <t>P30-35cm</t>
    </r>
  </si>
  <si>
    <r>
      <rPr>
        <sz val="11"/>
        <rFont val="宋体"/>
        <family val="3"/>
        <charset val="134"/>
      </rPr>
      <t>红叶石楠球</t>
    </r>
  </si>
  <si>
    <t>P100cm</t>
  </si>
  <si>
    <r>
      <rPr>
        <sz val="11"/>
        <rFont val="宋体"/>
        <family val="3"/>
        <charset val="134"/>
      </rPr>
      <t>金桂</t>
    </r>
  </si>
  <si>
    <t>P200cm</t>
  </si>
  <si>
    <r>
      <rPr>
        <sz val="11"/>
        <rFont val="宋体"/>
        <family val="3"/>
        <charset val="134"/>
      </rPr>
      <t>红叶李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</si>
  <si>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8cm</t>
    </r>
  </si>
  <si>
    <r>
      <rPr>
        <sz val="11"/>
        <rFont val="宋体"/>
        <family val="3"/>
        <charset val="134"/>
      </rPr>
      <t>紫薇</t>
    </r>
  </si>
  <si>
    <r>
      <rPr>
        <sz val="11"/>
        <rFont val="宋体"/>
        <family val="3"/>
        <charset val="134"/>
      </rPr>
      <t>水杉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</si>
  <si>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9cm</t>
    </r>
  </si>
  <si>
    <r>
      <rPr>
        <sz val="11"/>
        <rFont val="宋体"/>
        <family val="3"/>
        <charset val="134"/>
      </rPr>
      <t>香樟</t>
    </r>
  </si>
  <si>
    <r>
      <rPr>
        <sz val="11"/>
        <rFont val="宋体"/>
        <family val="3"/>
        <charset val="134"/>
      </rPr>
      <t>胸径</t>
    </r>
    <r>
      <rPr>
        <sz val="11"/>
        <rFont val="Times New Roman"/>
        <family val="1"/>
      </rPr>
      <t>12cm</t>
    </r>
  </si>
  <si>
    <r>
      <rPr>
        <sz val="11"/>
        <rFont val="宋体"/>
        <family val="3"/>
        <charset val="134"/>
      </rPr>
      <t>乌桕</t>
    </r>
  </si>
  <si>
    <r>
      <rPr>
        <sz val="11"/>
        <rFont val="宋体"/>
        <family val="3"/>
        <charset val="134"/>
      </rPr>
      <t>榉树</t>
    </r>
  </si>
  <si>
    <r>
      <rPr>
        <b/>
        <sz val="12"/>
        <rFont val="宋体"/>
        <family val="3"/>
        <charset val="134"/>
      </rPr>
      <t>合</t>
    </r>
    <r>
      <rPr>
        <b/>
        <sz val="12"/>
        <rFont val="Times New Roman"/>
        <family val="1"/>
      </rPr>
      <t xml:space="preserve">  </t>
    </r>
    <r>
      <rPr>
        <b/>
        <sz val="12"/>
        <rFont val="宋体"/>
        <family val="3"/>
        <charset val="134"/>
      </rPr>
      <t>计</t>
    </r>
  </si>
  <si>
    <r>
      <rPr>
        <b/>
        <sz val="11"/>
        <rFont val="宋体"/>
        <family val="3"/>
        <charset val="134"/>
      </rPr>
      <t>补充说明：</t>
    </r>
    <r>
      <rPr>
        <b/>
        <sz val="11"/>
        <rFont val="Times New Roman"/>
        <family val="1"/>
      </rPr>
      <t xml:space="preserve">
1.</t>
    </r>
    <r>
      <rPr>
        <b/>
        <sz val="11"/>
        <rFont val="宋体"/>
        <family val="3"/>
        <charset val="134"/>
      </rPr>
      <t>本项目零星工程不执行报价优惠折扣，工程量清单数量为养护服务期（</t>
    </r>
    <r>
      <rPr>
        <b/>
        <sz val="11"/>
        <rFont val="Times New Roman"/>
        <family val="1"/>
      </rPr>
      <t>2026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1</t>
    </r>
    <r>
      <rPr>
        <b/>
        <sz val="11"/>
        <rFont val="宋体"/>
        <family val="3"/>
        <charset val="134"/>
      </rPr>
      <t>日至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11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30</t>
    </r>
    <r>
      <rPr>
        <b/>
        <sz val="11"/>
        <rFont val="宋体"/>
        <family val="3"/>
        <charset val="134"/>
      </rPr>
      <t>日）内累计暂估工程量，仅作为投标报价及计量控制参考，不作为最终结算依据。实际计量与结算以经跟踪审计、发包人确认的实际完成合格工程量为准，据实结算。</t>
    </r>
    <r>
      <rPr>
        <b/>
        <sz val="11"/>
        <rFont val="Times New Roman"/>
        <family val="1"/>
      </rPr>
      <t xml:space="preserve">
2.</t>
    </r>
    <r>
      <rPr>
        <b/>
        <sz val="11"/>
        <rFont val="宋体"/>
        <family val="3"/>
        <charset val="134"/>
      </rPr>
      <t>零星工程总价控制，不单独对各子目设置限价。各零星工程子目汇总后的总价款不得超过零星工程清单总价；在不超过该总价的前提下，各子目之间可统筹平衡，但汇总总价不得突破限额。本项目服务期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年，零星工程设置年度控制额度，第一年未用完的额度，可在本项目第二年服务期内继续使用，资金按年度财政预算安排执行。</t>
    </r>
    <r>
      <rPr>
        <b/>
        <sz val="11"/>
        <rFont val="Times New Roman"/>
        <family val="1"/>
      </rPr>
      <t xml:space="preserve">
3.</t>
    </r>
    <r>
      <rPr>
        <b/>
        <sz val="11"/>
        <rFont val="宋体"/>
        <family val="3"/>
        <charset val="134"/>
      </rPr>
      <t>本工程养护期内发包人根据《常州市金坛区公路绿化养护管理考核办法》对承包人绿化养护情况按实际养护天数和面积进行计量，并根据考核结果每年</t>
    </r>
    <r>
      <rPr>
        <b/>
        <sz val="11"/>
        <rFont val="Times New Roman"/>
        <family val="1"/>
      </rPr>
      <t>7</t>
    </r>
    <r>
      <rPr>
        <b/>
        <sz val="11"/>
        <rFont val="宋体"/>
        <family val="3"/>
        <charset val="134"/>
      </rPr>
      <t>月和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支付一次当期养护经费（移植或补植的苗木在确保成活后按合同中单价随养护经费一同支付），养护期满经发包人组织履约验收合格后退还履约保证金，所有应付款不计息。移植苗如出现死亡乙方需按照《关于调整常州市市区园林绿化损坏赔偿标准的通知》文件中相应标准进行赔偿，赔偿费用在作业服务款中扣除。</t>
    </r>
  </si>
  <si>
    <r>
      <rPr>
        <b/>
        <sz val="11"/>
        <rFont val="宋体"/>
        <family val="3"/>
        <charset val="134"/>
      </rPr>
      <t>承诺：</t>
    </r>
    <r>
      <rPr>
        <b/>
        <sz val="11"/>
        <rFont val="Times New Roman"/>
        <family val="1"/>
      </rPr>
      <t xml:space="preserve">
    </t>
    </r>
    <r>
      <rPr>
        <b/>
        <sz val="11"/>
        <rFont val="宋体"/>
        <family val="3"/>
        <charset val="134"/>
      </rPr>
      <t>若本公司中标，则在合同期内涉及本标段的苗木补植、移植费用将按照《苗木移植、补植等零星工程清单表》中的投标单价</t>
    </r>
    <r>
      <rPr>
        <b/>
        <sz val="11"/>
        <rFont val="Times New Roman"/>
        <family val="1"/>
      </rPr>
      <t>*</t>
    </r>
    <r>
      <rPr>
        <b/>
        <sz val="11"/>
        <rFont val="宋体"/>
        <family val="3"/>
        <charset val="134"/>
      </rPr>
      <t>补植苗木数量进行结算。如补植或移植工作内容不在本清单内的，在发包人发出邀约后我方必然响应，并报送相关子目单价，经跟踪审计、发包人审核后，按审定后的单价作为该子目结算单价。</t>
    </r>
  </si>
  <si>
    <r>
      <rPr>
        <b/>
        <sz val="16"/>
        <rFont val="宋体"/>
        <family val="3"/>
        <charset val="134"/>
      </rPr>
      <t>苗木移植、补植等零星工程清单表（</t>
    </r>
    <r>
      <rPr>
        <b/>
        <sz val="16"/>
        <rFont val="Times New Roman"/>
        <family val="1"/>
      </rPr>
      <t>2027.12.1-2028.11.30</t>
    </r>
    <r>
      <rPr>
        <b/>
        <sz val="16"/>
        <rFont val="宋体"/>
        <family val="3"/>
        <charset val="134"/>
      </rPr>
      <t>）</t>
    </r>
  </si>
  <si>
    <r>
      <rPr>
        <b/>
        <sz val="11"/>
        <rFont val="宋体"/>
        <family val="3"/>
        <charset val="134"/>
      </rPr>
      <t>补充说明：</t>
    </r>
    <r>
      <rPr>
        <b/>
        <sz val="11"/>
        <rFont val="Times New Roman"/>
        <family val="1"/>
      </rPr>
      <t xml:space="preserve">
1.</t>
    </r>
    <r>
      <rPr>
        <b/>
        <sz val="11"/>
        <rFont val="宋体"/>
        <family val="3"/>
        <charset val="134"/>
      </rPr>
      <t>本项目零星工程不执行报价优惠折扣，工程量清单数量为养护服务期（</t>
    </r>
    <r>
      <rPr>
        <b/>
        <sz val="11"/>
        <rFont val="Times New Roman"/>
        <family val="1"/>
      </rPr>
      <t>2027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1</t>
    </r>
    <r>
      <rPr>
        <b/>
        <sz val="11"/>
        <rFont val="宋体"/>
        <family val="3"/>
        <charset val="134"/>
      </rPr>
      <t>日至</t>
    </r>
    <r>
      <rPr>
        <b/>
        <sz val="11"/>
        <rFont val="Times New Roman"/>
        <family val="1"/>
      </rPr>
      <t>2028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>11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>30</t>
    </r>
    <r>
      <rPr>
        <b/>
        <sz val="11"/>
        <rFont val="宋体"/>
        <family val="3"/>
        <charset val="134"/>
      </rPr>
      <t>日）内累计暂估工程量，仅作为投标报价及计量控制参考，不作为最终结算依据。实际计量与结算以经跟踪审计、发包人确认的实际完成合格工程量为准，据实结算。</t>
    </r>
    <r>
      <rPr>
        <b/>
        <sz val="11"/>
        <rFont val="Times New Roman"/>
        <family val="1"/>
      </rPr>
      <t xml:space="preserve">
2.</t>
    </r>
    <r>
      <rPr>
        <b/>
        <sz val="11"/>
        <rFont val="宋体"/>
        <family val="3"/>
        <charset val="134"/>
      </rPr>
      <t>零星工程总价控制，不单独对各子目设置限价。各零星工程子目汇总后的总价款不得超过零星工程清单总价；在不超过该总价的前提下，各子目之间可统筹平衡，但汇总总价不得突破限额。本项目服务期</t>
    </r>
    <r>
      <rPr>
        <b/>
        <sz val="11"/>
        <rFont val="Times New Roman"/>
        <family val="1"/>
      </rPr>
      <t>2</t>
    </r>
    <r>
      <rPr>
        <b/>
        <sz val="11"/>
        <rFont val="宋体"/>
        <family val="3"/>
        <charset val="134"/>
      </rPr>
      <t>年，零星工程设置年度控制额度，第一年未用完的额度，可在本项目第二年服务期内继续使用，资金按年度财政预算安排执行。</t>
    </r>
    <r>
      <rPr>
        <b/>
        <sz val="11"/>
        <rFont val="Times New Roman"/>
        <family val="1"/>
      </rPr>
      <t xml:space="preserve">
3.</t>
    </r>
    <r>
      <rPr>
        <b/>
        <sz val="11"/>
        <rFont val="宋体"/>
        <family val="3"/>
        <charset val="134"/>
      </rPr>
      <t>本工程养护期内发包人根据《常州市金坛区公路绿化养护管理考核办法》对承包人绿化养护情况按实际养护天数和面积进行计量，并根据考核结果每年</t>
    </r>
    <r>
      <rPr>
        <b/>
        <sz val="11"/>
        <rFont val="Times New Roman"/>
        <family val="1"/>
      </rPr>
      <t>7</t>
    </r>
    <r>
      <rPr>
        <b/>
        <sz val="11"/>
        <rFont val="宋体"/>
        <family val="3"/>
        <charset val="134"/>
      </rPr>
      <t>月和</t>
    </r>
    <r>
      <rPr>
        <b/>
        <sz val="11"/>
        <rFont val="Times New Roman"/>
        <family val="1"/>
      </rPr>
      <t>12</t>
    </r>
    <r>
      <rPr>
        <b/>
        <sz val="11"/>
        <rFont val="宋体"/>
        <family val="3"/>
        <charset val="134"/>
      </rPr>
      <t>月支付一次当期养护经费（移植或补植的苗木在确保成活后按合同中单价随养护经费一同支付），养护期满经发包人组织履约验收合格后退还履约保证金，所有应付款不计息。移植苗如出现死亡乙方需按照《关于调整常州市市区园林绿化损坏赔偿标准的通知》文件中相应标准进行赔偿，赔偿费用在作业服务款中扣除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</si>
</sst>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1"/>
      <name val="宋体"/>
      <family val="3"/>
      <charset val="134"/>
    </font>
    <font>
      <b/>
      <sz val="20"/>
      <name val="Times New Roman"/>
      <family val="1"/>
    </font>
    <font>
      <sz val="11"/>
      <name val="宋体"/>
      <family val="3"/>
      <charset val="134"/>
    </font>
    <font>
      <vertAlign val="superscript"/>
      <sz val="11"/>
      <name val="Times New Roman"/>
      <family val="1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Protection="1">
      <alignment vertical="center"/>
      <protection locked="0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Zeros="0" tabSelected="1" view="pageBreakPreview" zoomScale="85" zoomScaleNormal="100" zoomScaleSheetLayoutView="85" workbookViewId="0">
      <selection activeCell="J12" sqref="J12"/>
    </sheetView>
  </sheetViews>
  <sheetFormatPr defaultColWidth="9" defaultRowHeight="14" x14ac:dyDescent="0.25"/>
  <cols>
    <col min="1" max="1" width="18" style="2" customWidth="1"/>
    <col min="2" max="2" width="33.6328125" style="2" customWidth="1"/>
    <col min="3" max="3" width="5.6328125" style="2" customWidth="1"/>
    <col min="4" max="5" width="8.6328125" style="2" customWidth="1"/>
    <col min="6" max="9" width="10.26953125" style="2" customWidth="1"/>
    <col min="10" max="10" width="28.6328125" style="2" customWidth="1"/>
    <col min="11" max="16384" width="9" style="2"/>
  </cols>
  <sheetData>
    <row r="1" spans="1:10" ht="29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3" customHeight="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23" customHeight="1" x14ac:dyDescent="0.25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23" customHeight="1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33" customHeight="1" x14ac:dyDescent="0.25">
      <c r="A5" s="25" t="s">
        <v>4</v>
      </c>
      <c r="B5" s="25" t="s">
        <v>5</v>
      </c>
      <c r="C5" s="25" t="s">
        <v>6</v>
      </c>
      <c r="D5" s="24" t="s">
        <v>7</v>
      </c>
      <c r="E5" s="25"/>
      <c r="F5" s="26" t="s">
        <v>8</v>
      </c>
      <c r="G5" s="24"/>
      <c r="H5" s="26" t="s">
        <v>9</v>
      </c>
      <c r="I5" s="24"/>
      <c r="J5" s="31" t="s">
        <v>10</v>
      </c>
    </row>
    <row r="6" spans="1:10" ht="36.5" customHeight="1" x14ac:dyDescent="0.25">
      <c r="A6" s="25"/>
      <c r="B6" s="25"/>
      <c r="C6" s="25"/>
      <c r="D6" s="4" t="s">
        <v>11</v>
      </c>
      <c r="E6" s="4" t="s">
        <v>12</v>
      </c>
      <c r="F6" s="4" t="s">
        <v>13</v>
      </c>
      <c r="G6" s="4" t="s">
        <v>14</v>
      </c>
      <c r="H6" s="4" t="s">
        <v>13</v>
      </c>
      <c r="I6" s="4" t="s">
        <v>14</v>
      </c>
      <c r="J6" s="33"/>
    </row>
    <row r="7" spans="1:10" ht="68.5" customHeight="1" x14ac:dyDescent="0.25">
      <c r="A7" s="4" t="s">
        <v>15</v>
      </c>
      <c r="B7" s="4" t="s">
        <v>16</v>
      </c>
      <c r="C7" s="4">
        <v>1</v>
      </c>
      <c r="D7" s="4">
        <v>4.5</v>
      </c>
      <c r="E7" s="4">
        <f>D7*$C$26/100</f>
        <v>0</v>
      </c>
      <c r="F7" s="5">
        <v>310960</v>
      </c>
      <c r="G7" s="5">
        <f>E7*(F7-64495)+E7*64495*(7/365+11/12)</f>
        <v>0</v>
      </c>
      <c r="H7" s="5">
        <v>310960</v>
      </c>
      <c r="I7" s="5">
        <f>E7*H7</f>
        <v>0</v>
      </c>
      <c r="J7" s="6" t="s">
        <v>17</v>
      </c>
    </row>
    <row r="8" spans="1:10" ht="54.5" customHeight="1" x14ac:dyDescent="0.25">
      <c r="A8" s="4" t="s">
        <v>18</v>
      </c>
      <c r="B8" s="4" t="s">
        <v>19</v>
      </c>
      <c r="C8" s="4">
        <v>2</v>
      </c>
      <c r="D8" s="4">
        <v>3</v>
      </c>
      <c r="E8" s="4">
        <f t="shared" ref="E8:E20" si="0">D8*$C$26/100</f>
        <v>0</v>
      </c>
      <c r="F8" s="5">
        <v>287421</v>
      </c>
      <c r="G8" s="5">
        <f>E8*F8*(7/365+11/12)</f>
        <v>0</v>
      </c>
      <c r="H8" s="5">
        <v>287421</v>
      </c>
      <c r="I8" s="5">
        <f>E8*H8</f>
        <v>0</v>
      </c>
      <c r="J8" s="6" t="s">
        <v>20</v>
      </c>
    </row>
    <row r="9" spans="1:10" ht="35" customHeight="1" x14ac:dyDescent="0.25">
      <c r="A9" s="31" t="s">
        <v>21</v>
      </c>
      <c r="B9" s="4" t="s">
        <v>22</v>
      </c>
      <c r="C9" s="4">
        <v>2</v>
      </c>
      <c r="D9" s="4">
        <v>3</v>
      </c>
      <c r="E9" s="4">
        <f t="shared" si="0"/>
        <v>0</v>
      </c>
      <c r="F9" s="5">
        <v>81493</v>
      </c>
      <c r="G9" s="5">
        <f t="shared" ref="G9:G14" si="1">E9*F9</f>
        <v>0</v>
      </c>
      <c r="H9" s="5">
        <v>81493</v>
      </c>
      <c r="I9" s="5">
        <f t="shared" ref="I9:I20" si="2">E9*H9</f>
        <v>0</v>
      </c>
      <c r="J9" s="6"/>
    </row>
    <row r="10" spans="1:10" ht="35" customHeight="1" x14ac:dyDescent="0.25">
      <c r="A10" s="32"/>
      <c r="B10" s="4" t="s">
        <v>23</v>
      </c>
      <c r="C10" s="4">
        <v>1</v>
      </c>
      <c r="D10" s="4">
        <v>3.8</v>
      </c>
      <c r="E10" s="4">
        <f t="shared" si="0"/>
        <v>0</v>
      </c>
      <c r="F10" s="5">
        <v>78864</v>
      </c>
      <c r="G10" s="5">
        <f t="shared" si="1"/>
        <v>0</v>
      </c>
      <c r="H10" s="5">
        <v>78864</v>
      </c>
      <c r="I10" s="5">
        <f t="shared" si="2"/>
        <v>0</v>
      </c>
      <c r="J10" s="6"/>
    </row>
    <row r="11" spans="1:10" ht="35" customHeight="1" x14ac:dyDescent="0.25">
      <c r="A11" s="33"/>
      <c r="B11" s="4" t="s">
        <v>24</v>
      </c>
      <c r="C11" s="4">
        <v>2</v>
      </c>
      <c r="D11" s="4">
        <v>3</v>
      </c>
      <c r="E11" s="4">
        <f t="shared" si="0"/>
        <v>0</v>
      </c>
      <c r="F11" s="5">
        <v>351145</v>
      </c>
      <c r="G11" s="5">
        <f t="shared" si="1"/>
        <v>0</v>
      </c>
      <c r="H11" s="5">
        <v>351145</v>
      </c>
      <c r="I11" s="5">
        <f t="shared" si="2"/>
        <v>0</v>
      </c>
      <c r="J11" s="6"/>
    </row>
    <row r="12" spans="1:10" ht="35" customHeight="1" x14ac:dyDescent="0.25">
      <c r="A12" s="31" t="s">
        <v>25</v>
      </c>
      <c r="B12" s="4" t="s">
        <v>26</v>
      </c>
      <c r="C12" s="4">
        <v>2</v>
      </c>
      <c r="D12" s="4">
        <v>3</v>
      </c>
      <c r="E12" s="4">
        <f t="shared" si="0"/>
        <v>0</v>
      </c>
      <c r="F12" s="5">
        <v>184229</v>
      </c>
      <c r="G12" s="5">
        <f t="shared" si="1"/>
        <v>0</v>
      </c>
      <c r="H12" s="5">
        <v>184229</v>
      </c>
      <c r="I12" s="5">
        <f t="shared" si="2"/>
        <v>0</v>
      </c>
      <c r="J12" s="6"/>
    </row>
    <row r="13" spans="1:10" ht="35" customHeight="1" x14ac:dyDescent="0.25">
      <c r="A13" s="33"/>
      <c r="B13" s="4" t="s">
        <v>27</v>
      </c>
      <c r="C13" s="4">
        <v>2</v>
      </c>
      <c r="D13" s="4">
        <v>3</v>
      </c>
      <c r="E13" s="4">
        <f t="shared" si="0"/>
        <v>0</v>
      </c>
      <c r="F13" s="5">
        <v>753420</v>
      </c>
      <c r="G13" s="5">
        <f t="shared" si="1"/>
        <v>0</v>
      </c>
      <c r="H13" s="5">
        <v>753420</v>
      </c>
      <c r="I13" s="5">
        <f t="shared" si="2"/>
        <v>0</v>
      </c>
      <c r="J13" s="6"/>
    </row>
    <row r="14" spans="1:10" ht="35" customHeight="1" x14ac:dyDescent="0.25">
      <c r="A14" s="31" t="s">
        <v>28</v>
      </c>
      <c r="B14" s="4" t="s">
        <v>29</v>
      </c>
      <c r="C14" s="4">
        <v>2</v>
      </c>
      <c r="D14" s="4">
        <v>3</v>
      </c>
      <c r="E14" s="4">
        <f t="shared" si="0"/>
        <v>0</v>
      </c>
      <c r="F14" s="5">
        <v>127494</v>
      </c>
      <c r="G14" s="5">
        <f t="shared" si="1"/>
        <v>0</v>
      </c>
      <c r="H14" s="5">
        <v>127494</v>
      </c>
      <c r="I14" s="5">
        <f t="shared" si="2"/>
        <v>0</v>
      </c>
      <c r="J14" s="6"/>
    </row>
    <row r="15" spans="1:10" ht="106.5" customHeight="1" x14ac:dyDescent="0.25">
      <c r="A15" s="33"/>
      <c r="B15" s="4" t="s">
        <v>30</v>
      </c>
      <c r="C15" s="4">
        <v>2</v>
      </c>
      <c r="D15" s="4">
        <v>3</v>
      </c>
      <c r="E15" s="4">
        <f t="shared" si="0"/>
        <v>0</v>
      </c>
      <c r="F15" s="5">
        <v>164242</v>
      </c>
      <c r="G15" s="5">
        <f>E15*(F15-20845)+E15*20845*(7/365+11/12)</f>
        <v>0</v>
      </c>
      <c r="H15" s="5">
        <v>164242</v>
      </c>
      <c r="I15" s="5">
        <f t="shared" si="2"/>
        <v>0</v>
      </c>
      <c r="J15" s="6" t="s">
        <v>31</v>
      </c>
    </row>
    <row r="16" spans="1:10" ht="35" customHeight="1" x14ac:dyDescent="0.25">
      <c r="A16" s="4" t="s">
        <v>32</v>
      </c>
      <c r="B16" s="4" t="s">
        <v>33</v>
      </c>
      <c r="C16" s="4">
        <v>2</v>
      </c>
      <c r="D16" s="4">
        <v>3</v>
      </c>
      <c r="E16" s="4">
        <f t="shared" si="0"/>
        <v>0</v>
      </c>
      <c r="F16" s="5">
        <v>408900</v>
      </c>
      <c r="G16" s="5">
        <f>E16*F16</f>
        <v>0</v>
      </c>
      <c r="H16" s="5">
        <v>408900</v>
      </c>
      <c r="I16" s="5">
        <f t="shared" si="2"/>
        <v>0</v>
      </c>
      <c r="J16" s="6"/>
    </row>
    <row r="17" spans="1:10" ht="47" customHeight="1" x14ac:dyDescent="0.25">
      <c r="A17" s="4" t="s">
        <v>34</v>
      </c>
      <c r="B17" s="4"/>
      <c r="C17" s="4">
        <v>2</v>
      </c>
      <c r="D17" s="4">
        <v>3</v>
      </c>
      <c r="E17" s="4">
        <f t="shared" si="0"/>
        <v>0</v>
      </c>
      <c r="F17" s="5">
        <v>46837</v>
      </c>
      <c r="G17" s="5">
        <f>E17*F17*(7/365+11/12)</f>
        <v>0</v>
      </c>
      <c r="H17" s="5">
        <v>46837</v>
      </c>
      <c r="I17" s="5">
        <f t="shared" si="2"/>
        <v>0</v>
      </c>
      <c r="J17" s="6" t="s">
        <v>20</v>
      </c>
    </row>
    <row r="18" spans="1:10" ht="47" customHeight="1" x14ac:dyDescent="0.25">
      <c r="A18" s="4" t="s">
        <v>35</v>
      </c>
      <c r="B18" s="4"/>
      <c r="C18" s="4">
        <v>2</v>
      </c>
      <c r="D18" s="4">
        <v>3</v>
      </c>
      <c r="E18" s="4">
        <f t="shared" si="0"/>
        <v>0</v>
      </c>
      <c r="F18" s="5">
        <v>22297</v>
      </c>
      <c r="G18" s="5">
        <f>E18*F18*(7/365+11/12)</f>
        <v>0</v>
      </c>
      <c r="H18" s="5">
        <v>22297</v>
      </c>
      <c r="I18" s="5">
        <f t="shared" si="2"/>
        <v>0</v>
      </c>
      <c r="J18" s="6" t="s">
        <v>20</v>
      </c>
    </row>
    <row r="19" spans="1:10" ht="47" customHeight="1" x14ac:dyDescent="0.25">
      <c r="A19" s="4" t="s">
        <v>36</v>
      </c>
      <c r="B19" s="4" t="s">
        <v>37</v>
      </c>
      <c r="C19" s="4">
        <v>2</v>
      </c>
      <c r="D19" s="4">
        <v>3</v>
      </c>
      <c r="E19" s="4">
        <f t="shared" si="0"/>
        <v>0</v>
      </c>
      <c r="F19" s="5">
        <v>20485</v>
      </c>
      <c r="G19" s="5">
        <f>E19*F19</f>
        <v>0</v>
      </c>
      <c r="H19" s="5">
        <v>20485</v>
      </c>
      <c r="I19" s="5">
        <f t="shared" si="2"/>
        <v>0</v>
      </c>
      <c r="J19" s="6" t="s">
        <v>38</v>
      </c>
    </row>
    <row r="20" spans="1:10" ht="35" customHeight="1" x14ac:dyDescent="0.25">
      <c r="A20" s="4" t="s">
        <v>39</v>
      </c>
      <c r="B20" s="4" t="s">
        <v>40</v>
      </c>
      <c r="C20" s="4">
        <v>2</v>
      </c>
      <c r="D20" s="4">
        <v>3</v>
      </c>
      <c r="E20" s="4">
        <f t="shared" si="0"/>
        <v>0</v>
      </c>
      <c r="F20" s="5">
        <v>54286</v>
      </c>
      <c r="G20" s="5">
        <f>E20*F20</f>
        <v>0</v>
      </c>
      <c r="H20" s="5">
        <v>54286</v>
      </c>
      <c r="I20" s="5">
        <f t="shared" si="2"/>
        <v>0</v>
      </c>
      <c r="J20" s="6"/>
    </row>
    <row r="21" spans="1:10" ht="30" customHeight="1" x14ac:dyDescent="0.25">
      <c r="A21" s="25" t="s">
        <v>41</v>
      </c>
      <c r="B21" s="25"/>
      <c r="C21" s="25"/>
      <c r="D21" s="25"/>
      <c r="E21" s="25"/>
      <c r="F21" s="27">
        <f>SUM(G7:G20)</f>
        <v>0</v>
      </c>
      <c r="G21" s="27"/>
      <c r="H21" s="27">
        <f>SUM(I7:I20)</f>
        <v>0</v>
      </c>
      <c r="I21" s="27"/>
      <c r="J21" s="7"/>
    </row>
    <row r="22" spans="1:10" ht="35" customHeight="1" x14ac:dyDescent="0.25">
      <c r="A22" s="25" t="s">
        <v>42</v>
      </c>
      <c r="B22" s="25"/>
      <c r="C22" s="25"/>
      <c r="D22" s="25"/>
      <c r="E22" s="25"/>
      <c r="F22" s="27">
        <f>'零星工程（2026.12.1-2027.11.30）'!G44</f>
        <v>911448.7</v>
      </c>
      <c r="G22" s="27"/>
      <c r="H22" s="21">
        <f>'零星工程（2027.12.1-2028.11.30）'!G44</f>
        <v>920574.8</v>
      </c>
      <c r="I22" s="22"/>
      <c r="J22" s="8" t="s">
        <v>43</v>
      </c>
    </row>
    <row r="23" spans="1:10" ht="30" customHeight="1" x14ac:dyDescent="0.25">
      <c r="A23" s="25" t="s">
        <v>44</v>
      </c>
      <c r="B23" s="25"/>
      <c r="C23" s="25"/>
      <c r="D23" s="25"/>
      <c r="E23" s="25"/>
      <c r="F23" s="21">
        <f>F21+F22</f>
        <v>911448.7</v>
      </c>
      <c r="G23" s="22"/>
      <c r="H23" s="21">
        <f>H21+H22</f>
        <v>920574.8</v>
      </c>
      <c r="I23" s="22"/>
      <c r="J23" s="7"/>
    </row>
    <row r="24" spans="1:10" ht="30" customHeight="1" x14ac:dyDescent="0.25">
      <c r="A24" s="25" t="s">
        <v>45</v>
      </c>
      <c r="B24" s="25"/>
      <c r="C24" s="25"/>
      <c r="D24" s="25"/>
      <c r="E24" s="25"/>
      <c r="F24" s="21">
        <f>F23+H23</f>
        <v>1832023.5</v>
      </c>
      <c r="G24" s="28"/>
      <c r="H24" s="28"/>
      <c r="I24" s="22"/>
      <c r="J24" s="7"/>
    </row>
    <row r="25" spans="1:10" ht="18" customHeight="1" x14ac:dyDescent="0.25"/>
    <row r="26" spans="1:10" ht="31" customHeight="1" x14ac:dyDescent="0.25">
      <c r="B26" s="9" t="s">
        <v>46</v>
      </c>
      <c r="C26" s="29"/>
      <c r="D26" s="29"/>
      <c r="E26" s="10" t="s">
        <v>47</v>
      </c>
      <c r="F26" s="30" t="s">
        <v>48</v>
      </c>
      <c r="G26" s="30"/>
      <c r="H26" s="30"/>
      <c r="I26" s="30"/>
      <c r="J26" s="30"/>
    </row>
    <row r="27" spans="1:10" ht="34.5" customHeight="1" x14ac:dyDescent="0.25">
      <c r="A27" s="2" t="s">
        <v>49</v>
      </c>
      <c r="C27" s="20"/>
      <c r="D27" s="20"/>
      <c r="E27" s="20"/>
      <c r="F27" s="20"/>
      <c r="G27" s="20"/>
      <c r="H27" s="20"/>
      <c r="I27" s="20"/>
      <c r="J27" s="20"/>
    </row>
    <row r="28" spans="1:10" ht="34.5" customHeight="1" x14ac:dyDescent="0.25">
      <c r="A28" s="2" t="s">
        <v>50</v>
      </c>
      <c r="C28" s="20"/>
      <c r="D28" s="20"/>
      <c r="E28" s="20"/>
      <c r="F28" s="20"/>
      <c r="G28" s="20"/>
      <c r="H28" s="20"/>
      <c r="I28" s="20"/>
      <c r="J28" s="20"/>
    </row>
    <row r="29" spans="1:10" ht="34.5" customHeight="1" x14ac:dyDescent="0.25">
      <c r="A29" s="2" t="s">
        <v>51</v>
      </c>
      <c r="C29" s="20"/>
      <c r="D29" s="20"/>
      <c r="E29" s="20"/>
      <c r="F29" s="20"/>
      <c r="G29" s="20"/>
      <c r="H29" s="20"/>
      <c r="I29" s="20"/>
      <c r="J29" s="20"/>
    </row>
  </sheetData>
  <sheetProtection algorithmName="SHA-512" hashValue="X35SzIzgFMLmQV2ewdLvQ/I8/yoEUBa5/aIHOIe4YE6bkSRLph32Lc9EJkBvEdRQxu9c/ZcnWYzdFoLz3o/pXg==" saltValue="Pnm0XRH/gMljbSEYerzS5g==" spinCount="100000" sheet="1" objects="1" scenarios="1"/>
  <mergeCells count="24">
    <mergeCell ref="A24:E24"/>
    <mergeCell ref="F24:I24"/>
    <mergeCell ref="C26:D26"/>
    <mergeCell ref="F26:J26"/>
    <mergeCell ref="A5:A6"/>
    <mergeCell ref="A9:A11"/>
    <mergeCell ref="A12:A13"/>
    <mergeCell ref="A14:A15"/>
    <mergeCell ref="B5:B6"/>
    <mergeCell ref="C5:C6"/>
    <mergeCell ref="J5:J6"/>
    <mergeCell ref="A22:E22"/>
    <mergeCell ref="F22:G22"/>
    <mergeCell ref="H22:I22"/>
    <mergeCell ref="A23:E23"/>
    <mergeCell ref="F23:G23"/>
    <mergeCell ref="H23:I23"/>
    <mergeCell ref="A1:J1"/>
    <mergeCell ref="D5:E5"/>
    <mergeCell ref="F5:G5"/>
    <mergeCell ref="H5:I5"/>
    <mergeCell ref="A21:E21"/>
    <mergeCell ref="F21:G21"/>
    <mergeCell ref="H21:I21"/>
  </mergeCells>
  <phoneticPr fontId="12" type="noConversion"/>
  <printOptions horizontalCentered="1"/>
  <pageMargins left="0.70833333333333304" right="0.70833333333333304" top="0.39305555555555599" bottom="0.39305555555555599" header="0.31458333333333299" footer="0.31458333333333299"/>
  <pageSetup paperSize="9" scale="83" orientation="landscape" r:id="rId1"/>
  <rowBreaks count="1" manualBreakCount="1">
    <brk id="1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6"/>
  <sheetViews>
    <sheetView showZeros="0" view="pageBreakPreview" zoomScaleNormal="115" zoomScaleSheetLayoutView="100" workbookViewId="0">
      <selection activeCell="I11" sqref="I11"/>
    </sheetView>
  </sheetViews>
  <sheetFormatPr defaultColWidth="9" defaultRowHeight="14" x14ac:dyDescent="0.25"/>
  <cols>
    <col min="1" max="1" width="6.90625" style="2" customWidth="1"/>
    <col min="2" max="2" width="14.7265625" style="2" customWidth="1"/>
    <col min="3" max="3" width="47.36328125" style="2" customWidth="1"/>
    <col min="4" max="4" width="10" style="2" customWidth="1"/>
    <col min="5" max="5" width="9.81640625" style="2" customWidth="1"/>
    <col min="6" max="6" width="11.26953125" style="2" customWidth="1"/>
    <col min="7" max="7" width="11.26953125" style="19" customWidth="1"/>
    <col min="8" max="16384" width="9" style="2"/>
  </cols>
  <sheetData>
    <row r="1" spans="1:7" ht="44" customHeight="1" x14ac:dyDescent="0.25">
      <c r="A1" s="34" t="s">
        <v>52</v>
      </c>
      <c r="B1" s="34"/>
      <c r="C1" s="34"/>
      <c r="D1" s="34"/>
      <c r="E1" s="34"/>
      <c r="F1" s="34"/>
      <c r="G1" s="35"/>
    </row>
    <row r="2" spans="1:7" ht="34" customHeight="1" x14ac:dyDescent="0.25">
      <c r="A2" s="11" t="s">
        <v>53</v>
      </c>
      <c r="B2" s="11" t="s">
        <v>54</v>
      </c>
      <c r="C2" s="11" t="s">
        <v>55</v>
      </c>
      <c r="D2" s="11" t="s">
        <v>56</v>
      </c>
      <c r="E2" s="12" t="s">
        <v>57</v>
      </c>
      <c r="F2" s="12" t="s">
        <v>58</v>
      </c>
      <c r="G2" s="13" t="s">
        <v>59</v>
      </c>
    </row>
    <row r="3" spans="1:7" ht="37" customHeight="1" x14ac:dyDescent="0.25">
      <c r="A3" s="4">
        <v>1</v>
      </c>
      <c r="B3" s="4" t="s">
        <v>60</v>
      </c>
      <c r="C3" s="4" t="s">
        <v>61</v>
      </c>
      <c r="D3" s="4" t="s">
        <v>62</v>
      </c>
      <c r="E3" s="4">
        <v>415</v>
      </c>
      <c r="F3" s="4">
        <v>60</v>
      </c>
      <c r="G3" s="5">
        <f t="shared" ref="G3:G22" si="0">E3*F3</f>
        <v>24900</v>
      </c>
    </row>
    <row r="4" spans="1:7" ht="25" customHeight="1" x14ac:dyDescent="0.25">
      <c r="A4" s="4">
        <v>2</v>
      </c>
      <c r="B4" s="4" t="s">
        <v>63</v>
      </c>
      <c r="C4" s="4"/>
      <c r="D4" s="4"/>
      <c r="E4" s="4">
        <v>0</v>
      </c>
      <c r="F4" s="4"/>
      <c r="G4" s="5"/>
    </row>
    <row r="5" spans="1:7" ht="25" customHeight="1" x14ac:dyDescent="0.25">
      <c r="A5" s="14">
        <v>-1</v>
      </c>
      <c r="B5" s="25" t="s">
        <v>64</v>
      </c>
      <c r="C5" s="4" t="s">
        <v>65</v>
      </c>
      <c r="D5" s="4" t="s">
        <v>66</v>
      </c>
      <c r="E5" s="4">
        <v>5</v>
      </c>
      <c r="F5" s="4">
        <v>89</v>
      </c>
      <c r="G5" s="5">
        <f t="shared" si="0"/>
        <v>445</v>
      </c>
    </row>
    <row r="6" spans="1:7" ht="25" customHeight="1" x14ac:dyDescent="0.25">
      <c r="A6" s="14">
        <v>-2</v>
      </c>
      <c r="B6" s="25"/>
      <c r="C6" s="4" t="s">
        <v>67</v>
      </c>
      <c r="D6" s="4" t="s">
        <v>66</v>
      </c>
      <c r="E6" s="4">
        <v>5</v>
      </c>
      <c r="F6" s="4">
        <v>152</v>
      </c>
      <c r="G6" s="5">
        <f t="shared" si="0"/>
        <v>760</v>
      </c>
    </row>
    <row r="7" spans="1:7" ht="25" customHeight="1" x14ac:dyDescent="0.25">
      <c r="A7" s="14">
        <v>-3</v>
      </c>
      <c r="B7" s="25"/>
      <c r="C7" s="4" t="s">
        <v>68</v>
      </c>
      <c r="D7" s="4" t="s">
        <v>66</v>
      </c>
      <c r="E7" s="4">
        <v>5</v>
      </c>
      <c r="F7" s="4">
        <v>207</v>
      </c>
      <c r="G7" s="5">
        <f t="shared" si="0"/>
        <v>1035</v>
      </c>
    </row>
    <row r="8" spans="1:7" ht="25" customHeight="1" x14ac:dyDescent="0.25">
      <c r="A8" s="14">
        <v>-4</v>
      </c>
      <c r="B8" s="25"/>
      <c r="C8" s="4" t="s">
        <v>69</v>
      </c>
      <c r="D8" s="4" t="s">
        <v>66</v>
      </c>
      <c r="E8" s="4">
        <v>8</v>
      </c>
      <c r="F8" s="4">
        <v>360</v>
      </c>
      <c r="G8" s="5">
        <f t="shared" si="0"/>
        <v>2880</v>
      </c>
    </row>
    <row r="9" spans="1:7" ht="25" customHeight="1" x14ac:dyDescent="0.25">
      <c r="A9" s="14">
        <v>-5</v>
      </c>
      <c r="B9" s="25"/>
      <c r="C9" s="4" t="s">
        <v>70</v>
      </c>
      <c r="D9" s="4" t="s">
        <v>66</v>
      </c>
      <c r="E9" s="4">
        <v>8</v>
      </c>
      <c r="F9" s="4">
        <v>570</v>
      </c>
      <c r="G9" s="5">
        <f t="shared" si="0"/>
        <v>4560</v>
      </c>
    </row>
    <row r="10" spans="1:7" ht="25" customHeight="1" x14ac:dyDescent="0.25">
      <c r="A10" s="14">
        <v>-6</v>
      </c>
      <c r="B10" s="25"/>
      <c r="C10" s="4" t="s">
        <v>71</v>
      </c>
      <c r="D10" s="4" t="s">
        <v>66</v>
      </c>
      <c r="E10" s="4">
        <v>8</v>
      </c>
      <c r="F10" s="4">
        <v>794</v>
      </c>
      <c r="G10" s="5">
        <f t="shared" si="0"/>
        <v>6352</v>
      </c>
    </row>
    <row r="11" spans="1:7" ht="25" customHeight="1" x14ac:dyDescent="0.25">
      <c r="A11" s="14">
        <v>-7</v>
      </c>
      <c r="B11" s="25"/>
      <c r="C11" s="4" t="s">
        <v>72</v>
      </c>
      <c r="D11" s="4" t="s">
        <v>66</v>
      </c>
      <c r="E11" s="4">
        <v>8</v>
      </c>
      <c r="F11" s="4">
        <v>1314</v>
      </c>
      <c r="G11" s="5">
        <f t="shared" si="0"/>
        <v>10512</v>
      </c>
    </row>
    <row r="12" spans="1:7" ht="25" customHeight="1" x14ac:dyDescent="0.25">
      <c r="A12" s="14">
        <v>-8</v>
      </c>
      <c r="B12" s="25"/>
      <c r="C12" s="4" t="s">
        <v>73</v>
      </c>
      <c r="D12" s="4" t="s">
        <v>66</v>
      </c>
      <c r="E12" s="4">
        <v>8</v>
      </c>
      <c r="F12" s="4">
        <v>1415</v>
      </c>
      <c r="G12" s="5">
        <f t="shared" si="0"/>
        <v>11320</v>
      </c>
    </row>
    <row r="13" spans="1:7" ht="25" customHeight="1" x14ac:dyDescent="0.25">
      <c r="A13" s="14">
        <v>-9</v>
      </c>
      <c r="B13" s="25"/>
      <c r="C13" s="4" t="s">
        <v>74</v>
      </c>
      <c r="D13" s="4" t="s">
        <v>66</v>
      </c>
      <c r="E13" s="4">
        <v>8</v>
      </c>
      <c r="F13" s="4">
        <v>2290</v>
      </c>
      <c r="G13" s="5">
        <f t="shared" si="0"/>
        <v>18320</v>
      </c>
    </row>
    <row r="14" spans="1:7" ht="25" customHeight="1" x14ac:dyDescent="0.25">
      <c r="A14" s="14">
        <v>-10</v>
      </c>
      <c r="B14" s="25"/>
      <c r="C14" s="4" t="s">
        <v>75</v>
      </c>
      <c r="D14" s="4" t="s">
        <v>66</v>
      </c>
      <c r="E14" s="4">
        <v>5</v>
      </c>
      <c r="F14" s="4">
        <v>2774</v>
      </c>
      <c r="G14" s="5">
        <f t="shared" si="0"/>
        <v>13870</v>
      </c>
    </row>
    <row r="15" spans="1:7" ht="25" customHeight="1" x14ac:dyDescent="0.25">
      <c r="A15" s="14">
        <v>-11</v>
      </c>
      <c r="B15" s="25"/>
      <c r="C15" s="4" t="s">
        <v>76</v>
      </c>
      <c r="D15" s="4" t="s">
        <v>66</v>
      </c>
      <c r="E15" s="4">
        <v>5</v>
      </c>
      <c r="F15" s="4">
        <v>3489</v>
      </c>
      <c r="G15" s="5">
        <f t="shared" si="0"/>
        <v>17445</v>
      </c>
    </row>
    <row r="16" spans="1:7" ht="25" customHeight="1" x14ac:dyDescent="0.25">
      <c r="A16" s="14">
        <v>-12</v>
      </c>
      <c r="B16" s="25" t="s">
        <v>77</v>
      </c>
      <c r="C16" s="4" t="s">
        <v>78</v>
      </c>
      <c r="D16" s="4" t="s">
        <v>66</v>
      </c>
      <c r="E16" s="4">
        <v>5</v>
      </c>
      <c r="F16" s="4">
        <v>36</v>
      </c>
      <c r="G16" s="5">
        <f t="shared" si="0"/>
        <v>180</v>
      </c>
    </row>
    <row r="17" spans="1:7" ht="25" customHeight="1" x14ac:dyDescent="0.25">
      <c r="A17" s="14">
        <v>-13</v>
      </c>
      <c r="B17" s="25"/>
      <c r="C17" s="4" t="s">
        <v>79</v>
      </c>
      <c r="D17" s="4" t="s">
        <v>66</v>
      </c>
      <c r="E17" s="4">
        <v>5</v>
      </c>
      <c r="F17" s="4">
        <v>114</v>
      </c>
      <c r="G17" s="5">
        <f t="shared" si="0"/>
        <v>570</v>
      </c>
    </row>
    <row r="18" spans="1:7" ht="25" customHeight="1" x14ac:dyDescent="0.25">
      <c r="A18" s="14">
        <v>-14</v>
      </c>
      <c r="B18" s="25"/>
      <c r="C18" s="4" t="s">
        <v>80</v>
      </c>
      <c r="D18" s="4" t="s">
        <v>66</v>
      </c>
      <c r="E18" s="4">
        <v>8</v>
      </c>
      <c r="F18" s="4">
        <v>245</v>
      </c>
      <c r="G18" s="5">
        <f t="shared" si="0"/>
        <v>1960</v>
      </c>
    </row>
    <row r="19" spans="1:7" ht="25" customHeight="1" x14ac:dyDescent="0.25">
      <c r="A19" s="14">
        <v>-15</v>
      </c>
      <c r="B19" s="25"/>
      <c r="C19" s="4" t="s">
        <v>81</v>
      </c>
      <c r="D19" s="4" t="s">
        <v>66</v>
      </c>
      <c r="E19" s="4">
        <v>8</v>
      </c>
      <c r="F19" s="4">
        <v>385</v>
      </c>
      <c r="G19" s="5">
        <f t="shared" si="0"/>
        <v>3080</v>
      </c>
    </row>
    <row r="20" spans="1:7" ht="25" customHeight="1" x14ac:dyDescent="0.25">
      <c r="A20" s="14">
        <v>-16</v>
      </c>
      <c r="B20" s="25"/>
      <c r="C20" s="4" t="s">
        <v>82</v>
      </c>
      <c r="D20" s="4" t="s">
        <v>66</v>
      </c>
      <c r="E20" s="4">
        <v>8</v>
      </c>
      <c r="F20" s="4">
        <v>600</v>
      </c>
      <c r="G20" s="5">
        <f t="shared" si="0"/>
        <v>4800</v>
      </c>
    </row>
    <row r="21" spans="1:7" ht="25" customHeight="1" x14ac:dyDescent="0.25">
      <c r="A21" s="14">
        <v>-17</v>
      </c>
      <c r="B21" s="25"/>
      <c r="C21" s="4" t="s">
        <v>83</v>
      </c>
      <c r="D21" s="4" t="s">
        <v>66</v>
      </c>
      <c r="E21" s="4">
        <v>8</v>
      </c>
      <c r="F21" s="4">
        <v>908</v>
      </c>
      <c r="G21" s="5">
        <f t="shared" si="0"/>
        <v>7264</v>
      </c>
    </row>
    <row r="22" spans="1:7" ht="25" customHeight="1" x14ac:dyDescent="0.25">
      <c r="A22" s="14">
        <v>-18</v>
      </c>
      <c r="B22" s="25"/>
      <c r="C22" s="4" t="s">
        <v>84</v>
      </c>
      <c r="D22" s="4" t="s">
        <v>66</v>
      </c>
      <c r="E22" s="4">
        <v>5</v>
      </c>
      <c r="F22" s="4">
        <v>1214</v>
      </c>
      <c r="G22" s="5">
        <f t="shared" si="0"/>
        <v>6070</v>
      </c>
    </row>
    <row r="23" spans="1:7" ht="28" x14ac:dyDescent="0.25">
      <c r="A23" s="4">
        <v>3</v>
      </c>
      <c r="B23" s="4" t="s">
        <v>85</v>
      </c>
      <c r="C23" s="4"/>
      <c r="D23" s="4"/>
      <c r="E23" s="4">
        <v>0</v>
      </c>
      <c r="F23" s="4"/>
      <c r="G23" s="5"/>
    </row>
    <row r="24" spans="1:7" ht="25" customHeight="1" x14ac:dyDescent="0.25">
      <c r="A24" s="14">
        <v>-1</v>
      </c>
      <c r="B24" s="4" t="s">
        <v>86</v>
      </c>
      <c r="C24" s="4" t="s">
        <v>87</v>
      </c>
      <c r="D24" s="4" t="s">
        <v>88</v>
      </c>
      <c r="E24" s="4">
        <v>1656</v>
      </c>
      <c r="F24" s="4">
        <v>27</v>
      </c>
      <c r="G24" s="5">
        <f t="shared" ref="G24:G43" si="1">E24*F24</f>
        <v>44712</v>
      </c>
    </row>
    <row r="25" spans="1:7" ht="25" customHeight="1" x14ac:dyDescent="0.25">
      <c r="A25" s="14">
        <v>-2</v>
      </c>
      <c r="B25" s="4" t="s">
        <v>89</v>
      </c>
      <c r="C25" s="4" t="s">
        <v>90</v>
      </c>
      <c r="D25" s="4" t="s">
        <v>88</v>
      </c>
      <c r="E25" s="4">
        <v>1656</v>
      </c>
      <c r="F25" s="4">
        <v>39</v>
      </c>
      <c r="G25" s="5">
        <f t="shared" si="1"/>
        <v>64584</v>
      </c>
    </row>
    <row r="26" spans="1:7" ht="32" customHeight="1" x14ac:dyDescent="0.25">
      <c r="A26" s="14">
        <v>-3</v>
      </c>
      <c r="B26" s="4" t="s">
        <v>91</v>
      </c>
      <c r="C26" s="4" t="s">
        <v>92</v>
      </c>
      <c r="D26" s="4" t="s">
        <v>88</v>
      </c>
      <c r="E26" s="4">
        <v>1656</v>
      </c>
      <c r="F26" s="4">
        <v>116</v>
      </c>
      <c r="G26" s="5">
        <f t="shared" si="1"/>
        <v>192096</v>
      </c>
    </row>
    <row r="27" spans="1:7" ht="32" customHeight="1" x14ac:dyDescent="0.25">
      <c r="A27" s="14">
        <v>-4</v>
      </c>
      <c r="B27" s="4" t="s">
        <v>93</v>
      </c>
      <c r="C27" s="4" t="s">
        <v>94</v>
      </c>
      <c r="D27" s="4" t="s">
        <v>88</v>
      </c>
      <c r="E27" s="4">
        <v>828</v>
      </c>
      <c r="F27" s="4">
        <v>89</v>
      </c>
      <c r="G27" s="5">
        <f t="shared" si="1"/>
        <v>73692</v>
      </c>
    </row>
    <row r="28" spans="1:7" ht="32" customHeight="1" x14ac:dyDescent="0.25">
      <c r="A28" s="14">
        <v>-5</v>
      </c>
      <c r="B28" s="4" t="s">
        <v>95</v>
      </c>
      <c r="C28" s="4" t="s">
        <v>96</v>
      </c>
      <c r="D28" s="4" t="s">
        <v>88</v>
      </c>
      <c r="E28" s="4">
        <v>828</v>
      </c>
      <c r="F28" s="4">
        <v>84</v>
      </c>
      <c r="G28" s="5">
        <f t="shared" si="1"/>
        <v>69552</v>
      </c>
    </row>
    <row r="29" spans="1:7" ht="32" customHeight="1" x14ac:dyDescent="0.25">
      <c r="A29" s="14">
        <v>-6</v>
      </c>
      <c r="B29" s="4" t="s">
        <v>97</v>
      </c>
      <c r="C29" s="4" t="s">
        <v>94</v>
      </c>
      <c r="D29" s="4" t="s">
        <v>88</v>
      </c>
      <c r="E29" s="4">
        <v>414</v>
      </c>
      <c r="F29" s="4">
        <v>89</v>
      </c>
      <c r="G29" s="5">
        <f t="shared" si="1"/>
        <v>36846</v>
      </c>
    </row>
    <row r="30" spans="1:7" ht="32" customHeight="1" x14ac:dyDescent="0.25">
      <c r="A30" s="14">
        <v>-7</v>
      </c>
      <c r="B30" s="4" t="s">
        <v>98</v>
      </c>
      <c r="C30" s="4" t="s">
        <v>99</v>
      </c>
      <c r="D30" s="4" t="s">
        <v>88</v>
      </c>
      <c r="E30" s="4">
        <v>414</v>
      </c>
      <c r="F30" s="4">
        <v>76</v>
      </c>
      <c r="G30" s="5">
        <f t="shared" si="1"/>
        <v>31464</v>
      </c>
    </row>
    <row r="31" spans="1:7" ht="25" customHeight="1" x14ac:dyDescent="0.25">
      <c r="A31" s="14">
        <v>-8</v>
      </c>
      <c r="B31" s="4" t="s">
        <v>100</v>
      </c>
      <c r="C31" s="4" t="s">
        <v>101</v>
      </c>
      <c r="D31" s="4" t="s">
        <v>88</v>
      </c>
      <c r="E31" s="4">
        <v>828</v>
      </c>
      <c r="F31" s="4">
        <v>74</v>
      </c>
      <c r="G31" s="5">
        <f t="shared" si="1"/>
        <v>61272</v>
      </c>
    </row>
    <row r="32" spans="1:7" ht="25" customHeight="1" x14ac:dyDescent="0.25">
      <c r="A32" s="14">
        <v>-9</v>
      </c>
      <c r="B32" s="4" t="s">
        <v>102</v>
      </c>
      <c r="C32" s="4" t="s">
        <v>103</v>
      </c>
      <c r="D32" s="4" t="s">
        <v>88</v>
      </c>
      <c r="E32" s="4">
        <v>828</v>
      </c>
      <c r="F32" s="4">
        <v>57</v>
      </c>
      <c r="G32" s="5">
        <f t="shared" si="1"/>
        <v>47196</v>
      </c>
    </row>
    <row r="33" spans="1:7" ht="25" customHeight="1" x14ac:dyDescent="0.25">
      <c r="A33" s="14">
        <v>-10</v>
      </c>
      <c r="B33" s="4" t="s">
        <v>104</v>
      </c>
      <c r="C33" s="4" t="s">
        <v>105</v>
      </c>
      <c r="D33" s="4" t="s">
        <v>88</v>
      </c>
      <c r="E33" s="4">
        <v>827.18</v>
      </c>
      <c r="F33" s="4">
        <v>15</v>
      </c>
      <c r="G33" s="5">
        <f t="shared" si="1"/>
        <v>12407.7</v>
      </c>
    </row>
    <row r="34" spans="1:7" ht="25" customHeight="1" x14ac:dyDescent="0.25">
      <c r="A34" s="14">
        <v>-11</v>
      </c>
      <c r="B34" s="4" t="s">
        <v>106</v>
      </c>
      <c r="C34" s="4" t="s">
        <v>107</v>
      </c>
      <c r="D34" s="4" t="s">
        <v>88</v>
      </c>
      <c r="E34" s="4">
        <v>415</v>
      </c>
      <c r="F34" s="4">
        <v>127</v>
      </c>
      <c r="G34" s="5">
        <f t="shared" si="1"/>
        <v>52705</v>
      </c>
    </row>
    <row r="35" spans="1:7" ht="25" customHeight="1" x14ac:dyDescent="0.25">
      <c r="A35" s="14">
        <v>-12</v>
      </c>
      <c r="B35" s="4" t="s">
        <v>108</v>
      </c>
      <c r="C35" s="4" t="s">
        <v>109</v>
      </c>
      <c r="D35" s="4" t="s">
        <v>88</v>
      </c>
      <c r="E35" s="4">
        <v>415</v>
      </c>
      <c r="F35" s="4">
        <v>53</v>
      </c>
      <c r="G35" s="5">
        <f t="shared" si="1"/>
        <v>21995</v>
      </c>
    </row>
    <row r="36" spans="1:7" ht="25" customHeight="1" x14ac:dyDescent="0.25">
      <c r="A36" s="14">
        <v>-13</v>
      </c>
      <c r="B36" s="4" t="s">
        <v>110</v>
      </c>
      <c r="C36" s="4" t="s">
        <v>111</v>
      </c>
      <c r="D36" s="4" t="s">
        <v>66</v>
      </c>
      <c r="E36" s="4">
        <v>15</v>
      </c>
      <c r="F36" s="4">
        <v>125</v>
      </c>
      <c r="G36" s="5">
        <f t="shared" si="1"/>
        <v>1875</v>
      </c>
    </row>
    <row r="37" spans="1:7" ht="25" customHeight="1" x14ac:dyDescent="0.25">
      <c r="A37" s="14">
        <v>-14</v>
      </c>
      <c r="B37" s="4" t="s">
        <v>112</v>
      </c>
      <c r="C37" s="4" t="s">
        <v>113</v>
      </c>
      <c r="D37" s="4" t="s">
        <v>66</v>
      </c>
      <c r="E37" s="4">
        <v>8</v>
      </c>
      <c r="F37" s="4">
        <v>1100</v>
      </c>
      <c r="G37" s="5">
        <f t="shared" si="1"/>
        <v>8800</v>
      </c>
    </row>
    <row r="38" spans="1:7" ht="25" customHeight="1" x14ac:dyDescent="0.25">
      <c r="A38" s="14">
        <v>-15</v>
      </c>
      <c r="B38" s="4" t="s">
        <v>114</v>
      </c>
      <c r="C38" s="4" t="s">
        <v>115</v>
      </c>
      <c r="D38" s="4" t="s">
        <v>66</v>
      </c>
      <c r="E38" s="4">
        <v>8</v>
      </c>
      <c r="F38" s="4">
        <v>540</v>
      </c>
      <c r="G38" s="5">
        <f t="shared" si="1"/>
        <v>4320</v>
      </c>
    </row>
    <row r="39" spans="1:7" ht="25" customHeight="1" x14ac:dyDescent="0.25">
      <c r="A39" s="14">
        <v>-16</v>
      </c>
      <c r="B39" s="4" t="s">
        <v>116</v>
      </c>
      <c r="C39" s="4" t="s">
        <v>115</v>
      </c>
      <c r="D39" s="4" t="s">
        <v>66</v>
      </c>
      <c r="E39" s="4">
        <v>8</v>
      </c>
      <c r="F39" s="4">
        <v>650</v>
      </c>
      <c r="G39" s="5">
        <f t="shared" si="1"/>
        <v>5200</v>
      </c>
    </row>
    <row r="40" spans="1:7" ht="25" customHeight="1" x14ac:dyDescent="0.25">
      <c r="A40" s="14">
        <v>-17</v>
      </c>
      <c r="B40" s="4" t="s">
        <v>117</v>
      </c>
      <c r="C40" s="4" t="s">
        <v>118</v>
      </c>
      <c r="D40" s="4" t="s">
        <v>66</v>
      </c>
      <c r="E40" s="4">
        <v>8</v>
      </c>
      <c r="F40" s="4">
        <v>428</v>
      </c>
      <c r="G40" s="5">
        <f t="shared" si="1"/>
        <v>3424</v>
      </c>
    </row>
    <row r="41" spans="1:7" ht="25" customHeight="1" x14ac:dyDescent="0.25">
      <c r="A41" s="14">
        <v>-18</v>
      </c>
      <c r="B41" s="4" t="s">
        <v>119</v>
      </c>
      <c r="C41" s="4" t="s">
        <v>120</v>
      </c>
      <c r="D41" s="4" t="s">
        <v>66</v>
      </c>
      <c r="E41" s="4">
        <v>15</v>
      </c>
      <c r="F41" s="4">
        <v>1855</v>
      </c>
      <c r="G41" s="5">
        <f t="shared" si="1"/>
        <v>27825</v>
      </c>
    </row>
    <row r="42" spans="1:7" ht="25" customHeight="1" x14ac:dyDescent="0.25">
      <c r="A42" s="14">
        <v>-19</v>
      </c>
      <c r="B42" s="4" t="s">
        <v>121</v>
      </c>
      <c r="C42" s="4" t="s">
        <v>120</v>
      </c>
      <c r="D42" s="4" t="s">
        <v>66</v>
      </c>
      <c r="E42" s="4">
        <v>5</v>
      </c>
      <c r="F42" s="4">
        <v>1719</v>
      </c>
      <c r="G42" s="5">
        <f t="shared" si="1"/>
        <v>8595</v>
      </c>
    </row>
    <row r="43" spans="1:7" ht="25" customHeight="1" x14ac:dyDescent="0.25">
      <c r="A43" s="14">
        <v>-20</v>
      </c>
      <c r="B43" s="4" t="s">
        <v>122</v>
      </c>
      <c r="C43" s="4" t="s">
        <v>120</v>
      </c>
      <c r="D43" s="4" t="s">
        <v>66</v>
      </c>
      <c r="E43" s="4">
        <v>5</v>
      </c>
      <c r="F43" s="4">
        <v>1313</v>
      </c>
      <c r="G43" s="5">
        <f t="shared" si="1"/>
        <v>6565</v>
      </c>
    </row>
    <row r="44" spans="1:7" s="17" customFormat="1" ht="34" customHeight="1" x14ac:dyDescent="0.25">
      <c r="A44" s="36" t="s">
        <v>123</v>
      </c>
      <c r="B44" s="36"/>
      <c r="C44" s="36"/>
      <c r="D44" s="36"/>
      <c r="E44" s="15"/>
      <c r="F44" s="15"/>
      <c r="G44" s="16">
        <f>SUM(G3:G43)</f>
        <v>911448.7</v>
      </c>
    </row>
    <row r="45" spans="1:7" s="18" customFormat="1" ht="179" customHeight="1" x14ac:dyDescent="0.25">
      <c r="A45" s="37" t="s">
        <v>124</v>
      </c>
      <c r="B45" s="38"/>
      <c r="C45" s="38"/>
      <c r="D45" s="38"/>
      <c r="E45" s="38"/>
      <c r="F45" s="38"/>
      <c r="G45" s="38"/>
    </row>
    <row r="46" spans="1:7" ht="62" customHeight="1" x14ac:dyDescent="0.25">
      <c r="A46" s="39" t="s">
        <v>125</v>
      </c>
      <c r="B46" s="39"/>
      <c r="C46" s="39"/>
      <c r="D46" s="39"/>
      <c r="E46" s="39"/>
      <c r="F46" s="39"/>
      <c r="G46" s="40"/>
    </row>
  </sheetData>
  <sheetProtection algorithmName="SHA-512" hashValue="SH6+okzJTpbjO39uPbtkaoQPlZtkvhlILnXGZOvAjS8lHAJwfKd3gOzymQb7ukLnwaBBSoEphovU0TdilYZT/Q==" saltValue="skOEaHyHwyMqdc+pQcQyww==" spinCount="100000" sheet="1" objects="1" scenarios="1"/>
  <mergeCells count="6">
    <mergeCell ref="A1:G1"/>
    <mergeCell ref="A44:D44"/>
    <mergeCell ref="A45:G45"/>
    <mergeCell ref="A46:G46"/>
    <mergeCell ref="B5:B15"/>
    <mergeCell ref="B16:B22"/>
  </mergeCells>
  <phoneticPr fontId="12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Zeros="0" view="pageBreakPreview" zoomScale="85" zoomScaleNormal="115" zoomScaleSheetLayoutView="85" workbookViewId="0">
      <selection activeCell="K45" sqref="K45"/>
    </sheetView>
  </sheetViews>
  <sheetFormatPr defaultColWidth="9" defaultRowHeight="14" x14ac:dyDescent="0.25"/>
  <cols>
    <col min="1" max="1" width="6.90625" style="2" customWidth="1"/>
    <col min="2" max="2" width="14.7265625" style="2" customWidth="1"/>
    <col min="3" max="3" width="47.36328125" style="2" customWidth="1"/>
    <col min="4" max="4" width="10" style="2" customWidth="1"/>
    <col min="5" max="5" width="9.81640625" style="2" customWidth="1"/>
    <col min="6" max="6" width="11.26953125" style="2" customWidth="1"/>
    <col min="7" max="7" width="11.26953125" style="19" customWidth="1"/>
    <col min="8" max="16384" width="9" style="2"/>
  </cols>
  <sheetData>
    <row r="1" spans="1:7" ht="44" customHeight="1" x14ac:dyDescent="0.25">
      <c r="A1" s="34" t="s">
        <v>126</v>
      </c>
      <c r="B1" s="34"/>
      <c r="C1" s="34"/>
      <c r="D1" s="34"/>
      <c r="E1" s="34"/>
      <c r="F1" s="34"/>
      <c r="G1" s="35"/>
    </row>
    <row r="2" spans="1:7" ht="34" customHeight="1" x14ac:dyDescent="0.25">
      <c r="A2" s="11" t="s">
        <v>53</v>
      </c>
      <c r="B2" s="11" t="s">
        <v>54</v>
      </c>
      <c r="C2" s="11" t="s">
        <v>55</v>
      </c>
      <c r="D2" s="11" t="s">
        <v>56</v>
      </c>
      <c r="E2" s="12" t="s">
        <v>57</v>
      </c>
      <c r="F2" s="12" t="s">
        <v>58</v>
      </c>
      <c r="G2" s="13" t="s">
        <v>59</v>
      </c>
    </row>
    <row r="3" spans="1:7" ht="37" customHeight="1" x14ac:dyDescent="0.25">
      <c r="A3" s="4">
        <v>1</v>
      </c>
      <c r="B3" s="4" t="s">
        <v>60</v>
      </c>
      <c r="C3" s="4" t="s">
        <v>61</v>
      </c>
      <c r="D3" s="4" t="s">
        <v>62</v>
      </c>
      <c r="E3" s="5">
        <v>420</v>
      </c>
      <c r="F3" s="4">
        <v>60</v>
      </c>
      <c r="G3" s="5">
        <f t="shared" ref="G3:G22" si="0">E3*F3</f>
        <v>25200</v>
      </c>
    </row>
    <row r="4" spans="1:7" ht="25" customHeight="1" x14ac:dyDescent="0.25">
      <c r="A4" s="4">
        <v>2</v>
      </c>
      <c r="B4" s="4" t="s">
        <v>63</v>
      </c>
      <c r="C4" s="4"/>
      <c r="D4" s="4"/>
      <c r="E4" s="5">
        <v>0</v>
      </c>
      <c r="F4" s="4"/>
      <c r="G4" s="5"/>
    </row>
    <row r="5" spans="1:7" ht="25" customHeight="1" x14ac:dyDescent="0.25">
      <c r="A5" s="14">
        <v>-1</v>
      </c>
      <c r="B5" s="25" t="s">
        <v>64</v>
      </c>
      <c r="C5" s="4" t="s">
        <v>65</v>
      </c>
      <c r="D5" s="4" t="s">
        <v>66</v>
      </c>
      <c r="E5" s="5">
        <v>5</v>
      </c>
      <c r="F5" s="4">
        <v>89</v>
      </c>
      <c r="G5" s="5">
        <f t="shared" si="0"/>
        <v>445</v>
      </c>
    </row>
    <row r="6" spans="1:7" ht="25" customHeight="1" x14ac:dyDescent="0.25">
      <c r="A6" s="14">
        <v>-2</v>
      </c>
      <c r="B6" s="25"/>
      <c r="C6" s="4" t="s">
        <v>67</v>
      </c>
      <c r="D6" s="4" t="s">
        <v>66</v>
      </c>
      <c r="E6" s="5">
        <v>5</v>
      </c>
      <c r="F6" s="4">
        <v>152</v>
      </c>
      <c r="G6" s="5">
        <f t="shared" si="0"/>
        <v>760</v>
      </c>
    </row>
    <row r="7" spans="1:7" ht="25" customHeight="1" x14ac:dyDescent="0.25">
      <c r="A7" s="14">
        <v>-3</v>
      </c>
      <c r="B7" s="25"/>
      <c r="C7" s="4" t="s">
        <v>68</v>
      </c>
      <c r="D7" s="4" t="s">
        <v>66</v>
      </c>
      <c r="E7" s="5">
        <v>5</v>
      </c>
      <c r="F7" s="4">
        <v>207</v>
      </c>
      <c r="G7" s="5">
        <f t="shared" si="0"/>
        <v>1035</v>
      </c>
    </row>
    <row r="8" spans="1:7" ht="25" customHeight="1" x14ac:dyDescent="0.25">
      <c r="A8" s="14">
        <v>-4</v>
      </c>
      <c r="B8" s="25"/>
      <c r="C8" s="4" t="s">
        <v>69</v>
      </c>
      <c r="D8" s="4" t="s">
        <v>66</v>
      </c>
      <c r="E8" s="5">
        <v>8</v>
      </c>
      <c r="F8" s="4">
        <v>360</v>
      </c>
      <c r="G8" s="5">
        <f t="shared" si="0"/>
        <v>2880</v>
      </c>
    </row>
    <row r="9" spans="1:7" ht="25" customHeight="1" x14ac:dyDescent="0.25">
      <c r="A9" s="14">
        <v>-5</v>
      </c>
      <c r="B9" s="25"/>
      <c r="C9" s="4" t="s">
        <v>70</v>
      </c>
      <c r="D9" s="4" t="s">
        <v>66</v>
      </c>
      <c r="E9" s="5">
        <v>8</v>
      </c>
      <c r="F9" s="4">
        <v>570</v>
      </c>
      <c r="G9" s="5">
        <f t="shared" si="0"/>
        <v>4560</v>
      </c>
    </row>
    <row r="10" spans="1:7" ht="25" customHeight="1" x14ac:dyDescent="0.25">
      <c r="A10" s="14">
        <v>-6</v>
      </c>
      <c r="B10" s="25"/>
      <c r="C10" s="4" t="s">
        <v>71</v>
      </c>
      <c r="D10" s="4" t="s">
        <v>66</v>
      </c>
      <c r="E10" s="5">
        <v>8</v>
      </c>
      <c r="F10" s="4">
        <v>794</v>
      </c>
      <c r="G10" s="5">
        <f t="shared" si="0"/>
        <v>6352</v>
      </c>
    </row>
    <row r="11" spans="1:7" ht="25" customHeight="1" x14ac:dyDescent="0.25">
      <c r="A11" s="14">
        <v>-7</v>
      </c>
      <c r="B11" s="25"/>
      <c r="C11" s="4" t="s">
        <v>72</v>
      </c>
      <c r="D11" s="4" t="s">
        <v>66</v>
      </c>
      <c r="E11" s="5">
        <v>8</v>
      </c>
      <c r="F11" s="4">
        <v>1314</v>
      </c>
      <c r="G11" s="5">
        <f t="shared" si="0"/>
        <v>10512</v>
      </c>
    </row>
    <row r="12" spans="1:7" ht="25" customHeight="1" x14ac:dyDescent="0.25">
      <c r="A12" s="14">
        <v>-8</v>
      </c>
      <c r="B12" s="25"/>
      <c r="C12" s="4" t="s">
        <v>73</v>
      </c>
      <c r="D12" s="4" t="s">
        <v>66</v>
      </c>
      <c r="E12" s="5">
        <v>8</v>
      </c>
      <c r="F12" s="4">
        <v>1415</v>
      </c>
      <c r="G12" s="5">
        <f t="shared" si="0"/>
        <v>11320</v>
      </c>
    </row>
    <row r="13" spans="1:7" ht="25" customHeight="1" x14ac:dyDescent="0.25">
      <c r="A13" s="14">
        <v>-9</v>
      </c>
      <c r="B13" s="25"/>
      <c r="C13" s="4" t="s">
        <v>74</v>
      </c>
      <c r="D13" s="4" t="s">
        <v>66</v>
      </c>
      <c r="E13" s="5">
        <v>8</v>
      </c>
      <c r="F13" s="4">
        <v>2290</v>
      </c>
      <c r="G13" s="5">
        <f t="shared" si="0"/>
        <v>18320</v>
      </c>
    </row>
    <row r="14" spans="1:7" ht="25" customHeight="1" x14ac:dyDescent="0.25">
      <c r="A14" s="14">
        <v>-10</v>
      </c>
      <c r="B14" s="25"/>
      <c r="C14" s="4" t="s">
        <v>75</v>
      </c>
      <c r="D14" s="4" t="s">
        <v>66</v>
      </c>
      <c r="E14" s="5">
        <v>5</v>
      </c>
      <c r="F14" s="4">
        <v>2774</v>
      </c>
      <c r="G14" s="5">
        <f t="shared" si="0"/>
        <v>13870</v>
      </c>
    </row>
    <row r="15" spans="1:7" ht="25" customHeight="1" x14ac:dyDescent="0.25">
      <c r="A15" s="14">
        <v>-11</v>
      </c>
      <c r="B15" s="25"/>
      <c r="C15" s="4" t="s">
        <v>76</v>
      </c>
      <c r="D15" s="4" t="s">
        <v>66</v>
      </c>
      <c r="E15" s="5">
        <v>5</v>
      </c>
      <c r="F15" s="4">
        <v>3489</v>
      </c>
      <c r="G15" s="5">
        <f t="shared" si="0"/>
        <v>17445</v>
      </c>
    </row>
    <row r="16" spans="1:7" ht="25" customHeight="1" x14ac:dyDescent="0.25">
      <c r="A16" s="14">
        <v>-12</v>
      </c>
      <c r="B16" s="25" t="s">
        <v>77</v>
      </c>
      <c r="C16" s="4" t="s">
        <v>78</v>
      </c>
      <c r="D16" s="4" t="s">
        <v>66</v>
      </c>
      <c r="E16" s="5">
        <v>5</v>
      </c>
      <c r="F16" s="4">
        <v>36</v>
      </c>
      <c r="G16" s="5">
        <f t="shared" si="0"/>
        <v>180</v>
      </c>
    </row>
    <row r="17" spans="1:7" ht="25" customHeight="1" x14ac:dyDescent="0.25">
      <c r="A17" s="14">
        <v>-13</v>
      </c>
      <c r="B17" s="25"/>
      <c r="C17" s="4" t="s">
        <v>79</v>
      </c>
      <c r="D17" s="4" t="s">
        <v>66</v>
      </c>
      <c r="E17" s="5">
        <v>5</v>
      </c>
      <c r="F17" s="4">
        <v>114</v>
      </c>
      <c r="G17" s="5">
        <f t="shared" si="0"/>
        <v>570</v>
      </c>
    </row>
    <row r="18" spans="1:7" ht="25" customHeight="1" x14ac:dyDescent="0.25">
      <c r="A18" s="14">
        <v>-14</v>
      </c>
      <c r="B18" s="25"/>
      <c r="C18" s="4" t="s">
        <v>80</v>
      </c>
      <c r="D18" s="4" t="s">
        <v>66</v>
      </c>
      <c r="E18" s="5">
        <v>8</v>
      </c>
      <c r="F18" s="4">
        <v>245</v>
      </c>
      <c r="G18" s="5">
        <f t="shared" si="0"/>
        <v>1960</v>
      </c>
    </row>
    <row r="19" spans="1:7" ht="25" customHeight="1" x14ac:dyDescent="0.25">
      <c r="A19" s="14">
        <v>-15</v>
      </c>
      <c r="B19" s="25"/>
      <c r="C19" s="4" t="s">
        <v>81</v>
      </c>
      <c r="D19" s="4" t="s">
        <v>66</v>
      </c>
      <c r="E19" s="5">
        <v>8</v>
      </c>
      <c r="F19" s="4">
        <v>385</v>
      </c>
      <c r="G19" s="5">
        <f t="shared" si="0"/>
        <v>3080</v>
      </c>
    </row>
    <row r="20" spans="1:7" ht="25" customHeight="1" x14ac:dyDescent="0.25">
      <c r="A20" s="14">
        <v>-16</v>
      </c>
      <c r="B20" s="25"/>
      <c r="C20" s="4" t="s">
        <v>82</v>
      </c>
      <c r="D20" s="4" t="s">
        <v>66</v>
      </c>
      <c r="E20" s="5">
        <v>8</v>
      </c>
      <c r="F20" s="4">
        <v>600</v>
      </c>
      <c r="G20" s="5">
        <f t="shared" si="0"/>
        <v>4800</v>
      </c>
    </row>
    <row r="21" spans="1:7" ht="25" customHeight="1" x14ac:dyDescent="0.25">
      <c r="A21" s="14">
        <v>-17</v>
      </c>
      <c r="B21" s="25"/>
      <c r="C21" s="4" t="s">
        <v>83</v>
      </c>
      <c r="D21" s="4" t="s">
        <v>66</v>
      </c>
      <c r="E21" s="5">
        <v>8</v>
      </c>
      <c r="F21" s="4">
        <v>908</v>
      </c>
      <c r="G21" s="5">
        <f t="shared" si="0"/>
        <v>7264</v>
      </c>
    </row>
    <row r="22" spans="1:7" ht="25" customHeight="1" x14ac:dyDescent="0.25">
      <c r="A22" s="14">
        <v>-18</v>
      </c>
      <c r="B22" s="25"/>
      <c r="C22" s="4" t="s">
        <v>84</v>
      </c>
      <c r="D22" s="4" t="s">
        <v>66</v>
      </c>
      <c r="E22" s="5">
        <v>5</v>
      </c>
      <c r="F22" s="4">
        <v>1214</v>
      </c>
      <c r="G22" s="5">
        <f t="shared" si="0"/>
        <v>6070</v>
      </c>
    </row>
    <row r="23" spans="1:7" ht="28" x14ac:dyDescent="0.25">
      <c r="A23" s="4">
        <v>3</v>
      </c>
      <c r="B23" s="4" t="s">
        <v>85</v>
      </c>
      <c r="C23" s="4"/>
      <c r="D23" s="4"/>
      <c r="E23" s="5">
        <v>0</v>
      </c>
      <c r="F23" s="4"/>
      <c r="G23" s="5"/>
    </row>
    <row r="24" spans="1:7" ht="25" customHeight="1" x14ac:dyDescent="0.25">
      <c r="A24" s="14">
        <v>-1</v>
      </c>
      <c r="B24" s="4" t="s">
        <v>86</v>
      </c>
      <c r="C24" s="4" t="s">
        <v>87</v>
      </c>
      <c r="D24" s="4" t="s">
        <v>88</v>
      </c>
      <c r="E24" s="5">
        <v>1672</v>
      </c>
      <c r="F24" s="4">
        <v>27</v>
      </c>
      <c r="G24" s="5">
        <f t="shared" ref="G24:G43" si="1">E24*F24</f>
        <v>45144</v>
      </c>
    </row>
    <row r="25" spans="1:7" ht="25" customHeight="1" x14ac:dyDescent="0.25">
      <c r="A25" s="14">
        <v>-2</v>
      </c>
      <c r="B25" s="4" t="s">
        <v>89</v>
      </c>
      <c r="C25" s="4" t="s">
        <v>90</v>
      </c>
      <c r="D25" s="4" t="s">
        <v>88</v>
      </c>
      <c r="E25" s="5">
        <v>1672</v>
      </c>
      <c r="F25" s="4">
        <v>39</v>
      </c>
      <c r="G25" s="5">
        <f t="shared" si="1"/>
        <v>65208</v>
      </c>
    </row>
    <row r="26" spans="1:7" ht="32" customHeight="1" x14ac:dyDescent="0.25">
      <c r="A26" s="14">
        <v>-3</v>
      </c>
      <c r="B26" s="4" t="s">
        <v>91</v>
      </c>
      <c r="C26" s="4" t="s">
        <v>92</v>
      </c>
      <c r="D26" s="4" t="s">
        <v>88</v>
      </c>
      <c r="E26" s="5">
        <v>1672</v>
      </c>
      <c r="F26" s="4">
        <v>116</v>
      </c>
      <c r="G26" s="5">
        <f t="shared" si="1"/>
        <v>193952</v>
      </c>
    </row>
    <row r="27" spans="1:7" ht="32" customHeight="1" x14ac:dyDescent="0.25">
      <c r="A27" s="14">
        <v>-4</v>
      </c>
      <c r="B27" s="4" t="s">
        <v>93</v>
      </c>
      <c r="C27" s="4" t="s">
        <v>94</v>
      </c>
      <c r="D27" s="4" t="s">
        <v>88</v>
      </c>
      <c r="E27" s="5">
        <v>836</v>
      </c>
      <c r="F27" s="4">
        <v>89</v>
      </c>
      <c r="G27" s="5">
        <f t="shared" si="1"/>
        <v>74404</v>
      </c>
    </row>
    <row r="28" spans="1:7" ht="32" customHeight="1" x14ac:dyDescent="0.25">
      <c r="A28" s="14">
        <v>-5</v>
      </c>
      <c r="B28" s="4" t="s">
        <v>95</v>
      </c>
      <c r="C28" s="4" t="s">
        <v>96</v>
      </c>
      <c r="D28" s="4" t="s">
        <v>88</v>
      </c>
      <c r="E28" s="5">
        <v>836</v>
      </c>
      <c r="F28" s="4">
        <v>84</v>
      </c>
      <c r="G28" s="5">
        <f t="shared" si="1"/>
        <v>70224</v>
      </c>
    </row>
    <row r="29" spans="1:7" ht="32" customHeight="1" x14ac:dyDescent="0.25">
      <c r="A29" s="14">
        <v>-6</v>
      </c>
      <c r="B29" s="4" t="s">
        <v>97</v>
      </c>
      <c r="C29" s="4" t="s">
        <v>94</v>
      </c>
      <c r="D29" s="4" t="s">
        <v>88</v>
      </c>
      <c r="E29" s="5">
        <v>418</v>
      </c>
      <c r="F29" s="4">
        <v>89</v>
      </c>
      <c r="G29" s="5">
        <f t="shared" si="1"/>
        <v>37202</v>
      </c>
    </row>
    <row r="30" spans="1:7" ht="32" customHeight="1" x14ac:dyDescent="0.25">
      <c r="A30" s="14">
        <v>-7</v>
      </c>
      <c r="B30" s="4" t="s">
        <v>98</v>
      </c>
      <c r="C30" s="4" t="s">
        <v>99</v>
      </c>
      <c r="D30" s="4" t="s">
        <v>88</v>
      </c>
      <c r="E30" s="5">
        <v>418</v>
      </c>
      <c r="F30" s="4">
        <v>76</v>
      </c>
      <c r="G30" s="5">
        <f t="shared" si="1"/>
        <v>31768</v>
      </c>
    </row>
    <row r="31" spans="1:7" ht="25" customHeight="1" x14ac:dyDescent="0.25">
      <c r="A31" s="14">
        <v>-8</v>
      </c>
      <c r="B31" s="4" t="s">
        <v>100</v>
      </c>
      <c r="C31" s="4" t="s">
        <v>101</v>
      </c>
      <c r="D31" s="4" t="s">
        <v>88</v>
      </c>
      <c r="E31" s="5">
        <v>836</v>
      </c>
      <c r="F31" s="4">
        <v>74</v>
      </c>
      <c r="G31" s="5">
        <f t="shared" si="1"/>
        <v>61864</v>
      </c>
    </row>
    <row r="32" spans="1:7" ht="25" customHeight="1" x14ac:dyDescent="0.25">
      <c r="A32" s="14">
        <v>-9</v>
      </c>
      <c r="B32" s="4" t="s">
        <v>102</v>
      </c>
      <c r="C32" s="4" t="s">
        <v>103</v>
      </c>
      <c r="D32" s="4" t="s">
        <v>88</v>
      </c>
      <c r="E32" s="5">
        <v>836</v>
      </c>
      <c r="F32" s="4">
        <v>57</v>
      </c>
      <c r="G32" s="5">
        <f t="shared" si="1"/>
        <v>47652</v>
      </c>
    </row>
    <row r="33" spans="1:7" ht="25" customHeight="1" x14ac:dyDescent="0.25">
      <c r="A33" s="14">
        <v>-10</v>
      </c>
      <c r="B33" s="4" t="s">
        <v>104</v>
      </c>
      <c r="C33" s="4" t="s">
        <v>105</v>
      </c>
      <c r="D33" s="4" t="s">
        <v>88</v>
      </c>
      <c r="E33" s="5">
        <v>835.32</v>
      </c>
      <c r="F33" s="4">
        <v>15</v>
      </c>
      <c r="G33" s="5">
        <f t="shared" si="1"/>
        <v>12529.8</v>
      </c>
    </row>
    <row r="34" spans="1:7" ht="25" customHeight="1" x14ac:dyDescent="0.25">
      <c r="A34" s="14">
        <v>-11</v>
      </c>
      <c r="B34" s="4" t="s">
        <v>106</v>
      </c>
      <c r="C34" s="4" t="s">
        <v>107</v>
      </c>
      <c r="D34" s="4" t="s">
        <v>88</v>
      </c>
      <c r="E34" s="5">
        <v>419</v>
      </c>
      <c r="F34" s="4">
        <v>127</v>
      </c>
      <c r="G34" s="5">
        <f t="shared" si="1"/>
        <v>53213</v>
      </c>
    </row>
    <row r="35" spans="1:7" ht="25" customHeight="1" x14ac:dyDescent="0.25">
      <c r="A35" s="14">
        <v>-12</v>
      </c>
      <c r="B35" s="4" t="s">
        <v>108</v>
      </c>
      <c r="C35" s="4" t="s">
        <v>109</v>
      </c>
      <c r="D35" s="4" t="s">
        <v>88</v>
      </c>
      <c r="E35" s="5">
        <v>419</v>
      </c>
      <c r="F35" s="4">
        <v>53</v>
      </c>
      <c r="G35" s="5">
        <f t="shared" si="1"/>
        <v>22207</v>
      </c>
    </row>
    <row r="36" spans="1:7" ht="25" customHeight="1" x14ac:dyDescent="0.25">
      <c r="A36" s="14">
        <v>-13</v>
      </c>
      <c r="B36" s="4" t="s">
        <v>110</v>
      </c>
      <c r="C36" s="4" t="s">
        <v>111</v>
      </c>
      <c r="D36" s="4" t="s">
        <v>66</v>
      </c>
      <c r="E36" s="5">
        <v>16</v>
      </c>
      <c r="F36" s="4">
        <v>125</v>
      </c>
      <c r="G36" s="5">
        <f t="shared" si="1"/>
        <v>2000</v>
      </c>
    </row>
    <row r="37" spans="1:7" ht="25" customHeight="1" x14ac:dyDescent="0.25">
      <c r="A37" s="14">
        <v>-14</v>
      </c>
      <c r="B37" s="4" t="s">
        <v>112</v>
      </c>
      <c r="C37" s="4" t="s">
        <v>113</v>
      </c>
      <c r="D37" s="4" t="s">
        <v>66</v>
      </c>
      <c r="E37" s="5">
        <v>8</v>
      </c>
      <c r="F37" s="4">
        <v>1100</v>
      </c>
      <c r="G37" s="5">
        <f t="shared" si="1"/>
        <v>8800</v>
      </c>
    </row>
    <row r="38" spans="1:7" ht="25" customHeight="1" x14ac:dyDescent="0.25">
      <c r="A38" s="14">
        <v>-15</v>
      </c>
      <c r="B38" s="4" t="s">
        <v>114</v>
      </c>
      <c r="C38" s="4" t="s">
        <v>115</v>
      </c>
      <c r="D38" s="4" t="s">
        <v>66</v>
      </c>
      <c r="E38" s="5">
        <v>8</v>
      </c>
      <c r="F38" s="4">
        <v>540</v>
      </c>
      <c r="G38" s="5">
        <f t="shared" si="1"/>
        <v>4320</v>
      </c>
    </row>
    <row r="39" spans="1:7" ht="25" customHeight="1" x14ac:dyDescent="0.25">
      <c r="A39" s="14">
        <v>-16</v>
      </c>
      <c r="B39" s="4" t="s">
        <v>116</v>
      </c>
      <c r="C39" s="4" t="s">
        <v>115</v>
      </c>
      <c r="D39" s="4" t="s">
        <v>66</v>
      </c>
      <c r="E39" s="5">
        <v>8</v>
      </c>
      <c r="F39" s="4">
        <v>650</v>
      </c>
      <c r="G39" s="5">
        <f t="shared" si="1"/>
        <v>5200</v>
      </c>
    </row>
    <row r="40" spans="1:7" ht="25" customHeight="1" x14ac:dyDescent="0.25">
      <c r="A40" s="14">
        <v>-17</v>
      </c>
      <c r="B40" s="4" t="s">
        <v>117</v>
      </c>
      <c r="C40" s="4" t="s">
        <v>118</v>
      </c>
      <c r="D40" s="4" t="s">
        <v>66</v>
      </c>
      <c r="E40" s="5">
        <v>8</v>
      </c>
      <c r="F40" s="4">
        <v>428</v>
      </c>
      <c r="G40" s="5">
        <f t="shared" si="1"/>
        <v>3424</v>
      </c>
    </row>
    <row r="41" spans="1:7" ht="25" customHeight="1" x14ac:dyDescent="0.25">
      <c r="A41" s="14">
        <v>-18</v>
      </c>
      <c r="B41" s="4" t="s">
        <v>119</v>
      </c>
      <c r="C41" s="4" t="s">
        <v>120</v>
      </c>
      <c r="D41" s="4" t="s">
        <v>66</v>
      </c>
      <c r="E41" s="5">
        <v>16</v>
      </c>
      <c r="F41" s="4">
        <v>1855</v>
      </c>
      <c r="G41" s="5">
        <f t="shared" si="1"/>
        <v>29680</v>
      </c>
    </row>
    <row r="42" spans="1:7" ht="25" customHeight="1" x14ac:dyDescent="0.25">
      <c r="A42" s="14">
        <v>-19</v>
      </c>
      <c r="B42" s="4" t="s">
        <v>121</v>
      </c>
      <c r="C42" s="4" t="s">
        <v>120</v>
      </c>
      <c r="D42" s="4" t="s">
        <v>66</v>
      </c>
      <c r="E42" s="5">
        <v>5</v>
      </c>
      <c r="F42" s="4">
        <v>1719</v>
      </c>
      <c r="G42" s="5">
        <f t="shared" si="1"/>
        <v>8595</v>
      </c>
    </row>
    <row r="43" spans="1:7" ht="25" customHeight="1" x14ac:dyDescent="0.25">
      <c r="A43" s="14">
        <v>-20</v>
      </c>
      <c r="B43" s="4" t="s">
        <v>122</v>
      </c>
      <c r="C43" s="4" t="s">
        <v>120</v>
      </c>
      <c r="D43" s="4" t="s">
        <v>66</v>
      </c>
      <c r="E43" s="5">
        <v>5</v>
      </c>
      <c r="F43" s="4">
        <v>1313</v>
      </c>
      <c r="G43" s="5">
        <f t="shared" si="1"/>
        <v>6565</v>
      </c>
    </row>
    <row r="44" spans="1:7" s="17" customFormat="1" ht="34" customHeight="1" x14ac:dyDescent="0.25">
      <c r="A44" s="36" t="s">
        <v>123</v>
      </c>
      <c r="B44" s="36"/>
      <c r="C44" s="36"/>
      <c r="D44" s="36"/>
      <c r="E44" s="15"/>
      <c r="F44" s="15"/>
      <c r="G44" s="16">
        <f>SUM(G3:G43)</f>
        <v>920574.8</v>
      </c>
    </row>
    <row r="45" spans="1:7" s="18" customFormat="1" ht="181" customHeight="1" x14ac:dyDescent="0.25">
      <c r="A45" s="37" t="s">
        <v>127</v>
      </c>
      <c r="B45" s="38"/>
      <c r="C45" s="38"/>
      <c r="D45" s="38"/>
      <c r="E45" s="38"/>
      <c r="F45" s="38"/>
      <c r="G45" s="38"/>
    </row>
    <row r="46" spans="1:7" ht="62" customHeight="1" x14ac:dyDescent="0.25">
      <c r="A46" s="39" t="s">
        <v>125</v>
      </c>
      <c r="B46" s="39"/>
      <c r="C46" s="39"/>
      <c r="D46" s="39"/>
      <c r="E46" s="39"/>
      <c r="F46" s="39"/>
      <c r="G46" s="40"/>
    </row>
  </sheetData>
  <sheetProtection algorithmName="SHA-512" hashValue="A8MWb8Na1Gd6w4aFiY1hXkptdjfO3r03cpuHn7w9/r0GHhve581rZGIGwLc/hgFcjudjHDcGKwUrUTmXsns+Dg==" saltValue="qxdpdJb3Xhm5p8aSQEnBtw==" spinCount="100000" sheet="1" objects="1" scenarios="1"/>
  <mergeCells count="6">
    <mergeCell ref="A1:G1"/>
    <mergeCell ref="A44:D44"/>
    <mergeCell ref="A45:G45"/>
    <mergeCell ref="A46:G46"/>
    <mergeCell ref="B5:B15"/>
    <mergeCell ref="B16:B22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汇总</vt:lpstr>
      <vt:lpstr>零星工程（2026.12.1-2027.11.30）</vt:lpstr>
      <vt:lpstr>零星工程（2027.12.1-2028.11.30）</vt:lpstr>
      <vt:lpstr>汇总!Print_Area</vt:lpstr>
      <vt:lpstr>'零星工程（2026.12.1-2027.11.30）'!Print_Area</vt:lpstr>
      <vt:lpstr>'零星工程（2027.12.1-2028.11.30）'!Print_Area</vt:lpstr>
      <vt:lpstr>汇总!Print_Titles</vt:lpstr>
      <vt:lpstr>'零星工程（2026.12.1-2027.11.30）'!Print_Titles</vt:lpstr>
      <vt:lpstr>'零星工程（2027.12.1-2028.11.30）'!Print_Titles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秦鑫伟</dc:creator>
  <cp:lastModifiedBy>Lenovo</cp:lastModifiedBy>
  <cp:lastPrinted>2026-10-22T09:06:21Z</cp:lastPrinted>
  <dcterms:created xsi:type="dcterms:W3CDTF">2023-07-11T15:06:00Z</dcterms:created>
  <dcterms:modified xsi:type="dcterms:W3CDTF">2026-10-22T09:06:24Z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B03F1386CA2A4FC48F664BFAD2BC5D92_13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