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L桌面文件\2024-2026市政养护\2024-2026市政道路桥梁统计\"/>
    </mc:Choice>
  </mc:AlternateContent>
  <bookViews>
    <workbookView windowWidth="27945" windowHeight="12255"/>
  </bookViews>
  <sheets>
    <sheet name="道路" sheetId="1" r:id="rId1"/>
  </sheets>
  <definedNames>
    <definedName name="_xlnm._FilterDatabase" localSheetId="0" hidden="1">道路!$A$1:$Q$197</definedName>
    <definedName name="_xlnm.Print_Titles" localSheetId="0">道路!$1:$3</definedName>
    <definedName name="_xlnm.Print_Area" localSheetId="0">道路!$A$1:$P$197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<sst xmlns="http://schemas.openxmlformats.org/spreadsheetml/2006/main" count="1202" uniqueCount="343">
  <si>
    <t>如东县城区市政道路一览表表（住建局管养）</t>
  </si>
  <si>
    <t>序号</t>
  </si>
  <si>
    <t>道路等级</t>
  </si>
  <si>
    <t>路名</t>
  </si>
  <si>
    <t>起始点</t>
  </si>
  <si>
    <t>长度（m）</t>
  </si>
  <si>
    <t>总宽度（m)</t>
  </si>
  <si>
    <t>路面类型</t>
  </si>
  <si>
    <t>绿化带宽度（m）（机非+中央+机非）</t>
  </si>
  <si>
    <t>绿化带面积（㎡）</t>
  </si>
  <si>
    <t>人行道</t>
  </si>
  <si>
    <t>人行道面积（㎡）</t>
  </si>
  <si>
    <t>总面积（长度*总宽度）（㎡）</t>
  </si>
  <si>
    <t>车行道养护面积（总面积-绿化带面积-人行道面积）（㎡）</t>
  </si>
  <si>
    <t>其中混凝土路面面积（㎡）</t>
  </si>
  <si>
    <t>道路养护等级</t>
  </si>
  <si>
    <t>宽度</t>
  </si>
  <si>
    <t>次干</t>
  </si>
  <si>
    <t>鸭绿江路</t>
  </si>
  <si>
    <t>钟山路-泰山路</t>
  </si>
  <si>
    <t>沥青砼</t>
  </si>
  <si>
    <t>——</t>
  </si>
  <si>
    <t>3*2</t>
  </si>
  <si>
    <t>砖道板</t>
  </si>
  <si>
    <t>二级养护</t>
  </si>
  <si>
    <t>主干</t>
  </si>
  <si>
    <t>牡丹江路</t>
  </si>
  <si>
    <t>泰山路-钟山路</t>
  </si>
  <si>
    <t>2.0+0+2.0</t>
  </si>
  <si>
    <t>3.5*2</t>
  </si>
  <si>
    <t>一级养护</t>
  </si>
  <si>
    <t>渭河路</t>
  </si>
  <si>
    <t>钟山路-东二环</t>
  </si>
  <si>
    <t>淮河路</t>
  </si>
  <si>
    <t>2.5*2</t>
  </si>
  <si>
    <t>武夷山路-聋哑学校</t>
  </si>
  <si>
    <t>精技河桥-雁荡山路</t>
  </si>
  <si>
    <t>嘉陵江路</t>
  </si>
  <si>
    <t>泰山路-东二环</t>
  </si>
  <si>
    <t>3.0+0+3.0</t>
  </si>
  <si>
    <t>洋口运河大桥-西环路</t>
  </si>
  <si>
    <t>龙腾路</t>
  </si>
  <si>
    <t>绿荫路-解放路</t>
  </si>
  <si>
    <t>解放路-东环路北延</t>
  </si>
  <si>
    <t>石材道板</t>
  </si>
  <si>
    <t>东环路-锦城路（纵十一路）</t>
  </si>
  <si>
    <t>金沙江路</t>
  </si>
  <si>
    <t>泰山路-雁荡山路</t>
  </si>
  <si>
    <t>湘江路</t>
  </si>
  <si>
    <t>雁荡山路-泰山路</t>
  </si>
  <si>
    <t>0+3.5+0</t>
  </si>
  <si>
    <t>3*1</t>
  </si>
  <si>
    <t>0.25+2+0.25</t>
  </si>
  <si>
    <t>花岗岩</t>
  </si>
  <si>
    <t>钟山路-太行山路</t>
  </si>
  <si>
    <t>太行山路-黄山路</t>
  </si>
  <si>
    <t>长江路</t>
  </si>
  <si>
    <t>东二环-拥军路</t>
  </si>
  <si>
    <t>洋口运河-西环路</t>
  </si>
  <si>
    <t>富春江路</t>
  </si>
  <si>
    <t>泰山路-掘苴河</t>
  </si>
  <si>
    <t>4*2</t>
  </si>
  <si>
    <t>钟山路-S223</t>
  </si>
  <si>
    <t>珠江路</t>
  </si>
  <si>
    <t>泰山路-西环路</t>
  </si>
  <si>
    <t>爱民路</t>
  </si>
  <si>
    <t>通海路-S223</t>
  </si>
  <si>
    <t>S223-拥军路</t>
  </si>
  <si>
    <t>江海西路</t>
  </si>
  <si>
    <t>通海桥-西环路</t>
  </si>
  <si>
    <t>1.5+0+1.5</t>
  </si>
  <si>
    <t>江海中路</t>
  </si>
  <si>
    <t>人民路-通海桥</t>
  </si>
  <si>
    <t>青园北路-人民北路</t>
  </si>
  <si>
    <t>北侧4.5、南侧3米</t>
  </si>
  <si>
    <t>江海东路</t>
  </si>
  <si>
    <t>人民路-范堤路</t>
  </si>
  <si>
    <t>水泥砼</t>
  </si>
  <si>
    <t>5*2</t>
  </si>
  <si>
    <t>砼道板</t>
  </si>
  <si>
    <t>范堤路-东环路</t>
  </si>
  <si>
    <t>支路</t>
  </si>
  <si>
    <t>掘坎路</t>
  </si>
  <si>
    <t>东环路-东二环</t>
  </si>
  <si>
    <t>三级养护</t>
  </si>
  <si>
    <t>黄海路</t>
  </si>
  <si>
    <t>人民路-青园路</t>
  </si>
  <si>
    <t>6*2</t>
  </si>
  <si>
    <t>青园路-关西桥</t>
  </si>
  <si>
    <t>水泥砼/沥青砼</t>
  </si>
  <si>
    <t>砖道板/石材道板</t>
  </si>
  <si>
    <t>兴华路</t>
  </si>
  <si>
    <t>爱民路-珠江路</t>
  </si>
  <si>
    <t>日晖东路</t>
  </si>
  <si>
    <r>
      <rPr>
        <sz val="10"/>
        <color rgb="FF000000"/>
        <rFont val="仿宋_GB2312"/>
        <charset val="134"/>
      </rPr>
      <t>海花路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青园南路</t>
    </r>
  </si>
  <si>
    <t>日晖西路</t>
  </si>
  <si>
    <r>
      <rPr>
        <sz val="10"/>
        <color rgb="FF000000"/>
        <rFont val="仿宋_GB2312"/>
        <charset val="134"/>
      </rPr>
      <t>青园南路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朝阳路</t>
    </r>
  </si>
  <si>
    <t>友谊西路</t>
  </si>
  <si>
    <t>S223-西环路</t>
  </si>
  <si>
    <t>4.5*2</t>
  </si>
  <si>
    <t>友谊东路</t>
  </si>
  <si>
    <t>人民南路-S223</t>
  </si>
  <si>
    <t>迎宾路（原电大路）</t>
  </si>
  <si>
    <t>2+6.5+2</t>
  </si>
  <si>
    <t>芳泉路</t>
  </si>
  <si>
    <r>
      <rPr>
        <sz val="10"/>
        <color rgb="FF000000"/>
        <rFont val="仿宋_GB2312"/>
        <charset val="134"/>
      </rPr>
      <t>人民南路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S223</t>
    </r>
  </si>
  <si>
    <t>华庭路</t>
  </si>
  <si>
    <t>青园路-S223</t>
  </si>
  <si>
    <t>0+4+0</t>
  </si>
  <si>
    <t>2*2</t>
  </si>
  <si>
    <t>陈高路</t>
  </si>
  <si>
    <t>悍业路-西环路</t>
  </si>
  <si>
    <t>南环路</t>
  </si>
  <si>
    <t>东环路-223线</t>
  </si>
  <si>
    <t>掘兵路</t>
  </si>
  <si>
    <t>南闸桥-东二环路</t>
  </si>
  <si>
    <t>东二环路</t>
  </si>
  <si>
    <t>洋口大道-掘兵路</t>
  </si>
  <si>
    <t>0+8+0</t>
  </si>
  <si>
    <t>东二环南延</t>
  </si>
  <si>
    <t>掘兵路-南环路</t>
  </si>
  <si>
    <t>东环路</t>
  </si>
  <si>
    <t>泰山路-掘兵路</t>
  </si>
  <si>
    <t>解放路</t>
  </si>
  <si>
    <t>人民北路-范堤路</t>
  </si>
  <si>
    <t>东环路-嘉陵江路</t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</si>
  <si>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K0+025.93-K0+380</t>
    </r>
  </si>
  <si>
    <t>直线段4.5*2渐变、展宽段3.5*2</t>
  </si>
  <si>
    <t>钢渣透水砖</t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</si>
  <si>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K0+420-K0+512.71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</si>
  <si>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K0+547.71-K0+865.19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</si>
  <si>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WK0+087.95-WK0+352.88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</si>
  <si>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K0+919.43-K0+942.9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</si>
  <si>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K0+975.94-K0+992.17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</si>
  <si>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K0+992.17-K1+022.17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</si>
  <si>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K1+022.17-K1+365.25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</si>
  <si>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K1+365.25-K1+169.25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</si>
  <si>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K1+169.25-K1+236.56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</si>
  <si>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K1+236.56-K1+286.08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</si>
  <si>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K1+286.08-K1+357.61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</si>
  <si>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K1+357.61-K1+385.89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</si>
  <si>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K1+385.89-K1+539.3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</si>
  <si>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K1+539.3-K1+576.07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</si>
  <si>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K1+576.07-K1+639.55</t>
    </r>
  </si>
  <si>
    <r>
      <rPr>
        <sz val="10"/>
        <color rgb="FF000000"/>
        <rFont val="仿宋_GB2312"/>
        <charset val="134"/>
      </rPr>
      <t>胜利路-嘉陵江路</t>
    </r>
    <r>
      <rPr>
        <sz val="9"/>
        <color rgb="FF000000"/>
        <rFont val="仿宋_GB2312"/>
        <charset val="134"/>
      </rPr>
      <t>K1+639.55-K1+667.59</t>
    </r>
  </si>
  <si>
    <t>武夷山路</t>
  </si>
  <si>
    <t>新光三级河-渭河路</t>
  </si>
  <si>
    <t>渭河路-泰山路</t>
  </si>
  <si>
    <t>花岗岩+透水砖</t>
  </si>
  <si>
    <t>泰山路</t>
  </si>
  <si>
    <t>珠江路-洋口大道</t>
  </si>
  <si>
    <t>3.5+8+3.5</t>
  </si>
  <si>
    <t>紫琅路</t>
  </si>
  <si>
    <t>长江路-南康河</t>
  </si>
  <si>
    <t>嘉陵江路-黄河路</t>
  </si>
  <si>
    <t>钟山路</t>
  </si>
  <si>
    <t>珠江路-富春江路</t>
  </si>
  <si>
    <t>富春江路-牡丹江路</t>
  </si>
  <si>
    <t>通洋路+黄山路（原S223）</t>
  </si>
  <si>
    <t>洋口大道-S334</t>
  </si>
  <si>
    <t>井冈山路</t>
  </si>
  <si>
    <t>富春江路-湘江路</t>
  </si>
  <si>
    <t>太行山路</t>
  </si>
  <si>
    <t>珠江路-长江路</t>
  </si>
  <si>
    <t>朝阳路</t>
  </si>
  <si>
    <r>
      <rPr>
        <sz val="10"/>
        <color rgb="FF000000"/>
        <rFont val="仿宋_GB2312"/>
        <charset val="134"/>
      </rPr>
      <t>日晖路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芳泉路</t>
    </r>
  </si>
  <si>
    <t>日晖路-爱民路</t>
  </si>
  <si>
    <t>芳泉路-华庭路</t>
  </si>
  <si>
    <t>华庭路-南环路</t>
  </si>
  <si>
    <t>通海路</t>
  </si>
  <si>
    <t>通海桥-珠江路</t>
  </si>
  <si>
    <t>青园南路</t>
  </si>
  <si>
    <t>友谊路-南环路</t>
  </si>
  <si>
    <t>青园北路</t>
  </si>
  <si>
    <t>友谊路-江海路</t>
  </si>
  <si>
    <t>人民南路</t>
  </si>
  <si>
    <t>国防桥-南闸桥</t>
  </si>
  <si>
    <t>江海路-国防桥</t>
  </si>
  <si>
    <t>南闸桥-友谊路</t>
  </si>
  <si>
    <t>人民北路</t>
  </si>
  <si>
    <t>江海路-珠江路</t>
  </si>
  <si>
    <t>砖/石材道板</t>
  </si>
  <si>
    <t>海花路</t>
  </si>
  <si>
    <t>友谊路-芳泉路</t>
  </si>
  <si>
    <r>
      <rPr>
        <sz val="10"/>
        <color rgb="FF000000"/>
        <rFont val="仿宋_GB2312"/>
        <charset val="134"/>
      </rPr>
      <t>友谊路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弹琴路</t>
    </r>
  </si>
  <si>
    <t>3/4*2</t>
  </si>
  <si>
    <t>弹琴路-人民路</t>
  </si>
  <si>
    <t>范堤路</t>
  </si>
  <si>
    <t>人民路-江海东路</t>
  </si>
  <si>
    <t>砼道板/砖道板</t>
  </si>
  <si>
    <t>江海东路-解放路</t>
  </si>
  <si>
    <t>悍业路</t>
  </si>
  <si>
    <t>江海西路-珠江路</t>
  </si>
  <si>
    <t>气象局北侧支路（海陵路）</t>
  </si>
  <si>
    <t>武夷山路-雁荡山路</t>
  </si>
  <si>
    <t>雁荡山路</t>
  </si>
  <si>
    <t>富春江路-嘉陵江路</t>
  </si>
  <si>
    <t>人社局南侧支路（水韵巷）</t>
  </si>
  <si>
    <t>泰山路-武夷山路</t>
  </si>
  <si>
    <t>碧霞路</t>
  </si>
  <si>
    <t>通海路-朝阳路</t>
  </si>
  <si>
    <t>碧霞北路</t>
  </si>
  <si>
    <t>通海路-人民北路</t>
  </si>
  <si>
    <t>碧霞中路（气象路）</t>
  </si>
  <si>
    <t>人民北路-通海路</t>
  </si>
  <si>
    <t>党校路</t>
  </si>
  <si>
    <t>通海南路-人民北路</t>
  </si>
  <si>
    <t>雅园湖路</t>
  </si>
  <si>
    <t>江海中路-幸福路</t>
  </si>
  <si>
    <t>幸福路</t>
  </si>
  <si>
    <t>青园北路-黄海西路</t>
  </si>
  <si>
    <t>南公路</t>
  </si>
  <si>
    <t>人民南路-中心市场</t>
  </si>
  <si>
    <t>新春路</t>
  </si>
  <si>
    <t>人民南路-弹琴路</t>
  </si>
  <si>
    <t>南闸路</t>
  </si>
  <si>
    <r>
      <rPr>
        <sz val="10"/>
        <color rgb="FF000000"/>
        <rFont val="仿宋_GB2312"/>
        <charset val="134"/>
      </rPr>
      <t>南闸桥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仿宋_GB2312"/>
        <charset val="134"/>
      </rPr>
      <t>海花路</t>
    </r>
  </si>
  <si>
    <t>海花路-日晖路</t>
  </si>
  <si>
    <t>公共路</t>
  </si>
  <si>
    <t>盐垣路</t>
  </si>
  <si>
    <t>城中路</t>
  </si>
  <si>
    <t>掘坎河-范堤路</t>
  </si>
  <si>
    <t>电大路</t>
  </si>
  <si>
    <t>人民南路-东环路</t>
  </si>
  <si>
    <t>利民路</t>
  </si>
  <si>
    <t>爱民路-珠江路
（两侧道板）</t>
  </si>
  <si>
    <t>1.8*2</t>
  </si>
  <si>
    <t>PC生态砖</t>
  </si>
  <si>
    <t>弹琴路</t>
  </si>
  <si>
    <t>海花路-弹琴桥</t>
  </si>
  <si>
    <t>海花路-人民南路</t>
  </si>
  <si>
    <t>弹琴桥-黄海路</t>
  </si>
  <si>
    <t>西乡路（友善路）</t>
  </si>
  <si>
    <t>朝阳路-至善路</t>
  </si>
  <si>
    <t>至善路-兴华路</t>
  </si>
  <si>
    <t>雁行路</t>
  </si>
  <si>
    <t>通洋路-朝阳路</t>
  </si>
  <si>
    <t>3.5*1</t>
  </si>
  <si>
    <t>至善路</t>
  </si>
  <si>
    <t>江海路-爱民路</t>
  </si>
  <si>
    <t>富民路</t>
  </si>
  <si>
    <t>绿荫路-解放路段</t>
  </si>
  <si>
    <t>1.8*1</t>
  </si>
  <si>
    <t>砼砖</t>
  </si>
  <si>
    <t>解放路-规划十八号桥</t>
  </si>
  <si>
    <t>东环路北延</t>
  </si>
  <si>
    <t>长江路-牡丹江路</t>
  </si>
  <si>
    <t>长江路-富民路</t>
  </si>
  <si>
    <t>黄河路</t>
  </si>
  <si>
    <t>兴华路（黄海路北延）</t>
  </si>
  <si>
    <t>2*1</t>
  </si>
  <si>
    <t>珠江路转盘</t>
  </si>
  <si>
    <t>/</t>
  </si>
  <si>
    <t>育才路</t>
  </si>
  <si>
    <t>纵一路</t>
  </si>
  <si>
    <t xml:space="preserve">  海河路-牡丹江路</t>
  </si>
  <si>
    <t>嘉陵江路-金沙江路</t>
  </si>
  <si>
    <t>渭河路-黄河路</t>
  </si>
  <si>
    <t>横四路-湘江路</t>
  </si>
  <si>
    <t>混凝土面砖</t>
  </si>
  <si>
    <t>文华路</t>
  </si>
  <si>
    <t>淮河路-嘉陵江路</t>
  </si>
  <si>
    <t>2.5*1</t>
  </si>
  <si>
    <t>芝麻灰</t>
  </si>
  <si>
    <t>淮河路-黄河路</t>
  </si>
  <si>
    <t>海河路</t>
  </si>
  <si>
    <t>崇德路
（横五路）</t>
  </si>
  <si>
    <t>黄山路-纵四路</t>
  </si>
  <si>
    <t>纵四路-太行山路</t>
  </si>
  <si>
    <t>太行山路-井冈山路</t>
  </si>
  <si>
    <t>常规13</t>
  </si>
  <si>
    <t>展宽16</t>
  </si>
  <si>
    <t>德邻路
（纵四路）</t>
  </si>
  <si>
    <t>长江路-富春江路</t>
  </si>
  <si>
    <t>富春江路-太行山路</t>
  </si>
  <si>
    <t>健康路</t>
  </si>
  <si>
    <t>解放路-东环路</t>
  </si>
  <si>
    <t>标准段21.5</t>
  </si>
  <si>
    <t>展宽段24</t>
  </si>
  <si>
    <t>解放路-绿荫路</t>
  </si>
  <si>
    <t>祥云路</t>
  </si>
  <si>
    <t>健康路-漓江路</t>
  </si>
  <si>
    <t>庆丰路</t>
  </si>
  <si>
    <t>绿荫路-东环路</t>
  </si>
  <si>
    <t>漓江路</t>
  </si>
  <si>
    <t>解放路-锦城路</t>
  </si>
  <si>
    <t>北场路</t>
  </si>
  <si>
    <t>闽江路</t>
  </si>
  <si>
    <t>东环路-锦城路</t>
  </si>
  <si>
    <t>瑞晶路（瑞景商业中心停车场）</t>
  </si>
  <si>
    <t>泰山路-紫琅路</t>
  </si>
  <si>
    <t>仿石材</t>
  </si>
  <si>
    <t>崇信路
（纵五路）</t>
  </si>
  <si>
    <t>长江路-崇德路（横五路）</t>
  </si>
  <si>
    <t>18
（展宽段21）</t>
  </si>
  <si>
    <t>绿荫路</t>
  </si>
  <si>
    <t>庆丰路-牡丹江路</t>
  </si>
  <si>
    <r>
      <rPr>
        <sz val="10"/>
        <color rgb="FF000000"/>
        <rFont val="仿宋_GB2312"/>
        <charset val="134"/>
      </rPr>
      <t xml:space="preserve">胜利路-庆丰路
</t>
    </r>
    <r>
      <rPr>
        <sz val="9"/>
        <color rgb="FF000000"/>
        <rFont val="仿宋_GB2312"/>
        <charset val="134"/>
      </rPr>
      <t>（K0-055-K0+000）</t>
    </r>
  </si>
  <si>
    <t>3.0*2</t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</si>
  <si>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(K0+000-K0+115.044）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</si>
  <si>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(K0+115.045-K0+155.044）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</si>
  <si>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K0+155.045-K0+345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</si>
  <si>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K0+345-K0+390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</si>
  <si>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K0+390-K0+450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</si>
  <si>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K0+450-K0+495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</si>
  <si>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K0+495-K0+535.76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</si>
  <si>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K0+566.64-K0+857.907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</si>
  <si>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K0+857.907-K0+887.907</t>
    </r>
  </si>
  <si>
    <r>
      <rPr>
        <sz val="10"/>
        <color rgb="FF000000"/>
        <rFont val="仿宋_GB2312"/>
        <charset val="134"/>
      </rPr>
      <t>胜利路-庆丰路</t>
    </r>
    <r>
      <rPr>
        <sz val="9"/>
        <color rgb="FF000000"/>
        <rFont val="仿宋_GB2312"/>
        <charset val="134"/>
      </rPr>
      <t>K0+887.907-K0+929.1</t>
    </r>
  </si>
  <si>
    <t>清北路</t>
  </si>
  <si>
    <t>牡丹江路-北场路</t>
  </si>
  <si>
    <t>胜利路</t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</si>
  <si>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K0+000-K0+026.28</t>
    </r>
  </si>
  <si>
    <t xml:space="preserve">1631.53
</t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</si>
  <si>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K0+026.29-K0+084.65</t>
    </r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</si>
  <si>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K0+084.66-K0+172.56</t>
    </r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</si>
  <si>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K0+172.56-K0+202.56</t>
    </r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</si>
  <si>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K0+202.56-K0+264.56</t>
    </r>
  </si>
  <si>
    <r>
      <rPr>
        <sz val="10"/>
        <color rgb="FF000000"/>
        <rFont val="仿宋_GB2312"/>
        <charset val="134"/>
      </rPr>
      <t xml:space="preserve">绿荫路-东环路
</t>
    </r>
    <r>
      <rPr>
        <sz val="9"/>
        <color rgb="FF000000"/>
        <rFont val="仿宋_GB2312"/>
        <charset val="134"/>
      </rPr>
      <t>K0+264.56-K0+285.3</t>
    </r>
  </si>
  <si>
    <t>丁香路</t>
  </si>
  <si>
    <t>钟山路-紫琅路</t>
  </si>
  <si>
    <t>牡丹江路东延</t>
  </si>
  <si>
    <t>泰山路-东环路
K0+040-K0+120
K0+939.7-K1+009.7
K1+055-K1+356</t>
  </si>
  <si>
    <t>泰山路-东环路
K0+150-K0+357.2
K0+487.22-K1+909.7</t>
  </si>
  <si>
    <t>泰山路-东环路
K1+386-K1+456</t>
  </si>
  <si>
    <t>锦城路</t>
  </si>
  <si>
    <t>闽江路-富民路</t>
  </si>
  <si>
    <t>公园北路</t>
  </si>
  <si>
    <t>太行山路-富春江路</t>
  </si>
  <si>
    <t>高粘性改性沥青混凝土（PAC-13）</t>
  </si>
  <si>
    <t>区间路</t>
  </si>
  <si>
    <t>通洋路-青
湾河东侧</t>
  </si>
  <si>
    <t>（5.75m 绿化带+0.25m 路缘带+ 0.25m 路缘带）*2+0.5m 隔离栏</t>
  </si>
  <si>
    <t>S334-区间路（通洋路-青湾河东侧）段</t>
  </si>
  <si>
    <t>0.5m（侧分带护栏）+0.5m（路缘带）+0.5m（路缘带）+1.0m（0.25m 安全净距+0.5m
护栏+0.25m 安全净距）+0.5m（路缘带）+0.5m（路缘带）+0.5m（侧分带护栏）</t>
  </si>
  <si>
    <t>西环路匝道</t>
  </si>
  <si>
    <t>东匝道</t>
  </si>
  <si>
    <t>西匝道</t>
  </si>
  <si>
    <t>西环路道板</t>
  </si>
  <si>
    <t>S334-苴东线</t>
  </si>
  <si>
    <t>国清路</t>
  </si>
  <si>
    <t>茶花路</t>
  </si>
  <si>
    <t>注：1.尺寸数量等以现场实际为准；2.养护期间内新增的市政道路也属养护范围，具体以业主交办为准。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</si>
</sst>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0_ "/>
    <numFmt numFmtId="179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4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177" fontId="4" fillId="0" borderId="2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  <color rgb="00E2EFDA"/>
      <color rgb="00ED7D31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9"/>
  <sheetViews>
    <sheetView tabSelected="1" view="pageBreakPreview" zoomScaleNormal="115" workbookViewId="0">
      <pane ySplit="3" topLeftCell="A184" activePane="bottomLeft" state="frozen"/>
      <selection/>
      <selection pane="bottomLeft" activeCell="S194" sqref="S194"/>
    </sheetView>
  </sheetViews>
  <sheetFormatPr defaultColWidth="9" defaultRowHeight="14.25"/>
  <cols>
    <col min="1" max="1" width="4.25" style="1" customWidth="1"/>
    <col min="2" max="2" width="5.375" style="2" customWidth="1"/>
    <col min="3" max="3" width="9.625" style="1" customWidth="1"/>
    <col min="4" max="4" width="17.2" style="1" customWidth="1"/>
    <col min="5" max="5" width="10.8666666666667" style="2" customWidth="1"/>
    <col min="6" max="6" width="5.75" style="1" customWidth="1"/>
    <col min="7" max="7" width="8.03333333333333" style="1" customWidth="1"/>
    <col min="8" max="8" width="12.275" style="1" customWidth="1"/>
    <col min="9" max="9" width="7.375" style="1" customWidth="1"/>
    <col min="10" max="10" width="6.875" style="1" customWidth="1"/>
    <col min="11" max="11" width="9" style="1"/>
    <col min="12" max="12" width="10.5" style="1"/>
    <col min="13" max="13" width="10.7" style="1" customWidth="1"/>
    <col min="14" max="14" width="11.5" style="1"/>
    <col min="15" max="15" width="8.80833333333333" style="1" customWidth="1"/>
    <col min="16" max="16" width="7.925" style="3" customWidth="1"/>
    <col min="17" max="253" width="9" style="1"/>
    <col min="254" max="254" width="9" style="4"/>
    <col min="255" max="16384" width="9" style="1"/>
  </cols>
  <sheetData>
    <row r="1" s="1" customFormat="1" ht="27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8" customHeight="1" spans="1:16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="1" customFormat="1" ht="12" spans="1:16">
      <c r="A3" s="6"/>
      <c r="B3" s="7"/>
      <c r="C3" s="6"/>
      <c r="D3" s="6"/>
      <c r="E3" s="7"/>
      <c r="F3" s="7"/>
      <c r="G3" s="7"/>
      <c r="H3" s="7"/>
      <c r="I3" s="7"/>
      <c r="J3" s="7" t="s">
        <v>16</v>
      </c>
      <c r="K3" s="7" t="s">
        <v>7</v>
      </c>
      <c r="L3" s="7"/>
      <c r="M3" s="7"/>
      <c r="N3" s="7"/>
      <c r="O3" s="7"/>
      <c r="P3" s="7"/>
    </row>
    <row r="4" s="1" customFormat="1" ht="12" spans="1:16">
      <c r="A4" s="6">
        <v>1</v>
      </c>
      <c r="B4" s="8" t="s">
        <v>17</v>
      </c>
      <c r="C4" s="6" t="s">
        <v>18</v>
      </c>
      <c r="D4" s="6" t="s">
        <v>19</v>
      </c>
      <c r="E4" s="7">
        <v>720</v>
      </c>
      <c r="F4" s="7">
        <v>24</v>
      </c>
      <c r="G4" s="7" t="s">
        <v>20</v>
      </c>
      <c r="H4" s="9" t="s">
        <v>21</v>
      </c>
      <c r="I4" s="9" t="s">
        <v>21</v>
      </c>
      <c r="J4" s="7" t="s">
        <v>22</v>
      </c>
      <c r="K4" s="7" t="s">
        <v>23</v>
      </c>
      <c r="L4" s="6">
        <v>4320</v>
      </c>
      <c r="M4" s="6">
        <v>17280</v>
      </c>
      <c r="N4" s="6">
        <v>12960</v>
      </c>
      <c r="O4" s="7"/>
      <c r="P4" s="10" t="s">
        <v>24</v>
      </c>
    </row>
    <row r="5" s="1" customFormat="1" ht="12" spans="1:16">
      <c r="A5" s="6">
        <v>2</v>
      </c>
      <c r="B5" s="8" t="s">
        <v>25</v>
      </c>
      <c r="C5" s="7" t="s">
        <v>26</v>
      </c>
      <c r="D5" s="7" t="s">
        <v>27</v>
      </c>
      <c r="E5" s="7">
        <v>720</v>
      </c>
      <c r="F5" s="7">
        <v>36</v>
      </c>
      <c r="G5" s="7" t="s">
        <v>20</v>
      </c>
      <c r="H5" s="7" t="s">
        <v>28</v>
      </c>
      <c r="I5" s="7">
        <v>2880</v>
      </c>
      <c r="J5" s="7" t="s">
        <v>29</v>
      </c>
      <c r="K5" s="7" t="s">
        <v>23</v>
      </c>
      <c r="L5" s="7">
        <v>5040</v>
      </c>
      <c r="M5" s="6">
        <v>25920</v>
      </c>
      <c r="N5" s="6">
        <v>18000</v>
      </c>
      <c r="O5" s="7"/>
      <c r="P5" s="10" t="s">
        <v>30</v>
      </c>
    </row>
    <row r="6" s="1" customFormat="1" ht="12" spans="1:16">
      <c r="A6" s="6">
        <v>3</v>
      </c>
      <c r="B6" s="8" t="s">
        <v>25</v>
      </c>
      <c r="C6" s="7" t="s">
        <v>31</v>
      </c>
      <c r="D6" s="7" t="s">
        <v>32</v>
      </c>
      <c r="E6" s="7">
        <v>3200</v>
      </c>
      <c r="F6" s="7">
        <v>36</v>
      </c>
      <c r="G6" s="7" t="s">
        <v>20</v>
      </c>
      <c r="H6" s="7" t="s">
        <v>28</v>
      </c>
      <c r="I6" s="7">
        <v>12800</v>
      </c>
      <c r="J6" s="7" t="s">
        <v>29</v>
      </c>
      <c r="K6" s="7" t="s">
        <v>23</v>
      </c>
      <c r="L6" s="7">
        <v>22400</v>
      </c>
      <c r="M6" s="6">
        <v>115200</v>
      </c>
      <c r="N6" s="6">
        <v>80000</v>
      </c>
      <c r="O6" s="7"/>
      <c r="P6" s="10" t="s">
        <v>30</v>
      </c>
    </row>
    <row r="7" s="1" customFormat="1" ht="24" customHeight="1" spans="1:16">
      <c r="A7" s="11">
        <v>4</v>
      </c>
      <c r="B7" s="8" t="s">
        <v>17</v>
      </c>
      <c r="C7" s="12" t="s">
        <v>33</v>
      </c>
      <c r="D7" s="7" t="s">
        <v>19</v>
      </c>
      <c r="E7" s="7">
        <v>720</v>
      </c>
      <c r="F7" s="7">
        <v>24</v>
      </c>
      <c r="G7" s="7" t="s">
        <v>20</v>
      </c>
      <c r="H7" s="9" t="s">
        <v>21</v>
      </c>
      <c r="I7" s="9" t="s">
        <v>21</v>
      </c>
      <c r="J7" s="7" t="s">
        <v>34</v>
      </c>
      <c r="K7" s="9" t="s">
        <v>21</v>
      </c>
      <c r="L7" s="7">
        <v>3600</v>
      </c>
      <c r="M7" s="6">
        <v>17280</v>
      </c>
      <c r="N7" s="6">
        <v>13680</v>
      </c>
      <c r="O7" s="7"/>
      <c r="P7" s="10" t="s">
        <v>24</v>
      </c>
    </row>
    <row r="8" s="1" customFormat="1" ht="23" customHeight="1" spans="1:16">
      <c r="A8" s="13"/>
      <c r="B8" s="8"/>
      <c r="C8" s="14"/>
      <c r="D8" s="7" t="s">
        <v>35</v>
      </c>
      <c r="E8" s="7">
        <v>125</v>
      </c>
      <c r="F8" s="7">
        <v>24</v>
      </c>
      <c r="G8" s="7" t="s">
        <v>20</v>
      </c>
      <c r="H8" s="9" t="s">
        <v>21</v>
      </c>
      <c r="I8" s="9" t="s">
        <v>21</v>
      </c>
      <c r="J8" s="7" t="s">
        <v>22</v>
      </c>
      <c r="K8" s="7" t="s">
        <v>23</v>
      </c>
      <c r="L8" s="7">
        <v>750</v>
      </c>
      <c r="M8" s="6">
        <v>3000</v>
      </c>
      <c r="N8" s="6">
        <v>2250</v>
      </c>
      <c r="O8" s="7"/>
      <c r="P8" s="10"/>
    </row>
    <row r="9" s="1" customFormat="1" ht="21" customHeight="1" spans="1:16">
      <c r="A9" s="15"/>
      <c r="B9" s="8"/>
      <c r="C9" s="16"/>
      <c r="D9" s="7" t="s">
        <v>36</v>
      </c>
      <c r="E9" s="7">
        <v>270</v>
      </c>
      <c r="F9" s="7">
        <v>24</v>
      </c>
      <c r="G9" s="7" t="s">
        <v>20</v>
      </c>
      <c r="H9" s="7"/>
      <c r="I9" s="7"/>
      <c r="J9" s="7" t="s">
        <v>22</v>
      </c>
      <c r="K9" s="7" t="s">
        <v>23</v>
      </c>
      <c r="L9" s="7">
        <v>1620</v>
      </c>
      <c r="M9" s="6">
        <v>6480</v>
      </c>
      <c r="N9" s="6">
        <f>M9-L9</f>
        <v>4860</v>
      </c>
      <c r="O9" s="7"/>
      <c r="P9" s="10"/>
    </row>
    <row r="10" s="1" customFormat="1" ht="30" customHeight="1" spans="1:16">
      <c r="A10" s="6">
        <v>5</v>
      </c>
      <c r="B10" s="8" t="s">
        <v>25</v>
      </c>
      <c r="C10" s="7" t="s">
        <v>37</v>
      </c>
      <c r="D10" s="7" t="s">
        <v>38</v>
      </c>
      <c r="E10" s="7">
        <v>2400</v>
      </c>
      <c r="F10" s="7">
        <v>45</v>
      </c>
      <c r="G10" s="7" t="s">
        <v>20</v>
      </c>
      <c r="H10" s="7" t="s">
        <v>39</v>
      </c>
      <c r="I10" s="7">
        <v>14400</v>
      </c>
      <c r="J10" s="7" t="s">
        <v>22</v>
      </c>
      <c r="K10" s="7" t="s">
        <v>23</v>
      </c>
      <c r="L10" s="7">
        <v>14400</v>
      </c>
      <c r="M10" s="6">
        <v>108000</v>
      </c>
      <c r="N10" s="6">
        <v>79200</v>
      </c>
      <c r="O10" s="7"/>
      <c r="P10" s="10" t="s">
        <v>30</v>
      </c>
    </row>
    <row r="11" s="1" customFormat="1" ht="12" spans="1:16">
      <c r="A11" s="6"/>
      <c r="B11" s="8"/>
      <c r="C11" s="7"/>
      <c r="D11" s="7" t="s">
        <v>27</v>
      </c>
      <c r="E11" s="7">
        <v>680</v>
      </c>
      <c r="F11" s="7">
        <v>45</v>
      </c>
      <c r="G11" s="7" t="s">
        <v>20</v>
      </c>
      <c r="H11" s="7" t="s">
        <v>39</v>
      </c>
      <c r="I11" s="7">
        <v>4080</v>
      </c>
      <c r="J11" s="7" t="s">
        <v>22</v>
      </c>
      <c r="K11" s="7" t="s">
        <v>23</v>
      </c>
      <c r="L11" s="7">
        <v>4080</v>
      </c>
      <c r="M11" s="6">
        <v>30600</v>
      </c>
      <c r="N11" s="6">
        <v>22440</v>
      </c>
      <c r="O11" s="7"/>
      <c r="P11" s="10"/>
    </row>
    <row r="12" s="1" customFormat="1" ht="24" spans="1:16">
      <c r="A12" s="6"/>
      <c r="B12" s="8"/>
      <c r="C12" s="7"/>
      <c r="D12" s="7" t="s">
        <v>40</v>
      </c>
      <c r="E12" s="7">
        <v>1030</v>
      </c>
      <c r="F12" s="7">
        <v>45</v>
      </c>
      <c r="G12" s="7" t="s">
        <v>20</v>
      </c>
      <c r="H12" s="7" t="s">
        <v>39</v>
      </c>
      <c r="I12" s="7">
        <v>9000</v>
      </c>
      <c r="J12" s="7" t="s">
        <v>22</v>
      </c>
      <c r="K12" s="7" t="s">
        <v>23</v>
      </c>
      <c r="L12" s="7">
        <v>9000</v>
      </c>
      <c r="M12" s="6">
        <v>67500</v>
      </c>
      <c r="N12" s="6">
        <v>49500</v>
      </c>
      <c r="O12" s="7"/>
      <c r="P12" s="10"/>
    </row>
    <row r="13" s="1" customFormat="1" ht="30" customHeight="1" spans="1:16">
      <c r="A13" s="11">
        <v>6</v>
      </c>
      <c r="B13" s="8" t="s">
        <v>17</v>
      </c>
      <c r="C13" s="12" t="s">
        <v>41</v>
      </c>
      <c r="D13" s="7" t="s">
        <v>42</v>
      </c>
      <c r="E13" s="7">
        <v>430</v>
      </c>
      <c r="F13" s="7">
        <v>24</v>
      </c>
      <c r="G13" s="7" t="s">
        <v>20</v>
      </c>
      <c r="H13" s="9" t="s">
        <v>21</v>
      </c>
      <c r="I13" s="9" t="s">
        <v>21</v>
      </c>
      <c r="J13" s="7" t="s">
        <v>22</v>
      </c>
      <c r="K13" s="7" t="s">
        <v>23</v>
      </c>
      <c r="L13" s="7">
        <v>2580</v>
      </c>
      <c r="M13" s="6">
        <v>10320</v>
      </c>
      <c r="N13" s="6">
        <v>7740</v>
      </c>
      <c r="O13" s="7"/>
      <c r="P13" s="10" t="s">
        <v>24</v>
      </c>
    </row>
    <row r="14" s="1" customFormat="1" ht="12" spans="1:16">
      <c r="A14" s="13"/>
      <c r="B14" s="8"/>
      <c r="C14" s="14"/>
      <c r="D14" s="7" t="s">
        <v>43</v>
      </c>
      <c r="E14" s="7">
        <v>285</v>
      </c>
      <c r="F14" s="7">
        <v>24</v>
      </c>
      <c r="G14" s="7" t="s">
        <v>20</v>
      </c>
      <c r="H14" s="9" t="s">
        <v>21</v>
      </c>
      <c r="I14" s="9" t="s">
        <v>21</v>
      </c>
      <c r="J14" s="7" t="s">
        <v>22</v>
      </c>
      <c r="K14" s="7" t="s">
        <v>44</v>
      </c>
      <c r="L14" s="7">
        <v>1710</v>
      </c>
      <c r="M14" s="6">
        <v>6840</v>
      </c>
      <c r="N14" s="6">
        <v>5130</v>
      </c>
      <c r="O14" s="7"/>
      <c r="P14" s="10"/>
    </row>
    <row r="15" s="1" customFormat="1" ht="24" customHeight="1" spans="1:16">
      <c r="A15" s="15"/>
      <c r="B15" s="8"/>
      <c r="C15" s="16"/>
      <c r="D15" s="7" t="s">
        <v>45</v>
      </c>
      <c r="E15" s="7">
        <v>320</v>
      </c>
      <c r="F15" s="7">
        <v>28</v>
      </c>
      <c r="G15" s="7" t="s">
        <v>20</v>
      </c>
      <c r="H15" s="9"/>
      <c r="I15" s="9"/>
      <c r="J15" s="7"/>
      <c r="K15" s="7" t="s">
        <v>23</v>
      </c>
      <c r="L15" s="7">
        <v>2225</v>
      </c>
      <c r="M15" s="6">
        <v>8960</v>
      </c>
      <c r="N15" s="6">
        <v>6569</v>
      </c>
      <c r="O15" s="7"/>
      <c r="P15" s="10"/>
    </row>
    <row r="16" s="1" customFormat="1" ht="30" customHeight="1" spans="1:16">
      <c r="A16" s="6">
        <v>7</v>
      </c>
      <c r="B16" s="8" t="s">
        <v>17</v>
      </c>
      <c r="C16" s="7" t="s">
        <v>46</v>
      </c>
      <c r="D16" s="7" t="s">
        <v>47</v>
      </c>
      <c r="E16" s="7">
        <v>600</v>
      </c>
      <c r="F16" s="7">
        <v>24</v>
      </c>
      <c r="G16" s="7" t="s">
        <v>20</v>
      </c>
      <c r="H16" s="9" t="s">
        <v>21</v>
      </c>
      <c r="I16" s="17" t="s">
        <v>21</v>
      </c>
      <c r="J16" s="7" t="s">
        <v>22</v>
      </c>
      <c r="K16" s="7" t="s">
        <v>23</v>
      </c>
      <c r="L16" s="7">
        <v>3600</v>
      </c>
      <c r="M16" s="6">
        <v>14400</v>
      </c>
      <c r="N16" s="6">
        <v>10800</v>
      </c>
      <c r="O16" s="7"/>
      <c r="P16" s="10" t="s">
        <v>24</v>
      </c>
    </row>
    <row r="17" s="1" customFormat="1" ht="12" spans="1:16">
      <c r="A17" s="6"/>
      <c r="B17" s="8"/>
      <c r="C17" s="7"/>
      <c r="D17" s="7" t="s">
        <v>19</v>
      </c>
      <c r="E17" s="7">
        <v>750</v>
      </c>
      <c r="F17" s="7">
        <v>24</v>
      </c>
      <c r="G17" s="7" t="s">
        <v>20</v>
      </c>
      <c r="H17" s="9" t="s">
        <v>21</v>
      </c>
      <c r="I17" s="17" t="s">
        <v>21</v>
      </c>
      <c r="J17" s="7" t="s">
        <v>22</v>
      </c>
      <c r="K17" s="7" t="s">
        <v>44</v>
      </c>
      <c r="L17" s="7">
        <v>4500</v>
      </c>
      <c r="M17" s="6">
        <v>18000</v>
      </c>
      <c r="N17" s="6">
        <v>13500</v>
      </c>
      <c r="O17" s="7"/>
      <c r="P17" s="10"/>
    </row>
    <row r="18" s="1" customFormat="1" ht="12" customHeight="1" spans="1:16">
      <c r="A18" s="11">
        <v>8</v>
      </c>
      <c r="B18" s="18" t="s">
        <v>17</v>
      </c>
      <c r="C18" s="12" t="s">
        <v>48</v>
      </c>
      <c r="D18" s="7" t="s">
        <v>49</v>
      </c>
      <c r="E18" s="7">
        <v>600</v>
      </c>
      <c r="F18" s="7">
        <v>24</v>
      </c>
      <c r="G18" s="7" t="s">
        <v>20</v>
      </c>
      <c r="H18" s="7" t="s">
        <v>50</v>
      </c>
      <c r="I18" s="6">
        <v>2100</v>
      </c>
      <c r="J18" s="7" t="s">
        <v>51</v>
      </c>
      <c r="K18" s="7" t="s">
        <v>23</v>
      </c>
      <c r="L18" s="7">
        <v>1800</v>
      </c>
      <c r="M18" s="6">
        <v>14400</v>
      </c>
      <c r="N18" s="6">
        <v>10500</v>
      </c>
      <c r="O18" s="7"/>
      <c r="P18" s="10" t="s">
        <v>24</v>
      </c>
    </row>
    <row r="19" s="1" customFormat="1" ht="12" customHeight="1" spans="1:16">
      <c r="A19" s="13"/>
      <c r="B19" s="19"/>
      <c r="C19" s="14"/>
      <c r="D19" s="20" t="s">
        <v>27</v>
      </c>
      <c r="E19" s="20">
        <v>660</v>
      </c>
      <c r="F19" s="20">
        <v>27</v>
      </c>
      <c r="G19" s="20" t="s">
        <v>20</v>
      </c>
      <c r="H19" s="21" t="s">
        <v>52</v>
      </c>
      <c r="I19" s="20">
        <f>(271.8+276.2)*2.5</f>
        <v>1370</v>
      </c>
      <c r="J19" s="20" t="s">
        <v>22</v>
      </c>
      <c r="K19" s="20" t="s">
        <v>53</v>
      </c>
      <c r="L19" s="20">
        <v>1760</v>
      </c>
      <c r="M19" s="22">
        <f>E19*F19</f>
        <v>17820</v>
      </c>
      <c r="N19" s="22">
        <f>M19-L19-I19</f>
        <v>14690</v>
      </c>
      <c r="O19" s="7"/>
      <c r="P19" s="10"/>
    </row>
    <row r="20" s="1" customFormat="1" ht="12" customHeight="1" spans="1:16">
      <c r="A20" s="13"/>
      <c r="B20" s="19"/>
      <c r="C20" s="14"/>
      <c r="D20" s="21" t="s">
        <v>54</v>
      </c>
      <c r="E20" s="21">
        <v>880</v>
      </c>
      <c r="F20" s="21">
        <v>27</v>
      </c>
      <c r="G20" s="21" t="s">
        <v>20</v>
      </c>
      <c r="H20" s="21" t="s">
        <v>52</v>
      </c>
      <c r="I20" s="21">
        <f>(375.5+385.5)*2.5</f>
        <v>1902.5</v>
      </c>
      <c r="J20" s="21" t="s">
        <v>22</v>
      </c>
      <c r="K20" s="21" t="s">
        <v>53</v>
      </c>
      <c r="L20" s="21">
        <v>7860</v>
      </c>
      <c r="M20" s="23">
        <f>E20*F20</f>
        <v>23760</v>
      </c>
      <c r="N20" s="23">
        <f>M20-L20-I20</f>
        <v>13997.5</v>
      </c>
      <c r="O20" s="7"/>
      <c r="P20" s="10"/>
    </row>
    <row r="21" s="1" customFormat="1" ht="12" customHeight="1" spans="1:16">
      <c r="A21" s="15"/>
      <c r="B21" s="24"/>
      <c r="C21" s="16"/>
      <c r="D21" s="21" t="s">
        <v>55</v>
      </c>
      <c r="E21" s="21">
        <v>429</v>
      </c>
      <c r="F21" s="21">
        <v>27</v>
      </c>
      <c r="G21" s="21" t="s">
        <v>20</v>
      </c>
      <c r="H21" s="21" t="s">
        <v>52</v>
      </c>
      <c r="I21" s="21">
        <f>387.5*2.5</f>
        <v>968.75</v>
      </c>
      <c r="J21" s="21" t="s">
        <v>22</v>
      </c>
      <c r="K21" s="21" t="s">
        <v>53</v>
      </c>
      <c r="L21" s="21">
        <v>1337</v>
      </c>
      <c r="M21" s="23">
        <f>E21*F21</f>
        <v>11583</v>
      </c>
      <c r="N21" s="23">
        <f>M21-L21-I21</f>
        <v>9277.25</v>
      </c>
      <c r="O21" s="7"/>
      <c r="P21" s="10"/>
    </row>
    <row r="22" s="1" customFormat="1" ht="30" customHeight="1" spans="1:16">
      <c r="A22" s="6">
        <v>9</v>
      </c>
      <c r="B22" s="8" t="s">
        <v>25</v>
      </c>
      <c r="C22" s="7" t="s">
        <v>56</v>
      </c>
      <c r="D22" s="7" t="s">
        <v>57</v>
      </c>
      <c r="E22" s="7">
        <v>5900</v>
      </c>
      <c r="F22" s="7">
        <v>36</v>
      </c>
      <c r="G22" s="7" t="s">
        <v>20</v>
      </c>
      <c r="H22" s="7" t="s">
        <v>28</v>
      </c>
      <c r="I22" s="7">
        <v>23600</v>
      </c>
      <c r="J22" s="7" t="s">
        <v>29</v>
      </c>
      <c r="K22" s="7" t="s">
        <v>44</v>
      </c>
      <c r="L22" s="7">
        <v>41300</v>
      </c>
      <c r="M22" s="6">
        <v>212400</v>
      </c>
      <c r="N22" s="6">
        <v>147500</v>
      </c>
      <c r="O22" s="7"/>
      <c r="P22" s="10" t="s">
        <v>30</v>
      </c>
    </row>
    <row r="23" s="1" customFormat="1" ht="12" spans="1:16">
      <c r="A23" s="6"/>
      <c r="B23" s="8"/>
      <c r="C23" s="7"/>
      <c r="D23" s="7" t="s">
        <v>58</v>
      </c>
      <c r="E23" s="7">
        <v>1200</v>
      </c>
      <c r="F23" s="7">
        <v>36</v>
      </c>
      <c r="G23" s="7" t="s">
        <v>20</v>
      </c>
      <c r="H23" s="7" t="s">
        <v>28</v>
      </c>
      <c r="I23" s="7">
        <v>4800</v>
      </c>
      <c r="J23" s="7" t="s">
        <v>29</v>
      </c>
      <c r="K23" s="7" t="s">
        <v>44</v>
      </c>
      <c r="L23" s="7">
        <v>8400</v>
      </c>
      <c r="M23" s="6">
        <v>43200</v>
      </c>
      <c r="N23" s="6">
        <v>30000</v>
      </c>
      <c r="O23" s="7"/>
      <c r="P23" s="10"/>
    </row>
    <row r="24" s="1" customFormat="1" ht="30" customHeight="1" spans="1:16">
      <c r="A24" s="6">
        <v>10</v>
      </c>
      <c r="B24" s="8" t="s">
        <v>25</v>
      </c>
      <c r="C24" s="7" t="s">
        <v>59</v>
      </c>
      <c r="D24" s="7" t="s">
        <v>60</v>
      </c>
      <c r="E24" s="7">
        <v>450</v>
      </c>
      <c r="F24" s="7">
        <v>24</v>
      </c>
      <c r="G24" s="7" t="s">
        <v>20</v>
      </c>
      <c r="H24" s="9" t="s">
        <v>21</v>
      </c>
      <c r="I24" s="9" t="s">
        <v>21</v>
      </c>
      <c r="J24" s="7" t="s">
        <v>61</v>
      </c>
      <c r="K24" s="7" t="s">
        <v>23</v>
      </c>
      <c r="L24" s="7">
        <v>3600</v>
      </c>
      <c r="M24" s="6">
        <v>10800</v>
      </c>
      <c r="N24" s="6">
        <v>7200</v>
      </c>
      <c r="O24" s="7"/>
      <c r="P24" s="10" t="s">
        <v>30</v>
      </c>
    </row>
    <row r="25" s="1" customFormat="1" ht="12" spans="1:16">
      <c r="A25" s="6"/>
      <c r="B25" s="8"/>
      <c r="C25" s="7"/>
      <c r="D25" s="7" t="s">
        <v>27</v>
      </c>
      <c r="E25" s="7">
        <v>750</v>
      </c>
      <c r="F25" s="7">
        <v>40</v>
      </c>
      <c r="G25" s="7"/>
      <c r="H25" s="9" t="s">
        <v>21</v>
      </c>
      <c r="I25" s="9" t="s">
        <v>21</v>
      </c>
      <c r="J25" s="7" t="s">
        <v>61</v>
      </c>
      <c r="K25" s="7" t="s">
        <v>44</v>
      </c>
      <c r="L25" s="7">
        <v>6000</v>
      </c>
      <c r="M25" s="6">
        <v>30000</v>
      </c>
      <c r="N25" s="6">
        <v>24000</v>
      </c>
      <c r="O25" s="7"/>
      <c r="P25" s="10"/>
    </row>
    <row r="26" s="1" customFormat="1" ht="12" spans="1:16">
      <c r="A26" s="6"/>
      <c r="B26" s="8"/>
      <c r="C26" s="7"/>
      <c r="D26" s="7" t="s">
        <v>62</v>
      </c>
      <c r="E26" s="7">
        <v>1320</v>
      </c>
      <c r="F26" s="7">
        <v>32</v>
      </c>
      <c r="G26" s="7"/>
      <c r="H26" s="9" t="s">
        <v>21</v>
      </c>
      <c r="I26" s="9" t="s">
        <v>21</v>
      </c>
      <c r="J26" s="7" t="s">
        <v>61</v>
      </c>
      <c r="K26" s="7" t="s">
        <v>23</v>
      </c>
      <c r="L26" s="7">
        <v>10530</v>
      </c>
      <c r="M26" s="6">
        <v>42240</v>
      </c>
      <c r="N26" s="6">
        <v>31710</v>
      </c>
      <c r="O26" s="7"/>
      <c r="P26" s="10"/>
    </row>
    <row r="27" s="1" customFormat="1" ht="12" spans="1:16">
      <c r="A27" s="6">
        <v>11</v>
      </c>
      <c r="B27" s="8" t="s">
        <v>25</v>
      </c>
      <c r="C27" s="7" t="s">
        <v>63</v>
      </c>
      <c r="D27" s="7" t="s">
        <v>64</v>
      </c>
      <c r="E27" s="7">
        <v>5500</v>
      </c>
      <c r="F27" s="7">
        <v>36</v>
      </c>
      <c r="G27" s="7" t="s">
        <v>20</v>
      </c>
      <c r="H27" s="7" t="s">
        <v>39</v>
      </c>
      <c r="I27" s="7">
        <v>33000</v>
      </c>
      <c r="J27" s="7" t="s">
        <v>22</v>
      </c>
      <c r="K27" s="9" t="s">
        <v>21</v>
      </c>
      <c r="L27" s="7">
        <v>33000</v>
      </c>
      <c r="M27" s="6">
        <v>198000</v>
      </c>
      <c r="N27" s="6">
        <v>132000</v>
      </c>
      <c r="O27" s="7"/>
      <c r="P27" s="10" t="s">
        <v>30</v>
      </c>
    </row>
    <row r="28" s="1" customFormat="1" ht="30" customHeight="1" spans="1:16">
      <c r="A28" s="6">
        <v>12</v>
      </c>
      <c r="B28" s="8" t="s">
        <v>17</v>
      </c>
      <c r="C28" s="7" t="s">
        <v>65</v>
      </c>
      <c r="D28" s="7" t="s">
        <v>66</v>
      </c>
      <c r="E28" s="7">
        <v>1350</v>
      </c>
      <c r="F28" s="7">
        <v>24</v>
      </c>
      <c r="G28" s="7" t="s">
        <v>20</v>
      </c>
      <c r="H28" s="9" t="s">
        <v>21</v>
      </c>
      <c r="I28" s="9" t="s">
        <v>21</v>
      </c>
      <c r="J28" s="7" t="s">
        <v>22</v>
      </c>
      <c r="K28" s="7" t="s">
        <v>23</v>
      </c>
      <c r="L28" s="7">
        <v>8100</v>
      </c>
      <c r="M28" s="6">
        <v>32400</v>
      </c>
      <c r="N28" s="6">
        <v>24300</v>
      </c>
      <c r="O28" s="7"/>
      <c r="P28" s="10" t="s">
        <v>24</v>
      </c>
    </row>
    <row r="29" s="1" customFormat="1" ht="12" spans="1:16">
      <c r="A29" s="6"/>
      <c r="B29" s="8"/>
      <c r="C29" s="7"/>
      <c r="D29" s="7" t="s">
        <v>67</v>
      </c>
      <c r="E29" s="7">
        <v>700</v>
      </c>
      <c r="F29" s="7">
        <v>18</v>
      </c>
      <c r="G29" s="7" t="s">
        <v>20</v>
      </c>
      <c r="H29" s="9" t="s">
        <v>21</v>
      </c>
      <c r="I29" s="9" t="s">
        <v>21</v>
      </c>
      <c r="J29" s="9" t="s">
        <v>21</v>
      </c>
      <c r="K29" s="9" t="s">
        <v>21</v>
      </c>
      <c r="L29" s="9" t="s">
        <v>21</v>
      </c>
      <c r="M29" s="6">
        <v>12600</v>
      </c>
      <c r="N29" s="6">
        <v>12600</v>
      </c>
      <c r="O29" s="7"/>
      <c r="P29" s="10"/>
    </row>
    <row r="30" s="1" customFormat="1" ht="12" spans="1:16">
      <c r="A30" s="6">
        <v>13</v>
      </c>
      <c r="B30" s="8" t="s">
        <v>25</v>
      </c>
      <c r="C30" s="7" t="s">
        <v>68</v>
      </c>
      <c r="D30" s="7" t="s">
        <v>69</v>
      </c>
      <c r="E30" s="7">
        <v>5800</v>
      </c>
      <c r="F30" s="7">
        <v>24</v>
      </c>
      <c r="G30" s="7" t="s">
        <v>20</v>
      </c>
      <c r="H30" s="7" t="s">
        <v>70</v>
      </c>
      <c r="I30" s="7">
        <v>17400</v>
      </c>
      <c r="J30" s="7" t="s">
        <v>22</v>
      </c>
      <c r="K30" s="9" t="s">
        <v>21</v>
      </c>
      <c r="L30" s="7">
        <v>34800</v>
      </c>
      <c r="M30" s="6">
        <v>139200</v>
      </c>
      <c r="N30" s="6">
        <v>87000</v>
      </c>
      <c r="O30" s="7"/>
      <c r="P30" s="10" t="s">
        <v>30</v>
      </c>
    </row>
    <row r="31" s="1" customFormat="1" ht="30" customHeight="1" spans="1:16">
      <c r="A31" s="11">
        <v>14</v>
      </c>
      <c r="B31" s="8" t="s">
        <v>25</v>
      </c>
      <c r="C31" s="7" t="s">
        <v>71</v>
      </c>
      <c r="D31" s="7" t="s">
        <v>72</v>
      </c>
      <c r="E31" s="7">
        <v>700</v>
      </c>
      <c r="F31" s="7">
        <v>30</v>
      </c>
      <c r="G31" s="7" t="s">
        <v>20</v>
      </c>
      <c r="H31" s="9" t="s">
        <v>21</v>
      </c>
      <c r="I31" s="9" t="s">
        <v>21</v>
      </c>
      <c r="J31" s="7" t="s">
        <v>22</v>
      </c>
      <c r="K31" s="7" t="s">
        <v>44</v>
      </c>
      <c r="L31" s="7">
        <v>4200</v>
      </c>
      <c r="M31" s="6">
        <v>21000</v>
      </c>
      <c r="N31" s="6">
        <v>16800</v>
      </c>
      <c r="O31" s="7"/>
      <c r="P31" s="10"/>
    </row>
    <row r="32" s="1" customFormat="1" ht="36" spans="1:16">
      <c r="A32" s="15"/>
      <c r="B32" s="8"/>
      <c r="C32" s="7"/>
      <c r="D32" s="7" t="s">
        <v>73</v>
      </c>
      <c r="E32" s="7">
        <v>418.97</v>
      </c>
      <c r="F32" s="7">
        <v>24</v>
      </c>
      <c r="G32" s="7" t="s">
        <v>20</v>
      </c>
      <c r="H32" s="7"/>
      <c r="I32" s="7"/>
      <c r="J32" s="7" t="s">
        <v>74</v>
      </c>
      <c r="K32" s="7" t="s">
        <v>53</v>
      </c>
      <c r="L32" s="7">
        <v>3581</v>
      </c>
      <c r="M32" s="6">
        <v>16996</v>
      </c>
      <c r="N32" s="6"/>
      <c r="O32" s="7"/>
      <c r="P32" s="10"/>
    </row>
    <row r="33" s="1" customFormat="1" ht="30" customHeight="1" spans="1:16">
      <c r="A33" s="11">
        <v>15</v>
      </c>
      <c r="B33" s="8" t="s">
        <v>25</v>
      </c>
      <c r="C33" s="12" t="s">
        <v>75</v>
      </c>
      <c r="D33" s="7" t="s">
        <v>76</v>
      </c>
      <c r="E33" s="7">
        <v>800</v>
      </c>
      <c r="F33" s="7">
        <v>22</v>
      </c>
      <c r="G33" s="7" t="s">
        <v>77</v>
      </c>
      <c r="H33" s="9" t="s">
        <v>21</v>
      </c>
      <c r="I33" s="9" t="s">
        <v>21</v>
      </c>
      <c r="J33" s="7" t="s">
        <v>78</v>
      </c>
      <c r="K33" s="7" t="s">
        <v>79</v>
      </c>
      <c r="L33" s="7">
        <v>8000</v>
      </c>
      <c r="M33" s="6">
        <v>17600</v>
      </c>
      <c r="N33" s="6">
        <v>9600</v>
      </c>
      <c r="O33" s="7">
        <v>9600</v>
      </c>
      <c r="P33" s="10"/>
    </row>
    <row r="34" s="1" customFormat="1" ht="12" spans="1:16">
      <c r="A34" s="13"/>
      <c r="B34" s="8"/>
      <c r="C34" s="14"/>
      <c r="D34" s="7" t="s">
        <v>80</v>
      </c>
      <c r="E34" s="7">
        <v>700</v>
      </c>
      <c r="F34" s="7">
        <v>18</v>
      </c>
      <c r="G34" s="7" t="s">
        <v>20</v>
      </c>
      <c r="H34" s="9" t="s">
        <v>21</v>
      </c>
      <c r="I34" s="9" t="s">
        <v>21</v>
      </c>
      <c r="J34" s="9" t="s">
        <v>21</v>
      </c>
      <c r="K34" s="9" t="s">
        <v>21</v>
      </c>
      <c r="L34" s="9" t="s">
        <v>21</v>
      </c>
      <c r="M34" s="6">
        <v>12600</v>
      </c>
      <c r="N34" s="6">
        <v>12600</v>
      </c>
      <c r="O34" s="7"/>
      <c r="P34" s="10"/>
    </row>
    <row r="35" s="1" customFormat="1" ht="12" spans="1:16">
      <c r="A35" s="6">
        <v>16</v>
      </c>
      <c r="B35" s="8" t="s">
        <v>81</v>
      </c>
      <c r="C35" s="7" t="s">
        <v>82</v>
      </c>
      <c r="D35" s="7" t="s">
        <v>83</v>
      </c>
      <c r="E35" s="7">
        <v>1650</v>
      </c>
      <c r="F35" s="7">
        <v>18</v>
      </c>
      <c r="G35" s="7" t="s">
        <v>20</v>
      </c>
      <c r="H35" s="9" t="s">
        <v>21</v>
      </c>
      <c r="I35" s="9" t="s">
        <v>21</v>
      </c>
      <c r="J35" s="9" t="s">
        <v>21</v>
      </c>
      <c r="K35" s="9" t="s">
        <v>21</v>
      </c>
      <c r="L35" s="9" t="s">
        <v>21</v>
      </c>
      <c r="M35" s="6">
        <v>29700</v>
      </c>
      <c r="N35" s="6">
        <v>29700</v>
      </c>
      <c r="O35" s="7"/>
      <c r="P35" s="10" t="s">
        <v>84</v>
      </c>
    </row>
    <row r="36" s="1" customFormat="1" ht="30" customHeight="1" spans="1:16">
      <c r="A36" s="6">
        <v>17</v>
      </c>
      <c r="B36" s="8" t="s">
        <v>17</v>
      </c>
      <c r="C36" s="6" t="s">
        <v>85</v>
      </c>
      <c r="D36" s="7" t="s">
        <v>86</v>
      </c>
      <c r="E36" s="7">
        <v>740</v>
      </c>
      <c r="F36" s="6">
        <v>24</v>
      </c>
      <c r="G36" s="6" t="s">
        <v>77</v>
      </c>
      <c r="H36" s="17" t="s">
        <v>21</v>
      </c>
      <c r="I36" s="17" t="s">
        <v>21</v>
      </c>
      <c r="J36" s="6" t="s">
        <v>87</v>
      </c>
      <c r="K36" s="6" t="s">
        <v>44</v>
      </c>
      <c r="L36" s="6">
        <v>8880</v>
      </c>
      <c r="M36" s="6">
        <v>17760</v>
      </c>
      <c r="N36" s="6">
        <v>8880</v>
      </c>
      <c r="O36" s="7">
        <v>8880</v>
      </c>
      <c r="P36" s="10" t="s">
        <v>24</v>
      </c>
    </row>
    <row r="37" s="1" customFormat="1" ht="12" spans="1:16">
      <c r="A37" s="6"/>
      <c r="B37" s="8"/>
      <c r="C37" s="6"/>
      <c r="D37" s="7" t="s">
        <v>88</v>
      </c>
      <c r="E37" s="7">
        <v>730</v>
      </c>
      <c r="F37" s="6">
        <v>28</v>
      </c>
      <c r="G37" s="6" t="s">
        <v>89</v>
      </c>
      <c r="H37" s="17" t="s">
        <v>21</v>
      </c>
      <c r="I37" s="17" t="s">
        <v>21</v>
      </c>
      <c r="J37" s="6"/>
      <c r="K37" s="6" t="s">
        <v>90</v>
      </c>
      <c r="L37" s="6">
        <v>8760</v>
      </c>
      <c r="M37" s="6">
        <v>20440</v>
      </c>
      <c r="N37" s="6">
        <v>11680</v>
      </c>
      <c r="O37" s="7">
        <v>6570</v>
      </c>
      <c r="P37" s="10"/>
    </row>
    <row r="38" s="1" customFormat="1" ht="12" spans="1:16">
      <c r="A38" s="6">
        <v>18</v>
      </c>
      <c r="B38" s="8" t="s">
        <v>17</v>
      </c>
      <c r="C38" s="6" t="s">
        <v>91</v>
      </c>
      <c r="D38" s="7" t="s">
        <v>92</v>
      </c>
      <c r="E38" s="7">
        <v>538</v>
      </c>
      <c r="F38" s="7">
        <v>24</v>
      </c>
      <c r="G38" s="7" t="s">
        <v>20</v>
      </c>
      <c r="H38" s="9" t="s">
        <v>21</v>
      </c>
      <c r="I38" s="9" t="s">
        <v>21</v>
      </c>
      <c r="J38" s="7" t="s">
        <v>22</v>
      </c>
      <c r="K38" s="7" t="s">
        <v>23</v>
      </c>
      <c r="L38" s="7">
        <v>3228</v>
      </c>
      <c r="M38" s="6">
        <v>12912</v>
      </c>
      <c r="N38" s="6">
        <v>9684</v>
      </c>
      <c r="O38" s="7"/>
      <c r="P38" s="10" t="s">
        <v>24</v>
      </c>
    </row>
    <row r="39" s="1" customFormat="1" ht="12" spans="1:16">
      <c r="A39" s="11">
        <v>19</v>
      </c>
      <c r="B39" s="8" t="s">
        <v>17</v>
      </c>
      <c r="C39" s="7" t="s">
        <v>93</v>
      </c>
      <c r="D39" s="7" t="s">
        <v>94</v>
      </c>
      <c r="E39" s="7">
        <v>450</v>
      </c>
      <c r="F39" s="7">
        <v>24</v>
      </c>
      <c r="G39" s="7" t="s">
        <v>20</v>
      </c>
      <c r="H39" s="9" t="s">
        <v>21</v>
      </c>
      <c r="I39" s="9" t="s">
        <v>21</v>
      </c>
      <c r="J39" s="7" t="s">
        <v>87</v>
      </c>
      <c r="K39" s="7" t="s">
        <v>23</v>
      </c>
      <c r="L39" s="7">
        <v>5400</v>
      </c>
      <c r="M39" s="6">
        <v>10800</v>
      </c>
      <c r="N39" s="6">
        <v>5400</v>
      </c>
      <c r="O39" s="7"/>
      <c r="P39" s="10" t="s">
        <v>24</v>
      </c>
    </row>
    <row r="40" s="1" customFormat="1" ht="12" spans="1:16">
      <c r="A40" s="15"/>
      <c r="B40" s="8"/>
      <c r="C40" s="7" t="s">
        <v>95</v>
      </c>
      <c r="D40" s="7" t="s">
        <v>96</v>
      </c>
      <c r="E40" s="7">
        <v>616</v>
      </c>
      <c r="F40" s="7">
        <v>24</v>
      </c>
      <c r="G40" s="7" t="s">
        <v>20</v>
      </c>
      <c r="H40" s="9" t="s">
        <v>21</v>
      </c>
      <c r="I40" s="9" t="s">
        <v>21</v>
      </c>
      <c r="J40" s="7" t="s">
        <v>22</v>
      </c>
      <c r="K40" s="7" t="s">
        <v>53</v>
      </c>
      <c r="L40" s="7">
        <v>3696</v>
      </c>
      <c r="M40" s="6">
        <v>14784</v>
      </c>
      <c r="N40" s="6">
        <v>11088</v>
      </c>
      <c r="O40" s="7"/>
      <c r="P40" s="10"/>
    </row>
    <row r="41" s="1" customFormat="1" ht="12" spans="1:16">
      <c r="A41" s="11">
        <v>20</v>
      </c>
      <c r="B41" s="8" t="s">
        <v>25</v>
      </c>
      <c r="C41" s="7" t="s">
        <v>97</v>
      </c>
      <c r="D41" s="7" t="s">
        <v>98</v>
      </c>
      <c r="E41" s="7">
        <v>3300</v>
      </c>
      <c r="F41" s="7">
        <v>35</v>
      </c>
      <c r="G41" s="7" t="s">
        <v>20</v>
      </c>
      <c r="H41" s="9" t="s">
        <v>21</v>
      </c>
      <c r="I41" s="9" t="s">
        <v>21</v>
      </c>
      <c r="J41" s="7" t="s">
        <v>99</v>
      </c>
      <c r="K41" s="7" t="s">
        <v>79</v>
      </c>
      <c r="L41" s="7">
        <v>29700</v>
      </c>
      <c r="M41" s="6">
        <v>115500</v>
      </c>
      <c r="N41" s="6">
        <v>85800</v>
      </c>
      <c r="O41" s="7"/>
      <c r="P41" s="10" t="s">
        <v>30</v>
      </c>
    </row>
    <row r="42" s="1" customFormat="1" ht="12" spans="1:16">
      <c r="A42" s="15"/>
      <c r="B42" s="8"/>
      <c r="C42" s="7" t="s">
        <v>100</v>
      </c>
      <c r="D42" s="7" t="s">
        <v>101</v>
      </c>
      <c r="E42" s="7">
        <v>2150</v>
      </c>
      <c r="F42" s="7">
        <v>35</v>
      </c>
      <c r="G42" s="7" t="s">
        <v>20</v>
      </c>
      <c r="H42" s="9" t="s">
        <v>21</v>
      </c>
      <c r="I42" s="9" t="s">
        <v>21</v>
      </c>
      <c r="J42" s="7" t="s">
        <v>99</v>
      </c>
      <c r="K42" s="7" t="s">
        <v>79</v>
      </c>
      <c r="L42" s="7">
        <v>19350</v>
      </c>
      <c r="M42" s="6">
        <v>75250</v>
      </c>
      <c r="N42" s="6">
        <v>55900</v>
      </c>
      <c r="O42" s="7"/>
      <c r="P42" s="10"/>
    </row>
    <row r="43" s="1" customFormat="1" ht="24" spans="1:16">
      <c r="A43" s="6">
        <v>21</v>
      </c>
      <c r="B43" s="8" t="s">
        <v>25</v>
      </c>
      <c r="C43" s="7" t="s">
        <v>102</v>
      </c>
      <c r="D43" s="7" t="s">
        <v>83</v>
      </c>
      <c r="E43" s="7">
        <v>927</v>
      </c>
      <c r="F43" s="7">
        <v>50</v>
      </c>
      <c r="G43" s="7" t="s">
        <v>20</v>
      </c>
      <c r="H43" s="7" t="s">
        <v>103</v>
      </c>
      <c r="I43" s="7">
        <v>9734</v>
      </c>
      <c r="J43" s="7" t="s">
        <v>29</v>
      </c>
      <c r="K43" s="7" t="s">
        <v>23</v>
      </c>
      <c r="L43" s="7">
        <v>6489</v>
      </c>
      <c r="M43" s="6">
        <v>46350</v>
      </c>
      <c r="N43" s="6">
        <v>30127</v>
      </c>
      <c r="O43" s="7"/>
      <c r="P43" s="10" t="s">
        <v>30</v>
      </c>
    </row>
    <row r="44" s="1" customFormat="1" ht="12" spans="1:16">
      <c r="A44" s="6">
        <v>22</v>
      </c>
      <c r="B44" s="8" t="s">
        <v>17</v>
      </c>
      <c r="C44" s="7" t="s">
        <v>104</v>
      </c>
      <c r="D44" s="7" t="s">
        <v>105</v>
      </c>
      <c r="E44" s="7">
        <v>1852</v>
      </c>
      <c r="F44" s="7">
        <v>24</v>
      </c>
      <c r="G44" s="7" t="s">
        <v>20</v>
      </c>
      <c r="H44" s="9" t="s">
        <v>21</v>
      </c>
      <c r="I44" s="9" t="s">
        <v>21</v>
      </c>
      <c r="J44" s="7" t="s">
        <v>22</v>
      </c>
      <c r="K44" s="7" t="s">
        <v>53</v>
      </c>
      <c r="L44" s="7">
        <v>11112</v>
      </c>
      <c r="M44" s="6">
        <v>44448</v>
      </c>
      <c r="N44" s="7">
        <v>33336</v>
      </c>
      <c r="O44" s="7"/>
      <c r="P44" s="10" t="s">
        <v>24</v>
      </c>
    </row>
    <row r="45" s="1" customFormat="1" ht="12" spans="1:16">
      <c r="A45" s="6">
        <v>23</v>
      </c>
      <c r="B45" s="8" t="s">
        <v>17</v>
      </c>
      <c r="C45" s="7" t="s">
        <v>106</v>
      </c>
      <c r="D45" s="7" t="s">
        <v>107</v>
      </c>
      <c r="E45" s="7">
        <v>942</v>
      </c>
      <c r="F45" s="7">
        <v>20</v>
      </c>
      <c r="G45" s="7" t="s">
        <v>20</v>
      </c>
      <c r="H45" s="7" t="s">
        <v>108</v>
      </c>
      <c r="I45" s="7">
        <v>3768</v>
      </c>
      <c r="J45" s="7" t="s">
        <v>109</v>
      </c>
      <c r="K45" s="7" t="s">
        <v>44</v>
      </c>
      <c r="L45" s="7">
        <v>3768</v>
      </c>
      <c r="M45" s="6">
        <v>18840</v>
      </c>
      <c r="N45" s="6">
        <v>15072</v>
      </c>
      <c r="O45" s="7"/>
      <c r="P45" s="10" t="s">
        <v>24</v>
      </c>
    </row>
    <row r="46" s="1" customFormat="1" ht="12" spans="1:16">
      <c r="A46" s="6">
        <v>24</v>
      </c>
      <c r="B46" s="8" t="s">
        <v>17</v>
      </c>
      <c r="C46" s="7" t="s">
        <v>110</v>
      </c>
      <c r="D46" s="7" t="s">
        <v>111</v>
      </c>
      <c r="E46" s="7">
        <v>300</v>
      </c>
      <c r="F46" s="7">
        <v>24</v>
      </c>
      <c r="G46" s="7" t="s">
        <v>20</v>
      </c>
      <c r="H46" s="9" t="s">
        <v>21</v>
      </c>
      <c r="I46" s="9" t="s">
        <v>21</v>
      </c>
      <c r="J46" s="7" t="s">
        <v>22</v>
      </c>
      <c r="K46" s="7" t="s">
        <v>44</v>
      </c>
      <c r="L46" s="7">
        <v>1800</v>
      </c>
      <c r="M46" s="6">
        <v>7200</v>
      </c>
      <c r="N46" s="6">
        <v>5400</v>
      </c>
      <c r="O46" s="7"/>
      <c r="P46" s="10" t="s">
        <v>24</v>
      </c>
    </row>
    <row r="47" s="1" customFormat="1" ht="12" spans="1:16">
      <c r="A47" s="6">
        <v>25</v>
      </c>
      <c r="B47" s="8" t="s">
        <v>25</v>
      </c>
      <c r="C47" s="7" t="s">
        <v>112</v>
      </c>
      <c r="D47" s="7" t="s">
        <v>113</v>
      </c>
      <c r="E47" s="7">
        <v>3500</v>
      </c>
      <c r="F47" s="7">
        <v>36</v>
      </c>
      <c r="G47" s="7" t="s">
        <v>20</v>
      </c>
      <c r="H47" s="9" t="s">
        <v>21</v>
      </c>
      <c r="I47" s="9" t="s">
        <v>21</v>
      </c>
      <c r="J47" s="7" t="s">
        <v>22</v>
      </c>
      <c r="K47" s="9" t="s">
        <v>21</v>
      </c>
      <c r="L47" s="7">
        <v>10500</v>
      </c>
      <c r="M47" s="6">
        <v>126000</v>
      </c>
      <c r="N47" s="6">
        <v>115500</v>
      </c>
      <c r="O47" s="7"/>
      <c r="P47" s="10" t="s">
        <v>30</v>
      </c>
    </row>
    <row r="48" s="1" customFormat="1" ht="12" spans="1:16">
      <c r="A48" s="6">
        <v>26</v>
      </c>
      <c r="B48" s="8" t="s">
        <v>81</v>
      </c>
      <c r="C48" s="7" t="s">
        <v>114</v>
      </c>
      <c r="D48" s="7" t="s">
        <v>115</v>
      </c>
      <c r="E48" s="7">
        <v>2145</v>
      </c>
      <c r="F48" s="7">
        <v>16</v>
      </c>
      <c r="G48" s="7" t="s">
        <v>20</v>
      </c>
      <c r="H48" s="9" t="s">
        <v>21</v>
      </c>
      <c r="I48" s="9" t="s">
        <v>21</v>
      </c>
      <c r="J48" s="9" t="s">
        <v>21</v>
      </c>
      <c r="K48" s="9" t="s">
        <v>21</v>
      </c>
      <c r="L48" s="9" t="s">
        <v>21</v>
      </c>
      <c r="M48" s="6">
        <v>34320</v>
      </c>
      <c r="N48" s="6">
        <v>34320</v>
      </c>
      <c r="O48" s="7"/>
      <c r="P48" s="10" t="s">
        <v>84</v>
      </c>
    </row>
    <row r="49" s="1" customFormat="1" ht="12" spans="1:16">
      <c r="A49" s="11">
        <v>27</v>
      </c>
      <c r="B49" s="8" t="s">
        <v>25</v>
      </c>
      <c r="C49" s="7" t="s">
        <v>116</v>
      </c>
      <c r="D49" s="7" t="s">
        <v>117</v>
      </c>
      <c r="E49" s="7">
        <v>10000</v>
      </c>
      <c r="F49" s="7">
        <v>60</v>
      </c>
      <c r="G49" s="7" t="s">
        <v>20</v>
      </c>
      <c r="H49" s="7" t="s">
        <v>118</v>
      </c>
      <c r="I49" s="6">
        <v>80000</v>
      </c>
      <c r="J49" s="7" t="s">
        <v>22</v>
      </c>
      <c r="K49" s="7" t="s">
        <v>23</v>
      </c>
      <c r="L49" s="7">
        <v>60000</v>
      </c>
      <c r="M49" s="6">
        <v>600000</v>
      </c>
      <c r="N49" s="6">
        <v>460000</v>
      </c>
      <c r="O49" s="7"/>
      <c r="P49" s="10" t="s">
        <v>30</v>
      </c>
    </row>
    <row r="50" s="1" customFormat="1" ht="12" spans="1:16">
      <c r="A50" s="15"/>
      <c r="B50" s="8"/>
      <c r="C50" s="7" t="s">
        <v>119</v>
      </c>
      <c r="D50" s="7" t="s">
        <v>120</v>
      </c>
      <c r="E50" s="7">
        <v>2000</v>
      </c>
      <c r="F50" s="7">
        <v>45</v>
      </c>
      <c r="G50" s="7" t="s">
        <v>20</v>
      </c>
      <c r="H50" s="9" t="s">
        <v>21</v>
      </c>
      <c r="I50" s="17" t="s">
        <v>21</v>
      </c>
      <c r="J50" s="7" t="s">
        <v>22</v>
      </c>
      <c r="K50" s="7" t="s">
        <v>23</v>
      </c>
      <c r="L50" s="7">
        <v>12000</v>
      </c>
      <c r="M50" s="6">
        <v>90000</v>
      </c>
      <c r="N50" s="6">
        <v>78000</v>
      </c>
      <c r="O50" s="7"/>
      <c r="P50" s="10"/>
    </row>
    <row r="51" s="1" customFormat="1" ht="12" spans="1:16">
      <c r="A51" s="6">
        <v>28</v>
      </c>
      <c r="B51" s="8" t="s">
        <v>25</v>
      </c>
      <c r="C51" s="7" t="s">
        <v>121</v>
      </c>
      <c r="D51" s="7" t="s">
        <v>122</v>
      </c>
      <c r="E51" s="7">
        <v>4100</v>
      </c>
      <c r="F51" s="7">
        <v>33</v>
      </c>
      <c r="G51" s="7" t="s">
        <v>20</v>
      </c>
      <c r="H51" s="7" t="s">
        <v>39</v>
      </c>
      <c r="I51" s="7">
        <v>24600</v>
      </c>
      <c r="J51" s="7" t="s">
        <v>22</v>
      </c>
      <c r="K51" s="9" t="s">
        <v>21</v>
      </c>
      <c r="L51" s="7">
        <v>24600</v>
      </c>
      <c r="M51" s="6">
        <v>135300</v>
      </c>
      <c r="N51" s="6">
        <v>86100</v>
      </c>
      <c r="O51" s="7"/>
      <c r="P51" s="10" t="s">
        <v>30</v>
      </c>
    </row>
    <row r="52" s="1" customFormat="1" ht="30" customHeight="1" spans="1:16">
      <c r="A52" s="6">
        <v>29</v>
      </c>
      <c r="B52" s="8" t="s">
        <v>17</v>
      </c>
      <c r="C52" s="7" t="s">
        <v>123</v>
      </c>
      <c r="D52" s="7" t="s">
        <v>124</v>
      </c>
      <c r="E52" s="7">
        <v>450</v>
      </c>
      <c r="F52" s="7">
        <v>18</v>
      </c>
      <c r="G52" s="7" t="s">
        <v>20</v>
      </c>
      <c r="H52" s="9" t="s">
        <v>21</v>
      </c>
      <c r="I52" s="9" t="s">
        <v>21</v>
      </c>
      <c r="J52" s="7" t="s">
        <v>22</v>
      </c>
      <c r="K52" s="7" t="s">
        <v>23</v>
      </c>
      <c r="L52" s="7">
        <v>2700</v>
      </c>
      <c r="M52" s="6">
        <v>8100</v>
      </c>
      <c r="N52" s="6">
        <v>5400</v>
      </c>
      <c r="O52" s="7"/>
      <c r="P52" s="10" t="s">
        <v>24</v>
      </c>
    </row>
    <row r="53" s="1" customFormat="1" ht="12" spans="1:16">
      <c r="A53" s="6"/>
      <c r="B53" s="8"/>
      <c r="C53" s="7"/>
      <c r="D53" s="7" t="s">
        <v>80</v>
      </c>
      <c r="E53" s="7">
        <v>380</v>
      </c>
      <c r="F53" s="7">
        <v>21</v>
      </c>
      <c r="G53" s="7"/>
      <c r="H53" s="9" t="s">
        <v>21</v>
      </c>
      <c r="I53" s="9" t="s">
        <v>21</v>
      </c>
      <c r="J53" s="7"/>
      <c r="K53" s="7"/>
      <c r="L53" s="7">
        <v>2280</v>
      </c>
      <c r="M53" s="6">
        <v>7980</v>
      </c>
      <c r="N53" s="6">
        <v>21780</v>
      </c>
      <c r="O53" s="7"/>
      <c r="P53" s="10"/>
    </row>
    <row r="54" s="1" customFormat="1" ht="12" spans="1:16">
      <c r="A54" s="6"/>
      <c r="B54" s="8"/>
      <c r="C54" s="7"/>
      <c r="D54" s="7" t="s">
        <v>125</v>
      </c>
      <c r="E54" s="7">
        <v>2740</v>
      </c>
      <c r="F54" s="7">
        <v>24</v>
      </c>
      <c r="G54" s="7"/>
      <c r="H54" s="9" t="s">
        <v>21</v>
      </c>
      <c r="I54" s="9" t="s">
        <v>21</v>
      </c>
      <c r="J54" s="7"/>
      <c r="K54" s="7"/>
      <c r="L54" s="7">
        <v>16440</v>
      </c>
      <c r="M54" s="6">
        <v>65760</v>
      </c>
      <c r="N54" s="6">
        <v>49320</v>
      </c>
      <c r="O54" s="7"/>
      <c r="P54" s="10"/>
    </row>
    <row r="55" s="1" customFormat="1" ht="23.25" spans="1:16">
      <c r="A55" s="11">
        <v>29</v>
      </c>
      <c r="B55" s="18" t="s">
        <v>17</v>
      </c>
      <c r="C55" s="12" t="s">
        <v>123</v>
      </c>
      <c r="D55" s="7" t="s">
        <v>126</v>
      </c>
      <c r="E55" s="7">
        <v>354.07</v>
      </c>
      <c r="F55" s="7">
        <v>28</v>
      </c>
      <c r="G55" s="7" t="s">
        <v>20</v>
      </c>
      <c r="H55" s="9"/>
      <c r="I55" s="9"/>
      <c r="J55" s="12" t="s">
        <v>127</v>
      </c>
      <c r="K55" s="12" t="s">
        <v>128</v>
      </c>
      <c r="L55" s="12">
        <v>1325</v>
      </c>
      <c r="M55" s="11">
        <v>30409</v>
      </c>
      <c r="N55" s="11">
        <f>M55-L55-L57</f>
        <v>24055</v>
      </c>
      <c r="O55" s="7"/>
      <c r="P55" s="10"/>
    </row>
    <row r="56" s="1" customFormat="1" ht="23.25" spans="1:16">
      <c r="A56" s="13"/>
      <c r="B56" s="19"/>
      <c r="C56" s="14"/>
      <c r="D56" s="7" t="s">
        <v>129</v>
      </c>
      <c r="E56" s="7">
        <v>92.7</v>
      </c>
      <c r="F56" s="7">
        <v>28</v>
      </c>
      <c r="G56" s="7" t="s">
        <v>20</v>
      </c>
      <c r="H56" s="9"/>
      <c r="I56" s="9"/>
      <c r="J56" s="14"/>
      <c r="K56" s="16"/>
      <c r="L56" s="16"/>
      <c r="M56" s="13"/>
      <c r="N56" s="13"/>
      <c r="O56" s="7"/>
      <c r="P56" s="10"/>
    </row>
    <row r="57" s="1" customFormat="1" ht="23.25" spans="1:16">
      <c r="A57" s="13"/>
      <c r="B57" s="19"/>
      <c r="C57" s="14"/>
      <c r="D57" s="7" t="s">
        <v>130</v>
      </c>
      <c r="E57" s="7">
        <v>317.48</v>
      </c>
      <c r="F57" s="7">
        <v>28</v>
      </c>
      <c r="G57" s="7" t="s">
        <v>20</v>
      </c>
      <c r="H57" s="9"/>
      <c r="I57" s="9"/>
      <c r="J57" s="14"/>
      <c r="K57" s="12" t="s">
        <v>53</v>
      </c>
      <c r="L57" s="12">
        <f>645+4384</f>
        <v>5029</v>
      </c>
      <c r="M57" s="13"/>
      <c r="N57" s="13"/>
      <c r="O57" s="7"/>
      <c r="P57" s="10"/>
    </row>
    <row r="58" s="1" customFormat="1" ht="23.25" spans="1:16">
      <c r="A58" s="13"/>
      <c r="B58" s="19"/>
      <c r="C58" s="14"/>
      <c r="D58" s="7" t="s">
        <v>131</v>
      </c>
      <c r="E58" s="7">
        <v>265</v>
      </c>
      <c r="F58" s="7">
        <v>34</v>
      </c>
      <c r="G58" s="7" t="s">
        <v>20</v>
      </c>
      <c r="H58" s="9"/>
      <c r="I58" s="9"/>
      <c r="J58" s="16"/>
      <c r="K58" s="16"/>
      <c r="L58" s="16"/>
      <c r="M58" s="15"/>
      <c r="N58" s="15"/>
      <c r="O58" s="7"/>
      <c r="P58" s="10"/>
    </row>
    <row r="59" s="1" customFormat="1" ht="23.25" spans="1:16">
      <c r="A59" s="13"/>
      <c r="B59" s="19"/>
      <c r="C59" s="14"/>
      <c r="D59" s="7" t="s">
        <v>132</v>
      </c>
      <c r="E59" s="7">
        <v>23.47</v>
      </c>
      <c r="F59" s="7">
        <v>31</v>
      </c>
      <c r="G59" s="7" t="s">
        <v>20</v>
      </c>
      <c r="H59" s="9"/>
      <c r="I59" s="9"/>
      <c r="J59" s="14" t="s">
        <v>127</v>
      </c>
      <c r="K59" s="14" t="s">
        <v>53</v>
      </c>
      <c r="L59" s="14">
        <v>4881.6</v>
      </c>
      <c r="M59" s="13">
        <v>22697.804</v>
      </c>
      <c r="N59" s="13">
        <f>M59-L59-L65</f>
        <v>16659.204</v>
      </c>
      <c r="O59" s="7"/>
      <c r="P59" s="10"/>
    </row>
    <row r="60" s="1" customFormat="1" ht="23.25" spans="1:16">
      <c r="A60" s="13"/>
      <c r="B60" s="19"/>
      <c r="C60" s="14"/>
      <c r="D60" s="7" t="s">
        <v>133</v>
      </c>
      <c r="E60" s="7">
        <v>16.23</v>
      </c>
      <c r="F60" s="7">
        <v>31</v>
      </c>
      <c r="G60" s="7" t="s">
        <v>20</v>
      </c>
      <c r="H60" s="9"/>
      <c r="I60" s="9"/>
      <c r="J60" s="14"/>
      <c r="K60" s="14"/>
      <c r="L60" s="14"/>
      <c r="M60" s="13"/>
      <c r="N60" s="13"/>
      <c r="O60" s="7"/>
      <c r="P60" s="10"/>
    </row>
    <row r="61" s="1" customFormat="1" ht="23.25" spans="1:16">
      <c r="A61" s="13"/>
      <c r="B61" s="19"/>
      <c r="C61" s="14"/>
      <c r="D61" s="7" t="s">
        <v>134</v>
      </c>
      <c r="E61" s="7">
        <v>30</v>
      </c>
      <c r="F61" s="7">
        <v>29.5</v>
      </c>
      <c r="G61" s="7" t="s">
        <v>20</v>
      </c>
      <c r="H61" s="9"/>
      <c r="I61" s="9"/>
      <c r="J61" s="14"/>
      <c r="K61" s="14"/>
      <c r="L61" s="14"/>
      <c r="M61" s="13"/>
      <c r="N61" s="13"/>
      <c r="O61" s="7"/>
      <c r="P61" s="10"/>
    </row>
    <row r="62" s="1" customFormat="1" ht="23.25" spans="1:16">
      <c r="A62" s="13"/>
      <c r="B62" s="19"/>
      <c r="C62" s="14"/>
      <c r="D62" s="7" t="s">
        <v>135</v>
      </c>
      <c r="E62" s="7">
        <v>114.08</v>
      </c>
      <c r="F62" s="7">
        <v>28</v>
      </c>
      <c r="G62" s="7" t="s">
        <v>20</v>
      </c>
      <c r="H62" s="9"/>
      <c r="I62" s="9"/>
      <c r="J62" s="14"/>
      <c r="K62" s="14"/>
      <c r="L62" s="14"/>
      <c r="M62" s="13"/>
      <c r="N62" s="13"/>
      <c r="O62" s="7"/>
      <c r="P62" s="10"/>
    </row>
    <row r="63" s="1" customFormat="1" ht="23.25" spans="1:16">
      <c r="A63" s="13"/>
      <c r="B63" s="19"/>
      <c r="C63" s="14"/>
      <c r="D63" s="7" t="s">
        <v>136</v>
      </c>
      <c r="E63" s="7">
        <v>33</v>
      </c>
      <c r="F63" s="7">
        <v>30.5</v>
      </c>
      <c r="G63" s="7" t="s">
        <v>20</v>
      </c>
      <c r="H63" s="9"/>
      <c r="I63" s="9"/>
      <c r="J63" s="14"/>
      <c r="K63" s="14"/>
      <c r="L63" s="14"/>
      <c r="M63" s="13"/>
      <c r="N63" s="13"/>
      <c r="O63" s="7"/>
      <c r="P63" s="10"/>
    </row>
    <row r="64" s="1" customFormat="1" ht="23.25" spans="1:16">
      <c r="A64" s="13"/>
      <c r="B64" s="19"/>
      <c r="C64" s="14"/>
      <c r="D64" s="7" t="s">
        <v>137</v>
      </c>
      <c r="E64" s="7">
        <v>67.31</v>
      </c>
      <c r="F64" s="7">
        <v>33</v>
      </c>
      <c r="G64" s="7" t="s">
        <v>20</v>
      </c>
      <c r="H64" s="9"/>
      <c r="I64" s="9"/>
      <c r="J64" s="14"/>
      <c r="K64" s="16"/>
      <c r="L64" s="16"/>
      <c r="M64" s="13"/>
      <c r="N64" s="13"/>
      <c r="O64" s="7"/>
      <c r="P64" s="10"/>
    </row>
    <row r="65" s="1" customFormat="1" ht="23.25" spans="1:16">
      <c r="A65" s="13"/>
      <c r="B65" s="19"/>
      <c r="C65" s="14"/>
      <c r="D65" s="7" t="s">
        <v>138</v>
      </c>
      <c r="E65" s="7">
        <v>49.52</v>
      </c>
      <c r="F65" s="7">
        <v>40</v>
      </c>
      <c r="G65" s="7" t="s">
        <v>20</v>
      </c>
      <c r="H65" s="9"/>
      <c r="I65" s="9"/>
      <c r="J65" s="14"/>
      <c r="K65" s="14" t="s">
        <v>128</v>
      </c>
      <c r="L65" s="14">
        <v>1157</v>
      </c>
      <c r="M65" s="13"/>
      <c r="N65" s="13"/>
      <c r="O65" s="7"/>
      <c r="P65" s="10"/>
    </row>
    <row r="66" s="1" customFormat="1" ht="23.25" spans="1:16">
      <c r="A66" s="13"/>
      <c r="B66" s="19"/>
      <c r="C66" s="14"/>
      <c r="D66" s="7" t="s">
        <v>139</v>
      </c>
      <c r="E66" s="7">
        <v>71.53</v>
      </c>
      <c r="F66" s="7">
        <v>31.5</v>
      </c>
      <c r="G66" s="7" t="s">
        <v>20</v>
      </c>
      <c r="H66" s="9"/>
      <c r="I66" s="9"/>
      <c r="J66" s="14"/>
      <c r="K66" s="14"/>
      <c r="L66" s="14"/>
      <c r="M66" s="13"/>
      <c r="N66" s="13"/>
      <c r="O66" s="7"/>
      <c r="P66" s="10"/>
    </row>
    <row r="67" s="1" customFormat="1" ht="23.25" spans="1:16">
      <c r="A67" s="13"/>
      <c r="B67" s="19"/>
      <c r="C67" s="14"/>
      <c r="D67" s="7" t="s">
        <v>140</v>
      </c>
      <c r="E67" s="7">
        <v>28.28</v>
      </c>
      <c r="F67" s="7">
        <v>29.75</v>
      </c>
      <c r="G67" s="7" t="s">
        <v>20</v>
      </c>
      <c r="H67" s="9"/>
      <c r="I67" s="9"/>
      <c r="J67" s="14"/>
      <c r="K67" s="14"/>
      <c r="L67" s="14"/>
      <c r="M67" s="13"/>
      <c r="N67" s="13"/>
      <c r="O67" s="7"/>
      <c r="P67" s="10"/>
    </row>
    <row r="68" s="1" customFormat="1" ht="23.25" spans="1:16">
      <c r="A68" s="13"/>
      <c r="B68" s="19"/>
      <c r="C68" s="14"/>
      <c r="D68" s="7" t="s">
        <v>141</v>
      </c>
      <c r="E68" s="7">
        <v>154.41</v>
      </c>
      <c r="F68" s="7">
        <v>28</v>
      </c>
      <c r="G68" s="7" t="s">
        <v>20</v>
      </c>
      <c r="H68" s="9"/>
      <c r="I68" s="9"/>
      <c r="J68" s="14"/>
      <c r="K68" s="14"/>
      <c r="L68" s="14"/>
      <c r="M68" s="13"/>
      <c r="N68" s="13"/>
      <c r="O68" s="7"/>
      <c r="P68" s="10"/>
    </row>
    <row r="69" s="1" customFormat="1" ht="23.25" spans="1:16">
      <c r="A69" s="13"/>
      <c r="B69" s="19"/>
      <c r="C69" s="14"/>
      <c r="D69" s="7" t="s">
        <v>142</v>
      </c>
      <c r="E69" s="7">
        <v>36.77</v>
      </c>
      <c r="F69" s="7">
        <v>30.5</v>
      </c>
      <c r="G69" s="7" t="s">
        <v>20</v>
      </c>
      <c r="H69" s="9"/>
      <c r="I69" s="9"/>
      <c r="J69" s="14"/>
      <c r="K69" s="14"/>
      <c r="L69" s="14"/>
      <c r="M69" s="13"/>
      <c r="N69" s="13"/>
      <c r="O69" s="7"/>
      <c r="P69" s="10"/>
    </row>
    <row r="70" s="1" customFormat="1" ht="23.25" spans="1:16">
      <c r="A70" s="13"/>
      <c r="B70" s="19"/>
      <c r="C70" s="14"/>
      <c r="D70" s="7" t="s">
        <v>143</v>
      </c>
      <c r="E70" s="7">
        <v>63.48</v>
      </c>
      <c r="F70" s="7">
        <v>33</v>
      </c>
      <c r="G70" s="7" t="s">
        <v>20</v>
      </c>
      <c r="H70" s="9"/>
      <c r="I70" s="9"/>
      <c r="J70" s="14"/>
      <c r="K70" s="14"/>
      <c r="L70" s="14"/>
      <c r="M70" s="13"/>
      <c r="N70" s="13"/>
      <c r="O70" s="7"/>
      <c r="P70" s="10"/>
    </row>
    <row r="71" s="1" customFormat="1" ht="23.25" spans="1:16">
      <c r="A71" s="15"/>
      <c r="B71" s="24"/>
      <c r="C71" s="16"/>
      <c r="D71" s="7" t="s">
        <v>144</v>
      </c>
      <c r="E71" s="7">
        <v>28.04</v>
      </c>
      <c r="F71" s="7">
        <v>55.1</v>
      </c>
      <c r="G71" s="7" t="s">
        <v>20</v>
      </c>
      <c r="H71" s="9"/>
      <c r="I71" s="9"/>
      <c r="J71" s="16"/>
      <c r="K71" s="16"/>
      <c r="L71" s="16"/>
      <c r="M71" s="15"/>
      <c r="N71" s="15"/>
      <c r="O71" s="7"/>
      <c r="P71" s="10"/>
    </row>
    <row r="72" s="1" customFormat="1" ht="12" spans="1:16">
      <c r="A72" s="11">
        <v>30</v>
      </c>
      <c r="B72" s="18" t="s">
        <v>81</v>
      </c>
      <c r="C72" s="12" t="s">
        <v>145</v>
      </c>
      <c r="D72" s="7" t="s">
        <v>146</v>
      </c>
      <c r="E72" s="7">
        <v>2840</v>
      </c>
      <c r="F72" s="7">
        <v>16</v>
      </c>
      <c r="G72" s="7" t="s">
        <v>20</v>
      </c>
      <c r="H72" s="9" t="s">
        <v>21</v>
      </c>
      <c r="I72" s="17" t="s">
        <v>21</v>
      </c>
      <c r="J72" s="7" t="s">
        <v>109</v>
      </c>
      <c r="K72" s="7" t="s">
        <v>23</v>
      </c>
      <c r="L72" s="7">
        <v>11360</v>
      </c>
      <c r="M72" s="6">
        <v>45440</v>
      </c>
      <c r="N72" s="6">
        <v>34080</v>
      </c>
      <c r="O72" s="7"/>
      <c r="P72" s="10" t="s">
        <v>84</v>
      </c>
    </row>
    <row r="73" s="1" customFormat="1" ht="24" spans="1:16">
      <c r="A73" s="15"/>
      <c r="B73" s="24"/>
      <c r="C73" s="16"/>
      <c r="D73" s="7" t="s">
        <v>147</v>
      </c>
      <c r="E73" s="7">
        <v>1142</v>
      </c>
      <c r="F73" s="7">
        <v>12</v>
      </c>
      <c r="G73" s="7" t="s">
        <v>20</v>
      </c>
      <c r="H73" s="9" t="s">
        <v>21</v>
      </c>
      <c r="I73" s="17" t="s">
        <v>21</v>
      </c>
      <c r="J73" s="7" t="s">
        <v>109</v>
      </c>
      <c r="K73" s="7" t="s">
        <v>148</v>
      </c>
      <c r="L73" s="7">
        <v>3842</v>
      </c>
      <c r="M73" s="6">
        <v>17967</v>
      </c>
      <c r="N73" s="6">
        <v>14125</v>
      </c>
      <c r="O73" s="7"/>
      <c r="P73" s="10"/>
    </row>
    <row r="74" s="1" customFormat="1" ht="12" spans="1:16">
      <c r="A74" s="6">
        <v>31</v>
      </c>
      <c r="B74" s="8" t="s">
        <v>25</v>
      </c>
      <c r="C74" s="7" t="s">
        <v>149</v>
      </c>
      <c r="D74" s="7" t="s">
        <v>150</v>
      </c>
      <c r="E74" s="7">
        <v>5900</v>
      </c>
      <c r="F74" s="7">
        <v>55</v>
      </c>
      <c r="G74" s="7" t="s">
        <v>20</v>
      </c>
      <c r="H74" s="7" t="s">
        <v>151</v>
      </c>
      <c r="I74" s="7">
        <v>88500</v>
      </c>
      <c r="J74" s="7" t="s">
        <v>34</v>
      </c>
      <c r="K74" s="9" t="s">
        <v>21</v>
      </c>
      <c r="L74" s="7">
        <v>29500</v>
      </c>
      <c r="M74" s="6">
        <v>324500</v>
      </c>
      <c r="N74" s="6">
        <v>206500</v>
      </c>
      <c r="O74" s="7"/>
      <c r="P74" s="10" t="s">
        <v>30</v>
      </c>
    </row>
    <row r="75" s="1" customFormat="1" ht="30" customHeight="1" spans="1:16">
      <c r="A75" s="6">
        <v>32</v>
      </c>
      <c r="B75" s="8" t="s">
        <v>17</v>
      </c>
      <c r="C75" s="7" t="s">
        <v>152</v>
      </c>
      <c r="D75" s="7" t="s">
        <v>153</v>
      </c>
      <c r="E75" s="7">
        <v>160</v>
      </c>
      <c r="F75" s="7">
        <v>18</v>
      </c>
      <c r="G75" s="7" t="s">
        <v>20</v>
      </c>
      <c r="H75" s="9" t="s">
        <v>21</v>
      </c>
      <c r="I75" s="9" t="s">
        <v>21</v>
      </c>
      <c r="J75" s="7" t="s">
        <v>109</v>
      </c>
      <c r="K75" s="7" t="s">
        <v>23</v>
      </c>
      <c r="L75" s="7">
        <v>640</v>
      </c>
      <c r="M75" s="6">
        <v>2880</v>
      </c>
      <c r="N75" s="6">
        <v>2240</v>
      </c>
      <c r="O75" s="7"/>
      <c r="P75" s="10" t="s">
        <v>24</v>
      </c>
    </row>
    <row r="76" s="1" customFormat="1" ht="12" spans="1:16">
      <c r="A76" s="6"/>
      <c r="B76" s="8"/>
      <c r="C76" s="7"/>
      <c r="D76" s="7" t="s">
        <v>154</v>
      </c>
      <c r="E76" s="7">
        <v>750</v>
      </c>
      <c r="F76" s="7">
        <v>24</v>
      </c>
      <c r="G76" s="7" t="s">
        <v>20</v>
      </c>
      <c r="H76" s="9" t="s">
        <v>21</v>
      </c>
      <c r="I76" s="9" t="s">
        <v>21</v>
      </c>
      <c r="J76" s="7" t="s">
        <v>34</v>
      </c>
      <c r="K76" s="7" t="s">
        <v>44</v>
      </c>
      <c r="L76" s="7">
        <v>3750</v>
      </c>
      <c r="M76" s="6">
        <v>18000</v>
      </c>
      <c r="N76" s="6">
        <v>14250</v>
      </c>
      <c r="O76" s="7"/>
      <c r="P76" s="10"/>
    </row>
    <row r="77" s="1" customFormat="1" ht="30" customHeight="1" spans="1:16">
      <c r="A77" s="6">
        <v>33</v>
      </c>
      <c r="B77" s="8" t="s">
        <v>25</v>
      </c>
      <c r="C77" s="7" t="s">
        <v>155</v>
      </c>
      <c r="D77" s="7" t="s">
        <v>156</v>
      </c>
      <c r="E77" s="7">
        <v>750</v>
      </c>
      <c r="F77" s="7">
        <v>30</v>
      </c>
      <c r="G77" s="7" t="s">
        <v>20</v>
      </c>
      <c r="H77" s="9" t="s">
        <v>21</v>
      </c>
      <c r="I77" s="9" t="s">
        <v>21</v>
      </c>
      <c r="J77" s="7" t="s">
        <v>22</v>
      </c>
      <c r="K77" s="7" t="s">
        <v>23</v>
      </c>
      <c r="L77" s="7">
        <v>4500</v>
      </c>
      <c r="M77" s="6">
        <v>22500</v>
      </c>
      <c r="N77" s="6">
        <v>18000</v>
      </c>
      <c r="O77" s="7"/>
      <c r="P77" s="10" t="s">
        <v>30</v>
      </c>
    </row>
    <row r="78" s="1" customFormat="1" ht="12" spans="1:16">
      <c r="A78" s="6"/>
      <c r="B78" s="8"/>
      <c r="C78" s="7"/>
      <c r="D78" s="7" t="s">
        <v>157</v>
      </c>
      <c r="E78" s="7">
        <v>4050</v>
      </c>
      <c r="F78" s="7">
        <v>24</v>
      </c>
      <c r="G78" s="7"/>
      <c r="H78" s="9" t="s">
        <v>21</v>
      </c>
      <c r="I78" s="9" t="s">
        <v>21</v>
      </c>
      <c r="J78" s="7" t="s">
        <v>22</v>
      </c>
      <c r="K78" s="9" t="s">
        <v>21</v>
      </c>
      <c r="L78" s="7">
        <v>24300</v>
      </c>
      <c r="M78" s="6">
        <v>97200</v>
      </c>
      <c r="N78" s="6">
        <v>72900</v>
      </c>
      <c r="O78" s="7"/>
      <c r="P78" s="10"/>
    </row>
    <row r="79" s="1" customFormat="1" ht="36" spans="1:16">
      <c r="A79" s="6">
        <v>34</v>
      </c>
      <c r="B79" s="8" t="s">
        <v>17</v>
      </c>
      <c r="C79" s="7" t="s">
        <v>158</v>
      </c>
      <c r="D79" s="7" t="s">
        <v>159</v>
      </c>
      <c r="E79" s="7">
        <v>10000</v>
      </c>
      <c r="F79" s="7">
        <v>24</v>
      </c>
      <c r="G79" s="7" t="s">
        <v>20</v>
      </c>
      <c r="H79" s="9" t="s">
        <v>21</v>
      </c>
      <c r="I79" s="9" t="s">
        <v>21</v>
      </c>
      <c r="J79" s="9" t="s">
        <v>21</v>
      </c>
      <c r="K79" s="9" t="s">
        <v>21</v>
      </c>
      <c r="L79" s="9" t="s">
        <v>21</v>
      </c>
      <c r="M79" s="6">
        <v>240000</v>
      </c>
      <c r="N79" s="6">
        <v>24000</v>
      </c>
      <c r="O79" s="7"/>
      <c r="P79" s="6" t="s">
        <v>24</v>
      </c>
    </row>
    <row r="80" s="1" customFormat="1" ht="12" spans="1:16">
      <c r="A80" s="6">
        <v>35</v>
      </c>
      <c r="B80" s="8" t="s">
        <v>17</v>
      </c>
      <c r="C80" s="7" t="s">
        <v>160</v>
      </c>
      <c r="D80" s="7" t="s">
        <v>161</v>
      </c>
      <c r="E80" s="7">
        <v>1129</v>
      </c>
      <c r="F80" s="7">
        <v>24</v>
      </c>
      <c r="G80" s="7" t="s">
        <v>20</v>
      </c>
      <c r="H80" s="9" t="s">
        <v>21</v>
      </c>
      <c r="I80" s="17" t="s">
        <v>21</v>
      </c>
      <c r="J80" s="7" t="s">
        <v>22</v>
      </c>
      <c r="K80" s="7" t="s">
        <v>23</v>
      </c>
      <c r="L80" s="7">
        <v>6774</v>
      </c>
      <c r="M80" s="6">
        <v>27096</v>
      </c>
      <c r="N80" s="6">
        <v>20322</v>
      </c>
      <c r="O80" s="7"/>
      <c r="P80" s="10" t="s">
        <v>24</v>
      </c>
    </row>
    <row r="81" s="1" customFormat="1" ht="30" customHeight="1" spans="1:16">
      <c r="A81" s="6">
        <v>36</v>
      </c>
      <c r="B81" s="8" t="s">
        <v>17</v>
      </c>
      <c r="C81" s="7" t="s">
        <v>162</v>
      </c>
      <c r="D81" s="7" t="s">
        <v>163</v>
      </c>
      <c r="E81" s="7">
        <v>1100</v>
      </c>
      <c r="F81" s="7">
        <v>24</v>
      </c>
      <c r="G81" s="7" t="s">
        <v>20</v>
      </c>
      <c r="H81" s="9" t="s">
        <v>21</v>
      </c>
      <c r="I81" s="17" t="s">
        <v>21</v>
      </c>
      <c r="J81" s="7" t="s">
        <v>22</v>
      </c>
      <c r="K81" s="7" t="s">
        <v>23</v>
      </c>
      <c r="L81" s="7">
        <v>6600</v>
      </c>
      <c r="M81" s="6">
        <v>26400</v>
      </c>
      <c r="N81" s="6">
        <v>19800</v>
      </c>
      <c r="O81" s="7"/>
      <c r="P81" s="10" t="s">
        <v>24</v>
      </c>
    </row>
    <row r="82" s="1" customFormat="1" ht="12" spans="1:16">
      <c r="A82" s="6"/>
      <c r="B82" s="8"/>
      <c r="C82" s="7"/>
      <c r="D82" s="7" t="s">
        <v>153</v>
      </c>
      <c r="E82" s="7">
        <v>500</v>
      </c>
      <c r="F82" s="7">
        <v>24</v>
      </c>
      <c r="G82" s="7" t="s">
        <v>20</v>
      </c>
      <c r="H82" s="9" t="s">
        <v>21</v>
      </c>
      <c r="I82" s="17" t="s">
        <v>21</v>
      </c>
      <c r="J82" s="7" t="s">
        <v>22</v>
      </c>
      <c r="K82" s="7" t="s">
        <v>23</v>
      </c>
      <c r="L82" s="7">
        <v>3000</v>
      </c>
      <c r="M82" s="6">
        <v>12000</v>
      </c>
      <c r="N82" s="6">
        <v>9000</v>
      </c>
      <c r="O82" s="7"/>
      <c r="P82" s="10"/>
    </row>
    <row r="83" s="1" customFormat="1" ht="30" customHeight="1" spans="1:16">
      <c r="A83" s="11">
        <v>37</v>
      </c>
      <c r="B83" s="8" t="s">
        <v>25</v>
      </c>
      <c r="C83" s="12" t="s">
        <v>164</v>
      </c>
      <c r="D83" s="7" t="s">
        <v>165</v>
      </c>
      <c r="E83" s="7">
        <v>950</v>
      </c>
      <c r="F83" s="7">
        <v>30</v>
      </c>
      <c r="G83" s="7" t="s">
        <v>20</v>
      </c>
      <c r="H83" s="9" t="s">
        <v>21</v>
      </c>
      <c r="I83" s="9" t="s">
        <v>21</v>
      </c>
      <c r="J83" s="7" t="s">
        <v>22</v>
      </c>
      <c r="K83" s="7" t="s">
        <v>23</v>
      </c>
      <c r="L83" s="7">
        <v>5700</v>
      </c>
      <c r="M83" s="6">
        <v>28500</v>
      </c>
      <c r="N83" s="6">
        <v>22800</v>
      </c>
      <c r="O83" s="7"/>
      <c r="P83" s="10" t="s">
        <v>30</v>
      </c>
    </row>
    <row r="84" s="1" customFormat="1" ht="12" spans="1:16">
      <c r="A84" s="13"/>
      <c r="B84" s="8"/>
      <c r="C84" s="14"/>
      <c r="D84" s="7" t="s">
        <v>166</v>
      </c>
      <c r="E84" s="7">
        <v>1100</v>
      </c>
      <c r="F84" s="7">
        <v>30</v>
      </c>
      <c r="G84" s="7" t="s">
        <v>20</v>
      </c>
      <c r="H84" s="9" t="s">
        <v>21</v>
      </c>
      <c r="I84" s="9" t="s">
        <v>21</v>
      </c>
      <c r="J84" s="7" t="s">
        <v>22</v>
      </c>
      <c r="K84" s="7" t="s">
        <v>23</v>
      </c>
      <c r="L84" s="7">
        <v>6600</v>
      </c>
      <c r="M84" s="6">
        <v>33000</v>
      </c>
      <c r="N84" s="6">
        <v>26400</v>
      </c>
      <c r="O84" s="7"/>
      <c r="P84" s="10"/>
    </row>
    <row r="85" s="1" customFormat="1" ht="12" spans="1:16">
      <c r="A85" s="13"/>
      <c r="B85" s="8"/>
      <c r="C85" s="14"/>
      <c r="D85" s="6" t="s">
        <v>92</v>
      </c>
      <c r="E85" s="7">
        <v>500</v>
      </c>
      <c r="F85" s="7">
        <v>30</v>
      </c>
      <c r="G85" s="7" t="s">
        <v>20</v>
      </c>
      <c r="H85" s="9" t="s">
        <v>21</v>
      </c>
      <c r="I85" s="9" t="s">
        <v>21</v>
      </c>
      <c r="J85" s="7" t="s">
        <v>22</v>
      </c>
      <c r="K85" s="7" t="s">
        <v>23</v>
      </c>
      <c r="L85" s="7">
        <v>3000</v>
      </c>
      <c r="M85" s="6">
        <v>15000</v>
      </c>
      <c r="N85" s="6">
        <v>12000</v>
      </c>
      <c r="O85" s="7"/>
      <c r="P85" s="10"/>
    </row>
    <row r="86" s="1" customFormat="1" ht="12" spans="1:16">
      <c r="A86" s="13"/>
      <c r="B86" s="8"/>
      <c r="C86" s="14"/>
      <c r="D86" s="6" t="s">
        <v>167</v>
      </c>
      <c r="E86" s="7">
        <v>400</v>
      </c>
      <c r="F86" s="7">
        <v>30</v>
      </c>
      <c r="G86" s="7" t="s">
        <v>20</v>
      </c>
      <c r="H86" s="9" t="s">
        <v>21</v>
      </c>
      <c r="I86" s="9" t="s">
        <v>21</v>
      </c>
      <c r="J86" s="7" t="s">
        <v>22</v>
      </c>
      <c r="K86" s="7" t="s">
        <v>23</v>
      </c>
      <c r="L86" s="7">
        <v>2400</v>
      </c>
      <c r="M86" s="6">
        <v>12000</v>
      </c>
      <c r="N86" s="6">
        <v>9600</v>
      </c>
      <c r="O86" s="7"/>
      <c r="P86" s="10"/>
    </row>
    <row r="87" s="1" customFormat="1" ht="12" spans="1:16">
      <c r="A87" s="15"/>
      <c r="B87" s="8"/>
      <c r="C87" s="16"/>
      <c r="D87" s="7" t="s">
        <v>168</v>
      </c>
      <c r="E87" s="7">
        <v>390</v>
      </c>
      <c r="F87" s="7">
        <v>28</v>
      </c>
      <c r="G87" s="7" t="s">
        <v>20</v>
      </c>
      <c r="H87" s="9"/>
      <c r="I87" s="9"/>
      <c r="J87" s="7" t="s">
        <v>22</v>
      </c>
      <c r="K87" s="7" t="s">
        <v>23</v>
      </c>
      <c r="L87" s="7">
        <v>1917</v>
      </c>
      <c r="M87" s="6">
        <f>E87*F87</f>
        <v>10920</v>
      </c>
      <c r="N87" s="6">
        <f>M87-L87</f>
        <v>9003</v>
      </c>
      <c r="O87" s="7"/>
      <c r="P87" s="10"/>
    </row>
    <row r="88" s="1" customFormat="1" ht="12" spans="1:16">
      <c r="A88" s="6">
        <v>38</v>
      </c>
      <c r="B88" s="8" t="s">
        <v>25</v>
      </c>
      <c r="C88" s="7" t="s">
        <v>169</v>
      </c>
      <c r="D88" s="7" t="s">
        <v>170</v>
      </c>
      <c r="E88" s="7">
        <v>1200</v>
      </c>
      <c r="F88" s="7">
        <v>30</v>
      </c>
      <c r="G88" s="7" t="s">
        <v>20</v>
      </c>
      <c r="H88" s="9" t="s">
        <v>21</v>
      </c>
      <c r="I88" s="9" t="s">
        <v>21</v>
      </c>
      <c r="J88" s="7" t="s">
        <v>99</v>
      </c>
      <c r="K88" s="7" t="s">
        <v>23</v>
      </c>
      <c r="L88" s="7">
        <v>10800</v>
      </c>
      <c r="M88" s="6">
        <v>36000</v>
      </c>
      <c r="N88" s="6">
        <v>25200</v>
      </c>
      <c r="O88" s="7"/>
      <c r="P88" s="10" t="s">
        <v>30</v>
      </c>
    </row>
    <row r="89" s="1" customFormat="1" ht="12" spans="1:16">
      <c r="A89" s="11">
        <v>39</v>
      </c>
      <c r="B89" s="8" t="s">
        <v>25</v>
      </c>
      <c r="C89" s="7" t="s">
        <v>171</v>
      </c>
      <c r="D89" s="7" t="s">
        <v>172</v>
      </c>
      <c r="E89" s="7">
        <v>1300</v>
      </c>
      <c r="F89" s="7">
        <v>35</v>
      </c>
      <c r="G89" s="7" t="s">
        <v>20</v>
      </c>
      <c r="H89" s="9" t="s">
        <v>21</v>
      </c>
      <c r="I89" s="9" t="s">
        <v>21</v>
      </c>
      <c r="J89" s="7" t="s">
        <v>99</v>
      </c>
      <c r="K89" s="7" t="s">
        <v>44</v>
      </c>
      <c r="L89" s="7">
        <v>11700</v>
      </c>
      <c r="M89" s="6">
        <v>45500</v>
      </c>
      <c r="N89" s="6">
        <v>33800</v>
      </c>
      <c r="O89" s="7"/>
      <c r="P89" s="10" t="s">
        <v>30</v>
      </c>
    </row>
    <row r="90" s="1" customFormat="1" ht="12" spans="1:16">
      <c r="A90" s="15"/>
      <c r="B90" s="8"/>
      <c r="C90" s="6" t="s">
        <v>173</v>
      </c>
      <c r="D90" s="7" t="s">
        <v>174</v>
      </c>
      <c r="E90" s="7">
        <v>1420</v>
      </c>
      <c r="F90" s="7">
        <v>35</v>
      </c>
      <c r="G90" s="7" t="s">
        <v>20</v>
      </c>
      <c r="H90" s="9" t="s">
        <v>21</v>
      </c>
      <c r="I90" s="9" t="s">
        <v>21</v>
      </c>
      <c r="J90" s="7" t="s">
        <v>99</v>
      </c>
      <c r="K90" s="7" t="s">
        <v>44</v>
      </c>
      <c r="L90" s="7">
        <v>12780</v>
      </c>
      <c r="M90" s="6">
        <v>49700</v>
      </c>
      <c r="N90" s="6">
        <v>36920</v>
      </c>
      <c r="O90" s="7"/>
      <c r="P90" s="10"/>
    </row>
    <row r="91" s="1" customFormat="1" ht="30" customHeight="1" spans="1:16">
      <c r="A91" s="11">
        <v>40</v>
      </c>
      <c r="B91" s="8" t="s">
        <v>25</v>
      </c>
      <c r="C91" s="6" t="s">
        <v>175</v>
      </c>
      <c r="D91" s="7" t="s">
        <v>176</v>
      </c>
      <c r="E91" s="7">
        <v>1338</v>
      </c>
      <c r="F91" s="7">
        <v>30</v>
      </c>
      <c r="G91" s="7" t="s">
        <v>20</v>
      </c>
      <c r="H91" s="9" t="s">
        <v>21</v>
      </c>
      <c r="I91" s="9" t="s">
        <v>21</v>
      </c>
      <c r="J91" s="7" t="s">
        <v>22</v>
      </c>
      <c r="K91" s="7" t="s">
        <v>23</v>
      </c>
      <c r="L91" s="7">
        <v>7000</v>
      </c>
      <c r="M91" s="6">
        <v>40140</v>
      </c>
      <c r="N91" s="6">
        <v>33140</v>
      </c>
      <c r="O91" s="7"/>
      <c r="P91" s="10" t="s">
        <v>30</v>
      </c>
    </row>
    <row r="92" s="1" customFormat="1" ht="30" customHeight="1" spans="1:16">
      <c r="A92" s="13"/>
      <c r="B92" s="8"/>
      <c r="C92" s="6"/>
      <c r="D92" s="7" t="s">
        <v>177</v>
      </c>
      <c r="E92" s="7">
        <v>362</v>
      </c>
      <c r="F92" s="7">
        <v>31.5</v>
      </c>
      <c r="G92" s="7" t="s">
        <v>20</v>
      </c>
      <c r="H92" s="9"/>
      <c r="I92" s="9"/>
      <c r="J92" s="7" t="s">
        <v>22</v>
      </c>
      <c r="K92" s="7" t="s">
        <v>23</v>
      </c>
      <c r="L92" s="7">
        <v>3200</v>
      </c>
      <c r="M92" s="6">
        <v>11403</v>
      </c>
      <c r="N92" s="6">
        <v>8203</v>
      </c>
      <c r="O92" s="7"/>
      <c r="P92" s="10"/>
    </row>
    <row r="93" s="1" customFormat="1" ht="30" customHeight="1" spans="1:16">
      <c r="A93" s="13"/>
      <c r="B93" s="8"/>
      <c r="C93" s="6"/>
      <c r="D93" s="7" t="s">
        <v>178</v>
      </c>
      <c r="E93" s="7">
        <v>450</v>
      </c>
      <c r="F93" s="7">
        <v>35</v>
      </c>
      <c r="G93" s="7" t="s">
        <v>20</v>
      </c>
      <c r="H93" s="7" t="s">
        <v>28</v>
      </c>
      <c r="I93" s="7">
        <v>1800</v>
      </c>
      <c r="J93" s="7" t="s">
        <v>99</v>
      </c>
      <c r="K93" s="7" t="s">
        <v>79</v>
      </c>
      <c r="L93" s="7">
        <v>4050</v>
      </c>
      <c r="M93" s="6">
        <v>15750</v>
      </c>
      <c r="N93" s="6">
        <v>9900</v>
      </c>
      <c r="O93" s="7"/>
      <c r="P93" s="10"/>
    </row>
    <row r="94" s="1" customFormat="1" ht="12" spans="1:16">
      <c r="A94" s="13"/>
      <c r="B94" s="8"/>
      <c r="C94" s="6"/>
      <c r="D94" s="7" t="s">
        <v>172</v>
      </c>
      <c r="E94" s="7">
        <v>1250</v>
      </c>
      <c r="F94" s="7">
        <v>35</v>
      </c>
      <c r="G94" s="7"/>
      <c r="H94" s="9" t="s">
        <v>21</v>
      </c>
      <c r="I94" s="9" t="s">
        <v>21</v>
      </c>
      <c r="J94" s="7" t="s">
        <v>61</v>
      </c>
      <c r="K94" s="7" t="s">
        <v>23</v>
      </c>
      <c r="L94" s="7">
        <v>10000</v>
      </c>
      <c r="M94" s="6">
        <v>43750</v>
      </c>
      <c r="N94" s="6">
        <v>33750</v>
      </c>
      <c r="O94" s="7"/>
      <c r="P94" s="10"/>
    </row>
    <row r="95" s="1" customFormat="1" ht="24" spans="1:16">
      <c r="A95" s="15"/>
      <c r="B95" s="8"/>
      <c r="C95" s="7" t="s">
        <v>179</v>
      </c>
      <c r="D95" s="7" t="s">
        <v>180</v>
      </c>
      <c r="E95" s="7">
        <v>1200</v>
      </c>
      <c r="F95" s="7">
        <v>35</v>
      </c>
      <c r="G95" s="7" t="s">
        <v>20</v>
      </c>
      <c r="H95" s="9" t="s">
        <v>21</v>
      </c>
      <c r="I95" s="9" t="s">
        <v>21</v>
      </c>
      <c r="J95" s="7" t="s">
        <v>29</v>
      </c>
      <c r="K95" s="7" t="s">
        <v>181</v>
      </c>
      <c r="L95" s="7">
        <v>8400</v>
      </c>
      <c r="M95" s="6">
        <v>42000</v>
      </c>
      <c r="N95" s="6">
        <v>33600</v>
      </c>
      <c r="O95" s="7"/>
      <c r="P95" s="10"/>
    </row>
    <row r="96" s="1" customFormat="1" ht="15.75" customHeight="1" spans="1:16">
      <c r="A96" s="6">
        <v>41</v>
      </c>
      <c r="B96" s="8" t="s">
        <v>17</v>
      </c>
      <c r="C96" s="7" t="s">
        <v>182</v>
      </c>
      <c r="D96" s="6" t="s">
        <v>183</v>
      </c>
      <c r="E96" s="6">
        <v>450</v>
      </c>
      <c r="F96" s="6">
        <v>24</v>
      </c>
      <c r="G96" s="7" t="s">
        <v>20</v>
      </c>
      <c r="H96" s="17" t="s">
        <v>21</v>
      </c>
      <c r="I96" s="17" t="s">
        <v>21</v>
      </c>
      <c r="J96" s="6" t="s">
        <v>22</v>
      </c>
      <c r="K96" s="7" t="s">
        <v>23</v>
      </c>
      <c r="L96" s="6">
        <v>2700</v>
      </c>
      <c r="M96" s="6">
        <v>10800</v>
      </c>
      <c r="N96" s="6">
        <v>8100</v>
      </c>
      <c r="O96" s="7"/>
      <c r="P96" s="10" t="s">
        <v>24</v>
      </c>
    </row>
    <row r="97" s="1" customFormat="1" ht="12" spans="1:16">
      <c r="A97" s="6"/>
      <c r="B97" s="8"/>
      <c r="C97" s="7"/>
      <c r="D97" s="7" t="s">
        <v>184</v>
      </c>
      <c r="E97" s="7">
        <v>1000</v>
      </c>
      <c r="F97" s="7">
        <v>24</v>
      </c>
      <c r="G97" s="7" t="s">
        <v>20</v>
      </c>
      <c r="H97" s="17" t="s">
        <v>21</v>
      </c>
      <c r="I97" s="17" t="s">
        <v>21</v>
      </c>
      <c r="J97" s="7" t="s">
        <v>185</v>
      </c>
      <c r="K97" s="7" t="s">
        <v>23</v>
      </c>
      <c r="L97" s="7">
        <v>7000</v>
      </c>
      <c r="M97" s="6">
        <v>24000</v>
      </c>
      <c r="N97" s="6">
        <v>17000</v>
      </c>
      <c r="O97" s="7"/>
      <c r="P97" s="10"/>
    </row>
    <row r="98" s="1" customFormat="1" ht="12" spans="1:16">
      <c r="A98" s="6"/>
      <c r="B98" s="8"/>
      <c r="C98" s="7"/>
      <c r="D98" s="7" t="s">
        <v>186</v>
      </c>
      <c r="E98" s="7">
        <v>250</v>
      </c>
      <c r="F98" s="7">
        <v>24</v>
      </c>
      <c r="G98" s="7" t="s">
        <v>20</v>
      </c>
      <c r="H98" s="17" t="s">
        <v>21</v>
      </c>
      <c r="I98" s="17" t="s">
        <v>21</v>
      </c>
      <c r="J98" s="7" t="s">
        <v>22</v>
      </c>
      <c r="K98" s="7" t="s">
        <v>23</v>
      </c>
      <c r="L98" s="7">
        <v>1500</v>
      </c>
      <c r="M98" s="6">
        <v>6000</v>
      </c>
      <c r="N98" s="6">
        <v>4500</v>
      </c>
      <c r="O98" s="7"/>
      <c r="P98" s="10"/>
    </row>
    <row r="99" s="1" customFormat="1" ht="30" customHeight="1" spans="1:16">
      <c r="A99" s="6">
        <v>42</v>
      </c>
      <c r="B99" s="8" t="s">
        <v>17</v>
      </c>
      <c r="C99" s="7" t="s">
        <v>187</v>
      </c>
      <c r="D99" s="7" t="s">
        <v>188</v>
      </c>
      <c r="E99" s="7">
        <v>1000</v>
      </c>
      <c r="F99" s="7">
        <v>30</v>
      </c>
      <c r="G99" s="7" t="s">
        <v>20</v>
      </c>
      <c r="H99" s="7" t="s">
        <v>70</v>
      </c>
      <c r="I99" s="7">
        <v>3000</v>
      </c>
      <c r="J99" s="7" t="s">
        <v>99</v>
      </c>
      <c r="K99" s="7" t="s">
        <v>189</v>
      </c>
      <c r="L99" s="7">
        <v>9000</v>
      </c>
      <c r="M99" s="6">
        <v>30000</v>
      </c>
      <c r="N99" s="6">
        <v>18000</v>
      </c>
      <c r="O99" s="7"/>
      <c r="P99" s="10" t="s">
        <v>24</v>
      </c>
    </row>
    <row r="100" s="1" customFormat="1" ht="12" spans="1:16">
      <c r="A100" s="6"/>
      <c r="B100" s="8"/>
      <c r="C100" s="7"/>
      <c r="D100" s="7" t="s">
        <v>190</v>
      </c>
      <c r="E100" s="7">
        <v>450</v>
      </c>
      <c r="F100" s="7">
        <v>24</v>
      </c>
      <c r="G100" s="7"/>
      <c r="H100" s="9" t="s">
        <v>21</v>
      </c>
      <c r="I100" s="9" t="s">
        <v>21</v>
      </c>
      <c r="J100" s="7" t="s">
        <v>22</v>
      </c>
      <c r="K100" s="7" t="s">
        <v>23</v>
      </c>
      <c r="L100" s="7">
        <v>2700</v>
      </c>
      <c r="M100" s="6">
        <v>10800</v>
      </c>
      <c r="N100" s="6">
        <v>8100</v>
      </c>
      <c r="O100" s="7"/>
      <c r="P100" s="10"/>
    </row>
    <row r="101" s="1" customFormat="1" ht="30" customHeight="1" spans="1:16">
      <c r="A101" s="6">
        <v>43</v>
      </c>
      <c r="B101" s="8" t="s">
        <v>17</v>
      </c>
      <c r="C101" s="7" t="s">
        <v>191</v>
      </c>
      <c r="D101" s="7" t="s">
        <v>192</v>
      </c>
      <c r="E101" s="7">
        <v>1000</v>
      </c>
      <c r="F101" s="7">
        <v>24</v>
      </c>
      <c r="G101" s="7" t="s">
        <v>20</v>
      </c>
      <c r="H101" s="9" t="s">
        <v>21</v>
      </c>
      <c r="I101" s="9" t="s">
        <v>21</v>
      </c>
      <c r="J101" s="7" t="s">
        <v>22</v>
      </c>
      <c r="K101" s="7" t="s">
        <v>44</v>
      </c>
      <c r="L101" s="7">
        <v>6000</v>
      </c>
      <c r="M101" s="6">
        <v>24000</v>
      </c>
      <c r="N101" s="6">
        <v>18000</v>
      </c>
      <c r="O101" s="7"/>
      <c r="P101" s="10" t="s">
        <v>24</v>
      </c>
    </row>
    <row r="102" s="1" customFormat="1" ht="12" spans="1:16">
      <c r="A102" s="6"/>
      <c r="B102" s="8"/>
      <c r="C102" s="7"/>
      <c r="D102" s="7" t="s">
        <v>163</v>
      </c>
      <c r="E102" s="7">
        <v>1000</v>
      </c>
      <c r="F102" s="7">
        <v>18</v>
      </c>
      <c r="G102" s="7" t="s">
        <v>20</v>
      </c>
      <c r="H102" s="9" t="s">
        <v>21</v>
      </c>
      <c r="I102" s="9" t="s">
        <v>21</v>
      </c>
      <c r="J102" s="7" t="s">
        <v>22</v>
      </c>
      <c r="K102" s="7" t="s">
        <v>23</v>
      </c>
      <c r="L102" s="7">
        <v>6000</v>
      </c>
      <c r="M102" s="6">
        <v>18000</v>
      </c>
      <c r="N102" s="6">
        <v>12000</v>
      </c>
      <c r="O102" s="7"/>
      <c r="P102" s="10"/>
    </row>
    <row r="103" s="1" customFormat="1" ht="44.25" customHeight="1" spans="1:16">
      <c r="A103" s="6">
        <v>44</v>
      </c>
      <c r="B103" s="8" t="s">
        <v>81</v>
      </c>
      <c r="C103" s="7" t="s">
        <v>193</v>
      </c>
      <c r="D103" s="7" t="s">
        <v>194</v>
      </c>
      <c r="E103" s="7">
        <v>270</v>
      </c>
      <c r="F103" s="7">
        <v>18</v>
      </c>
      <c r="G103" s="7" t="s">
        <v>20</v>
      </c>
      <c r="H103" s="9" t="s">
        <v>21</v>
      </c>
      <c r="I103" s="9" t="s">
        <v>21</v>
      </c>
      <c r="J103" s="7" t="s">
        <v>109</v>
      </c>
      <c r="K103" s="7" t="s">
        <v>23</v>
      </c>
      <c r="L103" s="7">
        <v>1080</v>
      </c>
      <c r="M103" s="6">
        <v>4860</v>
      </c>
      <c r="N103" s="6">
        <v>3780</v>
      </c>
      <c r="O103" s="7"/>
      <c r="P103" s="10" t="s">
        <v>84</v>
      </c>
    </row>
    <row r="104" s="1" customFormat="1" ht="12" spans="1:16">
      <c r="A104" s="6">
        <v>45</v>
      </c>
      <c r="B104" s="8" t="s">
        <v>81</v>
      </c>
      <c r="C104" s="7" t="s">
        <v>195</v>
      </c>
      <c r="D104" s="7" t="s">
        <v>196</v>
      </c>
      <c r="E104" s="7">
        <v>1200</v>
      </c>
      <c r="F104" s="7">
        <v>8</v>
      </c>
      <c r="G104" s="7" t="s">
        <v>20</v>
      </c>
      <c r="H104" s="9" t="s">
        <v>21</v>
      </c>
      <c r="I104" s="9" t="s">
        <v>21</v>
      </c>
      <c r="J104" s="9" t="s">
        <v>21</v>
      </c>
      <c r="K104" s="9" t="s">
        <v>21</v>
      </c>
      <c r="L104" s="9" t="s">
        <v>21</v>
      </c>
      <c r="M104" s="6">
        <v>9600</v>
      </c>
      <c r="N104" s="6">
        <v>9600</v>
      </c>
      <c r="O104" s="7"/>
      <c r="P104" s="10" t="s">
        <v>84</v>
      </c>
    </row>
    <row r="105" s="1" customFormat="1" ht="36" spans="1:16">
      <c r="A105" s="6">
        <v>46</v>
      </c>
      <c r="B105" s="8" t="s">
        <v>81</v>
      </c>
      <c r="C105" s="7" t="s">
        <v>197</v>
      </c>
      <c r="D105" s="7" t="s">
        <v>198</v>
      </c>
      <c r="E105" s="7">
        <v>530</v>
      </c>
      <c r="F105" s="7">
        <v>12</v>
      </c>
      <c r="G105" s="7" t="s">
        <v>20</v>
      </c>
      <c r="H105" s="9" t="s">
        <v>21</v>
      </c>
      <c r="I105" s="9" t="s">
        <v>21</v>
      </c>
      <c r="J105" s="7" t="s">
        <v>109</v>
      </c>
      <c r="K105" s="7" t="s">
        <v>23</v>
      </c>
      <c r="L105" s="7">
        <v>2120</v>
      </c>
      <c r="M105" s="6">
        <v>6360</v>
      </c>
      <c r="N105" s="6">
        <v>4240</v>
      </c>
      <c r="O105" s="7"/>
      <c r="P105" s="10" t="s">
        <v>84</v>
      </c>
    </row>
    <row r="106" s="1" customFormat="1" ht="12" spans="1:16">
      <c r="A106" s="11">
        <v>47</v>
      </c>
      <c r="B106" s="8" t="s">
        <v>81</v>
      </c>
      <c r="C106" s="7" t="s">
        <v>199</v>
      </c>
      <c r="D106" s="7" t="s">
        <v>200</v>
      </c>
      <c r="E106" s="7">
        <v>800</v>
      </c>
      <c r="F106" s="7">
        <v>16</v>
      </c>
      <c r="G106" s="7" t="s">
        <v>20</v>
      </c>
      <c r="H106" s="9" t="s">
        <v>21</v>
      </c>
      <c r="I106" s="9" t="s">
        <v>21</v>
      </c>
      <c r="J106" s="7" t="s">
        <v>22</v>
      </c>
      <c r="K106" s="7" t="s">
        <v>23</v>
      </c>
      <c r="L106" s="7">
        <v>4800</v>
      </c>
      <c r="M106" s="6">
        <v>12800</v>
      </c>
      <c r="N106" s="6">
        <v>8000</v>
      </c>
      <c r="O106" s="7"/>
      <c r="P106" s="10" t="s">
        <v>84</v>
      </c>
    </row>
    <row r="107" s="1" customFormat="1" ht="12" spans="1:16">
      <c r="A107" s="15"/>
      <c r="B107" s="8"/>
      <c r="C107" s="7" t="s">
        <v>201</v>
      </c>
      <c r="D107" s="7" t="s">
        <v>202</v>
      </c>
      <c r="E107" s="7">
        <v>800</v>
      </c>
      <c r="F107" s="7">
        <v>5</v>
      </c>
      <c r="G107" s="7" t="s">
        <v>77</v>
      </c>
      <c r="H107" s="9" t="s">
        <v>21</v>
      </c>
      <c r="I107" s="9" t="s">
        <v>21</v>
      </c>
      <c r="J107" s="9" t="s">
        <v>21</v>
      </c>
      <c r="K107" s="9" t="s">
        <v>21</v>
      </c>
      <c r="L107" s="9" t="s">
        <v>21</v>
      </c>
      <c r="M107" s="6">
        <v>4000</v>
      </c>
      <c r="N107" s="6">
        <v>4000</v>
      </c>
      <c r="O107" s="7">
        <v>4000</v>
      </c>
      <c r="P107" s="10"/>
    </row>
    <row r="108" s="1" customFormat="1" ht="24" spans="1:16">
      <c r="A108" s="6">
        <v>48</v>
      </c>
      <c r="B108" s="8" t="s">
        <v>81</v>
      </c>
      <c r="C108" s="7" t="s">
        <v>203</v>
      </c>
      <c r="D108" s="7" t="s">
        <v>204</v>
      </c>
      <c r="E108" s="7">
        <v>700</v>
      </c>
      <c r="F108" s="7">
        <v>5</v>
      </c>
      <c r="G108" s="7" t="s">
        <v>77</v>
      </c>
      <c r="H108" s="9" t="s">
        <v>21</v>
      </c>
      <c r="I108" s="9" t="s">
        <v>21</v>
      </c>
      <c r="J108" s="9" t="s">
        <v>21</v>
      </c>
      <c r="K108" s="9" t="s">
        <v>21</v>
      </c>
      <c r="L108" s="9" t="s">
        <v>21</v>
      </c>
      <c r="M108" s="6">
        <v>3500</v>
      </c>
      <c r="N108" s="6">
        <v>3500</v>
      </c>
      <c r="O108" s="7">
        <v>3500</v>
      </c>
      <c r="P108" s="10" t="s">
        <v>84</v>
      </c>
    </row>
    <row r="109" s="1" customFormat="1" ht="12" spans="1:16">
      <c r="A109" s="6">
        <v>49</v>
      </c>
      <c r="B109" s="8" t="s">
        <v>81</v>
      </c>
      <c r="C109" s="7" t="s">
        <v>205</v>
      </c>
      <c r="D109" s="7" t="s">
        <v>206</v>
      </c>
      <c r="E109" s="7">
        <v>500</v>
      </c>
      <c r="F109" s="7">
        <v>6</v>
      </c>
      <c r="G109" s="7" t="s">
        <v>77</v>
      </c>
      <c r="H109" s="9" t="s">
        <v>21</v>
      </c>
      <c r="I109" s="9" t="s">
        <v>21</v>
      </c>
      <c r="J109" s="9" t="s">
        <v>21</v>
      </c>
      <c r="K109" s="9" t="s">
        <v>21</v>
      </c>
      <c r="L109" s="9" t="s">
        <v>21</v>
      </c>
      <c r="M109" s="6">
        <v>3000</v>
      </c>
      <c r="N109" s="6">
        <v>3000</v>
      </c>
      <c r="O109" s="7">
        <v>3000</v>
      </c>
      <c r="P109" s="10" t="s">
        <v>84</v>
      </c>
    </row>
    <row r="110" s="1" customFormat="1" ht="24" spans="1:16">
      <c r="A110" s="6">
        <v>50</v>
      </c>
      <c r="B110" s="8" t="s">
        <v>81</v>
      </c>
      <c r="C110" s="7" t="s">
        <v>207</v>
      </c>
      <c r="D110" s="7" t="s">
        <v>208</v>
      </c>
      <c r="E110" s="7">
        <v>200</v>
      </c>
      <c r="F110" s="7">
        <v>17</v>
      </c>
      <c r="G110" s="7" t="s">
        <v>20</v>
      </c>
      <c r="H110" s="9" t="s">
        <v>21</v>
      </c>
      <c r="I110" s="9" t="s">
        <v>21</v>
      </c>
      <c r="J110" s="7" t="s">
        <v>99</v>
      </c>
      <c r="K110" s="7" t="s">
        <v>189</v>
      </c>
      <c r="L110" s="7">
        <v>1800</v>
      </c>
      <c r="M110" s="6">
        <v>3400</v>
      </c>
      <c r="N110" s="6">
        <v>1600</v>
      </c>
      <c r="O110" s="7"/>
      <c r="P110" s="10" t="s">
        <v>84</v>
      </c>
    </row>
    <row r="111" s="1" customFormat="1" ht="12" spans="1:16">
      <c r="A111" s="6">
        <v>51</v>
      </c>
      <c r="B111" s="8" t="s">
        <v>81</v>
      </c>
      <c r="C111" s="7" t="s">
        <v>209</v>
      </c>
      <c r="D111" s="7" t="s">
        <v>210</v>
      </c>
      <c r="E111" s="7">
        <v>710</v>
      </c>
      <c r="F111" s="7">
        <v>14</v>
      </c>
      <c r="G111" s="7" t="s">
        <v>20</v>
      </c>
      <c r="H111" s="9" t="s">
        <v>21</v>
      </c>
      <c r="I111" s="9" t="s">
        <v>21</v>
      </c>
      <c r="J111" s="7" t="s">
        <v>22</v>
      </c>
      <c r="K111" s="7" t="s">
        <v>23</v>
      </c>
      <c r="L111" s="7">
        <v>4260</v>
      </c>
      <c r="M111" s="6">
        <v>9940</v>
      </c>
      <c r="N111" s="6">
        <v>5680</v>
      </c>
      <c r="O111" s="7"/>
      <c r="P111" s="10" t="s">
        <v>84</v>
      </c>
    </row>
    <row r="112" s="1" customFormat="1" ht="12" spans="1:16">
      <c r="A112" s="25">
        <v>52</v>
      </c>
      <c r="B112" s="26" t="s">
        <v>81</v>
      </c>
      <c r="C112" s="27" t="s">
        <v>211</v>
      </c>
      <c r="D112" s="27" t="s">
        <v>212</v>
      </c>
      <c r="E112" s="27">
        <v>600</v>
      </c>
      <c r="F112" s="27">
        <v>6</v>
      </c>
      <c r="G112" s="27" t="s">
        <v>77</v>
      </c>
      <c r="H112" s="28" t="s">
        <v>21</v>
      </c>
      <c r="I112" s="28" t="s">
        <v>21</v>
      </c>
      <c r="J112" s="28" t="s">
        <v>21</v>
      </c>
      <c r="K112" s="28" t="s">
        <v>21</v>
      </c>
      <c r="L112" s="28" t="s">
        <v>21</v>
      </c>
      <c r="M112" s="25">
        <v>3600</v>
      </c>
      <c r="N112" s="25">
        <v>3600</v>
      </c>
      <c r="O112" s="27">
        <v>3600</v>
      </c>
      <c r="P112" s="10" t="s">
        <v>84</v>
      </c>
    </row>
    <row r="113" s="1" customFormat="1" ht="12" spans="1:16">
      <c r="A113" s="6">
        <v>53</v>
      </c>
      <c r="B113" s="8" t="s">
        <v>81</v>
      </c>
      <c r="C113" s="7" t="s">
        <v>213</v>
      </c>
      <c r="D113" s="7" t="s">
        <v>214</v>
      </c>
      <c r="E113" s="7">
        <v>300</v>
      </c>
      <c r="F113" s="7">
        <v>5</v>
      </c>
      <c r="G113" s="7" t="s">
        <v>77</v>
      </c>
      <c r="H113" s="9" t="s">
        <v>21</v>
      </c>
      <c r="I113" s="9" t="s">
        <v>21</v>
      </c>
      <c r="J113" s="9" t="s">
        <v>21</v>
      </c>
      <c r="K113" s="9" t="s">
        <v>21</v>
      </c>
      <c r="L113" s="9" t="s">
        <v>21</v>
      </c>
      <c r="M113" s="6">
        <v>1500</v>
      </c>
      <c r="N113" s="6">
        <v>1500</v>
      </c>
      <c r="O113" s="7">
        <v>1500</v>
      </c>
      <c r="P113" s="10" t="s">
        <v>84</v>
      </c>
    </row>
    <row r="114" s="1" customFormat="1" ht="30" customHeight="1" spans="1:16">
      <c r="A114" s="6">
        <v>54</v>
      </c>
      <c r="B114" s="8" t="s">
        <v>81</v>
      </c>
      <c r="C114" s="7" t="s">
        <v>215</v>
      </c>
      <c r="D114" s="7" t="s">
        <v>216</v>
      </c>
      <c r="E114" s="7">
        <v>550</v>
      </c>
      <c r="F114" s="7">
        <v>8</v>
      </c>
      <c r="G114" s="7" t="s">
        <v>20</v>
      </c>
      <c r="H114" s="9" t="s">
        <v>21</v>
      </c>
      <c r="I114" s="9" t="s">
        <v>21</v>
      </c>
      <c r="J114" s="9" t="s">
        <v>21</v>
      </c>
      <c r="K114" s="9" t="s">
        <v>21</v>
      </c>
      <c r="L114" s="9" t="s">
        <v>21</v>
      </c>
      <c r="M114" s="6">
        <v>4400</v>
      </c>
      <c r="N114" s="6">
        <v>4400</v>
      </c>
      <c r="O114" s="7"/>
      <c r="P114" s="10" t="s">
        <v>84</v>
      </c>
    </row>
    <row r="115" s="1" customFormat="1" ht="12" spans="1:16">
      <c r="A115" s="6"/>
      <c r="B115" s="8" t="s">
        <v>81</v>
      </c>
      <c r="C115" s="7"/>
      <c r="D115" s="7" t="s">
        <v>217</v>
      </c>
      <c r="E115" s="7">
        <v>470</v>
      </c>
      <c r="F115" s="7">
        <v>6</v>
      </c>
      <c r="G115" s="7" t="s">
        <v>20</v>
      </c>
      <c r="H115" s="9" t="s">
        <v>21</v>
      </c>
      <c r="I115" s="9" t="s">
        <v>21</v>
      </c>
      <c r="J115" s="9" t="s">
        <v>21</v>
      </c>
      <c r="K115" s="9" t="s">
        <v>21</v>
      </c>
      <c r="L115" s="9" t="s">
        <v>21</v>
      </c>
      <c r="M115" s="6">
        <v>2820</v>
      </c>
      <c r="N115" s="6">
        <v>2820</v>
      </c>
      <c r="O115" s="7"/>
      <c r="P115" s="10"/>
    </row>
    <row r="116" s="1" customFormat="1" ht="12" spans="1:16">
      <c r="A116" s="6">
        <v>55</v>
      </c>
      <c r="B116" s="8" t="s">
        <v>81</v>
      </c>
      <c r="C116" s="7" t="s">
        <v>218</v>
      </c>
      <c r="D116" s="7" t="s">
        <v>80</v>
      </c>
      <c r="E116" s="7">
        <v>700</v>
      </c>
      <c r="F116" s="7">
        <v>5</v>
      </c>
      <c r="G116" s="7" t="s">
        <v>77</v>
      </c>
      <c r="H116" s="9" t="s">
        <v>21</v>
      </c>
      <c r="I116" s="9" t="s">
        <v>21</v>
      </c>
      <c r="J116" s="9" t="s">
        <v>21</v>
      </c>
      <c r="K116" s="9" t="s">
        <v>21</v>
      </c>
      <c r="L116" s="9" t="s">
        <v>21</v>
      </c>
      <c r="M116" s="6">
        <v>3500</v>
      </c>
      <c r="N116" s="6">
        <v>3500</v>
      </c>
      <c r="O116" s="7">
        <v>3500</v>
      </c>
      <c r="P116" s="10" t="s">
        <v>84</v>
      </c>
    </row>
    <row r="117" s="1" customFormat="1" ht="12" spans="1:16">
      <c r="A117" s="6">
        <v>56</v>
      </c>
      <c r="B117" s="8" t="s">
        <v>81</v>
      </c>
      <c r="C117" s="7" t="s">
        <v>219</v>
      </c>
      <c r="D117" s="7" t="s">
        <v>80</v>
      </c>
      <c r="E117" s="7">
        <v>650</v>
      </c>
      <c r="F117" s="7">
        <v>6</v>
      </c>
      <c r="G117" s="7" t="s">
        <v>77</v>
      </c>
      <c r="H117" s="9" t="s">
        <v>21</v>
      </c>
      <c r="I117" s="9" t="s">
        <v>21</v>
      </c>
      <c r="J117" s="9" t="s">
        <v>21</v>
      </c>
      <c r="K117" s="9" t="s">
        <v>21</v>
      </c>
      <c r="L117" s="9" t="s">
        <v>21</v>
      </c>
      <c r="M117" s="6">
        <v>3900</v>
      </c>
      <c r="N117" s="6">
        <v>3900</v>
      </c>
      <c r="O117" s="7">
        <v>3900</v>
      </c>
      <c r="P117" s="10" t="s">
        <v>84</v>
      </c>
    </row>
    <row r="118" s="1" customFormat="1" ht="30" customHeight="1" spans="1:16">
      <c r="A118" s="6">
        <v>57</v>
      </c>
      <c r="B118" s="8" t="s">
        <v>17</v>
      </c>
      <c r="C118" s="7" t="s">
        <v>220</v>
      </c>
      <c r="D118" s="7" t="s">
        <v>221</v>
      </c>
      <c r="E118" s="7">
        <v>300</v>
      </c>
      <c r="F118" s="7">
        <v>24</v>
      </c>
      <c r="G118" s="7" t="s">
        <v>20</v>
      </c>
      <c r="H118" s="9" t="s">
        <v>21</v>
      </c>
      <c r="I118" s="9" t="s">
        <v>21</v>
      </c>
      <c r="J118" s="7" t="s">
        <v>87</v>
      </c>
      <c r="K118" s="7" t="s">
        <v>23</v>
      </c>
      <c r="L118" s="7">
        <v>3600</v>
      </c>
      <c r="M118" s="6">
        <v>7200</v>
      </c>
      <c r="N118" s="6">
        <v>3600</v>
      </c>
      <c r="O118" s="7"/>
      <c r="P118" s="10" t="s">
        <v>24</v>
      </c>
    </row>
    <row r="119" s="1" customFormat="1" ht="12" spans="1:16">
      <c r="A119" s="6"/>
      <c r="B119" s="8"/>
      <c r="C119" s="7"/>
      <c r="D119" s="7" t="s">
        <v>80</v>
      </c>
      <c r="E119" s="7">
        <v>700</v>
      </c>
      <c r="F119" s="7">
        <v>5</v>
      </c>
      <c r="G119" s="7" t="s">
        <v>77</v>
      </c>
      <c r="H119" s="9" t="s">
        <v>21</v>
      </c>
      <c r="I119" s="9" t="s">
        <v>21</v>
      </c>
      <c r="J119" s="9" t="s">
        <v>21</v>
      </c>
      <c r="K119" s="9" t="s">
        <v>21</v>
      </c>
      <c r="L119" s="9" t="s">
        <v>21</v>
      </c>
      <c r="M119" s="6">
        <v>3500</v>
      </c>
      <c r="N119" s="6">
        <v>3500</v>
      </c>
      <c r="O119" s="7">
        <v>3500</v>
      </c>
      <c r="P119" s="10"/>
    </row>
    <row r="120" s="1" customFormat="1" ht="12" spans="1:16">
      <c r="A120" s="6">
        <v>58</v>
      </c>
      <c r="B120" s="8" t="s">
        <v>25</v>
      </c>
      <c r="C120" s="7" t="s">
        <v>222</v>
      </c>
      <c r="D120" s="7" t="s">
        <v>223</v>
      </c>
      <c r="E120" s="7">
        <v>992</v>
      </c>
      <c r="F120" s="7">
        <v>36</v>
      </c>
      <c r="G120" s="7" t="s">
        <v>20</v>
      </c>
      <c r="H120" s="7" t="s">
        <v>28</v>
      </c>
      <c r="I120" s="7">
        <f>984.3*2*2</f>
        <v>3937.2</v>
      </c>
      <c r="J120" s="7" t="s">
        <v>34</v>
      </c>
      <c r="K120" s="7" t="s">
        <v>53</v>
      </c>
      <c r="L120" s="7">
        <v>3138.4</v>
      </c>
      <c r="M120" s="6">
        <f>E120*F120</f>
        <v>35712</v>
      </c>
      <c r="N120" s="6">
        <f>M120-I120-L120</f>
        <v>28636.4</v>
      </c>
      <c r="O120" s="7"/>
      <c r="P120" s="10" t="s">
        <v>30</v>
      </c>
    </row>
    <row r="121" s="1" customFormat="1" ht="12" spans="1:16">
      <c r="A121" s="11">
        <v>59</v>
      </c>
      <c r="B121" s="18" t="s">
        <v>81</v>
      </c>
      <c r="C121" s="12" t="s">
        <v>224</v>
      </c>
      <c r="D121" s="7" t="s">
        <v>92</v>
      </c>
      <c r="E121" s="7">
        <v>520</v>
      </c>
      <c r="F121" s="7">
        <v>16</v>
      </c>
      <c r="G121" s="7" t="s">
        <v>20</v>
      </c>
      <c r="H121" s="9" t="s">
        <v>21</v>
      </c>
      <c r="I121" s="9" t="s">
        <v>21</v>
      </c>
      <c r="J121" s="7" t="s">
        <v>22</v>
      </c>
      <c r="K121" s="7" t="s">
        <v>23</v>
      </c>
      <c r="L121" s="7">
        <v>3120</v>
      </c>
      <c r="M121" s="6">
        <v>8320</v>
      </c>
      <c r="N121" s="6">
        <v>5200</v>
      </c>
      <c r="O121" s="7"/>
      <c r="P121" s="10" t="s">
        <v>84</v>
      </c>
    </row>
    <row r="122" s="1" customFormat="1" ht="24" spans="1:16">
      <c r="A122" s="15"/>
      <c r="B122" s="24"/>
      <c r="C122" s="16"/>
      <c r="D122" s="7" t="s">
        <v>225</v>
      </c>
      <c r="E122" s="7"/>
      <c r="F122" s="7"/>
      <c r="G122" s="7"/>
      <c r="H122" s="9"/>
      <c r="I122" s="9"/>
      <c r="J122" s="7" t="s">
        <v>226</v>
      </c>
      <c r="K122" s="7" t="s">
        <v>227</v>
      </c>
      <c r="L122" s="7">
        <f>935.4*1.8</f>
        <v>1683.72</v>
      </c>
      <c r="M122" s="6"/>
      <c r="N122" s="6"/>
      <c r="O122" s="7"/>
      <c r="P122" s="10"/>
    </row>
    <row r="123" s="1" customFormat="1" ht="30" customHeight="1" spans="1:16">
      <c r="A123" s="6">
        <v>60</v>
      </c>
      <c r="B123" s="8" t="s">
        <v>17</v>
      </c>
      <c r="C123" s="7" t="s">
        <v>228</v>
      </c>
      <c r="D123" s="7" t="s">
        <v>229</v>
      </c>
      <c r="E123" s="7">
        <v>300</v>
      </c>
      <c r="F123" s="7">
        <v>24</v>
      </c>
      <c r="G123" s="7" t="s">
        <v>20</v>
      </c>
      <c r="H123" s="9" t="s">
        <v>21</v>
      </c>
      <c r="I123" s="9" t="s">
        <v>21</v>
      </c>
      <c r="J123" s="7" t="s">
        <v>22</v>
      </c>
      <c r="K123" s="7" t="s">
        <v>23</v>
      </c>
      <c r="L123" s="7">
        <v>1800</v>
      </c>
      <c r="M123" s="6">
        <v>7200</v>
      </c>
      <c r="N123" s="6">
        <v>5400</v>
      </c>
      <c r="O123" s="7"/>
      <c r="P123" s="10" t="s">
        <v>24</v>
      </c>
    </row>
    <row r="124" s="1" customFormat="1" ht="24" spans="1:16">
      <c r="A124" s="6"/>
      <c r="B124" s="8"/>
      <c r="C124" s="7"/>
      <c r="D124" s="7" t="s">
        <v>230</v>
      </c>
      <c r="E124" s="7">
        <v>600</v>
      </c>
      <c r="F124" s="7">
        <v>13</v>
      </c>
      <c r="G124" s="7" t="s">
        <v>77</v>
      </c>
      <c r="H124" s="9" t="s">
        <v>21</v>
      </c>
      <c r="I124" s="9" t="s">
        <v>21</v>
      </c>
      <c r="J124" s="7" t="s">
        <v>22</v>
      </c>
      <c r="K124" s="7" t="s">
        <v>189</v>
      </c>
      <c r="L124" s="7">
        <v>3600</v>
      </c>
      <c r="M124" s="6">
        <v>7800</v>
      </c>
      <c r="N124" s="6">
        <v>7700</v>
      </c>
      <c r="O124" s="7">
        <v>7700</v>
      </c>
      <c r="P124" s="10"/>
    </row>
    <row r="125" s="1" customFormat="1" ht="12" spans="1:16">
      <c r="A125" s="6"/>
      <c r="B125" s="8"/>
      <c r="C125" s="7"/>
      <c r="D125" s="7" t="s">
        <v>231</v>
      </c>
      <c r="E125" s="7">
        <v>200</v>
      </c>
      <c r="F125" s="7">
        <v>18</v>
      </c>
      <c r="G125" s="7" t="s">
        <v>77</v>
      </c>
      <c r="H125" s="9" t="s">
        <v>21</v>
      </c>
      <c r="I125" s="9" t="s">
        <v>21</v>
      </c>
      <c r="J125" s="7" t="s">
        <v>78</v>
      </c>
      <c r="K125" s="7" t="s">
        <v>23</v>
      </c>
      <c r="L125" s="7">
        <v>2000</v>
      </c>
      <c r="M125" s="6">
        <v>3600</v>
      </c>
      <c r="N125" s="6">
        <v>1600</v>
      </c>
      <c r="O125" s="7"/>
      <c r="P125" s="10"/>
    </row>
    <row r="126" s="1" customFormat="1" ht="12" spans="1:16">
      <c r="A126" s="11">
        <v>61</v>
      </c>
      <c r="B126" s="8" t="s">
        <v>81</v>
      </c>
      <c r="C126" s="12" t="s">
        <v>232</v>
      </c>
      <c r="D126" s="6" t="s">
        <v>233</v>
      </c>
      <c r="E126" s="6">
        <v>172</v>
      </c>
      <c r="F126" s="6">
        <v>16</v>
      </c>
      <c r="G126" s="7" t="s">
        <v>20</v>
      </c>
      <c r="H126" s="9" t="s">
        <v>21</v>
      </c>
      <c r="I126" s="9" t="s">
        <v>21</v>
      </c>
      <c r="J126" s="7" t="s">
        <v>22</v>
      </c>
      <c r="K126" s="7" t="s">
        <v>23</v>
      </c>
      <c r="L126" s="7">
        <v>1032</v>
      </c>
      <c r="M126" s="6">
        <v>2752</v>
      </c>
      <c r="N126" s="6">
        <v>1720</v>
      </c>
      <c r="O126" s="7"/>
      <c r="P126" s="10" t="s">
        <v>84</v>
      </c>
    </row>
    <row r="127" s="1" customFormat="1" ht="12" spans="1:16">
      <c r="A127" s="15"/>
      <c r="B127" s="8"/>
      <c r="C127" s="16"/>
      <c r="D127" s="6" t="s">
        <v>234</v>
      </c>
      <c r="E127" s="6">
        <v>230</v>
      </c>
      <c r="F127" s="6">
        <v>12</v>
      </c>
      <c r="G127" s="7" t="s">
        <v>20</v>
      </c>
      <c r="H127" s="9"/>
      <c r="I127" s="9"/>
      <c r="J127" s="7" t="s">
        <v>22</v>
      </c>
      <c r="K127" s="7" t="s">
        <v>23</v>
      </c>
      <c r="L127" s="7">
        <v>1380</v>
      </c>
      <c r="M127" s="6">
        <v>2760</v>
      </c>
      <c r="N127" s="6">
        <f>M127-L127</f>
        <v>1380</v>
      </c>
      <c r="O127" s="7"/>
      <c r="P127" s="10"/>
    </row>
    <row r="128" s="1" customFormat="1" ht="12" spans="1:16">
      <c r="A128" s="6">
        <v>62</v>
      </c>
      <c r="B128" s="8" t="s">
        <v>81</v>
      </c>
      <c r="C128" s="6" t="s">
        <v>235</v>
      </c>
      <c r="D128" s="6" t="s">
        <v>236</v>
      </c>
      <c r="E128" s="6">
        <v>444</v>
      </c>
      <c r="F128" s="6">
        <v>12.5</v>
      </c>
      <c r="G128" s="7" t="s">
        <v>20</v>
      </c>
      <c r="H128" s="9" t="s">
        <v>21</v>
      </c>
      <c r="I128" s="9" t="s">
        <v>21</v>
      </c>
      <c r="J128" s="7" t="s">
        <v>237</v>
      </c>
      <c r="K128" s="7" t="s">
        <v>44</v>
      </c>
      <c r="L128" s="7">
        <v>1589</v>
      </c>
      <c r="M128" s="6">
        <v>5550</v>
      </c>
      <c r="N128" s="6">
        <f>M128-L128</f>
        <v>3961</v>
      </c>
      <c r="O128" s="7"/>
      <c r="P128" s="10" t="s">
        <v>84</v>
      </c>
    </row>
    <row r="129" s="1" customFormat="1" ht="12" spans="1:16">
      <c r="A129" s="6">
        <v>63</v>
      </c>
      <c r="B129" s="8" t="s">
        <v>81</v>
      </c>
      <c r="C129" s="6" t="s">
        <v>238</v>
      </c>
      <c r="D129" s="6" t="s">
        <v>239</v>
      </c>
      <c r="E129" s="7">
        <v>589</v>
      </c>
      <c r="F129" s="7">
        <v>16</v>
      </c>
      <c r="G129" s="7" t="s">
        <v>20</v>
      </c>
      <c r="H129" s="9" t="s">
        <v>21</v>
      </c>
      <c r="I129" s="9" t="s">
        <v>21</v>
      </c>
      <c r="J129" s="7" t="s">
        <v>22</v>
      </c>
      <c r="K129" s="7" t="s">
        <v>23</v>
      </c>
      <c r="L129" s="6">
        <v>3534</v>
      </c>
      <c r="M129" s="6">
        <v>9424</v>
      </c>
      <c r="N129" s="6">
        <v>5890</v>
      </c>
      <c r="O129" s="7"/>
      <c r="P129" s="10" t="s">
        <v>84</v>
      </c>
    </row>
    <row r="130" s="1" customFormat="1" ht="12" spans="1:16">
      <c r="A130" s="11">
        <v>64</v>
      </c>
      <c r="B130" s="8" t="s">
        <v>81</v>
      </c>
      <c r="C130" s="11" t="s">
        <v>240</v>
      </c>
      <c r="D130" s="6" t="s">
        <v>241</v>
      </c>
      <c r="E130" s="7">
        <v>462</v>
      </c>
      <c r="F130" s="7">
        <v>15</v>
      </c>
      <c r="G130" s="7" t="s">
        <v>20</v>
      </c>
      <c r="H130" s="7"/>
      <c r="I130" s="7"/>
      <c r="J130" s="7" t="s">
        <v>242</v>
      </c>
      <c r="K130" s="7" t="s">
        <v>243</v>
      </c>
      <c r="L130" s="6">
        <v>1656</v>
      </c>
      <c r="M130" s="6">
        <v>6930</v>
      </c>
      <c r="N130" s="6">
        <f>M130-L130</f>
        <v>5274</v>
      </c>
      <c r="O130" s="7"/>
      <c r="P130" s="10" t="s">
        <v>84</v>
      </c>
    </row>
    <row r="131" s="1" customFormat="1" ht="12" spans="1:16">
      <c r="A131" s="13"/>
      <c r="B131" s="8"/>
      <c r="C131" s="13"/>
      <c r="D131" s="6" t="s">
        <v>244</v>
      </c>
      <c r="E131" s="7">
        <v>748.2</v>
      </c>
      <c r="F131" s="7">
        <v>24</v>
      </c>
      <c r="G131" s="7" t="s">
        <v>20</v>
      </c>
      <c r="H131" s="7"/>
      <c r="I131" s="7"/>
      <c r="J131" s="9" t="s">
        <v>99</v>
      </c>
      <c r="K131" s="7" t="s">
        <v>53</v>
      </c>
      <c r="L131" s="17">
        <v>2649.2</v>
      </c>
      <c r="M131" s="6">
        <f>E131*F131</f>
        <v>17956.8</v>
      </c>
      <c r="N131" s="6">
        <f>M131-L131</f>
        <v>15307.6</v>
      </c>
      <c r="O131" s="7"/>
      <c r="P131" s="10"/>
    </row>
    <row r="132" s="1" customFormat="1" ht="12" spans="1:16">
      <c r="A132" s="11">
        <v>65</v>
      </c>
      <c r="B132" s="8" t="s">
        <v>25</v>
      </c>
      <c r="C132" s="11" t="s">
        <v>245</v>
      </c>
      <c r="D132" s="6" t="s">
        <v>246</v>
      </c>
      <c r="E132" s="7">
        <v>3581.19</v>
      </c>
      <c r="F132" s="7">
        <v>40</v>
      </c>
      <c r="G132" s="7" t="s">
        <v>20</v>
      </c>
      <c r="H132" s="7"/>
      <c r="I132" s="7"/>
      <c r="J132" s="9" t="s">
        <v>21</v>
      </c>
      <c r="K132" s="9" t="s">
        <v>21</v>
      </c>
      <c r="L132" s="17" t="s">
        <v>21</v>
      </c>
      <c r="M132" s="29">
        <v>143247.6</v>
      </c>
      <c r="N132" s="6">
        <f>M132</f>
        <v>143247.6</v>
      </c>
      <c r="O132" s="7"/>
      <c r="P132" s="10" t="s">
        <v>30</v>
      </c>
    </row>
    <row r="133" s="1" customFormat="1" ht="12" spans="1:16">
      <c r="A133" s="15"/>
      <c r="B133" s="8"/>
      <c r="C133" s="15"/>
      <c r="D133" s="6" t="s">
        <v>247</v>
      </c>
      <c r="E133" s="7">
        <v>1002</v>
      </c>
      <c r="F133" s="7">
        <v>40</v>
      </c>
      <c r="G133" s="7" t="s">
        <v>20</v>
      </c>
      <c r="H133" s="7"/>
      <c r="I133" s="7"/>
      <c r="J133" s="9"/>
      <c r="K133" s="9"/>
      <c r="L133" s="17"/>
      <c r="M133" s="6">
        <f>E133*F133</f>
        <v>40080</v>
      </c>
      <c r="N133" s="6">
        <f>M133</f>
        <v>40080</v>
      </c>
      <c r="O133" s="7"/>
      <c r="P133" s="10"/>
    </row>
    <row r="134" s="1" customFormat="1" ht="12" spans="1:16">
      <c r="A134" s="11">
        <v>66</v>
      </c>
      <c r="B134" s="8" t="s">
        <v>81</v>
      </c>
      <c r="C134" s="11" t="s">
        <v>248</v>
      </c>
      <c r="D134" s="6" t="s">
        <v>47</v>
      </c>
      <c r="E134" s="7">
        <v>844</v>
      </c>
      <c r="F134" s="7">
        <v>18</v>
      </c>
      <c r="G134" s="7" t="s">
        <v>20</v>
      </c>
      <c r="H134" s="7"/>
      <c r="I134" s="7"/>
      <c r="J134" s="7" t="s">
        <v>51</v>
      </c>
      <c r="K134" s="7" t="s">
        <v>53</v>
      </c>
      <c r="L134" s="6">
        <v>4878</v>
      </c>
      <c r="M134" s="6">
        <v>15192</v>
      </c>
      <c r="N134" s="6">
        <f>M134-L134</f>
        <v>10314</v>
      </c>
      <c r="O134" s="7"/>
      <c r="P134" s="10" t="s">
        <v>84</v>
      </c>
    </row>
    <row r="135" s="1" customFormat="1" ht="12" spans="1:16">
      <c r="A135" s="15"/>
      <c r="B135" s="8"/>
      <c r="C135" s="15"/>
      <c r="D135" s="6" t="s">
        <v>19</v>
      </c>
      <c r="E135" s="7">
        <v>706</v>
      </c>
      <c r="F135" s="7">
        <v>18</v>
      </c>
      <c r="G135" s="7" t="s">
        <v>20</v>
      </c>
      <c r="H135" s="7"/>
      <c r="I135" s="7"/>
      <c r="J135" s="7" t="s">
        <v>51</v>
      </c>
      <c r="K135" s="7" t="s">
        <v>53</v>
      </c>
      <c r="L135" s="6">
        <v>4218</v>
      </c>
      <c r="M135" s="6">
        <f>E135*F135</f>
        <v>12708</v>
      </c>
      <c r="N135" s="6">
        <f>M135-L135</f>
        <v>8490</v>
      </c>
      <c r="O135" s="7"/>
      <c r="P135" s="10"/>
    </row>
    <row r="136" s="1" customFormat="1" ht="24" spans="1:16">
      <c r="A136" s="6">
        <v>67</v>
      </c>
      <c r="B136" s="8" t="s">
        <v>81</v>
      </c>
      <c r="C136" s="7" t="s">
        <v>249</v>
      </c>
      <c r="D136" s="6" t="s">
        <v>91</v>
      </c>
      <c r="E136" s="7">
        <v>492</v>
      </c>
      <c r="F136" s="7">
        <v>14</v>
      </c>
      <c r="G136" s="7" t="s">
        <v>20</v>
      </c>
      <c r="H136" s="7"/>
      <c r="I136" s="7"/>
      <c r="J136" s="7" t="s">
        <v>250</v>
      </c>
      <c r="K136" s="7" t="s">
        <v>23</v>
      </c>
      <c r="L136" s="6">
        <v>1981.76</v>
      </c>
      <c r="M136" s="6">
        <v>6888</v>
      </c>
      <c r="N136" s="6">
        <f>M136-L136</f>
        <v>4906.24</v>
      </c>
      <c r="O136" s="7"/>
      <c r="P136" s="10" t="s">
        <v>84</v>
      </c>
    </row>
    <row r="137" s="1" customFormat="1" ht="12" spans="1:16">
      <c r="A137" s="6">
        <v>68</v>
      </c>
      <c r="B137" s="8"/>
      <c r="C137" s="6" t="s">
        <v>251</v>
      </c>
      <c r="D137" s="6"/>
      <c r="E137" s="7"/>
      <c r="F137" s="7" t="s">
        <v>252</v>
      </c>
      <c r="G137" s="7"/>
      <c r="H137" s="7"/>
      <c r="I137" s="7"/>
      <c r="J137" s="7" t="s">
        <v>252</v>
      </c>
      <c r="K137" s="7" t="s">
        <v>53</v>
      </c>
      <c r="L137" s="6">
        <v>440</v>
      </c>
      <c r="M137" s="6">
        <v>21244.1</v>
      </c>
      <c r="N137" s="6">
        <f>M137-L137</f>
        <v>20804.1</v>
      </c>
      <c r="O137" s="7"/>
      <c r="P137" s="10" t="s">
        <v>84</v>
      </c>
    </row>
    <row r="138" s="1" customFormat="1" ht="30" customHeight="1" spans="1:16">
      <c r="A138" s="6">
        <v>69</v>
      </c>
      <c r="B138" s="8" t="s">
        <v>81</v>
      </c>
      <c r="C138" s="30" t="s">
        <v>253</v>
      </c>
      <c r="D138" s="7" t="s">
        <v>254</v>
      </c>
      <c r="E138" s="7">
        <v>529.5</v>
      </c>
      <c r="F138" s="7">
        <v>16</v>
      </c>
      <c r="G138" s="7" t="s">
        <v>20</v>
      </c>
      <c r="H138" s="7"/>
      <c r="I138" s="7"/>
      <c r="J138" s="7"/>
      <c r="K138" s="7" t="s">
        <v>128</v>
      </c>
      <c r="L138" s="6">
        <v>1996</v>
      </c>
      <c r="M138" s="6">
        <v>8472</v>
      </c>
      <c r="N138" s="6">
        <v>6476</v>
      </c>
      <c r="O138" s="7"/>
      <c r="P138" s="10" t="s">
        <v>84</v>
      </c>
    </row>
    <row r="139" s="1" customFormat="1" ht="30" customHeight="1" spans="1:16">
      <c r="A139" s="12">
        <v>70</v>
      </c>
      <c r="B139" s="8" t="s">
        <v>17</v>
      </c>
      <c r="C139" s="31" t="s">
        <v>152</v>
      </c>
      <c r="D139" s="32" t="s">
        <v>255</v>
      </c>
      <c r="E139" s="8">
        <v>871.4</v>
      </c>
      <c r="F139" s="8">
        <v>24</v>
      </c>
      <c r="G139" s="7" t="s">
        <v>20</v>
      </c>
      <c r="H139" s="7"/>
      <c r="I139" s="7"/>
      <c r="J139" s="7"/>
      <c r="K139" s="7" t="s">
        <v>128</v>
      </c>
      <c r="L139" s="6">
        <v>4667</v>
      </c>
      <c r="M139" s="6">
        <v>20913.6</v>
      </c>
      <c r="N139" s="6">
        <f t="shared" ref="N139:N145" si="0">M139-L139</f>
        <v>16246.6</v>
      </c>
      <c r="O139" s="7"/>
      <c r="P139" s="10" t="s">
        <v>24</v>
      </c>
    </row>
    <row r="140" s="1" customFormat="1" ht="30" customHeight="1" spans="1:16">
      <c r="A140" s="14"/>
      <c r="B140" s="8"/>
      <c r="C140" s="33"/>
      <c r="D140" s="7" t="s">
        <v>256</v>
      </c>
      <c r="E140" s="8">
        <v>350</v>
      </c>
      <c r="F140" s="8">
        <v>24</v>
      </c>
      <c r="G140" s="7" t="s">
        <v>20</v>
      </c>
      <c r="H140" s="7"/>
      <c r="I140" s="7"/>
      <c r="J140" s="7"/>
      <c r="K140" s="7" t="s">
        <v>53</v>
      </c>
      <c r="L140" s="6">
        <v>2448</v>
      </c>
      <c r="M140" s="6">
        <f>E140*F140</f>
        <v>8400</v>
      </c>
      <c r="N140" s="6">
        <f t="shared" si="0"/>
        <v>5952</v>
      </c>
      <c r="O140" s="7"/>
      <c r="P140" s="10"/>
    </row>
    <row r="141" s="1" customFormat="1" ht="30" customHeight="1" spans="1:16">
      <c r="A141" s="14"/>
      <c r="B141" s="8"/>
      <c r="C141" s="33"/>
      <c r="D141" s="7" t="s">
        <v>257</v>
      </c>
      <c r="E141" s="8">
        <v>391</v>
      </c>
      <c r="F141" s="8">
        <v>24</v>
      </c>
      <c r="G141" s="7" t="s">
        <v>20</v>
      </c>
      <c r="H141" s="7"/>
      <c r="I141" s="7"/>
      <c r="J141" s="7"/>
      <c r="K141" s="7" t="s">
        <v>53</v>
      </c>
      <c r="L141" s="6">
        <v>2011.5</v>
      </c>
      <c r="M141" s="6">
        <f>E141*F141</f>
        <v>9384</v>
      </c>
      <c r="N141" s="6">
        <f t="shared" si="0"/>
        <v>7372.5</v>
      </c>
      <c r="O141" s="7"/>
      <c r="P141" s="10"/>
    </row>
    <row r="142" s="2" customFormat="1" ht="12" spans="1:16">
      <c r="A142" s="16"/>
      <c r="B142" s="8"/>
      <c r="C142" s="34"/>
      <c r="D142" s="7" t="s">
        <v>258</v>
      </c>
      <c r="E142" s="6">
        <v>243.65</v>
      </c>
      <c r="F142" s="6">
        <v>16</v>
      </c>
      <c r="G142" s="6" t="s">
        <v>20</v>
      </c>
      <c r="H142" s="6"/>
      <c r="I142" s="6"/>
      <c r="J142" s="6" t="s">
        <v>22</v>
      </c>
      <c r="K142" s="6" t="s">
        <v>259</v>
      </c>
      <c r="L142" s="6">
        <v>1339.04</v>
      </c>
      <c r="M142" s="29">
        <f>E142*F142</f>
        <v>3898.4</v>
      </c>
      <c r="N142" s="6">
        <f t="shared" si="0"/>
        <v>2559.36</v>
      </c>
      <c r="O142" s="7"/>
      <c r="P142" s="10"/>
    </row>
    <row r="143" s="1" customFormat="1" ht="12" spans="1:16">
      <c r="A143" s="14">
        <v>71</v>
      </c>
      <c r="B143" s="8" t="s">
        <v>81</v>
      </c>
      <c r="C143" s="33" t="s">
        <v>260</v>
      </c>
      <c r="D143" s="30" t="s">
        <v>261</v>
      </c>
      <c r="E143" s="8">
        <v>350</v>
      </c>
      <c r="F143" s="8">
        <v>11</v>
      </c>
      <c r="G143" s="7" t="s">
        <v>20</v>
      </c>
      <c r="H143" s="35"/>
      <c r="I143" s="6"/>
      <c r="J143" s="6" t="s">
        <v>262</v>
      </c>
      <c r="K143" s="6" t="s">
        <v>263</v>
      </c>
      <c r="L143" s="6">
        <v>1642.5</v>
      </c>
      <c r="M143" s="6">
        <v>3850</v>
      </c>
      <c r="N143" s="6">
        <f t="shared" si="0"/>
        <v>2207.5</v>
      </c>
      <c r="O143" s="7"/>
      <c r="P143" s="10" t="s">
        <v>84</v>
      </c>
    </row>
    <row r="144" s="1" customFormat="1" ht="12" spans="1:16">
      <c r="A144" s="14"/>
      <c r="B144" s="8"/>
      <c r="C144" s="33"/>
      <c r="D144" s="30" t="s">
        <v>264</v>
      </c>
      <c r="E144" s="8">
        <v>376</v>
      </c>
      <c r="F144" s="8">
        <v>16</v>
      </c>
      <c r="G144" s="7" t="s">
        <v>20</v>
      </c>
      <c r="H144" s="35"/>
      <c r="I144" s="6"/>
      <c r="J144" s="6" t="s">
        <v>22</v>
      </c>
      <c r="K144" s="6" t="s">
        <v>53</v>
      </c>
      <c r="L144" s="6">
        <v>2474.8</v>
      </c>
      <c r="M144" s="6">
        <f>E144*F144</f>
        <v>6016</v>
      </c>
      <c r="N144" s="6">
        <f t="shared" si="0"/>
        <v>3541.2</v>
      </c>
      <c r="O144" s="7"/>
      <c r="P144" s="10"/>
    </row>
    <row r="145" s="1" customFormat="1" ht="30" customHeight="1" spans="1:16">
      <c r="A145" s="6">
        <v>72</v>
      </c>
      <c r="B145" s="8" t="s">
        <v>17</v>
      </c>
      <c r="C145" s="30" t="s">
        <v>265</v>
      </c>
      <c r="D145" s="7" t="s">
        <v>252</v>
      </c>
      <c r="E145" s="8">
        <v>681.5</v>
      </c>
      <c r="F145" s="8">
        <v>24</v>
      </c>
      <c r="G145" s="7" t="s">
        <v>20</v>
      </c>
      <c r="H145" s="7"/>
      <c r="I145" s="7"/>
      <c r="J145" s="7"/>
      <c r="K145" s="7" t="s">
        <v>128</v>
      </c>
      <c r="L145" s="6">
        <v>3020</v>
      </c>
      <c r="M145" s="6">
        <v>16356</v>
      </c>
      <c r="N145" s="6">
        <f t="shared" si="0"/>
        <v>13336</v>
      </c>
      <c r="O145" s="7"/>
      <c r="P145" s="10" t="s">
        <v>24</v>
      </c>
    </row>
    <row r="146" s="1" customFormat="1" ht="19" customHeight="1" spans="1:16">
      <c r="A146" s="11">
        <v>73</v>
      </c>
      <c r="B146" s="8" t="s">
        <v>81</v>
      </c>
      <c r="C146" s="12" t="s">
        <v>266</v>
      </c>
      <c r="D146" s="7" t="s">
        <v>267</v>
      </c>
      <c r="E146" s="7">
        <v>217</v>
      </c>
      <c r="F146" s="7">
        <v>13</v>
      </c>
      <c r="G146" s="7" t="s">
        <v>20</v>
      </c>
      <c r="H146" s="7"/>
      <c r="I146" s="7"/>
      <c r="J146" s="7" t="s">
        <v>34</v>
      </c>
      <c r="K146" s="7" t="s">
        <v>53</v>
      </c>
      <c r="L146" s="6"/>
      <c r="M146" s="6">
        <v>2821</v>
      </c>
      <c r="N146" s="6"/>
      <c r="O146" s="7"/>
      <c r="P146" s="10" t="s">
        <v>84</v>
      </c>
    </row>
    <row r="147" s="1" customFormat="1" ht="21" customHeight="1" spans="1:16">
      <c r="A147" s="13"/>
      <c r="B147" s="8"/>
      <c r="C147" s="14"/>
      <c r="D147" s="7" t="s">
        <v>268</v>
      </c>
      <c r="E147" s="8">
        <v>165</v>
      </c>
      <c r="F147" s="8">
        <v>18</v>
      </c>
      <c r="G147" s="7" t="s">
        <v>20</v>
      </c>
      <c r="H147" s="7"/>
      <c r="I147" s="7"/>
      <c r="J147" s="7" t="s">
        <v>34</v>
      </c>
      <c r="K147" s="7" t="s">
        <v>53</v>
      </c>
      <c r="L147" s="6">
        <v>694</v>
      </c>
      <c r="M147" s="6">
        <v>2970</v>
      </c>
      <c r="N147" s="6">
        <f>M147-L147</f>
        <v>2276</v>
      </c>
      <c r="O147" s="7"/>
      <c r="P147" s="10"/>
    </row>
    <row r="148" s="2" customFormat="1" ht="12" spans="1:16">
      <c r="A148" s="13"/>
      <c r="B148" s="8"/>
      <c r="C148" s="14"/>
      <c r="D148" s="12" t="s">
        <v>269</v>
      </c>
      <c r="E148" s="11">
        <v>430</v>
      </c>
      <c r="F148" s="6" t="s">
        <v>270</v>
      </c>
      <c r="G148" s="11" t="s">
        <v>20</v>
      </c>
      <c r="H148" s="11"/>
      <c r="I148" s="11"/>
      <c r="J148" s="11" t="s">
        <v>34</v>
      </c>
      <c r="K148" s="11" t="s">
        <v>53</v>
      </c>
      <c r="L148" s="11">
        <v>2150</v>
      </c>
      <c r="M148" s="36">
        <v>6730</v>
      </c>
      <c r="N148" s="11">
        <f>M148-L148</f>
        <v>4580</v>
      </c>
      <c r="O148" s="7"/>
      <c r="P148" s="10"/>
    </row>
    <row r="149" s="1" customFormat="1" ht="12" spans="1:16">
      <c r="A149" s="15"/>
      <c r="B149" s="8"/>
      <c r="C149" s="16"/>
      <c r="D149" s="16"/>
      <c r="E149" s="15"/>
      <c r="F149" s="6" t="s">
        <v>271</v>
      </c>
      <c r="G149" s="15"/>
      <c r="H149" s="15"/>
      <c r="I149" s="15"/>
      <c r="J149" s="15"/>
      <c r="K149" s="15"/>
      <c r="L149" s="15"/>
      <c r="M149" s="37"/>
      <c r="N149" s="15"/>
      <c r="O149" s="7"/>
      <c r="P149" s="10"/>
    </row>
    <row r="150" s="1" customFormat="1" ht="20" customHeight="1" spans="1:16">
      <c r="A150" s="11">
        <v>74</v>
      </c>
      <c r="B150" s="8" t="s">
        <v>81</v>
      </c>
      <c r="C150" s="12" t="s">
        <v>272</v>
      </c>
      <c r="D150" s="7" t="s">
        <v>273</v>
      </c>
      <c r="E150" s="7">
        <v>617.51</v>
      </c>
      <c r="F150" s="7">
        <v>13</v>
      </c>
      <c r="G150" s="7" t="s">
        <v>20</v>
      </c>
      <c r="H150" s="7"/>
      <c r="I150" s="7"/>
      <c r="J150" s="7" t="s">
        <v>34</v>
      </c>
      <c r="K150" s="7" t="s">
        <v>53</v>
      </c>
      <c r="L150" s="6">
        <v>3087.55</v>
      </c>
      <c r="M150" s="6">
        <v>8027.5</v>
      </c>
      <c r="N150" s="6">
        <f>M150-L150</f>
        <v>4939.95</v>
      </c>
      <c r="O150" s="7"/>
      <c r="P150" s="10" t="s">
        <v>84</v>
      </c>
    </row>
    <row r="151" s="1" customFormat="1" ht="21" customHeight="1" spans="1:16">
      <c r="A151" s="15"/>
      <c r="B151" s="8"/>
      <c r="C151" s="16"/>
      <c r="D151" s="7" t="s">
        <v>274</v>
      </c>
      <c r="E151" s="8">
        <v>405</v>
      </c>
      <c r="F151" s="8">
        <v>18</v>
      </c>
      <c r="G151" s="7" t="s">
        <v>20</v>
      </c>
      <c r="H151" s="7"/>
      <c r="I151" s="7"/>
      <c r="J151" s="7" t="s">
        <v>34</v>
      </c>
      <c r="K151" s="7" t="s">
        <v>53</v>
      </c>
      <c r="L151" s="6">
        <v>2025</v>
      </c>
      <c r="M151" s="6">
        <v>7290</v>
      </c>
      <c r="N151" s="6">
        <f>M151-L151</f>
        <v>5265</v>
      </c>
      <c r="O151" s="7"/>
      <c r="P151" s="10"/>
    </row>
    <row r="152" s="1" customFormat="1" ht="36" customHeight="1" spans="1:16">
      <c r="A152" s="11">
        <v>75</v>
      </c>
      <c r="B152" s="8" t="s">
        <v>17</v>
      </c>
      <c r="C152" s="11" t="s">
        <v>275</v>
      </c>
      <c r="D152" s="6" t="s">
        <v>276</v>
      </c>
      <c r="E152" s="7">
        <v>370</v>
      </c>
      <c r="F152" s="7" t="s">
        <v>277</v>
      </c>
      <c r="G152" s="7" t="s">
        <v>20</v>
      </c>
      <c r="H152" s="7"/>
      <c r="I152" s="7"/>
      <c r="J152" s="7" t="s">
        <v>237</v>
      </c>
      <c r="K152" s="7" t="s">
        <v>53</v>
      </c>
      <c r="L152" s="6">
        <v>2590</v>
      </c>
      <c r="M152" s="6">
        <v>8880</v>
      </c>
      <c r="N152" s="6">
        <f>M152-L152</f>
        <v>6290</v>
      </c>
      <c r="O152" s="7"/>
      <c r="P152" s="10" t="s">
        <v>24</v>
      </c>
    </row>
    <row r="153" s="1" customFormat="1" ht="24" spans="1:16">
      <c r="A153" s="13"/>
      <c r="B153" s="8"/>
      <c r="C153" s="13"/>
      <c r="D153" s="6"/>
      <c r="E153" s="7"/>
      <c r="F153" s="7" t="s">
        <v>278</v>
      </c>
      <c r="G153" s="7"/>
      <c r="H153" s="7"/>
      <c r="I153" s="7"/>
      <c r="J153" s="7"/>
      <c r="K153" s="7"/>
      <c r="L153" s="6"/>
      <c r="M153" s="6"/>
      <c r="N153" s="6"/>
      <c r="O153" s="7"/>
      <c r="P153" s="10"/>
    </row>
    <row r="154" s="1" customFormat="1" ht="12" spans="1:16">
      <c r="A154" s="15"/>
      <c r="B154" s="8"/>
      <c r="C154" s="15"/>
      <c r="D154" s="6" t="s">
        <v>279</v>
      </c>
      <c r="E154" s="38">
        <v>457.761</v>
      </c>
      <c r="F154" s="7">
        <v>28</v>
      </c>
      <c r="G154" s="7" t="s">
        <v>20</v>
      </c>
      <c r="H154" s="7"/>
      <c r="I154" s="7"/>
      <c r="J154" s="7" t="s">
        <v>29</v>
      </c>
      <c r="K154" s="7"/>
      <c r="L154" s="6">
        <v>3093</v>
      </c>
      <c r="M154" s="6">
        <f>E154*F154</f>
        <v>12817.308</v>
      </c>
      <c r="N154" s="6">
        <f>M154-L154</f>
        <v>9724.308</v>
      </c>
      <c r="O154" s="7"/>
      <c r="P154" s="10"/>
    </row>
    <row r="155" s="1" customFormat="1" ht="12" spans="1:16">
      <c r="A155" s="15">
        <v>76</v>
      </c>
      <c r="B155" s="8" t="s">
        <v>81</v>
      </c>
      <c r="C155" s="15" t="s">
        <v>280</v>
      </c>
      <c r="D155" s="6" t="s">
        <v>281</v>
      </c>
      <c r="E155" s="8">
        <v>304.81</v>
      </c>
      <c r="F155" s="8">
        <v>14</v>
      </c>
      <c r="G155" s="7" t="s">
        <v>20</v>
      </c>
      <c r="H155" s="7"/>
      <c r="I155" s="7"/>
      <c r="J155" s="7" t="s">
        <v>22</v>
      </c>
      <c r="K155" s="7"/>
      <c r="L155" s="6">
        <v>1403</v>
      </c>
      <c r="M155" s="6">
        <v>4267.34</v>
      </c>
      <c r="N155" s="6">
        <f>M155-L155</f>
        <v>2864.34</v>
      </c>
      <c r="O155" s="7"/>
      <c r="P155" s="10" t="s">
        <v>84</v>
      </c>
    </row>
    <row r="156" s="1" customFormat="1" ht="12" spans="1:16">
      <c r="A156" s="15">
        <v>77</v>
      </c>
      <c r="B156" s="30" t="s">
        <v>17</v>
      </c>
      <c r="C156" s="15" t="s">
        <v>282</v>
      </c>
      <c r="D156" s="30" t="s">
        <v>283</v>
      </c>
      <c r="E156" s="8">
        <v>433</v>
      </c>
      <c r="F156" s="8">
        <v>21</v>
      </c>
      <c r="G156" s="7" t="s">
        <v>20</v>
      </c>
      <c r="H156" s="7"/>
      <c r="I156" s="7"/>
      <c r="J156" s="7"/>
      <c r="K156" s="7"/>
      <c r="L156" s="6"/>
      <c r="M156" s="6">
        <v>9093</v>
      </c>
      <c r="N156" s="6"/>
      <c r="O156" s="7"/>
      <c r="P156" s="10" t="s">
        <v>24</v>
      </c>
    </row>
    <row r="157" s="1" customFormat="1" ht="12" spans="1:16">
      <c r="A157" s="13">
        <v>78</v>
      </c>
      <c r="B157" s="31" t="s">
        <v>17</v>
      </c>
      <c r="C157" s="31" t="s">
        <v>284</v>
      </c>
      <c r="D157" s="30" t="s">
        <v>285</v>
      </c>
      <c r="E157" s="8">
        <v>710</v>
      </c>
      <c r="F157" s="8">
        <v>28</v>
      </c>
      <c r="G157" s="7" t="s">
        <v>20</v>
      </c>
      <c r="H157" s="35"/>
      <c r="I157" s="6"/>
      <c r="J157" s="6" t="s">
        <v>29</v>
      </c>
      <c r="K157" s="6" t="s">
        <v>53</v>
      </c>
      <c r="L157" s="6">
        <v>4599</v>
      </c>
      <c r="M157" s="6">
        <v>19880</v>
      </c>
      <c r="N157" s="6">
        <f t="shared" ref="N157:N164" si="1">M157-L157</f>
        <v>15281</v>
      </c>
      <c r="O157" s="7"/>
      <c r="P157" s="10" t="s">
        <v>24</v>
      </c>
    </row>
    <row r="158" s="1" customFormat="1" ht="12" spans="1:16">
      <c r="A158" s="15"/>
      <c r="B158" s="34"/>
      <c r="C158" s="34"/>
      <c r="D158" s="30" t="s">
        <v>279</v>
      </c>
      <c r="E158" s="8">
        <v>437.1</v>
      </c>
      <c r="F158" s="8">
        <v>28</v>
      </c>
      <c r="G158" s="7" t="s">
        <v>20</v>
      </c>
      <c r="H158" s="35"/>
      <c r="I158" s="6"/>
      <c r="J158" s="6" t="s">
        <v>29</v>
      </c>
      <c r="K158" s="6" t="s">
        <v>53</v>
      </c>
      <c r="L158" s="6">
        <v>3311.7</v>
      </c>
      <c r="M158" s="6">
        <f>E158*F158</f>
        <v>12238.8</v>
      </c>
      <c r="N158" s="6">
        <f t="shared" si="1"/>
        <v>8927.1</v>
      </c>
      <c r="O158" s="7"/>
      <c r="P158" s="10"/>
    </row>
    <row r="159" s="2" customFormat="1" ht="12" spans="1:16">
      <c r="A159" s="15">
        <v>79</v>
      </c>
      <c r="B159" s="30" t="s">
        <v>17</v>
      </c>
      <c r="C159" s="6" t="s">
        <v>286</v>
      </c>
      <c r="D159" s="7" t="s">
        <v>283</v>
      </c>
      <c r="E159" s="6">
        <v>420.79</v>
      </c>
      <c r="F159" s="6">
        <v>28</v>
      </c>
      <c r="G159" s="7" t="s">
        <v>20</v>
      </c>
      <c r="H159" s="6"/>
      <c r="I159" s="6"/>
      <c r="J159" s="6" t="s">
        <v>29</v>
      </c>
      <c r="K159" s="6" t="s">
        <v>53</v>
      </c>
      <c r="L159" s="6">
        <v>2961.9</v>
      </c>
      <c r="M159" s="39">
        <f>F159*E159</f>
        <v>11782.12</v>
      </c>
      <c r="N159" s="6">
        <f t="shared" si="1"/>
        <v>8820.22</v>
      </c>
      <c r="O159" s="7"/>
      <c r="P159" s="10" t="s">
        <v>24</v>
      </c>
    </row>
    <row r="160" s="1" customFormat="1" ht="12" spans="1:16">
      <c r="A160" s="13">
        <v>80</v>
      </c>
      <c r="B160" s="31" t="s">
        <v>17</v>
      </c>
      <c r="C160" s="33" t="s">
        <v>287</v>
      </c>
      <c r="D160" s="30" t="s">
        <v>283</v>
      </c>
      <c r="E160" s="8">
        <v>658.41</v>
      </c>
      <c r="F160" s="8">
        <v>28</v>
      </c>
      <c r="G160" s="7" t="s">
        <v>20</v>
      </c>
      <c r="H160" s="35"/>
      <c r="I160" s="6"/>
      <c r="J160" s="6" t="s">
        <v>99</v>
      </c>
      <c r="K160" s="6" t="s">
        <v>53</v>
      </c>
      <c r="L160" s="6">
        <v>5837.883</v>
      </c>
      <c r="M160" s="6">
        <f>E160*F160</f>
        <v>18435.48</v>
      </c>
      <c r="N160" s="6">
        <f t="shared" si="1"/>
        <v>12597.597</v>
      </c>
      <c r="O160" s="7"/>
      <c r="P160" s="10" t="s">
        <v>24</v>
      </c>
    </row>
    <row r="161" s="2" customFormat="1" ht="12" spans="1:16">
      <c r="A161" s="15"/>
      <c r="B161" s="34"/>
      <c r="C161" s="34"/>
      <c r="D161" s="7" t="s">
        <v>288</v>
      </c>
      <c r="E161" s="6">
        <v>340</v>
      </c>
      <c r="F161" s="7">
        <v>28</v>
      </c>
      <c r="G161" s="7" t="s">
        <v>20</v>
      </c>
      <c r="H161" s="6"/>
      <c r="I161" s="6"/>
      <c r="J161" s="6" t="s">
        <v>99</v>
      </c>
      <c r="K161" s="6" t="s">
        <v>53</v>
      </c>
      <c r="L161" s="16">
        <v>1879.6</v>
      </c>
      <c r="M161" s="40">
        <f>E161*F161</f>
        <v>9520</v>
      </c>
      <c r="N161" s="15">
        <f t="shared" si="1"/>
        <v>7640.4</v>
      </c>
      <c r="O161" s="7"/>
      <c r="P161" s="10"/>
    </row>
    <row r="162" s="2" customFormat="1" ht="36" spans="1:16">
      <c r="A162" s="15">
        <v>81</v>
      </c>
      <c r="B162" s="30" t="s">
        <v>81</v>
      </c>
      <c r="C162" s="16" t="s">
        <v>289</v>
      </c>
      <c r="D162" s="7" t="s">
        <v>290</v>
      </c>
      <c r="E162" s="6">
        <v>330</v>
      </c>
      <c r="F162" s="6">
        <v>16</v>
      </c>
      <c r="G162" s="6" t="s">
        <v>20</v>
      </c>
      <c r="H162" s="6"/>
      <c r="I162" s="6"/>
      <c r="J162" s="6" t="s">
        <v>34</v>
      </c>
      <c r="K162" s="6" t="s">
        <v>291</v>
      </c>
      <c r="L162" s="6">
        <v>1700</v>
      </c>
      <c r="M162" s="41">
        <f>E162*F162</f>
        <v>5280</v>
      </c>
      <c r="N162" s="6">
        <f t="shared" si="1"/>
        <v>3580</v>
      </c>
      <c r="O162" s="7"/>
      <c r="P162" s="10" t="s">
        <v>84</v>
      </c>
    </row>
    <row r="163" s="2" customFormat="1" ht="48" spans="1:16">
      <c r="A163" s="15">
        <v>82</v>
      </c>
      <c r="B163" s="6" t="s">
        <v>81</v>
      </c>
      <c r="C163" s="16" t="s">
        <v>292</v>
      </c>
      <c r="D163" s="7" t="s">
        <v>293</v>
      </c>
      <c r="E163" s="6">
        <v>351.67</v>
      </c>
      <c r="F163" s="7" t="s">
        <v>294</v>
      </c>
      <c r="G163" s="6" t="s">
        <v>20</v>
      </c>
      <c r="H163" s="6"/>
      <c r="I163" s="6"/>
      <c r="J163" s="6" t="s">
        <v>34</v>
      </c>
      <c r="K163" s="6" t="s">
        <v>53</v>
      </c>
      <c r="L163" s="6">
        <v>1500.7</v>
      </c>
      <c r="M163" s="39">
        <v>6330.06</v>
      </c>
      <c r="N163" s="6">
        <f t="shared" si="1"/>
        <v>4829.36</v>
      </c>
      <c r="O163" s="7"/>
      <c r="P163" s="10" t="s">
        <v>84</v>
      </c>
    </row>
    <row r="164" s="2" customFormat="1" ht="12" spans="1:16">
      <c r="A164" s="13">
        <v>83</v>
      </c>
      <c r="B164" s="11" t="s">
        <v>81</v>
      </c>
      <c r="C164" s="16" t="s">
        <v>295</v>
      </c>
      <c r="D164" s="7" t="s">
        <v>296</v>
      </c>
      <c r="E164" s="6">
        <v>759.261</v>
      </c>
      <c r="F164" s="7">
        <v>28</v>
      </c>
      <c r="G164" s="6" t="s">
        <v>20</v>
      </c>
      <c r="H164" s="6"/>
      <c r="I164" s="6"/>
      <c r="J164" s="6" t="s">
        <v>29</v>
      </c>
      <c r="K164" s="6" t="s">
        <v>53</v>
      </c>
      <c r="L164" s="6">
        <v>5141.9</v>
      </c>
      <c r="M164" s="42">
        <f>E164*F164</f>
        <v>21259.308</v>
      </c>
      <c r="N164" s="6">
        <f t="shared" si="1"/>
        <v>16117.408</v>
      </c>
      <c r="O164" s="7"/>
      <c r="P164" s="10" t="s">
        <v>84</v>
      </c>
    </row>
    <row r="165" s="2" customFormat="1" ht="23.25" spans="1:16">
      <c r="A165" s="13"/>
      <c r="B165" s="13"/>
      <c r="C165" s="14" t="s">
        <v>295</v>
      </c>
      <c r="D165" s="7" t="s">
        <v>297</v>
      </c>
      <c r="E165" s="6">
        <v>55</v>
      </c>
      <c r="F165" s="7">
        <v>28</v>
      </c>
      <c r="G165" s="6" t="s">
        <v>20</v>
      </c>
      <c r="H165" s="6"/>
      <c r="I165" s="6"/>
      <c r="J165" s="6" t="s">
        <v>298</v>
      </c>
      <c r="K165" s="6" t="s">
        <v>53</v>
      </c>
      <c r="L165" s="11">
        <v>3441.08</v>
      </c>
      <c r="M165" s="43">
        <v>18993.13</v>
      </c>
      <c r="N165" s="11">
        <v>12574.15</v>
      </c>
      <c r="O165" s="7"/>
      <c r="P165" s="10"/>
    </row>
    <row r="166" s="2" customFormat="1" ht="23.25" spans="1:16">
      <c r="A166" s="13"/>
      <c r="B166" s="13"/>
      <c r="C166" s="14"/>
      <c r="D166" s="7" t="s">
        <v>299</v>
      </c>
      <c r="E166" s="6">
        <v>115.044</v>
      </c>
      <c r="F166" s="7">
        <v>23.65</v>
      </c>
      <c r="G166" s="6" t="s">
        <v>20</v>
      </c>
      <c r="H166" s="6"/>
      <c r="I166" s="6"/>
      <c r="J166" s="6" t="s">
        <v>298</v>
      </c>
      <c r="K166" s="6" t="s">
        <v>53</v>
      </c>
      <c r="L166" s="13"/>
      <c r="M166" s="44"/>
      <c r="N166" s="13"/>
      <c r="O166" s="7"/>
      <c r="P166" s="10"/>
    </row>
    <row r="167" s="2" customFormat="1" ht="34.5" spans="1:16">
      <c r="A167" s="13"/>
      <c r="B167" s="13"/>
      <c r="C167" s="14"/>
      <c r="D167" s="7" t="s">
        <v>300</v>
      </c>
      <c r="E167" s="6">
        <v>40</v>
      </c>
      <c r="F167" s="7">
        <v>18.65</v>
      </c>
      <c r="G167" s="6" t="s">
        <v>20</v>
      </c>
      <c r="H167" s="6"/>
      <c r="I167" s="6"/>
      <c r="J167" s="6" t="s">
        <v>298</v>
      </c>
      <c r="K167" s="6" t="s">
        <v>53</v>
      </c>
      <c r="L167" s="13"/>
      <c r="M167" s="44"/>
      <c r="N167" s="13"/>
      <c r="O167" s="7"/>
      <c r="P167" s="10"/>
    </row>
    <row r="168" s="2" customFormat="1" ht="23.25" spans="1:16">
      <c r="A168" s="13"/>
      <c r="B168" s="13"/>
      <c r="C168" s="14"/>
      <c r="D168" s="7" t="s">
        <v>301</v>
      </c>
      <c r="E168" s="6">
        <v>189.956</v>
      </c>
      <c r="F168" s="7">
        <v>18</v>
      </c>
      <c r="G168" s="6" t="s">
        <v>20</v>
      </c>
      <c r="H168" s="6"/>
      <c r="I168" s="6"/>
      <c r="J168" s="6" t="s">
        <v>298</v>
      </c>
      <c r="K168" s="6" t="s">
        <v>53</v>
      </c>
      <c r="L168" s="13"/>
      <c r="M168" s="44"/>
      <c r="N168" s="13"/>
      <c r="O168" s="7"/>
      <c r="P168" s="10"/>
    </row>
    <row r="169" s="2" customFormat="1" ht="23.25" spans="1:16">
      <c r="A169" s="13"/>
      <c r="B169" s="13"/>
      <c r="C169" s="14"/>
      <c r="D169" s="7" t="s">
        <v>302</v>
      </c>
      <c r="E169" s="6">
        <v>45</v>
      </c>
      <c r="F169" s="7">
        <v>20.75</v>
      </c>
      <c r="G169" s="6" t="s">
        <v>20</v>
      </c>
      <c r="H169" s="6"/>
      <c r="I169" s="6"/>
      <c r="J169" s="6" t="s">
        <v>298</v>
      </c>
      <c r="K169" s="6" t="s">
        <v>53</v>
      </c>
      <c r="L169" s="13"/>
      <c r="M169" s="44"/>
      <c r="N169" s="13"/>
      <c r="O169" s="7"/>
      <c r="P169" s="10"/>
    </row>
    <row r="170" s="2" customFormat="1" ht="23.25" spans="1:16">
      <c r="A170" s="13"/>
      <c r="B170" s="13"/>
      <c r="C170" s="14"/>
      <c r="D170" s="7" t="s">
        <v>303</v>
      </c>
      <c r="E170" s="6">
        <v>60</v>
      </c>
      <c r="F170" s="7">
        <v>20.75</v>
      </c>
      <c r="G170" s="6" t="s">
        <v>20</v>
      </c>
      <c r="H170" s="6"/>
      <c r="I170" s="6"/>
      <c r="J170" s="6" t="s">
        <v>298</v>
      </c>
      <c r="K170" s="6" t="s">
        <v>53</v>
      </c>
      <c r="L170" s="13"/>
      <c r="M170" s="44"/>
      <c r="N170" s="13"/>
      <c r="O170" s="7"/>
      <c r="P170" s="10"/>
    </row>
    <row r="171" s="2" customFormat="1" ht="23.25" spans="1:16">
      <c r="A171" s="13"/>
      <c r="B171" s="13"/>
      <c r="C171" s="14"/>
      <c r="D171" s="7" t="s">
        <v>304</v>
      </c>
      <c r="E171" s="6">
        <v>45</v>
      </c>
      <c r="F171" s="7">
        <v>20.75</v>
      </c>
      <c r="G171" s="6" t="s">
        <v>20</v>
      </c>
      <c r="H171" s="6"/>
      <c r="I171" s="6"/>
      <c r="J171" s="6" t="s">
        <v>298</v>
      </c>
      <c r="K171" s="6" t="s">
        <v>53</v>
      </c>
      <c r="L171" s="13"/>
      <c r="M171" s="44"/>
      <c r="N171" s="13"/>
      <c r="O171" s="7"/>
      <c r="P171" s="10"/>
    </row>
    <row r="172" s="2" customFormat="1" ht="23.25" spans="1:16">
      <c r="A172" s="13"/>
      <c r="B172" s="13"/>
      <c r="C172" s="14"/>
      <c r="D172" s="7" t="s">
        <v>305</v>
      </c>
      <c r="E172" s="6">
        <v>40.76</v>
      </c>
      <c r="F172" s="7">
        <v>18</v>
      </c>
      <c r="G172" s="6" t="s">
        <v>20</v>
      </c>
      <c r="H172" s="6"/>
      <c r="I172" s="6"/>
      <c r="J172" s="6" t="s">
        <v>298</v>
      </c>
      <c r="K172" s="6" t="s">
        <v>53</v>
      </c>
      <c r="L172" s="13"/>
      <c r="M172" s="44"/>
      <c r="N172" s="13"/>
      <c r="O172" s="7"/>
      <c r="P172" s="10"/>
    </row>
    <row r="173" s="2" customFormat="1" ht="23.25" spans="1:16">
      <c r="A173" s="13"/>
      <c r="B173" s="13"/>
      <c r="C173" s="14"/>
      <c r="D173" s="7" t="s">
        <v>306</v>
      </c>
      <c r="E173" s="6">
        <v>291.267</v>
      </c>
      <c r="F173" s="7">
        <v>18</v>
      </c>
      <c r="G173" s="6" t="s">
        <v>20</v>
      </c>
      <c r="H173" s="6"/>
      <c r="I173" s="6"/>
      <c r="J173" s="6" t="s">
        <v>298</v>
      </c>
      <c r="K173" s="6" t="s">
        <v>53</v>
      </c>
      <c r="L173" s="13"/>
      <c r="M173" s="44"/>
      <c r="N173" s="13"/>
      <c r="O173" s="7"/>
      <c r="P173" s="10"/>
    </row>
    <row r="174" s="2" customFormat="1" ht="23.25" spans="1:16">
      <c r="A174" s="13"/>
      <c r="B174" s="13"/>
      <c r="C174" s="14"/>
      <c r="D174" s="7" t="s">
        <v>307</v>
      </c>
      <c r="E174" s="6">
        <v>30</v>
      </c>
      <c r="F174" s="7">
        <v>19.75</v>
      </c>
      <c r="G174" s="6" t="s">
        <v>20</v>
      </c>
      <c r="H174" s="6"/>
      <c r="I174" s="6"/>
      <c r="J174" s="6" t="s">
        <v>298</v>
      </c>
      <c r="K174" s="6" t="s">
        <v>53</v>
      </c>
      <c r="L174" s="13"/>
      <c r="M174" s="44"/>
      <c r="N174" s="13"/>
      <c r="O174" s="7"/>
      <c r="P174" s="10"/>
    </row>
    <row r="175" s="2" customFormat="1" ht="23.25" spans="1:16">
      <c r="A175" s="15"/>
      <c r="B175" s="15"/>
      <c r="C175" s="16"/>
      <c r="D175" s="7" t="s">
        <v>308</v>
      </c>
      <c r="E175" s="6">
        <v>41.193</v>
      </c>
      <c r="F175" s="7">
        <v>21.5</v>
      </c>
      <c r="G175" s="6" t="s">
        <v>20</v>
      </c>
      <c r="H175" s="6"/>
      <c r="I175" s="6"/>
      <c r="J175" s="6" t="s">
        <v>298</v>
      </c>
      <c r="K175" s="6" t="s">
        <v>53</v>
      </c>
      <c r="L175" s="15"/>
      <c r="M175" s="40"/>
      <c r="N175" s="15"/>
      <c r="O175" s="7"/>
      <c r="P175" s="10"/>
    </row>
    <row r="176" s="2" customFormat="1" ht="12" spans="1:16">
      <c r="A176" s="15">
        <v>84</v>
      </c>
      <c r="B176" s="6" t="s">
        <v>81</v>
      </c>
      <c r="C176" s="16" t="s">
        <v>309</v>
      </c>
      <c r="D176" s="7" t="s">
        <v>310</v>
      </c>
      <c r="E176" s="6">
        <v>285.2</v>
      </c>
      <c r="F176" s="7">
        <v>18</v>
      </c>
      <c r="G176" s="6" t="s">
        <v>20</v>
      </c>
      <c r="H176" s="6"/>
      <c r="I176" s="6"/>
      <c r="J176" s="6" t="s">
        <v>298</v>
      </c>
      <c r="K176" s="6" t="s">
        <v>53</v>
      </c>
      <c r="L176" s="6">
        <f>E176*6</f>
        <v>1711.2</v>
      </c>
      <c r="M176" s="29">
        <f>E176*F176</f>
        <v>5133.6</v>
      </c>
      <c r="N176" s="6">
        <f>M176-L176</f>
        <v>3422.4</v>
      </c>
      <c r="O176" s="7"/>
      <c r="P176" s="10" t="s">
        <v>84</v>
      </c>
    </row>
    <row r="177" s="2" customFormat="1" ht="23.25" spans="1:16">
      <c r="A177" s="13">
        <v>85</v>
      </c>
      <c r="B177" s="13" t="s">
        <v>81</v>
      </c>
      <c r="C177" s="14" t="s">
        <v>311</v>
      </c>
      <c r="D177" s="7" t="s">
        <v>312</v>
      </c>
      <c r="E177" s="6">
        <v>26.28</v>
      </c>
      <c r="F177" s="7">
        <v>28</v>
      </c>
      <c r="G177" s="6" t="s">
        <v>20</v>
      </c>
      <c r="H177" s="6"/>
      <c r="I177" s="6"/>
      <c r="J177" s="6" t="s">
        <v>29</v>
      </c>
      <c r="K177" s="7" t="s">
        <v>53</v>
      </c>
      <c r="L177" s="7" t="s">
        <v>313</v>
      </c>
      <c r="M177" s="45">
        <v>9498.453</v>
      </c>
      <c r="N177" s="13">
        <f>M177-1631.53-274.72</f>
        <v>7592.203</v>
      </c>
      <c r="O177" s="7"/>
      <c r="P177" s="10" t="s">
        <v>84</v>
      </c>
    </row>
    <row r="178" s="2" customFormat="1" ht="23.25" spans="1:16">
      <c r="A178" s="13"/>
      <c r="B178" s="13"/>
      <c r="C178" s="14"/>
      <c r="D178" s="7" t="s">
        <v>314</v>
      </c>
      <c r="E178" s="6">
        <v>58.37</v>
      </c>
      <c r="F178" s="7">
        <v>41.12</v>
      </c>
      <c r="G178" s="6" t="s">
        <v>20</v>
      </c>
      <c r="H178" s="6"/>
      <c r="I178" s="6"/>
      <c r="J178" s="6" t="s">
        <v>29</v>
      </c>
      <c r="K178" s="7"/>
      <c r="L178" s="7"/>
      <c r="M178" s="45"/>
      <c r="N178" s="13"/>
      <c r="O178" s="7"/>
      <c r="P178" s="10"/>
    </row>
    <row r="179" s="2" customFormat="1" ht="23.25" spans="1:16">
      <c r="A179" s="13"/>
      <c r="B179" s="13"/>
      <c r="C179" s="14"/>
      <c r="D179" s="7" t="s">
        <v>315</v>
      </c>
      <c r="E179" s="6">
        <v>87.91</v>
      </c>
      <c r="F179" s="7">
        <v>28</v>
      </c>
      <c r="G179" s="6" t="s">
        <v>20</v>
      </c>
      <c r="H179" s="6"/>
      <c r="I179" s="6"/>
      <c r="J179" s="6" t="s">
        <v>29</v>
      </c>
      <c r="K179" s="7"/>
      <c r="L179" s="7"/>
      <c r="M179" s="45"/>
      <c r="N179" s="13"/>
      <c r="O179" s="7"/>
      <c r="P179" s="10"/>
    </row>
    <row r="180" s="2" customFormat="1" ht="23.25" spans="1:16">
      <c r="A180" s="13"/>
      <c r="B180" s="13"/>
      <c r="C180" s="14"/>
      <c r="D180" s="7" t="s">
        <v>316</v>
      </c>
      <c r="E180" s="6">
        <v>30</v>
      </c>
      <c r="F180" s="7">
        <v>29.75</v>
      </c>
      <c r="G180" s="6" t="s">
        <v>20</v>
      </c>
      <c r="H180" s="6"/>
      <c r="I180" s="6"/>
      <c r="J180" s="6" t="s">
        <v>29</v>
      </c>
      <c r="K180" s="7" t="s">
        <v>128</v>
      </c>
      <c r="L180" s="7">
        <v>274.72</v>
      </c>
      <c r="M180" s="45"/>
      <c r="N180" s="13"/>
      <c r="O180" s="7"/>
      <c r="P180" s="10"/>
    </row>
    <row r="181" s="2" customFormat="1" ht="23.25" spans="1:16">
      <c r="A181" s="13"/>
      <c r="B181" s="13"/>
      <c r="C181" s="14"/>
      <c r="D181" s="7" t="s">
        <v>317</v>
      </c>
      <c r="E181" s="6">
        <v>62</v>
      </c>
      <c r="F181" s="7">
        <v>31.5</v>
      </c>
      <c r="G181" s="6" t="s">
        <v>20</v>
      </c>
      <c r="H181" s="6"/>
      <c r="I181" s="6"/>
      <c r="J181" s="6" t="s">
        <v>29</v>
      </c>
      <c r="K181" s="7"/>
      <c r="L181" s="7"/>
      <c r="M181" s="45"/>
      <c r="N181" s="13"/>
      <c r="O181" s="7"/>
      <c r="P181" s="10"/>
    </row>
    <row r="182" s="2" customFormat="1" ht="23.25" spans="1:16">
      <c r="A182" s="15"/>
      <c r="B182" s="15"/>
      <c r="C182" s="16"/>
      <c r="D182" s="7" t="s">
        <v>318</v>
      </c>
      <c r="E182" s="6">
        <v>20.74</v>
      </c>
      <c r="F182" s="7">
        <v>50.89</v>
      </c>
      <c r="G182" s="6" t="s">
        <v>20</v>
      </c>
      <c r="H182" s="6"/>
      <c r="I182" s="6"/>
      <c r="J182" s="6" t="s">
        <v>29</v>
      </c>
      <c r="K182" s="7"/>
      <c r="L182" s="7"/>
      <c r="M182" s="46"/>
      <c r="N182" s="15"/>
      <c r="O182" s="7"/>
      <c r="P182" s="10"/>
    </row>
    <row r="183" s="2" customFormat="1" ht="12" spans="1:16">
      <c r="A183" s="15">
        <v>86</v>
      </c>
      <c r="B183" s="6" t="s">
        <v>81</v>
      </c>
      <c r="C183" s="16" t="s">
        <v>319</v>
      </c>
      <c r="D183" s="7" t="s">
        <v>320</v>
      </c>
      <c r="E183" s="6">
        <v>320</v>
      </c>
      <c r="F183" s="7">
        <v>16</v>
      </c>
      <c r="G183" s="6" t="s">
        <v>20</v>
      </c>
      <c r="H183" s="6"/>
      <c r="I183" s="6"/>
      <c r="J183" s="6" t="s">
        <v>262</v>
      </c>
      <c r="K183" s="7" t="s">
        <v>53</v>
      </c>
      <c r="L183" s="7">
        <v>800</v>
      </c>
      <c r="M183" s="46">
        <f>E183*F183</f>
        <v>5120</v>
      </c>
      <c r="N183" s="15">
        <f>M183-L183</f>
        <v>4320</v>
      </c>
      <c r="O183" s="7"/>
      <c r="P183" s="10" t="s">
        <v>84</v>
      </c>
    </row>
    <row r="184" s="2" customFormat="1" ht="48" spans="1:16">
      <c r="A184" s="13">
        <v>87</v>
      </c>
      <c r="B184" s="11" t="s">
        <v>25</v>
      </c>
      <c r="C184" s="14" t="s">
        <v>321</v>
      </c>
      <c r="D184" s="7" t="s">
        <v>322</v>
      </c>
      <c r="E184" s="6">
        <v>451</v>
      </c>
      <c r="F184" s="7">
        <v>37.75</v>
      </c>
      <c r="G184" s="11" t="s">
        <v>20</v>
      </c>
      <c r="H184" s="6"/>
      <c r="I184" s="6"/>
      <c r="J184" s="11" t="s">
        <v>29</v>
      </c>
      <c r="K184" s="12"/>
      <c r="L184" s="12">
        <v>8812.26</v>
      </c>
      <c r="M184" s="45">
        <v>42581.23</v>
      </c>
      <c r="N184" s="13">
        <f>M184-L184</f>
        <v>33768.97</v>
      </c>
      <c r="O184" s="7"/>
      <c r="P184" s="10" t="s">
        <v>30</v>
      </c>
    </row>
    <row r="185" s="2" customFormat="1" ht="36" spans="1:16">
      <c r="A185" s="13"/>
      <c r="B185" s="13"/>
      <c r="C185" s="14"/>
      <c r="D185" s="7" t="s">
        <v>323</v>
      </c>
      <c r="E185" s="6">
        <v>629.68</v>
      </c>
      <c r="F185" s="7">
        <v>36</v>
      </c>
      <c r="G185" s="13"/>
      <c r="H185" s="6"/>
      <c r="I185" s="6"/>
      <c r="J185" s="13"/>
      <c r="K185" s="14"/>
      <c r="L185" s="14"/>
      <c r="M185" s="45"/>
      <c r="N185" s="13"/>
      <c r="O185" s="7"/>
      <c r="P185" s="10"/>
    </row>
    <row r="186" s="2" customFormat="1" ht="24" spans="1:16">
      <c r="A186" s="15"/>
      <c r="B186" s="15"/>
      <c r="C186" s="16"/>
      <c r="D186" s="7" t="s">
        <v>324</v>
      </c>
      <c r="E186" s="6">
        <v>70</v>
      </c>
      <c r="F186" s="7">
        <v>41.25</v>
      </c>
      <c r="G186" s="15"/>
      <c r="H186" s="6"/>
      <c r="I186" s="6"/>
      <c r="J186" s="15"/>
      <c r="K186" s="16"/>
      <c r="L186" s="16"/>
      <c r="M186" s="46"/>
      <c r="N186" s="15"/>
      <c r="O186" s="7"/>
      <c r="P186" s="10"/>
    </row>
    <row r="187" s="2" customFormat="1" ht="12" spans="1:16">
      <c r="A187" s="15">
        <v>88</v>
      </c>
      <c r="B187" s="15" t="s">
        <v>81</v>
      </c>
      <c r="C187" s="16" t="s">
        <v>325</v>
      </c>
      <c r="D187" s="7" t="s">
        <v>326</v>
      </c>
      <c r="E187" s="6">
        <v>1760</v>
      </c>
      <c r="F187" s="7">
        <v>16</v>
      </c>
      <c r="G187" s="15" t="s">
        <v>20</v>
      </c>
      <c r="H187" s="6"/>
      <c r="I187" s="6"/>
      <c r="J187" s="15" t="s">
        <v>51</v>
      </c>
      <c r="K187" s="16" t="s">
        <v>53</v>
      </c>
      <c r="L187" s="16">
        <v>2907.6</v>
      </c>
      <c r="M187" s="47">
        <f t="shared" ref="M187:M192" si="2">E187*F187</f>
        <v>28160</v>
      </c>
      <c r="N187" s="15">
        <v>21192</v>
      </c>
      <c r="O187" s="7"/>
      <c r="P187" s="10" t="s">
        <v>84</v>
      </c>
    </row>
    <row r="188" s="2" customFormat="1" ht="60" spans="1:16">
      <c r="A188" s="48">
        <v>89</v>
      </c>
      <c r="B188" s="48" t="s">
        <v>81</v>
      </c>
      <c r="C188" s="49" t="s">
        <v>327</v>
      </c>
      <c r="D188" s="27" t="s">
        <v>328</v>
      </c>
      <c r="E188" s="25">
        <v>797</v>
      </c>
      <c r="F188" s="27">
        <v>11</v>
      </c>
      <c r="G188" s="48" t="s">
        <v>20</v>
      </c>
      <c r="H188" s="25"/>
      <c r="I188" s="25"/>
      <c r="J188" s="48" t="s">
        <v>262</v>
      </c>
      <c r="K188" s="49" t="s">
        <v>329</v>
      </c>
      <c r="L188" s="49">
        <f>797*2.5</f>
        <v>1992.5</v>
      </c>
      <c r="M188" s="50">
        <f t="shared" si="2"/>
        <v>8767</v>
      </c>
      <c r="N188" s="48">
        <f>M188-L188</f>
        <v>6774.5</v>
      </c>
      <c r="O188" s="27"/>
      <c r="P188" s="10" t="s">
        <v>84</v>
      </c>
    </row>
    <row r="189" s="2" customFormat="1" ht="60" spans="1:16">
      <c r="A189" s="25">
        <v>90</v>
      </c>
      <c r="B189" s="25" t="s">
        <v>17</v>
      </c>
      <c r="C189" s="27" t="s">
        <v>330</v>
      </c>
      <c r="D189" s="27" t="s">
        <v>331</v>
      </c>
      <c r="E189" s="25">
        <v>367</v>
      </c>
      <c r="F189" s="27">
        <v>40</v>
      </c>
      <c r="G189" s="48" t="s">
        <v>20</v>
      </c>
      <c r="H189" s="27" t="s">
        <v>332</v>
      </c>
      <c r="I189" s="25">
        <f>5.75*2*367</f>
        <v>4220.5</v>
      </c>
      <c r="J189" s="48" t="s">
        <v>22</v>
      </c>
      <c r="K189" s="49" t="s">
        <v>53</v>
      </c>
      <c r="L189" s="49">
        <f>3*367*2</f>
        <v>2202</v>
      </c>
      <c r="M189" s="50">
        <f t="shared" si="2"/>
        <v>14680</v>
      </c>
      <c r="N189" s="48">
        <f>M189-L189-I189</f>
        <v>8257.5</v>
      </c>
      <c r="O189" s="27"/>
      <c r="P189" s="10" t="s">
        <v>24</v>
      </c>
    </row>
    <row r="190" s="2" customFormat="1" ht="156" spans="1:16">
      <c r="A190" s="25">
        <v>92</v>
      </c>
      <c r="B190" s="25" t="s">
        <v>25</v>
      </c>
      <c r="C190" s="27" t="s">
        <v>330</v>
      </c>
      <c r="D190" s="27" t="s">
        <v>333</v>
      </c>
      <c r="E190" s="25">
        <v>285</v>
      </c>
      <c r="F190" s="27">
        <v>41</v>
      </c>
      <c r="G190" s="48" t="s">
        <v>20</v>
      </c>
      <c r="H190" s="27" t="s">
        <v>334</v>
      </c>
      <c r="I190" s="25"/>
      <c r="J190" s="48"/>
      <c r="K190" s="49"/>
      <c r="L190" s="49"/>
      <c r="M190" s="50">
        <f t="shared" si="2"/>
        <v>11685</v>
      </c>
      <c r="N190" s="48">
        <f>M190</f>
        <v>11685</v>
      </c>
      <c r="O190" s="27"/>
      <c r="P190" s="10" t="s">
        <v>30</v>
      </c>
    </row>
    <row r="191" s="2" customFormat="1" ht="12" spans="1:16">
      <c r="A191" s="51">
        <v>91</v>
      </c>
      <c r="B191" s="51"/>
      <c r="C191" s="52" t="s">
        <v>335</v>
      </c>
      <c r="D191" s="27" t="s">
        <v>336</v>
      </c>
      <c r="E191" s="25">
        <v>337</v>
      </c>
      <c r="F191" s="27">
        <v>8</v>
      </c>
      <c r="G191" s="48" t="s">
        <v>20</v>
      </c>
      <c r="H191" s="27"/>
      <c r="I191" s="25"/>
      <c r="J191" s="48" t="s">
        <v>34</v>
      </c>
      <c r="K191" s="49" t="s">
        <v>23</v>
      </c>
      <c r="L191" s="49">
        <f>2.5*337+160*2.5</f>
        <v>1242.5</v>
      </c>
      <c r="M191" s="50">
        <f t="shared" si="2"/>
        <v>2696</v>
      </c>
      <c r="N191" s="48">
        <f>M191-L191</f>
        <v>1453.5</v>
      </c>
      <c r="O191" s="27"/>
      <c r="P191" s="10" t="s">
        <v>24</v>
      </c>
    </row>
    <row r="192" s="2" customFormat="1" ht="12" spans="1:16">
      <c r="A192" s="48"/>
      <c r="B192" s="48"/>
      <c r="C192" s="49"/>
      <c r="D192" s="27" t="s">
        <v>337</v>
      </c>
      <c r="E192" s="25">
        <v>337</v>
      </c>
      <c r="F192" s="27">
        <v>11</v>
      </c>
      <c r="G192" s="48" t="s">
        <v>20</v>
      </c>
      <c r="H192" s="27"/>
      <c r="I192" s="25"/>
      <c r="J192" s="48" t="s">
        <v>34</v>
      </c>
      <c r="K192" s="49" t="s">
        <v>23</v>
      </c>
      <c r="L192" s="49">
        <f>2.5*2*E192</f>
        <v>1685</v>
      </c>
      <c r="M192" s="50">
        <f t="shared" si="2"/>
        <v>3707</v>
      </c>
      <c r="N192" s="48">
        <f>M192-L192</f>
        <v>2022</v>
      </c>
      <c r="O192" s="27"/>
      <c r="P192" s="10"/>
    </row>
    <row r="193" s="2" customFormat="1" ht="12" spans="1:16">
      <c r="A193" s="48">
        <v>92</v>
      </c>
      <c r="B193" s="48"/>
      <c r="C193" s="49" t="s">
        <v>338</v>
      </c>
      <c r="D193" s="27" t="s">
        <v>339</v>
      </c>
      <c r="E193" s="25"/>
      <c r="F193" s="27"/>
      <c r="G193" s="48"/>
      <c r="H193" s="27"/>
      <c r="I193" s="25"/>
      <c r="J193" s="48" t="s">
        <v>22</v>
      </c>
      <c r="K193" s="49" t="s">
        <v>23</v>
      </c>
      <c r="L193" s="49">
        <v>41969.04</v>
      </c>
      <c r="M193" s="50"/>
      <c r="N193" s="48"/>
      <c r="O193" s="27"/>
      <c r="P193" s="10" t="s">
        <v>24</v>
      </c>
    </row>
    <row r="194" s="2" customFormat="1" ht="12" spans="1:16">
      <c r="A194" s="48">
        <v>93</v>
      </c>
      <c r="B194" s="48" t="s">
        <v>17</v>
      </c>
      <c r="C194" s="49" t="s">
        <v>340</v>
      </c>
      <c r="D194" s="27"/>
      <c r="E194" s="25"/>
      <c r="F194" s="27"/>
      <c r="G194" s="48" t="s">
        <v>20</v>
      </c>
      <c r="H194" s="27"/>
      <c r="I194" s="25"/>
      <c r="J194" s="48"/>
      <c r="K194" s="49"/>
      <c r="L194" s="49"/>
      <c r="M194" s="50"/>
      <c r="N194" s="48"/>
      <c r="O194" s="27"/>
      <c r="P194" s="10" t="s">
        <v>24</v>
      </c>
    </row>
    <row r="195" s="2" customFormat="1" ht="12" spans="1:16">
      <c r="A195" s="48">
        <v>94</v>
      </c>
      <c r="B195" s="48" t="s">
        <v>17</v>
      </c>
      <c r="C195" s="49" t="s">
        <v>341</v>
      </c>
      <c r="D195" s="27"/>
      <c r="E195" s="25"/>
      <c r="F195" s="27"/>
      <c r="G195" s="48"/>
      <c r="H195" s="27"/>
      <c r="I195" s="25"/>
      <c r="J195" s="48"/>
      <c r="K195" s="49"/>
      <c r="L195" s="49"/>
      <c r="M195" s="50"/>
      <c r="N195" s="48"/>
      <c r="O195" s="27"/>
      <c r="P195" s="10" t="s">
        <v>24</v>
      </c>
    </row>
    <row r="196" s="1" customFormat="1" ht="12" spans="1:16">
      <c r="A196" s="6"/>
      <c r="B196" s="6"/>
      <c r="C196" s="35"/>
      <c r="D196" s="7"/>
      <c r="E196" s="39">
        <f>SUM(E4:E195)</f>
        <v>166934.492</v>
      </c>
      <c r="F196" s="35"/>
      <c r="G196" s="35"/>
      <c r="H196" s="35"/>
      <c r="I196" s="6">
        <f>SUM(I5:I195)</f>
        <v>347860.95</v>
      </c>
      <c r="J196" s="35"/>
      <c r="K196" s="35"/>
      <c r="L196" s="6">
        <f>SUM(L4:L195)</f>
        <v>898873.653</v>
      </c>
      <c r="M196" s="39">
        <f>SUM(M4:M195)</f>
        <v>5013353.633</v>
      </c>
      <c r="N196" s="6">
        <f>SUM(N4:N194)</f>
        <v>3583454.96</v>
      </c>
      <c r="O196" s="7">
        <v>63000</v>
      </c>
      <c r="P196" s="3"/>
    </row>
    <row r="197" s="1" customFormat="1" customHeight="1" spans="1:16">
      <c r="A197" s="53" t="s">
        <v>342</v>
      </c>
      <c r="B197" s="6"/>
      <c r="C197" s="53"/>
      <c r="D197" s="53"/>
      <c r="E197" s="6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3"/>
    </row>
    <row r="198" s="1" customFormat="1" ht="12" spans="1:16">
      <c r="B198" s="2"/>
      <c r="E198" s="2"/>
      <c r="P198" s="3"/>
    </row>
    <row r="199" s="1" customFormat="1" ht="12" spans="1:16">
      <c r="B199" s="2"/>
      <c r="E199" s="2"/>
      <c r="P199" s="3"/>
    </row>
  </sheetData>
  <autoFilter xmlns:etc="http://www.wps.cn/officeDocument/2017/etCustomData" ref="A1:Q197" etc:filterBottomFollowUsedRange="0">
    <extLst/>
  </autoFilter>
  <mergeCells count="251">
    <mergeCell ref="A1:P1"/>
    <mergeCell ref="J2:K2"/>
    <mergeCell ref="A197:O197"/>
    <mergeCell ref="A2:A3"/>
    <mergeCell ref="A7:A9"/>
    <mergeCell ref="A10:A12"/>
    <mergeCell ref="A13:A15"/>
    <mergeCell ref="A16:A17"/>
    <mergeCell ref="A18:A21"/>
    <mergeCell ref="A22:A23"/>
    <mergeCell ref="A24:A26"/>
    <mergeCell ref="A28:A29"/>
    <mergeCell ref="A31:A32"/>
    <mergeCell ref="A33:A34"/>
    <mergeCell ref="A36:A37"/>
    <mergeCell ref="A39:A40"/>
    <mergeCell ref="A41:A42"/>
    <mergeCell ref="A49:A50"/>
    <mergeCell ref="A52:A54"/>
    <mergeCell ref="A55:A71"/>
    <mergeCell ref="A72:A73"/>
    <mergeCell ref="A75:A76"/>
    <mergeCell ref="A77:A78"/>
    <mergeCell ref="A81:A82"/>
    <mergeCell ref="A83:A87"/>
    <mergeCell ref="A89:A90"/>
    <mergeCell ref="A91:A95"/>
    <mergeCell ref="A96:A98"/>
    <mergeCell ref="A99:A100"/>
    <mergeCell ref="A101:A102"/>
    <mergeCell ref="A106:A107"/>
    <mergeCell ref="A114:A115"/>
    <mergeCell ref="A118:A119"/>
    <mergeCell ref="A121:A122"/>
    <mergeCell ref="A123:A125"/>
    <mergeCell ref="A126:A127"/>
    <mergeCell ref="A130:A131"/>
    <mergeCell ref="A132:A133"/>
    <mergeCell ref="A134:A135"/>
    <mergeCell ref="A139:A142"/>
    <mergeCell ref="A143:A144"/>
    <mergeCell ref="A146:A149"/>
    <mergeCell ref="A150:A151"/>
    <mergeCell ref="A152:A154"/>
    <mergeCell ref="A157:A158"/>
    <mergeCell ref="A160:A161"/>
    <mergeCell ref="A164:A175"/>
    <mergeCell ref="A177:A182"/>
    <mergeCell ref="A184:A186"/>
    <mergeCell ref="A191:A192"/>
    <mergeCell ref="B2:B3"/>
    <mergeCell ref="B7:B9"/>
    <mergeCell ref="B10:B12"/>
    <mergeCell ref="B13:B15"/>
    <mergeCell ref="B16:B17"/>
    <mergeCell ref="B18:B21"/>
    <mergeCell ref="B22:B23"/>
    <mergeCell ref="B24:B26"/>
    <mergeCell ref="B28:B29"/>
    <mergeCell ref="B31:B32"/>
    <mergeCell ref="B33:B34"/>
    <mergeCell ref="B36:B37"/>
    <mergeCell ref="B39:B40"/>
    <mergeCell ref="B41:B42"/>
    <mergeCell ref="B49:B50"/>
    <mergeCell ref="B52:B54"/>
    <mergeCell ref="B55:B71"/>
    <mergeCell ref="B72:B73"/>
    <mergeCell ref="B75:B76"/>
    <mergeCell ref="B77:B78"/>
    <mergeCell ref="B81:B82"/>
    <mergeCell ref="B83:B87"/>
    <mergeCell ref="B89:B90"/>
    <mergeCell ref="B91:B95"/>
    <mergeCell ref="B96:B98"/>
    <mergeCell ref="B99:B100"/>
    <mergeCell ref="B101:B102"/>
    <mergeCell ref="B106:B107"/>
    <mergeCell ref="B118:B119"/>
    <mergeCell ref="B121:B122"/>
    <mergeCell ref="B123:B125"/>
    <mergeCell ref="B126:B127"/>
    <mergeCell ref="B130:B131"/>
    <mergeCell ref="B132:B133"/>
    <mergeCell ref="B134:B135"/>
    <mergeCell ref="B139:B142"/>
    <mergeCell ref="B143:B144"/>
    <mergeCell ref="B146:B149"/>
    <mergeCell ref="B150:B151"/>
    <mergeCell ref="B152:B154"/>
    <mergeCell ref="B157:B158"/>
    <mergeCell ref="B160:B161"/>
    <mergeCell ref="B164:B175"/>
    <mergeCell ref="B177:B182"/>
    <mergeCell ref="B184:B186"/>
    <mergeCell ref="B191:B192"/>
    <mergeCell ref="C2:C3"/>
    <mergeCell ref="C7:C9"/>
    <mergeCell ref="C10:C12"/>
    <mergeCell ref="C13:C15"/>
    <mergeCell ref="C16:C17"/>
    <mergeCell ref="C18:C21"/>
    <mergeCell ref="C22:C23"/>
    <mergeCell ref="C24:C26"/>
    <mergeCell ref="C28:C29"/>
    <mergeCell ref="C31:C32"/>
    <mergeCell ref="C33:C34"/>
    <mergeCell ref="C36:C37"/>
    <mergeCell ref="C52:C54"/>
    <mergeCell ref="C55:C71"/>
    <mergeCell ref="C72:C73"/>
    <mergeCell ref="C75:C76"/>
    <mergeCell ref="C77:C78"/>
    <mergeCell ref="C81:C82"/>
    <mergeCell ref="C83:C87"/>
    <mergeCell ref="C91:C94"/>
    <mergeCell ref="C96:C98"/>
    <mergeCell ref="C99:C100"/>
    <mergeCell ref="C101:C102"/>
    <mergeCell ref="C114:C115"/>
    <mergeCell ref="C118:C119"/>
    <mergeCell ref="C121:C122"/>
    <mergeCell ref="C123:C125"/>
    <mergeCell ref="C126:C127"/>
    <mergeCell ref="C130:C131"/>
    <mergeCell ref="C132:C133"/>
    <mergeCell ref="C134:C135"/>
    <mergeCell ref="C139:C142"/>
    <mergeCell ref="C143:C144"/>
    <mergeCell ref="C146:C149"/>
    <mergeCell ref="C150:C151"/>
    <mergeCell ref="C152:C154"/>
    <mergeCell ref="C157:C158"/>
    <mergeCell ref="C160:C161"/>
    <mergeCell ref="C165:C175"/>
    <mergeCell ref="C177:C182"/>
    <mergeCell ref="C184:C186"/>
    <mergeCell ref="C191:C192"/>
    <mergeCell ref="D2:D3"/>
    <mergeCell ref="D148:D149"/>
    <mergeCell ref="D152:D153"/>
    <mergeCell ref="E2:E3"/>
    <mergeCell ref="E148:E149"/>
    <mergeCell ref="E152:E153"/>
    <mergeCell ref="F2:F3"/>
    <mergeCell ref="G2:G3"/>
    <mergeCell ref="G24:G26"/>
    <mergeCell ref="G52:G54"/>
    <mergeCell ref="G77:G78"/>
    <mergeCell ref="G93:G94"/>
    <mergeCell ref="G99:G100"/>
    <mergeCell ref="G148:G149"/>
    <mergeCell ref="G152:G153"/>
    <mergeCell ref="G184:G186"/>
    <mergeCell ref="H2:H3"/>
    <mergeCell ref="H148:H149"/>
    <mergeCell ref="H152:H153"/>
    <mergeCell ref="I2:I3"/>
    <mergeCell ref="I148:I149"/>
    <mergeCell ref="I152:I153"/>
    <mergeCell ref="J36:J37"/>
    <mergeCell ref="J52:J54"/>
    <mergeCell ref="J55:J58"/>
    <mergeCell ref="J59:J71"/>
    <mergeCell ref="J148:J149"/>
    <mergeCell ref="J152:J153"/>
    <mergeCell ref="J184:J186"/>
    <mergeCell ref="K52:K54"/>
    <mergeCell ref="K55:K56"/>
    <mergeCell ref="K57:K58"/>
    <mergeCell ref="K59:K64"/>
    <mergeCell ref="K65:K71"/>
    <mergeCell ref="K148:K149"/>
    <mergeCell ref="K152:K153"/>
    <mergeCell ref="K177:K179"/>
    <mergeCell ref="K180:K182"/>
    <mergeCell ref="K184:K186"/>
    <mergeCell ref="L2:L3"/>
    <mergeCell ref="L55:L56"/>
    <mergeCell ref="L57:L58"/>
    <mergeCell ref="L59:L64"/>
    <mergeCell ref="L65:L71"/>
    <mergeCell ref="L148:L149"/>
    <mergeCell ref="L152:L153"/>
    <mergeCell ref="L165:L175"/>
    <mergeCell ref="L177:L179"/>
    <mergeCell ref="L180:L182"/>
    <mergeCell ref="L184:L186"/>
    <mergeCell ref="M2:M3"/>
    <mergeCell ref="M55:M58"/>
    <mergeCell ref="M59:M71"/>
    <mergeCell ref="M148:M149"/>
    <mergeCell ref="M152:M153"/>
    <mergeCell ref="M165:M175"/>
    <mergeCell ref="M177:M182"/>
    <mergeCell ref="M184:M186"/>
    <mergeCell ref="N2:N3"/>
    <mergeCell ref="N55:N58"/>
    <mergeCell ref="N59:N71"/>
    <mergeCell ref="N148:N149"/>
    <mergeCell ref="N152:N153"/>
    <mergeCell ref="N165:N175"/>
    <mergeCell ref="N177:N182"/>
    <mergeCell ref="N184:N186"/>
    <mergeCell ref="O2:O3"/>
    <mergeCell ref="O152:O153"/>
    <mergeCell ref="P2:P3"/>
    <mergeCell ref="P7:P9"/>
    <mergeCell ref="P10:P12"/>
    <mergeCell ref="P13:P15"/>
    <mergeCell ref="P16:P17"/>
    <mergeCell ref="P18:P21"/>
    <mergeCell ref="P22:P23"/>
    <mergeCell ref="P24:P26"/>
    <mergeCell ref="P28:P29"/>
    <mergeCell ref="P30:P34"/>
    <mergeCell ref="P36:P37"/>
    <mergeCell ref="P39:P40"/>
    <mergeCell ref="P41:P42"/>
    <mergeCell ref="P49:P50"/>
    <mergeCell ref="P52:P71"/>
    <mergeCell ref="P72:P73"/>
    <mergeCell ref="P75:P76"/>
    <mergeCell ref="P77:P78"/>
    <mergeCell ref="P81:P82"/>
    <mergeCell ref="P83:P87"/>
    <mergeCell ref="P89:P90"/>
    <mergeCell ref="P91:P95"/>
    <mergeCell ref="P96:P98"/>
    <mergeCell ref="P99:P100"/>
    <mergeCell ref="P101:P102"/>
    <mergeCell ref="P106:P107"/>
    <mergeCell ref="P114:P115"/>
    <mergeCell ref="P118:P119"/>
    <mergeCell ref="P121:P122"/>
    <mergeCell ref="P123:P125"/>
    <mergeCell ref="P126:P127"/>
    <mergeCell ref="P130:P131"/>
    <mergeCell ref="P132:P133"/>
    <mergeCell ref="P134:P135"/>
    <mergeCell ref="P139:P142"/>
    <mergeCell ref="P143:P144"/>
    <mergeCell ref="P146:P149"/>
    <mergeCell ref="P150:P151"/>
    <mergeCell ref="P152:P154"/>
    <mergeCell ref="P157:P158"/>
    <mergeCell ref="P160:P161"/>
    <mergeCell ref="P164:P175"/>
    <mergeCell ref="P177:P182"/>
    <mergeCell ref="P184:P186"/>
    <mergeCell ref="P191:P192"/>
  </mergeCells>
  <pageMargins left="0.432638888888889" right="0.275" top="0.393055555555556" bottom="0.393055555555556" header="0.511805555555556" footer="0.354166666666667"/>
  <pageSetup paperSize="9" scale="90" orientation="landscape" horizontalDpi="600"/>
  <headerFooter alignWithMargins="0" scaleWithDoc="0"/>
  <rowBreaks count="8" manualBreakCount="8">
    <brk id="26" max="15" man="1"/>
    <brk id="51" max="15" man="1"/>
    <brk id="71" max="15" man="1"/>
    <brk id="95" max="15" man="1"/>
    <brk id="120" max="15" man="1"/>
    <brk id="145" max="15" man="1"/>
    <brk id="163" max="15" man="1"/>
    <brk id="18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奇奇乐园</cp:lastModifiedBy>
  <dcterms:created xsi:type="dcterms:W3CDTF">2016-12-02T08:54:00Z</dcterms:created>
  <dcterms:modified xsi:type="dcterms:W3CDTF">2026-08-28T01:15:46Z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9F8BD91F61F145AD935DED306A224E66_13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