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1-工程量清单、预算\小修造价软件\2026.9.28官塘桥路路面保洁项目、五凤口枢纽高架及隧道养护项目\清单预算\10.10（最终版）官塘桥路路面保洁项目、五凤口枢纽高架及隧道养护项目 -保洁去掉工伤保险\官塘桥路路面保洁项目10.10\"/>
    </mc:Choice>
  </mc:AlternateContent>
  <bookViews>
    <workbookView windowWidth="25600" windowHeight="12080" tabRatio="847" activeTab="1"/>
  </bookViews>
  <sheets>
    <sheet name="说明" sheetId="20" r:id="rId1"/>
    <sheet name="汇总表" sheetId="25" r:id="rId2"/>
    <sheet name="公路设施" sheetId="27" r:id="rId3"/>
    <sheet name="市政设施" sheetId="9" r:id="rId4"/>
  </sheets>
  <definedNames>
    <definedName name="_m3" localSheetId="2">#REF!</definedName>
    <definedName name="_m3" localSheetId="1">#REF!</definedName>
    <definedName name="_m3" localSheetId="3">#REF!</definedName>
    <definedName name="_m3">#REF!</definedName>
    <definedName name="_xlnm.Print_Area" localSheetId="2">公路设施!$A$1:$G$21</definedName>
    <definedName name="_xlnm.Print_Area" localSheetId="1">汇总表!$A$1:$C$15</definedName>
    <definedName name="_xlnm.Print_Area" localSheetId="3">市政设施!$A$1:$G$8</definedName>
    <definedName name="_xlnm.Print_Area" localSheetId="0">说明!$A$1:$A$13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<sst xmlns="http://schemas.openxmlformats.org/spreadsheetml/2006/main" count="115" uniqueCount="85">
  <si>
    <t>一.工程量清单说明</t>
  </si>
  <si>
    <t>(1)工程量清单中的每一子目须填入单价或价格，且只允许有一个报价。</t>
  </si>
  <si>
    <t>(2)安全生产费为不可竞争费用，结算时按相关文件计量。</t>
  </si>
  <si>
    <t>(3)除非合同另有规定，工程量清单中有标价的单价和总额价均已包含了为实施和完成合同工程所需的劳务、材料、机械、质检(自检)、安装、缺陷修复、管理、保险、税费、利润等费用，以及合同明示或暗示的所有责任、义务和一般风险。</t>
  </si>
  <si>
    <t>(4)工程量清单中没有列入的子目，其费用视为已分摊在工程量清单中其他相关子目的单价或价格之中。</t>
  </si>
  <si>
    <t>(5)符合合同条款规定的全部费用应认为已被计入有标价的工程量清单所列各子目之中，未列子目不予计量的工作，其费用应视为已分摊在本合同工程的有关子目的单价或总额价之中。</t>
  </si>
  <si>
    <t>(6)承包人用于本合同工程的各类装备的提供、运输、维护、拆卸、拼装等支付的费用，已包括在工程量清单的单价与总额价中。</t>
  </si>
  <si>
    <t>(7)工程量清单中各项金额均以人民币(元)计算。</t>
  </si>
  <si>
    <t>(8)暂列金额的数量及拟用子目的说明：无暂列金额。</t>
  </si>
  <si>
    <t>(9)暂估价的数量及拟用子目的说明：无暂估价。</t>
  </si>
  <si>
    <t>(10)本项目不进行材料调差，请投标人合理考虑材料价格波动风险。</t>
  </si>
  <si>
    <t>(11)如投标人采用不平衡报价的，中标后，招标人可在签约时在保证中标总金额不变情况下对清单单价做适当调整。</t>
  </si>
  <si>
    <t>(12)本项目的安全生产费用在工程量清单中以固定金额计列。安全生产费的最终结算金额以实际发生的费用为准，乙方应列出费用清单及票据报监理工程师，由发包人审批后足额拨付，但最高支付额为清单中安全生产费的报价金额（因设计变更增补的安全生产费用除外）。该费用应当确保专款专用，在财务管理中单独列出费用清单以备查。如乙方须在此基础上增加安全生产费用以满足项目施工需要，则乙方应在本项目工程量清单其它相关细目的单价或总额价中予以考虑，发包人不再单独支付。</t>
  </si>
  <si>
    <t>报价汇总表</t>
  </si>
  <si>
    <t>项目名称:官塘桥路路面保洁项目</t>
  </si>
  <si>
    <t>序号</t>
  </si>
  <si>
    <t>章      次</t>
  </si>
  <si>
    <t>金额（人民币 元）</t>
  </si>
  <si>
    <t>公路设施小计</t>
  </si>
  <si>
    <t>市政设施小计</t>
  </si>
  <si>
    <t>年度费用合计</t>
  </si>
  <si>
    <t>投标总价（3年）</t>
  </si>
  <si>
    <t>最高投标限价</t>
  </si>
  <si>
    <t>投标人盖章（公章）：</t>
  </si>
  <si>
    <t>法定代表人签字或盖章：</t>
  </si>
  <si>
    <t>日   期：</t>
  </si>
  <si>
    <t>年  月  日</t>
  </si>
  <si>
    <t xml:space="preserve">工 程 量 清 单 表 </t>
  </si>
  <si>
    <t>工程名称：官塘桥路路面保洁项目 （公路设施）</t>
  </si>
  <si>
    <t>子目名称</t>
  </si>
  <si>
    <t>具体项目内容</t>
  </si>
  <si>
    <t>单位</t>
  </si>
  <si>
    <t>数量</t>
  </si>
  <si>
    <t>单价</t>
  </si>
  <si>
    <t>合价</t>
  </si>
  <si>
    <t>特情处置</t>
  </si>
  <si>
    <t>1-1</t>
  </si>
  <si>
    <t>应急处置人工</t>
  </si>
  <si>
    <t>工日</t>
  </si>
  <si>
    <t>1-2</t>
  </si>
  <si>
    <t>应急处置机械</t>
  </si>
  <si>
    <t>1-2-1</t>
  </si>
  <si>
    <t>皮卡</t>
  </si>
  <si>
    <t>含司机、含油/电</t>
  </si>
  <si>
    <t>台班</t>
  </si>
  <si>
    <t>1-2-2</t>
  </si>
  <si>
    <t>双排座</t>
  </si>
  <si>
    <t>1-2-3</t>
  </si>
  <si>
    <t>自卸车</t>
  </si>
  <si>
    <t>1-2-4</t>
  </si>
  <si>
    <t>装载机</t>
  </si>
  <si>
    <t>1-2-5</t>
  </si>
  <si>
    <t>10T洒水车</t>
  </si>
  <si>
    <t>本单价仅为冬季应急时挂滚雪刷、推雪板燃油费用(含司机、含油/电)</t>
  </si>
  <si>
    <t>1-2-6</t>
  </si>
  <si>
    <t>清扫车</t>
  </si>
  <si>
    <t>1-2-7</t>
  </si>
  <si>
    <t>叉车</t>
  </si>
  <si>
    <t>1-2-8</t>
  </si>
  <si>
    <t>10T吊车</t>
  </si>
  <si>
    <t>1-2-9</t>
  </si>
  <si>
    <t>融雪剂撒布机(5立方米)</t>
  </si>
  <si>
    <t>1-2-10</t>
  </si>
  <si>
    <t>滚雪刷(3米)</t>
  </si>
  <si>
    <t>1-2-11</t>
  </si>
  <si>
    <t>推雪板(3.2米)</t>
  </si>
  <si>
    <t>1-3</t>
  </si>
  <si>
    <t>应急处置材料</t>
  </si>
  <si>
    <t>1-3-1</t>
  </si>
  <si>
    <t>黄砂</t>
  </si>
  <si>
    <t>含运费、装卸费等</t>
  </si>
  <si>
    <t>t</t>
  </si>
  <si>
    <t>1-3-2</t>
  </si>
  <si>
    <t>融雪剂</t>
  </si>
  <si>
    <t>合计   人民币</t>
  </si>
  <si>
    <t>元</t>
  </si>
  <si>
    <t>工程名称：官塘桥路路面保洁项目 （市政设施）</t>
  </si>
  <si>
    <t>官塘桥路路面保洁</t>
  </si>
  <si>
    <t>含人员工资费用、车辆费用、GPS安装费、环卫工作服费、保洁工具费、保洁材料费等所有费用</t>
  </si>
  <si>
    <t>m2</t>
  </si>
  <si>
    <t>保险费</t>
  </si>
  <si>
    <t>2-1</t>
  </si>
  <si>
    <t>团体意外伤害险</t>
  </si>
  <si>
    <t>总额</t>
  </si>
  <si>
    <t>安全生产费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</si>
</sst>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Red]\(0\)"/>
    <numFmt numFmtId="178" formatCode="0.00_);[Red]\(0.00\)"/>
  </numFmts>
  <fonts count="31">
    <font>
      <sz val="11"/>
      <color theme="1"/>
      <name val="宋体"/>
      <charset val="134"/>
      <scheme val="minor"/>
    </font>
    <font>
      <sz val="10"/>
      <name val="宋体"/>
      <charset val="134"/>
    </font>
    <font>
      <sz val="12"/>
      <name val="宋体"/>
      <charset val="134"/>
    </font>
    <font>
      <b/>
      <sz val="20"/>
      <name val="宋体"/>
      <charset val="134"/>
    </font>
    <font>
      <b/>
      <sz val="10"/>
      <name val="宋体"/>
      <charset val="134"/>
    </font>
    <font>
      <b/>
      <u/>
      <sz val="10"/>
      <name val="宋体"/>
      <charset val="134"/>
    </font>
    <font>
      <sz val="9"/>
      <name val="宋体"/>
      <charset val="134"/>
      <scheme val="minor"/>
    </font>
    <font>
      <sz val="14"/>
      <name val="宋体"/>
      <charset val="134"/>
    </font>
    <font>
      <sz val="11"/>
      <name val="宋体"/>
      <charset val="134"/>
    </font>
    <font>
      <sz val="22"/>
      <name val="Times New Roman"/>
      <charset val="134"/>
    </font>
    <font>
      <sz val="20"/>
      <name val="Times New Roman"/>
      <charset val="134"/>
    </font>
    <font>
      <b/>
      <sz val="16"/>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2" fillId="0" borderId="0"/>
    <xf numFmtId="0" fontId="2" fillId="0" borderId="0"/>
  </cellStyleXfs>
  <cellXfs count="4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xf>
    <xf numFmtId="177" fontId="2" fillId="0" borderId="0" xfId="0" applyNumberFormat="1"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pplyProtection="1">
      <alignment horizontal="center" vertical="center" wrapText="1"/>
      <protection locked="0"/>
    </xf>
    <xf numFmtId="49"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177" fontId="1" fillId="0" borderId="1" xfId="0" applyNumberFormat="1" applyFont="1" applyBorder="1" applyAlignment="1">
      <alignment horizontal="left"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left" vertical="center"/>
    </xf>
    <xf numFmtId="0" fontId="2" fillId="0" borderId="0" xfId="49" applyFont="1" applyAlignment="1">
      <alignment horizontal="center" vertical="center"/>
    </xf>
    <xf numFmtId="0" fontId="7" fillId="0" borderId="0" xfId="49" applyFont="1" applyAlignment="1"/>
    <xf numFmtId="0" fontId="2" fillId="0" borderId="0" xfId="49" applyFont="1" applyAlignment="1"/>
    <xf numFmtId="178" fontId="2" fillId="0" borderId="0" xfId="49" applyNumberFormat="1" applyFont="1" applyAlignment="1"/>
    <xf numFmtId="0" fontId="3" fillId="0" borderId="0" xfId="49" applyFont="1" applyAlignment="1">
      <alignment horizontal="center" vertical="center"/>
    </xf>
    <xf numFmtId="0" fontId="1" fillId="0" borderId="0" xfId="49" applyFont="1" applyAlignment="1">
      <alignment horizontal="left" vertical="center" wrapText="1"/>
    </xf>
    <xf numFmtId="0" fontId="1" fillId="0" borderId="1" xfId="49" applyFont="1" applyBorder="1" applyAlignment="1">
      <alignment horizontal="center" vertical="center"/>
    </xf>
    <xf numFmtId="178" fontId="1" fillId="0" borderId="1" xfId="49" applyNumberFormat="1" applyFont="1" applyBorder="1" applyAlignment="1">
      <alignment horizontal="center" vertical="center"/>
    </xf>
    <xf numFmtId="178" fontId="2" fillId="0" borderId="0" xfId="49" applyNumberFormat="1" applyFont="1" applyAlignment="1" applyProtection="1">
      <protection locked="0"/>
    </xf>
    <xf numFmtId="0" fontId="2" fillId="0" borderId="0" xfId="49" applyFont="1" applyAlignment="1">
      <alignment horizontal="right" vertical="center"/>
    </xf>
    <xf numFmtId="178" fontId="8" fillId="0" borderId="2" xfId="49" applyNumberFormat="1" applyFont="1" applyBorder="1" applyProtection="1">
      <alignment vertical="center"/>
      <protection locked="0"/>
    </xf>
    <xf numFmtId="178" fontId="8" fillId="0" borderId="2" xfId="49" applyNumberFormat="1" applyFont="1" applyBorder="1" applyAlignment="1" applyProtection="1">
      <alignment horizontal="center" vertical="center"/>
      <protection locked="0"/>
    </xf>
    <xf numFmtId="0" fontId="2" fillId="0" borderId="0" xfId="0" applyFont="1" applyAlignment="1"/>
    <xf numFmtId="0" fontId="2" fillId="0" borderId="0" xfId="0" applyFont="1" applyAlignment="1" applyProtection="1">
      <protection hidden="1"/>
    </xf>
    <xf numFmtId="0" fontId="9" fillId="0" borderId="0" xfId="0" applyFont="1">
      <alignment vertical="center"/>
    </xf>
    <xf numFmtId="0" fontId="10" fillId="0" borderId="0" xfId="0" applyFont="1">
      <alignment vertical="center"/>
    </xf>
    <xf numFmtId="0" fontId="11" fillId="0" borderId="0" xfId="0" applyFont="1" applyProtection="1">
      <alignment vertical="center"/>
      <protection hidden="1"/>
    </xf>
    <xf numFmtId="0" fontId="1" fillId="0" borderId="0" xfId="0" applyFont="1" applyAlignment="1" applyProtection="1">
      <alignment vertical="center" wrapText="1"/>
      <protection hidden="1"/>
    </xf>
    <xf numFmtId="0" fontId="1" fillId="0"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1" fillId="0" borderId="0" xfId="0" applyFont="1" applyAlignment="1" applyProtection="1">
      <alignment horizontal="left" vertical="center" wrapText="1"/>
      <protection hidden="1"/>
    </xf>
    <xf numFmtId="0" fontId="2" fillId="0" borderId="0" xfId="0" applyFont="1" applyProtection="1">
      <alignment vertical="center"/>
      <protection hidden="1"/>
    </xf>
    <xf numFmtId="0" fontId="1" fillId="0" borderId="1" xfId="0"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s>
  <dxfs count="18">
    <dxf>
      <fill>
        <patternFill patternType="solid">
          <bgColor rgb="FFFF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1BC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7"/>
  <sheetViews>
    <sheetView view="pageBreakPreview" zoomScale="130" zoomScaleNormal="100" workbookViewId="0">
      <selection activeCell="A4" sqref="A4"/>
    </sheetView>
  </sheetViews>
  <sheetFormatPr defaultColWidth="10.0909090909091" defaultRowHeight="28"/>
  <cols>
    <col min="1" max="1" width="95.4545454545455" style="37" customWidth="1"/>
    <col min="2" max="2" width="10.0909090909091" style="38"/>
    <col min="3" max="3" width="9.81818181818182" style="24" hidden="1" customWidth="1"/>
    <col min="4" max="4" width="9.81818181818182" style="26" hidden="1" customWidth="1"/>
    <col min="5" max="6" width="10.0909090909091" style="39" hidden="1" customWidth="1"/>
    <col min="7" max="7" width="10.0909090909091" style="39"/>
    <col min="8" max="16384" width="10.0909090909091" style="38"/>
  </cols>
  <sheetData>
    <row r="1" s="36" customFormat="1" ht="23" customHeight="1" spans="1:256">
      <c r="A1" s="40" t="s">
        <v>0</v>
      </c>
      <c r="B1" s="38"/>
      <c r="C1" s="24"/>
      <c r="D1" s="26"/>
      <c r="E1" s="39"/>
      <c r="F1" s="39"/>
      <c r="G1" s="39"/>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36" customFormat="1" ht="25" customHeight="1" spans="1:256">
      <c r="A2" s="41" t="s">
        <v>1</v>
      </c>
      <c r="B2" s="38"/>
      <c r="C2" s="42">
        <v>200</v>
      </c>
      <c r="D2" s="43">
        <v>4.984</v>
      </c>
      <c r="E2" s="39"/>
      <c r="F2" s="39">
        <f>D2*0.6</f>
        <v>2.9904</v>
      </c>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36" customFormat="1" ht="25" customHeight="1" spans="1:256">
      <c r="A3" s="41" t="s">
        <v>2</v>
      </c>
      <c r="B3" s="38"/>
      <c r="C3" s="42">
        <v>0</v>
      </c>
      <c r="D3" s="26"/>
      <c r="E3" s="39"/>
      <c r="F3" s="39"/>
      <c r="G3" s="39"/>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36" customFormat="1" ht="44" customHeight="1" spans="1:256">
      <c r="A4" s="41" t="s">
        <v>3</v>
      </c>
      <c r="B4" s="38"/>
      <c r="C4" s="42">
        <v>500</v>
      </c>
      <c r="D4" s="26"/>
      <c r="E4" s="39"/>
      <c r="F4" s="39"/>
      <c r="G4" s="39"/>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36" customFormat="1" ht="25" customHeight="1" spans="1:256">
      <c r="A5" s="41" t="s">
        <v>4</v>
      </c>
      <c r="B5" s="38"/>
      <c r="C5" s="42">
        <v>500</v>
      </c>
      <c r="D5" s="26"/>
      <c r="E5" s="39"/>
      <c r="F5" s="39"/>
      <c r="G5" s="39"/>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36" customFormat="1" spans="1:256">
      <c r="A6" s="41" t="s">
        <v>5</v>
      </c>
      <c r="B6" s="38"/>
      <c r="C6" s="42">
        <v>750</v>
      </c>
      <c r="D6" s="26"/>
      <c r="E6" s="39"/>
      <c r="F6" s="39"/>
      <c r="G6" s="39"/>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36" customFormat="1" spans="1:256">
      <c r="A7" s="41" t="s">
        <v>6</v>
      </c>
      <c r="B7" s="38"/>
      <c r="C7" s="42">
        <v>1200</v>
      </c>
      <c r="D7" s="26"/>
      <c r="E7" s="39"/>
      <c r="F7" s="39"/>
      <c r="G7" s="39"/>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36" customFormat="1" ht="25" customHeight="1" spans="1:256">
      <c r="A8" s="41" t="s">
        <v>7</v>
      </c>
      <c r="B8" s="38"/>
      <c r="C8" s="42">
        <v>800</v>
      </c>
      <c r="D8" s="26"/>
      <c r="E8" s="39"/>
      <c r="F8" s="39"/>
      <c r="G8" s="39"/>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36" customFormat="1" ht="25" customHeight="1" spans="1:256">
      <c r="A9" s="41" t="s">
        <v>8</v>
      </c>
      <c r="B9" s="38"/>
      <c r="C9" s="42">
        <v>1000</v>
      </c>
      <c r="D9" s="26"/>
      <c r="E9" s="39"/>
      <c r="F9" s="39"/>
      <c r="G9" s="39"/>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36" customFormat="1" ht="25" customHeight="1" spans="1:256">
      <c r="A10" s="41" t="s">
        <v>9</v>
      </c>
      <c r="B10" s="38"/>
      <c r="C10" s="42">
        <v>700</v>
      </c>
      <c r="D10" s="26"/>
      <c r="E10" s="39"/>
      <c r="F10" s="39"/>
      <c r="G10" s="39"/>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36" customFormat="1" ht="25" customHeight="1" spans="1:256">
      <c r="A11" s="41" t="s">
        <v>10</v>
      </c>
      <c r="B11" s="38"/>
      <c r="C11" s="42">
        <v>1400</v>
      </c>
      <c r="D11" s="26"/>
      <c r="E11" s="39"/>
      <c r="F11" s="39"/>
      <c r="G11" s="39"/>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36" customFormat="1" ht="25" customHeight="1" spans="1:256">
      <c r="A12" s="41" t="s">
        <v>11</v>
      </c>
      <c r="B12" s="38"/>
      <c r="C12" s="42">
        <v>500</v>
      </c>
      <c r="D12" s="26"/>
      <c r="E12" s="39"/>
      <c r="F12" s="39"/>
      <c r="G12" s="39"/>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36" customFormat="1" ht="65" spans="1:256">
      <c r="A13" s="44" t="s">
        <v>12</v>
      </c>
      <c r="B13" s="38"/>
      <c r="C13" s="42">
        <v>500</v>
      </c>
      <c r="D13" s="26"/>
      <c r="E13" s="39"/>
      <c r="F13" s="39"/>
      <c r="G13" s="3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36" customFormat="1" spans="1:256">
      <c r="A14" s="45"/>
      <c r="B14" s="38"/>
      <c r="C14" s="42">
        <v>500</v>
      </c>
      <c r="D14" s="26"/>
      <c r="E14" s="39"/>
      <c r="F14" s="39"/>
      <c r="G14" s="39"/>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36" customFormat="1" spans="1:256">
      <c r="A15" s="45"/>
      <c r="B15" s="38"/>
      <c r="C15" s="42">
        <v>0</v>
      </c>
      <c r="D15" s="26"/>
      <c r="E15" s="39"/>
      <c r="F15" s="39"/>
      <c r="G15" s="39"/>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36" customFormat="1" spans="1:256">
      <c r="A16" s="45"/>
      <c r="B16" s="38"/>
      <c r="C16" s="42">
        <v>210</v>
      </c>
      <c r="D16" s="26"/>
      <c r="E16" s="39"/>
      <c r="F16" s="39"/>
      <c r="G16" s="3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36" customFormat="1" spans="1:256">
      <c r="A17" s="45"/>
      <c r="B17" s="38"/>
      <c r="C17" s="42">
        <v>1400</v>
      </c>
      <c r="D17" s="26"/>
      <c r="E17" s="39"/>
      <c r="F17" s="39"/>
      <c r="G17" s="39"/>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sheetData>
  <sheetProtection algorithmName="SHA-512" hashValue="EP2XmkfEst0YoJswxufKopxZ0wH3zWtBA4AW/EB+SZr8bcVhiDhAIymhISQCoA23wFImhmhR/mt5C8yBruMMHA==" saltValue="t/54OG0BH9X9I1ZYKxixfA==" spinCount="100000" sheet="1" selectLockedCells="1" selectUnlockedCells="1" objects="1"/>
  <pageMargins left="0.751388888888889" right="0.751388888888889" top="0.786805555555556" bottom="0.786805555555556"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showGridLines="0" showZeros="0" tabSelected="1" view="pageBreakPreview" zoomScaleNormal="100" workbookViewId="0">
      <selection activeCell="B12" sqref="B12"/>
    </sheetView>
  </sheetViews>
  <sheetFormatPr defaultColWidth="9.81818181818182" defaultRowHeight="17.5"/>
  <cols>
    <col min="1" max="1" width="11" style="25" customWidth="1"/>
    <col min="2" max="2" width="44.2727272727273" style="26" customWidth="1"/>
    <col min="3" max="3" width="24.6363636363636" style="27" customWidth="1"/>
    <col min="4" max="4" width="14" style="24"/>
    <col min="7" max="7" width="9.81818181818182" style="26" customWidth="1"/>
    <col min="8" max="8" width="9.90909090909091" style="26" customWidth="1"/>
    <col min="9" max="10" width="9.81818181818182" style="26" customWidth="1"/>
    <col min="11" max="16384" width="9.81818181818182" style="26"/>
  </cols>
  <sheetData>
    <row r="1" ht="40.5" customHeight="1" spans="1:17">
      <c r="A1" s="28" t="s">
        <v>13</v>
      </c>
      <c r="B1" s="28"/>
      <c r="C1" s="28"/>
    </row>
    <row r="2" ht="25" customHeight="1" spans="1:17">
      <c r="A2" s="29" t="s">
        <v>14</v>
      </c>
      <c r="B2" s="29"/>
      <c r="C2" s="29"/>
    </row>
    <row r="3" ht="30" customHeight="1" spans="1:17">
      <c r="A3" s="30" t="s">
        <v>15</v>
      </c>
      <c r="B3" s="30" t="s">
        <v>16</v>
      </c>
      <c r="C3" s="31" t="s">
        <v>17</v>
      </c>
    </row>
    <row r="4" ht="30" customHeight="1" spans="1:17">
      <c r="A4" s="30">
        <v>1</v>
      </c>
      <c r="B4" s="30" t="s">
        <v>18</v>
      </c>
      <c r="C4" s="30">
        <f>公路设施!E21</f>
        <v>0</v>
      </c>
    </row>
    <row r="5" ht="30" customHeight="1" spans="1:17">
      <c r="A5" s="30">
        <v>2</v>
      </c>
      <c r="B5" s="30" t="s">
        <v>19</v>
      </c>
      <c r="C5" s="30">
        <f>市政设施!E8</f>
        <v>29610</v>
      </c>
    </row>
    <row r="6" ht="30" customHeight="1" spans="1:17">
      <c r="A6" s="30">
        <v>3</v>
      </c>
      <c r="B6" s="30" t="s">
        <v>20</v>
      </c>
      <c r="C6" s="30">
        <f>SUM(C4:C5)</f>
        <v>29610</v>
      </c>
    </row>
    <row r="7" ht="30" customHeight="1" spans="1:17">
      <c r="A7" s="30">
        <v>4</v>
      </c>
      <c r="B7" s="30" t="s">
        <v>21</v>
      </c>
      <c r="C7" s="30">
        <f>IF(C6*3&gt;C8,"超出限价",C6*3)</f>
        <v>88830</v>
      </c>
    </row>
    <row r="8" s="24" customFormat="1" ht="30" customHeight="1" spans="1:17">
      <c r="A8" s="30">
        <v>5</v>
      </c>
      <c r="B8" s="30" t="s">
        <v>22</v>
      </c>
      <c r="C8" s="30">
        <v>4230000</v>
      </c>
      <c r="G8" s="26"/>
      <c r="H8" s="26"/>
      <c r="I8" s="26"/>
      <c r="J8" s="26"/>
      <c r="K8" s="26"/>
      <c r="L8" s="26"/>
      <c r="M8" s="26"/>
      <c r="N8" s="26"/>
      <c r="O8" s="26"/>
      <c r="P8" s="26"/>
      <c r="Q8" s="26"/>
    </row>
    <row r="9" spans="1:17">
      <c r="C9" s="32"/>
    </row>
    <row r="10" spans="1:17">
      <c r="C10" s="32"/>
    </row>
    <row r="11" spans="1:17">
      <c r="C11" s="32"/>
    </row>
    <row r="12" ht="30" customHeight="1" spans="1:17">
      <c r="B12" s="33" t="s">
        <v>23</v>
      </c>
      <c r="C12" s="34"/>
    </row>
    <row r="13" ht="30" customHeight="1" spans="1:17">
      <c r="B13" s="33" t="s">
        <v>24</v>
      </c>
      <c r="C13" s="35"/>
    </row>
    <row r="14" ht="30" customHeight="1" spans="1:17">
      <c r="B14" s="33" t="s">
        <v>25</v>
      </c>
      <c r="C14" s="35" t="s">
        <v>26</v>
      </c>
    </row>
    <row r="15" spans="1:17">
      <c r="C15" s="32"/>
    </row>
  </sheetData>
  <sheetProtection algorithmName="SHA-512" hashValue="DpWf2f+RSRU5YN9bnW3m9DwGQzdCuaG6Yl8xhFvjNwdOjURaIyNg7ZDsS2BbfKh8IfFCpXv81OjVMuJ8QAQV9A==" saltValue="LBjr+pOlEv8KgThhaCjVkw==" spinCount="100000" sheet="1" objects="1"/>
  <mergeCells count="2">
    <mergeCell ref="A1:C1"/>
    <mergeCell ref="A2:C2"/>
  </mergeCells>
  <printOptions horizontalCentered="1"/>
  <pageMargins left="0.590551181102362" right="0.47244094488189" top="1.02362204724409" bottom="0.78740157480315" header="0.511811023622047" footer="0.511811023622047"/>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4"/>
  <sheetViews>
    <sheetView showZeros="0" view="pageBreakPreview" zoomScaleNormal="100" workbookViewId="0">
      <selection activeCell="C6" sqref="C6"/>
    </sheetView>
  </sheetViews>
  <sheetFormatPr defaultColWidth="9.54545454545454" defaultRowHeight="15" outlineLevelCol="6"/>
  <cols>
    <col min="1" max="1" width="6.90909090909091" style="2" customWidth="1"/>
    <col min="2" max="2" width="13.1818181818182" style="2" customWidth="1"/>
    <col min="3" max="3" width="33.8181818181818" style="3" customWidth="1"/>
    <col min="4" max="4" width="7.90909090909091" style="2" customWidth="1"/>
    <col min="5" max="6" width="11.5454545454545" style="2" customWidth="1"/>
    <col min="7" max="7" width="11" style="2" customWidth="1"/>
    <col min="8" max="16384" width="9.54545454545454" style="2"/>
  </cols>
  <sheetData>
    <row r="1" ht="30" customHeight="1" spans="1:7">
      <c r="A1" s="6" t="s">
        <v>27</v>
      </c>
      <c r="B1" s="6"/>
      <c r="C1" s="6"/>
      <c r="D1" s="6"/>
      <c r="E1" s="6"/>
      <c r="F1" s="6"/>
      <c r="G1" s="6"/>
    </row>
    <row r="2" ht="30" customHeight="1" spans="1:7">
      <c r="A2" s="7" t="s">
        <v>28</v>
      </c>
      <c r="B2" s="7"/>
      <c r="C2" s="7"/>
      <c r="D2" s="7"/>
      <c r="E2" s="7"/>
      <c r="F2" s="8"/>
      <c r="G2" s="8"/>
    </row>
    <row r="3" s="1" customFormat="1" ht="30" customHeight="1" spans="1:7">
      <c r="A3" s="9" t="s">
        <v>15</v>
      </c>
      <c r="B3" s="9" t="s">
        <v>29</v>
      </c>
      <c r="C3" s="10" t="s">
        <v>30</v>
      </c>
      <c r="D3" s="9" t="s">
        <v>31</v>
      </c>
      <c r="E3" s="9" t="s">
        <v>32</v>
      </c>
      <c r="F3" s="9" t="s">
        <v>33</v>
      </c>
      <c r="G3" s="9" t="s">
        <v>34</v>
      </c>
    </row>
    <row r="4" s="1" customFormat="1" ht="25" customHeight="1" spans="1:7">
      <c r="A4" s="10">
        <v>1</v>
      </c>
      <c r="B4" s="10" t="s">
        <v>35</v>
      </c>
      <c r="C4" s="13"/>
      <c r="D4" s="10"/>
      <c r="E4" s="10"/>
      <c r="F4" s="10"/>
      <c r="G4" s="10"/>
    </row>
    <row r="5" s="1" customFormat="1" ht="25" customHeight="1" spans="1:7">
      <c r="A5" s="10" t="s">
        <v>36</v>
      </c>
      <c r="B5" s="10" t="s">
        <v>37</v>
      </c>
      <c r="C5" s="13"/>
      <c r="D5" s="22" t="s">
        <v>38</v>
      </c>
      <c r="E5" s="10">
        <v>24</v>
      </c>
      <c r="F5" s="14"/>
      <c r="G5" s="10">
        <f t="shared" ref="G5:G20" si="0">ROUND(F5*E5,2)</f>
        <v>0</v>
      </c>
    </row>
    <row r="6" s="1" customFormat="1" ht="25" customHeight="1" spans="1:7">
      <c r="A6" s="10" t="s">
        <v>39</v>
      </c>
      <c r="B6" s="10" t="s">
        <v>40</v>
      </c>
      <c r="C6" s="13"/>
      <c r="D6" s="10"/>
      <c r="E6" s="10"/>
      <c r="F6" s="14"/>
      <c r="G6" s="10">
        <f t="shared" ref="G6:G20" si="1">ROUND(F6*E6,2)</f>
        <v>0</v>
      </c>
    </row>
    <row r="7" s="1" customFormat="1" ht="25" customHeight="1" spans="1:7">
      <c r="A7" s="10" t="s">
        <v>41</v>
      </c>
      <c r="B7" s="10" t="s">
        <v>42</v>
      </c>
      <c r="C7" s="13" t="s">
        <v>43</v>
      </c>
      <c r="D7" s="10" t="s">
        <v>44</v>
      </c>
      <c r="E7" s="10">
        <v>10</v>
      </c>
      <c r="F7" s="14"/>
      <c r="G7" s="10">
        <f t="shared" si="1"/>
        <v>0</v>
      </c>
    </row>
    <row r="8" s="1" customFormat="1" ht="25" customHeight="1" spans="1:7">
      <c r="A8" s="10" t="s">
        <v>45</v>
      </c>
      <c r="B8" s="10" t="s">
        <v>46</v>
      </c>
      <c r="C8" s="13" t="s">
        <v>43</v>
      </c>
      <c r="D8" s="10" t="s">
        <v>44</v>
      </c>
      <c r="E8" s="10">
        <v>10</v>
      </c>
      <c r="F8" s="14"/>
      <c r="G8" s="10">
        <f t="shared" si="1"/>
        <v>0</v>
      </c>
    </row>
    <row r="9" s="1" customFormat="1" ht="25" customHeight="1" spans="1:7">
      <c r="A9" s="10" t="s">
        <v>47</v>
      </c>
      <c r="B9" s="46" t="s">
        <v>48</v>
      </c>
      <c r="C9" s="13" t="s">
        <v>43</v>
      </c>
      <c r="D9" s="10" t="s">
        <v>44</v>
      </c>
      <c r="E9" s="10">
        <v>10</v>
      </c>
      <c r="F9" s="14"/>
      <c r="G9" s="10">
        <f t="shared" si="1"/>
        <v>0</v>
      </c>
    </row>
    <row r="10" s="1" customFormat="1" ht="25" customHeight="1" spans="1:7">
      <c r="A10" s="10" t="s">
        <v>49</v>
      </c>
      <c r="B10" s="10" t="s">
        <v>50</v>
      </c>
      <c r="C10" s="13" t="s">
        <v>43</v>
      </c>
      <c r="D10" s="10" t="s">
        <v>44</v>
      </c>
      <c r="E10" s="10">
        <v>10</v>
      </c>
      <c r="F10" s="14"/>
      <c r="G10" s="10">
        <f t="shared" si="1"/>
        <v>0</v>
      </c>
    </row>
    <row r="11" s="1" customFormat="1" ht="30" customHeight="1" spans="1:7">
      <c r="A11" s="10" t="s">
        <v>51</v>
      </c>
      <c r="B11" s="10" t="s">
        <v>52</v>
      </c>
      <c r="C11" s="13" t="s">
        <v>53</v>
      </c>
      <c r="D11" s="10" t="s">
        <v>44</v>
      </c>
      <c r="E11" s="10">
        <v>10</v>
      </c>
      <c r="F11" s="14"/>
      <c r="G11" s="10">
        <f t="shared" si="1"/>
        <v>0</v>
      </c>
    </row>
    <row r="12" s="1" customFormat="1" ht="30" customHeight="1" spans="1:7">
      <c r="A12" s="10" t="s">
        <v>54</v>
      </c>
      <c r="B12" s="10" t="s">
        <v>55</v>
      </c>
      <c r="C12" s="13" t="s">
        <v>53</v>
      </c>
      <c r="D12" s="10" t="s">
        <v>44</v>
      </c>
      <c r="E12" s="10">
        <v>10</v>
      </c>
      <c r="F12" s="14"/>
      <c r="G12" s="10">
        <f t="shared" si="1"/>
        <v>0</v>
      </c>
    </row>
    <row r="13" s="1" customFormat="1" ht="25" customHeight="1" spans="1:7">
      <c r="A13" s="10" t="s">
        <v>56</v>
      </c>
      <c r="B13" s="10" t="s">
        <v>57</v>
      </c>
      <c r="C13" s="13" t="s">
        <v>43</v>
      </c>
      <c r="D13" s="10" t="s">
        <v>44</v>
      </c>
      <c r="E13" s="10">
        <v>10</v>
      </c>
      <c r="F13" s="14"/>
      <c r="G13" s="10">
        <f t="shared" si="1"/>
        <v>0</v>
      </c>
    </row>
    <row r="14" s="1" customFormat="1" ht="25" customHeight="1" spans="1:7">
      <c r="A14" s="10" t="s">
        <v>58</v>
      </c>
      <c r="B14" s="10" t="s">
        <v>59</v>
      </c>
      <c r="C14" s="13" t="s">
        <v>43</v>
      </c>
      <c r="D14" s="10" t="s">
        <v>44</v>
      </c>
      <c r="E14" s="10">
        <v>2</v>
      </c>
      <c r="F14" s="14"/>
      <c r="G14" s="10">
        <f t="shared" si="1"/>
        <v>0</v>
      </c>
    </row>
    <row r="15" s="1" customFormat="1" ht="30" customHeight="1" spans="1:7">
      <c r="A15" s="10" t="s">
        <v>60</v>
      </c>
      <c r="B15" s="10" t="s">
        <v>61</v>
      </c>
      <c r="C15" s="13"/>
      <c r="D15" s="10" t="s">
        <v>44</v>
      </c>
      <c r="E15" s="10">
        <v>10</v>
      </c>
      <c r="F15" s="14"/>
      <c r="G15" s="10">
        <f t="shared" si="1"/>
        <v>0</v>
      </c>
    </row>
    <row r="16" s="1" customFormat="1" ht="25" customHeight="1" spans="1:7">
      <c r="A16" s="10" t="s">
        <v>62</v>
      </c>
      <c r="B16" s="10" t="s">
        <v>63</v>
      </c>
      <c r="C16" s="13"/>
      <c r="D16" s="10" t="s">
        <v>44</v>
      </c>
      <c r="E16" s="10">
        <v>15</v>
      </c>
      <c r="F16" s="14"/>
      <c r="G16" s="10">
        <f t="shared" si="1"/>
        <v>0</v>
      </c>
    </row>
    <row r="17" s="1" customFormat="1" ht="25" customHeight="1" spans="1:7">
      <c r="A17" s="10" t="s">
        <v>64</v>
      </c>
      <c r="B17" s="10" t="s">
        <v>65</v>
      </c>
      <c r="C17" s="13"/>
      <c r="D17" s="10" t="s">
        <v>44</v>
      </c>
      <c r="E17" s="10">
        <v>15</v>
      </c>
      <c r="F17" s="14"/>
      <c r="G17" s="10">
        <f t="shared" si="1"/>
        <v>0</v>
      </c>
    </row>
    <row r="18" s="1" customFormat="1" ht="25" customHeight="1" spans="1:7">
      <c r="A18" s="10" t="s">
        <v>66</v>
      </c>
      <c r="B18" s="10" t="s">
        <v>67</v>
      </c>
      <c r="C18" s="13"/>
      <c r="D18" s="10"/>
      <c r="E18" s="10">
        <v>0</v>
      </c>
      <c r="F18" s="14"/>
      <c r="G18" s="10">
        <f t="shared" si="1"/>
        <v>0</v>
      </c>
    </row>
    <row r="19" s="1" customFormat="1" ht="25" customHeight="1" spans="1:7">
      <c r="A19" s="10" t="s">
        <v>68</v>
      </c>
      <c r="B19" s="10" t="s">
        <v>69</v>
      </c>
      <c r="C19" s="13" t="s">
        <v>70</v>
      </c>
      <c r="D19" s="10" t="s">
        <v>71</v>
      </c>
      <c r="E19" s="10">
        <v>3</v>
      </c>
      <c r="F19" s="14"/>
      <c r="G19" s="10">
        <f t="shared" si="1"/>
        <v>0</v>
      </c>
    </row>
    <row r="20" s="1" customFormat="1" ht="25" customHeight="1" spans="1:7">
      <c r="A20" s="10" t="s">
        <v>72</v>
      </c>
      <c r="B20" s="10" t="s">
        <v>73</v>
      </c>
      <c r="C20" s="13" t="s">
        <v>70</v>
      </c>
      <c r="D20" s="10" t="s">
        <v>71</v>
      </c>
      <c r="E20" s="10">
        <v>20</v>
      </c>
      <c r="F20" s="14"/>
      <c r="G20" s="10">
        <f t="shared" si="1"/>
        <v>0</v>
      </c>
    </row>
    <row r="21" s="1" customFormat="1" ht="30" customHeight="1" spans="1:7">
      <c r="A21" s="16" t="s">
        <v>74</v>
      </c>
      <c r="B21" s="16"/>
      <c r="C21" s="16"/>
      <c r="D21" s="16"/>
      <c r="E21" s="17">
        <f>IF(SUM(G5:G20)&gt;110000,"超出限价",SUM(G5:G20))</f>
        <v>0</v>
      </c>
      <c r="F21" s="17"/>
      <c r="G21" s="23" t="s">
        <v>75</v>
      </c>
    </row>
    <row r="22" s="1" customFormat="1" ht="13" spans="1:7">
      <c r="C22" s="19"/>
    </row>
    <row r="23" s="1" customFormat="1" ht="13" spans="1:7">
      <c r="C23" s="19"/>
    </row>
    <row r="24" s="1" customFormat="1" ht="13" spans="1:7">
      <c r="C24" s="19"/>
    </row>
    <row r="25" s="1" customFormat="1" ht="13" spans="1:7">
      <c r="C25" s="19"/>
    </row>
    <row r="26" s="1" customFormat="1" ht="13" spans="1:7">
      <c r="C26" s="19"/>
    </row>
    <row r="27" s="1" customFormat="1" ht="13" spans="1:7">
      <c r="C27" s="19"/>
    </row>
    <row r="28" s="1" customFormat="1" ht="13" spans="1:7">
      <c r="C28" s="19"/>
    </row>
    <row r="29" s="1" customFormat="1" ht="13" spans="1:7">
      <c r="C29" s="19"/>
    </row>
    <row r="30" s="1" customFormat="1" ht="13" spans="1:7">
      <c r="C30" s="19"/>
    </row>
    <row r="31" s="1" customFormat="1" ht="13" spans="1:7">
      <c r="C31" s="19"/>
    </row>
    <row r="32" s="1" customFormat="1" ht="13" spans="1:7">
      <c r="C32" s="19"/>
    </row>
    <row r="33" s="1" customFormat="1" ht="13" spans="3:3">
      <c r="C33" s="19"/>
    </row>
    <row r="34" s="1" customFormat="1" ht="13" spans="3:3">
      <c r="C34" s="19"/>
    </row>
    <row r="35" s="1" customFormat="1" ht="13" spans="3:3">
      <c r="C35" s="19"/>
    </row>
    <row r="36" s="1" customFormat="1" ht="13" spans="3:3">
      <c r="C36" s="19"/>
    </row>
    <row r="37" s="1" customFormat="1" ht="13" spans="3:3">
      <c r="C37" s="19"/>
    </row>
    <row r="38" s="1" customFormat="1" ht="13" spans="3:3">
      <c r="C38" s="19"/>
    </row>
    <row r="39" s="1" customFormat="1" ht="13" spans="3:3">
      <c r="C39" s="19"/>
    </row>
    <row r="40" s="1" customFormat="1" ht="13" spans="3:3">
      <c r="C40" s="19"/>
    </row>
    <row r="41" s="1" customFormat="1" ht="13" spans="3:3">
      <c r="C41" s="19"/>
    </row>
    <row r="42" s="1" customFormat="1" ht="13" spans="3:3">
      <c r="C42" s="19"/>
    </row>
    <row r="43" s="1" customFormat="1" ht="13" spans="3:3">
      <c r="C43" s="19"/>
    </row>
    <row r="44" s="1" customFormat="1" ht="13" spans="3:3">
      <c r="C44" s="19"/>
    </row>
    <row r="45" s="1" customFormat="1" ht="13" spans="3:3">
      <c r="C45" s="19"/>
    </row>
    <row r="46" s="1" customFormat="1" ht="13" spans="3:3">
      <c r="C46" s="19"/>
    </row>
    <row r="47" s="1" customFormat="1" ht="13" spans="3:3">
      <c r="C47" s="19"/>
    </row>
    <row r="48" s="1" customFormat="1" ht="13" spans="3:3">
      <c r="C48" s="19"/>
    </row>
    <row r="49" s="1" customFormat="1" ht="13" spans="1:7">
      <c r="C49" s="19"/>
    </row>
    <row r="50" s="1" customFormat="1" ht="13" spans="1:7">
      <c r="C50" s="19"/>
    </row>
    <row r="51" s="1" customFormat="1" ht="13" spans="1:7">
      <c r="C51" s="19"/>
    </row>
    <row r="52" s="1" customFormat="1" ht="13" spans="1:7">
      <c r="C52" s="19"/>
    </row>
    <row r="53" s="1" customFormat="1" ht="13" spans="1:7">
      <c r="C53" s="19"/>
    </row>
    <row r="54" s="1" customFormat="1" ht="13" spans="1:7">
      <c r="C54" s="19"/>
    </row>
    <row r="55" s="1" customFormat="1" ht="13" spans="1:7">
      <c r="C55" s="19"/>
    </row>
    <row r="56" s="1" customFormat="1" ht="13" spans="1:7">
      <c r="C56" s="19"/>
    </row>
    <row r="57" s="1" customFormat="1" ht="13" spans="1:7">
      <c r="C57" s="19"/>
    </row>
    <row r="58" s="1" customFormat="1" ht="13" spans="1:7">
      <c r="C58" s="19"/>
    </row>
    <row r="59" s="1" customFormat="1" ht="13" spans="1:7">
      <c r="C59" s="19"/>
    </row>
    <row r="60" s="1" customFormat="1" ht="13" spans="1:7">
      <c r="C60" s="19"/>
    </row>
    <row r="61" s="1" customFormat="1" ht="13" spans="1:7">
      <c r="C61" s="19"/>
    </row>
    <row r="62" s="1" customFormat="1" ht="13" spans="1:7">
      <c r="C62" s="19"/>
    </row>
    <row r="63" spans="1:7">
      <c r="A63" s="1"/>
      <c r="B63" s="1"/>
      <c r="C63" s="19"/>
      <c r="D63" s="1"/>
      <c r="E63" s="1"/>
      <c r="F63" s="1"/>
      <c r="G63" s="1"/>
    </row>
    <row r="64" spans="1:7">
      <c r="A64" s="1"/>
      <c r="B64" s="1"/>
      <c r="C64" s="19"/>
      <c r="D64" s="1"/>
      <c r="E64" s="1"/>
      <c r="F64" s="1"/>
      <c r="G64" s="1"/>
    </row>
    <row r="65" spans="1:7">
      <c r="A65" s="1"/>
      <c r="B65" s="1"/>
      <c r="C65" s="19"/>
      <c r="D65" s="1"/>
      <c r="E65" s="1"/>
      <c r="F65" s="1"/>
      <c r="G65" s="1"/>
    </row>
    <row r="66" spans="1:7">
      <c r="A66" s="1"/>
      <c r="B66" s="1"/>
      <c r="C66" s="19"/>
      <c r="D66" s="1"/>
      <c r="E66" s="1"/>
      <c r="F66" s="1"/>
      <c r="G66" s="1"/>
    </row>
    <row r="67" spans="1:7">
      <c r="A67" s="1"/>
      <c r="B67" s="1"/>
      <c r="C67" s="19"/>
      <c r="D67" s="1"/>
      <c r="E67" s="1"/>
      <c r="F67" s="1"/>
      <c r="G67" s="1"/>
    </row>
    <row r="68" spans="1:7">
      <c r="A68" s="1"/>
      <c r="B68" s="1"/>
      <c r="C68" s="19"/>
      <c r="D68" s="1"/>
      <c r="E68" s="1"/>
      <c r="F68" s="1"/>
      <c r="G68" s="1"/>
    </row>
    <row r="69" spans="1:7">
      <c r="A69" s="1"/>
      <c r="B69" s="1"/>
      <c r="C69" s="19"/>
      <c r="D69" s="1"/>
      <c r="E69" s="1"/>
      <c r="F69" s="1"/>
      <c r="G69" s="1"/>
    </row>
    <row r="70" spans="1:7">
      <c r="A70" s="1"/>
      <c r="B70" s="1"/>
      <c r="C70" s="19"/>
      <c r="D70" s="1"/>
      <c r="E70" s="1"/>
      <c r="F70" s="1"/>
      <c r="G70" s="1"/>
    </row>
    <row r="71" spans="1:7">
      <c r="A71" s="1"/>
      <c r="B71" s="1"/>
      <c r="C71" s="19"/>
      <c r="D71" s="1"/>
      <c r="E71" s="1"/>
      <c r="F71" s="1"/>
      <c r="G71" s="1"/>
    </row>
    <row r="72" spans="1:7">
      <c r="A72" s="1"/>
      <c r="B72" s="1"/>
      <c r="C72" s="19"/>
      <c r="D72" s="1"/>
      <c r="E72" s="1"/>
      <c r="F72" s="1"/>
      <c r="G72" s="1"/>
    </row>
    <row r="73" spans="1:7">
      <c r="A73" s="1"/>
      <c r="B73" s="1"/>
      <c r="C73" s="19"/>
      <c r="D73" s="1"/>
      <c r="E73" s="1"/>
      <c r="F73" s="1"/>
      <c r="G73" s="1"/>
    </row>
    <row r="74" spans="1:7">
      <c r="A74" s="1"/>
      <c r="B74" s="1"/>
      <c r="C74" s="19"/>
      <c r="D74" s="1"/>
      <c r="E74" s="1"/>
      <c r="F74" s="1"/>
      <c r="G74" s="1"/>
    </row>
  </sheetData>
  <sheetProtection algorithmName="SHA-512" hashValue="EpBQgMGFVkMen2ERyZQzpWSDdu8sK7Fz0JcYFxVuNnYuQAabDSto1hCbnKlSC5CHR56BN813n+PcdanojzcDGQ==" saltValue="Zs38jlsUbded3LCcWVxD0A==" spinCount="100000" sheet="1" objects="1" scenarios="1"/>
  <mergeCells count="4">
    <mergeCell ref="A1:G1"/>
    <mergeCell ref="A2:E2"/>
    <mergeCell ref="A21:D21"/>
    <mergeCell ref="E21:F21"/>
  </mergeCells>
  <conditionalFormatting sqref="G5:G20">
    <cfRule type="expression" dxfId="0" priority="3">
      <formula>AND(F5&gt;0,F5&lt;说明!C2*0.6)</formula>
    </cfRule>
  </conditionalFormatting>
  <printOptions horizontalCentered="1"/>
  <pageMargins left="0.393700787401575" right="0.236220472440945" top="0.748031496062992" bottom="0.748031496062992" header="0.31496062992126" footer="0.31496062992126"/>
  <pageSetup paperSize="9" scale="94"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showZeros="0" view="pageBreakPreview" zoomScale="115" zoomScaleNormal="100" workbookViewId="0">
      <selection activeCell="G4" sqref="G4"/>
    </sheetView>
  </sheetViews>
  <sheetFormatPr defaultColWidth="9.54545454545454" defaultRowHeight="15" outlineLevelCol="6"/>
  <cols>
    <col min="1" max="1" width="6.90909090909091" style="2" customWidth="1"/>
    <col min="2" max="2" width="15.6363636363636" style="2" customWidth="1"/>
    <col min="3" max="3" width="33.8181818181818" style="3" customWidth="1"/>
    <col min="4" max="4" width="7.90909090909091" style="2" customWidth="1"/>
    <col min="5" max="5" width="11.5454545454545" style="4" customWidth="1"/>
    <col min="6" max="6" width="11.5454545454545" style="2" customWidth="1"/>
    <col min="7" max="7" width="11" style="5" customWidth="1"/>
    <col min="8" max="16384" width="9.54545454545454" style="2"/>
  </cols>
  <sheetData>
    <row r="1" ht="30" customHeight="1" spans="1:7">
      <c r="A1" s="6" t="s">
        <v>27</v>
      </c>
      <c r="B1" s="6"/>
      <c r="C1" s="6"/>
      <c r="D1" s="6"/>
      <c r="E1" s="6"/>
      <c r="F1" s="6"/>
      <c r="G1" s="6"/>
    </row>
    <row r="2" ht="30" customHeight="1" spans="1:7">
      <c r="A2" s="7" t="s">
        <v>76</v>
      </c>
      <c r="B2" s="7"/>
      <c r="C2" s="7"/>
      <c r="D2" s="7"/>
      <c r="E2" s="7"/>
      <c r="F2" s="8"/>
      <c r="G2" s="8"/>
    </row>
    <row r="3" s="1" customFormat="1" ht="30" customHeight="1" spans="1:7">
      <c r="A3" s="9" t="s">
        <v>15</v>
      </c>
      <c r="B3" s="9" t="s">
        <v>29</v>
      </c>
      <c r="C3" s="10" t="s">
        <v>30</v>
      </c>
      <c r="D3" s="9" t="s">
        <v>31</v>
      </c>
      <c r="E3" s="11" t="s">
        <v>32</v>
      </c>
      <c r="F3" s="9" t="s">
        <v>33</v>
      </c>
      <c r="G3" s="12" t="s">
        <v>34</v>
      </c>
    </row>
    <row r="4" s="1" customFormat="1" ht="42" customHeight="1" spans="1:7">
      <c r="A4" s="10">
        <v>1</v>
      </c>
      <c r="B4" s="10" t="s">
        <v>77</v>
      </c>
      <c r="C4" s="13" t="s">
        <v>78</v>
      </c>
      <c r="D4" s="10" t="s">
        <v>79</v>
      </c>
      <c r="E4" s="10">
        <v>253930</v>
      </c>
      <c r="F4" s="14"/>
      <c r="G4" s="10">
        <f t="shared" ref="G4:G7" si="0">ROUND(F4*E4,2)</f>
        <v>0</v>
      </c>
    </row>
    <row r="5" s="1" customFormat="1" ht="25" customHeight="1" spans="1:7">
      <c r="A5" s="10">
        <v>2</v>
      </c>
      <c r="B5" s="10" t="s">
        <v>80</v>
      </c>
      <c r="C5" s="13"/>
      <c r="D5" s="10"/>
      <c r="E5" s="10"/>
      <c r="F5" s="10"/>
      <c r="G5" s="10">
        <f t="shared" si="0"/>
        <v>0</v>
      </c>
    </row>
    <row r="6" s="1" customFormat="1" ht="25" customHeight="1" spans="1:7">
      <c r="A6" s="15" t="s">
        <v>81</v>
      </c>
      <c r="B6" s="10" t="s">
        <v>82</v>
      </c>
      <c r="C6" s="13"/>
      <c r="D6" s="10" t="s">
        <v>83</v>
      </c>
      <c r="E6" s="10">
        <v>1</v>
      </c>
      <c r="F6" s="10">
        <f>ROUND(4230000/3*0.1%,2)</f>
        <v>1410</v>
      </c>
      <c r="G6" s="10">
        <f t="shared" si="0"/>
        <v>1410</v>
      </c>
    </row>
    <row r="7" s="1" customFormat="1" ht="25" customHeight="1" spans="1:7">
      <c r="A7" s="10">
        <v>3</v>
      </c>
      <c r="B7" s="10" t="s">
        <v>84</v>
      </c>
      <c r="C7" s="13"/>
      <c r="D7" s="10" t="s">
        <v>83</v>
      </c>
      <c r="E7" s="10">
        <v>1</v>
      </c>
      <c r="F7" s="10">
        <v>28200</v>
      </c>
      <c r="G7" s="10">
        <f t="shared" si="0"/>
        <v>28200</v>
      </c>
    </row>
    <row r="8" s="1" customFormat="1" ht="30" customHeight="1" spans="1:7">
      <c r="A8" s="16" t="s">
        <v>74</v>
      </c>
      <c r="B8" s="16"/>
      <c r="C8" s="16"/>
      <c r="D8" s="16"/>
      <c r="E8" s="17">
        <f>SUM(G4:G7)</f>
        <v>29610</v>
      </c>
      <c r="F8" s="17"/>
      <c r="G8" s="18" t="s">
        <v>75</v>
      </c>
    </row>
    <row r="9" s="1" customFormat="1" ht="13" spans="1:7">
      <c r="C9" s="19"/>
      <c r="E9" s="20"/>
      <c r="G9" s="21"/>
    </row>
    <row r="10" s="1" customFormat="1" ht="13" spans="1:7">
      <c r="C10" s="19"/>
      <c r="E10" s="20"/>
      <c r="G10" s="21"/>
    </row>
    <row r="11" s="1" customFormat="1" ht="13" spans="1:7">
      <c r="C11" s="19"/>
      <c r="E11" s="20"/>
      <c r="G11" s="21"/>
    </row>
    <row r="12" s="1" customFormat="1" ht="13" spans="1:7">
      <c r="C12" s="19"/>
      <c r="E12" s="20"/>
      <c r="G12" s="21"/>
    </row>
    <row r="13" s="1" customFormat="1" ht="13" spans="1:7">
      <c r="C13" s="19"/>
      <c r="E13" s="20"/>
      <c r="G13" s="21"/>
    </row>
    <row r="14" s="1" customFormat="1" ht="13" spans="1:7">
      <c r="C14" s="19"/>
      <c r="E14" s="20"/>
      <c r="G14" s="21"/>
    </row>
    <row r="15" s="1" customFormat="1" ht="13" spans="1:7">
      <c r="C15" s="19"/>
      <c r="E15" s="20"/>
      <c r="G15" s="21"/>
    </row>
    <row r="16" s="1" customFormat="1" ht="13" spans="1:7">
      <c r="C16" s="19"/>
      <c r="E16" s="20"/>
      <c r="G16" s="21"/>
    </row>
    <row r="17" s="1" customFormat="1" ht="13" spans="3:7">
      <c r="C17" s="19"/>
      <c r="E17" s="20"/>
      <c r="G17" s="21"/>
    </row>
    <row r="18" s="1" customFormat="1" ht="13" spans="3:7">
      <c r="C18" s="19"/>
      <c r="E18" s="20"/>
      <c r="G18" s="21"/>
    </row>
    <row r="19" s="1" customFormat="1" ht="13" spans="3:7">
      <c r="C19" s="19"/>
      <c r="E19" s="20"/>
      <c r="G19" s="21"/>
    </row>
    <row r="20" s="1" customFormat="1" ht="13" spans="3:7">
      <c r="C20" s="19"/>
      <c r="E20" s="20"/>
      <c r="G20" s="21"/>
    </row>
    <row r="21" s="1" customFormat="1" ht="13" spans="3:7">
      <c r="C21" s="19"/>
      <c r="E21" s="20"/>
      <c r="G21" s="21"/>
    </row>
    <row r="22" s="1" customFormat="1" ht="13" spans="3:7">
      <c r="C22" s="19"/>
      <c r="E22" s="20"/>
      <c r="G22" s="21"/>
    </row>
    <row r="23" s="1" customFormat="1" ht="13" spans="3:7">
      <c r="C23" s="19"/>
      <c r="E23" s="20"/>
      <c r="G23" s="21"/>
    </row>
    <row r="24" s="1" customFormat="1" ht="13" spans="3:7">
      <c r="C24" s="19"/>
      <c r="E24" s="20"/>
      <c r="G24" s="21"/>
    </row>
    <row r="25" s="1" customFormat="1" ht="13" spans="3:7">
      <c r="C25" s="19"/>
      <c r="E25" s="20"/>
      <c r="G25" s="21"/>
    </row>
    <row r="26" s="1" customFormat="1" ht="13" spans="3:7">
      <c r="C26" s="19"/>
      <c r="E26" s="20"/>
      <c r="G26" s="21"/>
    </row>
    <row r="27" s="1" customFormat="1" ht="13" spans="3:7">
      <c r="C27" s="19"/>
      <c r="E27" s="20"/>
      <c r="G27" s="21"/>
    </row>
    <row r="28" s="1" customFormat="1" ht="13" spans="3:7">
      <c r="C28" s="19"/>
      <c r="E28" s="20"/>
      <c r="G28" s="21"/>
    </row>
    <row r="29" s="1" customFormat="1" ht="13" spans="3:7">
      <c r="C29" s="19"/>
      <c r="E29" s="20"/>
      <c r="G29" s="21"/>
    </row>
    <row r="30" s="1" customFormat="1" ht="13" spans="3:7">
      <c r="C30" s="19"/>
      <c r="E30" s="20"/>
      <c r="G30" s="21"/>
    </row>
    <row r="31" s="1" customFormat="1" ht="13" spans="3:7">
      <c r="C31" s="19"/>
      <c r="E31" s="20"/>
      <c r="G31" s="21"/>
    </row>
    <row r="32" s="1" customFormat="1" ht="13" spans="3:7">
      <c r="C32" s="19"/>
      <c r="E32" s="20"/>
      <c r="G32" s="21"/>
    </row>
    <row r="33" s="1" customFormat="1" ht="13" spans="3:7">
      <c r="C33" s="19"/>
      <c r="E33" s="20"/>
      <c r="G33" s="21"/>
    </row>
    <row r="34" s="1" customFormat="1" ht="13" spans="3:7">
      <c r="C34" s="19"/>
      <c r="E34" s="20"/>
      <c r="G34" s="21"/>
    </row>
    <row r="35" s="1" customFormat="1" ht="13" spans="3:7">
      <c r="C35" s="19"/>
      <c r="E35" s="20"/>
      <c r="G35" s="21"/>
    </row>
    <row r="36" s="1" customFormat="1" ht="13" spans="3:7">
      <c r="C36" s="19"/>
      <c r="E36" s="20"/>
      <c r="G36" s="21"/>
    </row>
    <row r="37" s="1" customFormat="1" ht="13" spans="3:7">
      <c r="C37" s="19"/>
      <c r="E37" s="20"/>
      <c r="G37" s="21"/>
    </row>
    <row r="38" s="1" customFormat="1" ht="13" spans="3:7">
      <c r="C38" s="19"/>
      <c r="E38" s="20"/>
      <c r="G38" s="21"/>
    </row>
    <row r="39" s="1" customFormat="1" ht="13" spans="3:7">
      <c r="C39" s="19"/>
      <c r="E39" s="20"/>
      <c r="G39" s="21"/>
    </row>
    <row r="40" s="1" customFormat="1" ht="13" spans="3:7">
      <c r="C40" s="19"/>
      <c r="E40" s="20"/>
      <c r="G40" s="21"/>
    </row>
    <row r="41" s="1" customFormat="1" ht="13" spans="3:7">
      <c r="C41" s="19"/>
      <c r="E41" s="20"/>
      <c r="G41" s="21"/>
    </row>
    <row r="42" s="1" customFormat="1" ht="13" spans="3:7">
      <c r="C42" s="19"/>
      <c r="E42" s="20"/>
      <c r="G42" s="21"/>
    </row>
    <row r="43" s="1" customFormat="1" ht="13" spans="3:7">
      <c r="C43" s="19"/>
      <c r="E43" s="20"/>
      <c r="G43" s="21"/>
    </row>
    <row r="44" s="1" customFormat="1" ht="13" spans="3:7">
      <c r="C44" s="19"/>
      <c r="E44" s="20"/>
      <c r="G44" s="21"/>
    </row>
    <row r="45" s="1" customFormat="1" ht="13" spans="3:7">
      <c r="C45" s="19"/>
      <c r="E45" s="20"/>
      <c r="G45" s="21"/>
    </row>
    <row r="46" s="1" customFormat="1" ht="13" spans="3:7">
      <c r="C46" s="19"/>
      <c r="E46" s="20"/>
      <c r="G46" s="21"/>
    </row>
    <row r="47" s="1" customFormat="1" ht="13" spans="3:7">
      <c r="C47" s="19"/>
      <c r="E47" s="20"/>
      <c r="G47" s="21"/>
    </row>
    <row r="48" s="1" customFormat="1" ht="13" spans="3:7">
      <c r="C48" s="19"/>
      <c r="E48" s="20"/>
      <c r="G48" s="21"/>
    </row>
    <row r="49" s="1" customFormat="1" ht="13" spans="1:7">
      <c r="C49" s="19"/>
      <c r="E49" s="20"/>
      <c r="G49" s="21"/>
    </row>
    <row r="50" spans="1:7">
      <c r="A50" s="1"/>
      <c r="B50" s="1"/>
      <c r="C50" s="19"/>
      <c r="D50" s="1"/>
      <c r="E50" s="20"/>
      <c r="F50" s="1"/>
      <c r="G50" s="21"/>
    </row>
    <row r="51" spans="1:7">
      <c r="A51" s="1"/>
      <c r="B51" s="1"/>
      <c r="C51" s="19"/>
      <c r="D51" s="1"/>
      <c r="E51" s="20"/>
      <c r="F51" s="1"/>
      <c r="G51" s="21"/>
    </row>
    <row r="52" spans="1:7">
      <c r="A52" s="1"/>
      <c r="B52" s="1"/>
      <c r="C52" s="19"/>
      <c r="D52" s="1"/>
      <c r="E52" s="20"/>
      <c r="F52" s="1"/>
      <c r="G52" s="21"/>
    </row>
    <row r="53" spans="1:7">
      <c r="A53" s="1"/>
      <c r="B53" s="1"/>
      <c r="C53" s="19"/>
      <c r="D53" s="1"/>
      <c r="E53" s="20"/>
      <c r="F53" s="1"/>
      <c r="G53" s="21"/>
    </row>
    <row r="54" spans="1:7">
      <c r="A54" s="1"/>
      <c r="B54" s="1"/>
      <c r="C54" s="19"/>
      <c r="D54" s="1"/>
      <c r="E54" s="20"/>
      <c r="F54" s="1"/>
      <c r="G54" s="21"/>
    </row>
    <row r="55" spans="1:7">
      <c r="A55" s="1"/>
      <c r="B55" s="1"/>
      <c r="C55" s="19"/>
      <c r="D55" s="1"/>
      <c r="E55" s="20"/>
      <c r="F55" s="1"/>
      <c r="G55" s="21"/>
    </row>
    <row r="56" spans="1:7">
      <c r="A56" s="1"/>
      <c r="B56" s="1"/>
      <c r="C56" s="19"/>
      <c r="D56" s="1"/>
      <c r="E56" s="20"/>
      <c r="F56" s="1"/>
      <c r="G56" s="21"/>
    </row>
    <row r="57" spans="1:7">
      <c r="A57" s="1"/>
      <c r="B57" s="1"/>
      <c r="C57" s="19"/>
      <c r="D57" s="1"/>
      <c r="E57" s="20"/>
      <c r="F57" s="1"/>
      <c r="G57" s="21"/>
    </row>
    <row r="58" spans="1:7">
      <c r="A58" s="1"/>
      <c r="B58" s="1"/>
      <c r="C58" s="19"/>
      <c r="D58" s="1"/>
      <c r="E58" s="20"/>
      <c r="F58" s="1"/>
      <c r="G58" s="21"/>
    </row>
    <row r="59" spans="1:7">
      <c r="A59" s="1"/>
      <c r="B59" s="1"/>
      <c r="C59" s="19"/>
      <c r="D59" s="1"/>
      <c r="E59" s="20"/>
      <c r="F59" s="1"/>
      <c r="G59" s="21"/>
    </row>
    <row r="60" spans="1:7">
      <c r="A60" s="1"/>
      <c r="B60" s="1"/>
      <c r="C60" s="19"/>
      <c r="D60" s="1"/>
      <c r="E60" s="20"/>
      <c r="F60" s="1"/>
      <c r="G60" s="21"/>
    </row>
    <row r="61" spans="1:7">
      <c r="A61" s="1"/>
      <c r="B61" s="1"/>
      <c r="C61" s="19"/>
      <c r="D61" s="1"/>
      <c r="E61" s="20"/>
      <c r="F61" s="1"/>
      <c r="G61" s="21"/>
    </row>
  </sheetData>
  <sheetProtection algorithmName="SHA-512" hashValue="bnWLhXUbrqL6knplNvjLjTsU2deYiWAzxRjwIbRNx7CQCQ1ymXccngZU4RW0DrxIvoZxCnL9k7W9aESlqsO4lA==" saltValue="dnyMABRlW84INiqXMm+GPQ==" spinCount="100000" sheet="1" objects="1"/>
  <mergeCells count="4">
    <mergeCell ref="A1:G1"/>
    <mergeCell ref="A2:E2"/>
    <mergeCell ref="A8:D8"/>
    <mergeCell ref="E8:F8"/>
  </mergeCells>
  <conditionalFormatting sqref="G4">
    <cfRule type="expression" dxfId="0" priority="5">
      <formula>AND(F4&gt;0,F4&lt;说明!$D$2*0.6)</formula>
    </cfRule>
  </conditionalFormatting>
  <printOptions horizontalCentered="1"/>
  <pageMargins left="0.393700787401575" right="0.236220472440945" top="0.748031496062992" bottom="0.748031496062992" header="0.31496062992126" footer="0.31496062992126"/>
  <pageSetup paperSize="9" scale="94"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0" master="" otherUserPermission="visible"/>
  <rangeList sheetStid="25" master="" otherUserPermission="visible"/>
  <rangeList sheetStid="27" master="" otherUserPermission="visible"/>
  <rangeList sheetStid="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汇总表</vt:lpstr>
      <vt:lpstr>公路设施</vt:lpstr>
      <vt:lpstr>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dc:creator>
  <cp:lastModifiedBy>张强</cp:lastModifiedBy>
  <dcterms:created xsi:type="dcterms:W3CDTF">2025-07-13T03:05:00Z</dcterms:created>
  <cp:lastPrinted>2026-09-15T12:03:00Z</cp:lastPrinted>
  <dcterms:modified xsi:type="dcterms:W3CDTF">2026-10-10T09:32:46Z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127C2009D7A945A4BF6C57FD9FBFC206_11</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