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扉-2 招标控制价扉页" sheetId="6" r:id="rId1"/>
    <sheet name="汇总表" sheetId="5" r:id="rId2"/>
    <sheet name="补栽" sheetId="3" r:id="rId3"/>
    <sheet name="养护" sheetId="4" r:id="rId4"/>
  </sheets>
  <definedNames>
    <definedName name="_xlnm.Print_Area" localSheetId="0">'扉-2 招标控制价扉页'!$A$1:$G$21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<sst xmlns="http://schemas.openxmlformats.org/spreadsheetml/2006/main" count="260" uniqueCount="118">
  <si>
    <t>采购包1: 2025年海陵区农村公路绿化养护工程</t>
  </si>
  <si>
    <t>招标控制价</t>
  </si>
  <si>
    <t>招标控制价（小写）:</t>
  </si>
  <si>
    <t>（大写）:</t>
  </si>
  <si>
    <t>壹佰陆拾柒万捌仟叁佰玖拾玖元零捌分</t>
  </si>
  <si>
    <t>招  标  人：</t>
  </si>
  <si>
    <t>造价咨询人：</t>
  </si>
  <si>
    <t>（单位盖章）</t>
  </si>
  <si>
    <t>（单位资质专用章）</t>
  </si>
  <si>
    <t>法定代表人
或其授权人：</t>
  </si>
  <si>
    <t xml:space="preserve"> 法定代表人
 或其授权人：</t>
  </si>
  <si>
    <t>（签字或盖章）</t>
  </si>
  <si>
    <t>编  制  人：</t>
  </si>
  <si>
    <t>复  核  人：</t>
  </si>
  <si>
    <t>（造价人员签字盖专用章）</t>
  </si>
  <si>
    <t>（造价工程师签字盖专用章）</t>
  </si>
  <si>
    <t>编制时间：</t>
  </si>
  <si>
    <t>复核时间：</t>
  </si>
  <si>
    <t>扉-2</t>
  </si>
  <si>
    <t>采购包1: 2025年海陵区农村公路绿化养护工程汇总表</t>
  </si>
  <si>
    <t>序号</t>
  </si>
  <si>
    <t>工程内容</t>
  </si>
  <si>
    <t>合计金额(元)</t>
  </si>
  <si>
    <t>备注</t>
  </si>
  <si>
    <t>补栽部分</t>
  </si>
  <si>
    <t>养护部分</t>
  </si>
  <si>
    <t>合计</t>
  </si>
  <si>
    <t>苗木</t>
  </si>
  <si>
    <t>项目特征</t>
  </si>
  <si>
    <t>单位</t>
  </si>
  <si>
    <t>数量</t>
  </si>
  <si>
    <t>单价</t>
  </si>
  <si>
    <t>合价</t>
  </si>
  <si>
    <t>栾树</t>
  </si>
  <si>
    <t>Φ8，H400,P300</t>
  </si>
  <si>
    <t>株</t>
  </si>
  <si>
    <t>Φ10,H450,P350</t>
  </si>
  <si>
    <t>￠</t>
  </si>
  <si>
    <t>Φ15,H500,P400</t>
  </si>
  <si>
    <t>女贞</t>
  </si>
  <si>
    <t>Φ8,H350,P250</t>
  </si>
  <si>
    <t>Φ10,H400,P300</t>
  </si>
  <si>
    <t>香樟</t>
  </si>
  <si>
    <t>Φ8,H400,P300</t>
  </si>
  <si>
    <t>Φ10,H400,P300-350</t>
  </si>
  <si>
    <t>兰花三七</t>
  </si>
  <si>
    <t>H15,P10,49株/m²</t>
  </si>
  <si>
    <t>m²</t>
  </si>
  <si>
    <t>攀爬月季</t>
  </si>
  <si>
    <t>L＞80cm，美植袋200mm</t>
  </si>
  <si>
    <t>栏杆、栏板拆除</t>
  </si>
  <si>
    <t>1、拆除旧护栏(含基础清理)                          2、建筑垃圾清运出场</t>
  </si>
  <si>
    <t>m3</t>
  </si>
  <si>
    <t>整理绿化用地</t>
  </si>
  <si>
    <t>人工整理绿化用地</t>
  </si>
  <si>
    <t>花格栅</t>
  </si>
  <si>
    <t>1、土质类别：三类土         2、基础材料种类、规格：    C25非泵送预拌混凝土               3、墙体材料种类、规格：      芬兰木防腐木               立柱 85*85mm                          边框 46*46mm              格子条 12*35mm                               4、饰面材料种类：面漆两遍        5、立柱高度不低于1.99m                6、格栅高度不低于1.30m</t>
  </si>
  <si>
    <t>m</t>
  </si>
  <si>
    <t>工作</t>
  </si>
  <si>
    <t>路线名称</t>
  </si>
  <si>
    <t>起点名称</t>
  </si>
  <si>
    <t>止点名称</t>
  </si>
  <si>
    <t>起点桩号</t>
  </si>
  <si>
    <t>止点桩号</t>
  </si>
  <si>
    <t>里程(公里)</t>
  </si>
  <si>
    <t>绿化面积 (㎡)</t>
  </si>
  <si>
    <t>养护标准</t>
  </si>
  <si>
    <t>单价          (元/㎡/年)</t>
  </si>
  <si>
    <t>总价      （元）</t>
  </si>
  <si>
    <t>养护</t>
  </si>
  <si>
    <t>东郊乡连接线</t>
  </si>
  <si>
    <t>华港镇港口村</t>
  </si>
  <si>
    <t>东郊乡界</t>
  </si>
  <si>
    <t>二级</t>
  </si>
  <si>
    <t>东郊乡</t>
  </si>
  <si>
    <t>华罡线</t>
  </si>
  <si>
    <t>华港镇沈垛村</t>
  </si>
  <si>
    <t>里华村</t>
  </si>
  <si>
    <t>罡杨界</t>
  </si>
  <si>
    <t>冯官社区</t>
  </si>
  <si>
    <t>杨庄社区</t>
  </si>
  <si>
    <t>九龙镇</t>
  </si>
  <si>
    <t>俞张线</t>
  </si>
  <si>
    <t>红旗农场</t>
  </si>
  <si>
    <t>苏陈镇</t>
  </si>
  <si>
    <t>沈袁桥</t>
  </si>
  <si>
    <t>京泰线</t>
  </si>
  <si>
    <t>火车站街区</t>
  </si>
  <si>
    <t>海姜大道</t>
  </si>
  <si>
    <t>海东线</t>
  </si>
  <si>
    <t>济川东路</t>
  </si>
  <si>
    <t>幸福桥</t>
  </si>
  <si>
    <t>X351</t>
  </si>
  <si>
    <t>海州线</t>
  </si>
  <si>
    <t>桑湾村</t>
  </si>
  <si>
    <t>物流园</t>
  </si>
  <si>
    <t>任景社区</t>
  </si>
  <si>
    <t>红苏线</t>
  </si>
  <si>
    <t>八工区</t>
  </si>
  <si>
    <t>海陵界</t>
  </si>
  <si>
    <t>泰红线</t>
  </si>
  <si>
    <t>S231</t>
  </si>
  <si>
    <t>红旗良种场</t>
  </si>
  <si>
    <t>姜堰界</t>
  </si>
  <si>
    <t>娄华线</t>
  </si>
  <si>
    <t>左舍村</t>
  </si>
  <si>
    <t>罡红线</t>
  </si>
  <si>
    <t>城西界</t>
  </si>
  <si>
    <t>姚家路北延</t>
  </si>
  <si>
    <t>海姜线</t>
  </si>
  <si>
    <t>兴泰南路</t>
  </si>
  <si>
    <t>姜堰交界</t>
  </si>
  <si>
    <t>海迎线</t>
  </si>
  <si>
    <t>G328</t>
  </si>
  <si>
    <t>海梅线</t>
  </si>
  <si>
    <t>梅兰大桥</t>
  </si>
  <si>
    <t>张家院</t>
  </si>
  <si>
    <t>大冯甸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</si>
</sst>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name val="宋体"/>
      <charset val="134"/>
    </font>
    <font>
      <b/>
      <sz val="11"/>
      <name val="宋体"/>
      <charset val="134"/>
    </font>
    <font>
      <b/>
      <sz val="2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color rgb="FF000000"/>
      <name val="Arial"/>
      <charset val="1"/>
    </font>
    <font>
      <b/>
      <sz val="17"/>
      <color rgb="FF000000"/>
      <name val="宋体"/>
      <charset val="1"/>
    </font>
    <font>
      <b/>
      <sz val="23"/>
      <color rgb="FF000000"/>
      <name val="宋体"/>
      <charset val="1"/>
    </font>
    <font>
      <b/>
      <sz val="13"/>
      <color rgb="FF000000"/>
      <name val="宋体"/>
      <charset val="1"/>
    </font>
    <font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" fillId="0" borderId="0">
      <alignment vertical="top"/>
      <protection locked="0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49" applyFont="1" applyFill="1" applyBorder="1" applyAlignment="1" applyProtection="1">
      <alignment horizontal="center" vertical="center"/>
    </xf>
    <xf numFmtId="0" fontId="3" fillId="2" borderId="1" xfId="49" applyFont="1" applyFill="1" applyBorder="1" applyAlignment="1" applyProtection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2" borderId="1" xfId="49" applyFont="1" applyFill="1" applyBorder="1" applyAlignment="1" applyProtection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vertical="center" wrapText="1"/>
    </xf>
    <xf numFmtId="0" fontId="0" fillId="0" borderId="3" xfId="0" applyBorder="1">
      <alignment vertical="center"/>
    </xf>
    <xf numFmtId="0" fontId="11" fillId="0" borderId="3" xfId="0" applyFont="1" applyFill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14" fillId="0" borderId="3" xfId="0" applyFont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6" fillId="0" borderId="8" xfId="0" applyFont="1" applyFill="1" applyBorder="1" applyAlignment="1">
      <alignment horizontal="center" wrapText="1"/>
    </xf>
    <xf numFmtId="0" fontId="16" fillId="0" borderId="0" xfId="0" applyFont="1" applyFill="1" applyAlignment="1">
      <alignment horizontal="left" wrapText="1"/>
    </xf>
    <xf numFmtId="0" fontId="15" fillId="0" borderId="9" xfId="0" applyFont="1" applyFill="1" applyBorder="1" applyAlignment="1">
      <alignment horizontal="left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left" wrapText="1"/>
    </xf>
    <xf numFmtId="176" fontId="18" fillId="0" borderId="8" xfId="0" applyNumberFormat="1" applyFont="1" applyFill="1" applyBorder="1" applyAlignment="1">
      <alignment horizontal="center" wrapText="1"/>
    </xf>
    <xf numFmtId="0" fontId="18" fillId="0" borderId="8" xfId="0" applyFont="1" applyFill="1" applyBorder="1" applyAlignment="1">
      <alignment horizontal="center" wrapText="1"/>
    </xf>
    <xf numFmtId="0" fontId="19" fillId="0" borderId="9" xfId="0" applyFont="1" applyFill="1" applyBorder="1" applyAlignment="1">
      <alignment horizontal="center" vertical="center" wrapText="1"/>
    </xf>
    <xf numFmtId="14" fontId="18" fillId="0" borderId="0" xfId="0" applyNumberFormat="1" applyFont="1" applyFill="1" applyAlignment="1">
      <alignment horizontal="center" wrapText="1"/>
    </xf>
    <xf numFmtId="0" fontId="19" fillId="0" borderId="0" xfId="0" applyFont="1" applyFill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workbookViewId="0">
      <selection activeCell="H4" sqref="H4"/>
    </sheetView>
  </sheetViews>
  <sheetFormatPr defaultColWidth="9" defaultRowHeight="12.75" outlineLevelCol="6"/>
  <cols>
    <col min="1" max="1" width="12.0666666666667" style="40" customWidth="1"/>
    <col min="2" max="2" width="5.14166666666667" style="40" customWidth="1"/>
    <col min="3" max="3" width="11.4416666666667" style="40" customWidth="1"/>
    <col min="4" max="4" width="15.275" style="40" customWidth="1"/>
    <col min="5" max="5" width="26.3333333333333" style="40" customWidth="1"/>
    <col min="6" max="6" width="10.1416666666667" style="40" customWidth="1"/>
    <col min="7" max="7" width="17.2" style="40" customWidth="1"/>
    <col min="8" max="16384" width="9" style="40"/>
  </cols>
  <sheetData>
    <row r="1" ht="44" customHeight="1"/>
    <row r="2" ht="58" customHeight="1" spans="1:7">
      <c r="B2" s="41" t="s">
        <v>0</v>
      </c>
      <c r="C2" s="41"/>
      <c r="D2" s="41"/>
      <c r="E2" s="41"/>
      <c r="F2" s="42"/>
      <c r="G2" s="42"/>
    </row>
    <row r="3" ht="72.55" customHeight="1" spans="1:7">
      <c r="B3" s="43"/>
      <c r="C3" s="43"/>
      <c r="D3" s="43"/>
      <c r="E3" s="43"/>
    </row>
    <row r="4" ht="40.7" customHeight="1" spans="1:7">
      <c r="A4" s="44" t="s">
        <v>1</v>
      </c>
      <c r="B4" s="44"/>
      <c r="C4" s="44"/>
      <c r="D4" s="44"/>
      <c r="E4" s="44"/>
      <c r="F4" s="44"/>
      <c r="G4" s="44"/>
    </row>
    <row r="5" ht="46.65" customHeight="1"/>
    <row r="6" ht="23.7" customHeight="1" spans="1:7">
      <c r="A6" s="45" t="s">
        <v>2</v>
      </c>
      <c r="B6" s="45"/>
      <c r="C6" s="45"/>
      <c r="D6" s="46">
        <f>+汇总表!C5</f>
        <v>1678399.08</v>
      </c>
      <c r="E6" s="46"/>
      <c r="F6" s="46"/>
    </row>
    <row r="7" ht="5.9" customHeight="1" spans="1:7">
      <c r="D7" s="43"/>
      <c r="E7" s="43"/>
      <c r="F7" s="43"/>
    </row>
    <row r="8" ht="22.95" customHeight="1" spans="1:7">
      <c r="A8" s="45" t="s">
        <v>3</v>
      </c>
      <c r="B8" s="45"/>
      <c r="C8" s="45"/>
      <c r="D8" s="47" t="s">
        <v>4</v>
      </c>
      <c r="E8" s="47"/>
      <c r="F8" s="47"/>
    </row>
    <row r="9" ht="34.8" customHeight="1" spans="1:7">
      <c r="D9" s="43"/>
      <c r="E9" s="43"/>
      <c r="F9" s="43"/>
    </row>
    <row r="10" ht="23.7" customHeight="1" spans="1:7">
      <c r="A10" s="45" t="s">
        <v>5</v>
      </c>
      <c r="B10" s="45"/>
      <c r="C10" s="47"/>
      <c r="D10" s="47"/>
      <c r="E10" s="45" t="s">
        <v>6</v>
      </c>
      <c r="F10" s="47"/>
      <c r="G10" s="47"/>
    </row>
    <row r="11" ht="22.95" customHeight="1" spans="1:7">
      <c r="C11" s="48" t="s">
        <v>7</v>
      </c>
      <c r="D11" s="48"/>
      <c r="F11" s="48" t="s">
        <v>8</v>
      </c>
      <c r="G11" s="48"/>
    </row>
    <row r="12" ht="35.55" customHeight="1"/>
    <row r="13" ht="40.7" customHeight="1" spans="1:7">
      <c r="A13" s="45" t="s">
        <v>9</v>
      </c>
      <c r="B13" s="45"/>
      <c r="C13" s="47"/>
      <c r="D13" s="47"/>
      <c r="E13" s="45" t="s">
        <v>10</v>
      </c>
      <c r="F13" s="47"/>
      <c r="G13" s="47"/>
    </row>
    <row r="14" ht="22.95" customHeight="1" spans="1:7">
      <c r="C14" s="48" t="s">
        <v>11</v>
      </c>
      <c r="D14" s="48"/>
      <c r="F14" s="48" t="s">
        <v>11</v>
      </c>
      <c r="G14" s="48"/>
    </row>
    <row r="15" ht="34.8" customHeight="1"/>
    <row r="16" ht="23.7" customHeight="1" spans="1:7">
      <c r="A16" s="45" t="s">
        <v>12</v>
      </c>
      <c r="B16" s="45"/>
      <c r="C16" s="47"/>
      <c r="D16" s="47"/>
      <c r="E16" s="45" t="s">
        <v>13</v>
      </c>
      <c r="F16" s="47"/>
      <c r="G16" s="47"/>
    </row>
    <row r="17" ht="22.95" customHeight="1" spans="1:7">
      <c r="C17" s="48" t="s">
        <v>14</v>
      </c>
      <c r="D17" s="48"/>
      <c r="F17" s="48" t="s">
        <v>15</v>
      </c>
      <c r="G17" s="48"/>
    </row>
    <row r="18" ht="41.45" customHeight="1"/>
    <row r="19" ht="22.95" customHeight="1" spans="1:7">
      <c r="A19" s="45" t="s">
        <v>16</v>
      </c>
      <c r="B19" s="45"/>
      <c r="C19" s="49"/>
      <c r="D19" s="49"/>
      <c r="E19" s="45" t="s">
        <v>17</v>
      </c>
      <c r="F19" s="49"/>
      <c r="G19" s="49"/>
    </row>
    <row r="20" ht="93.25" customHeight="1"/>
    <row r="21" ht="22.95" customHeight="1" spans="1:7">
      <c r="A21" s="50" t="s">
        <v>18</v>
      </c>
      <c r="B21" s="50"/>
      <c r="C21" s="50"/>
      <c r="D21" s="50"/>
      <c r="E21" s="50"/>
      <c r="F21" s="50"/>
      <c r="G21" s="50"/>
    </row>
  </sheetData>
  <mergeCells count="26">
    <mergeCell ref="B2:E2"/>
    <mergeCell ref="F2:G2"/>
    <mergeCell ref="A4:G4"/>
    <mergeCell ref="A6:C6"/>
    <mergeCell ref="D6:F6"/>
    <mergeCell ref="A8:C8"/>
    <mergeCell ref="D8:F8"/>
    <mergeCell ref="A10:B10"/>
    <mergeCell ref="C10:D10"/>
    <mergeCell ref="F10:G10"/>
    <mergeCell ref="C11:D11"/>
    <mergeCell ref="F11:G11"/>
    <mergeCell ref="A13:B13"/>
    <mergeCell ref="C13:D13"/>
    <mergeCell ref="F13:G13"/>
    <mergeCell ref="C14:D14"/>
    <mergeCell ref="F14:G14"/>
    <mergeCell ref="A16:B16"/>
    <mergeCell ref="C16:D16"/>
    <mergeCell ref="F16:G16"/>
    <mergeCell ref="C17:D17"/>
    <mergeCell ref="F17:G17"/>
    <mergeCell ref="A19:B19"/>
    <mergeCell ref="C19:D19"/>
    <mergeCell ref="F19:G19"/>
    <mergeCell ref="A21:G21"/>
  </mergeCells>
  <pageMargins left="0.78740157480315" right="0.47244094488189" top="0.78740157480315" bottom="0.590551181102362" header="0" footer="0"/>
  <pageSetup paperSize="9" scale="9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C13" sqref="C13"/>
    </sheetView>
  </sheetViews>
  <sheetFormatPr defaultColWidth="8.89166666666667" defaultRowHeight="13.5" outlineLevelRow="4" outlineLevelCol="3"/>
  <cols>
    <col min="1" max="1" width="10.8916666666667" customWidth="1"/>
    <col min="2" max="2" width="45.4416666666667" customWidth="1"/>
    <col min="3" max="3" width="33.8916666666667" customWidth="1"/>
    <col min="4" max="4" width="15" customWidth="1"/>
  </cols>
  <sheetData>
    <row r="1" ht="66" customHeight="1" spans="1:4">
      <c r="A1" s="3" t="s">
        <v>19</v>
      </c>
      <c r="B1" s="3"/>
      <c r="C1" s="3"/>
      <c r="D1" s="3"/>
    </row>
    <row r="2" ht="46" customHeight="1" spans="1:4">
      <c r="A2" s="36" t="s">
        <v>20</v>
      </c>
      <c r="B2" s="36" t="s">
        <v>21</v>
      </c>
      <c r="C2" s="36" t="s">
        <v>22</v>
      </c>
      <c r="D2" s="36" t="s">
        <v>23</v>
      </c>
    </row>
    <row r="3" ht="46" customHeight="1" spans="1:4">
      <c r="A3" s="37">
        <v>1</v>
      </c>
      <c r="B3" s="37" t="s">
        <v>24</v>
      </c>
      <c r="C3" s="37">
        <f>+补栽!G15</f>
        <v>159669.48</v>
      </c>
      <c r="D3" s="38"/>
    </row>
    <row r="4" ht="46" customHeight="1" spans="1:4">
      <c r="A4" s="37">
        <v>2</v>
      </c>
      <c r="B4" s="37" t="s">
        <v>25</v>
      </c>
      <c r="C4" s="37">
        <f>+养护!L38</f>
        <v>1518729.6</v>
      </c>
      <c r="D4" s="38"/>
    </row>
    <row r="5" ht="46" customHeight="1" spans="1:4">
      <c r="A5" s="37">
        <v>3</v>
      </c>
      <c r="B5" s="39" t="s">
        <v>26</v>
      </c>
      <c r="C5" s="39">
        <f>+C3+C4</f>
        <v>1678399.08</v>
      </c>
      <c r="D5" s="38"/>
    </row>
  </sheetData>
  <mergeCells count="1">
    <mergeCell ref="A1:D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opLeftCell="A8" workbookViewId="0">
      <selection activeCell="M9" sqref="M9"/>
    </sheetView>
  </sheetViews>
  <sheetFormatPr defaultColWidth="9" defaultRowHeight="13.5"/>
  <cols>
    <col min="1" max="1" width="6.775" customWidth="1"/>
    <col min="2" max="2" width="17.6666666666667" customWidth="1"/>
    <col min="3" max="3" width="28" customWidth="1"/>
    <col min="4" max="6" width="8.89166666666667" customWidth="1"/>
    <col min="7" max="7" width="11.775" customWidth="1"/>
    <col min="8" max="8" width="8.775" customWidth="1"/>
  </cols>
  <sheetData>
    <row r="1" ht="39" customHeight="1" spans="1:21">
      <c r="B1" s="13" t="s">
        <v>24</v>
      </c>
      <c r="C1" s="13"/>
      <c r="D1" s="13"/>
      <c r="E1" s="13"/>
      <c r="F1" s="13"/>
      <c r="G1" s="13"/>
      <c r="H1" s="13"/>
    </row>
    <row r="2" s="1" customFormat="1" ht="36" customHeight="1" spans="1:21">
      <c r="A2" s="14" t="s">
        <v>20</v>
      </c>
      <c r="B2" s="15" t="s">
        <v>27</v>
      </c>
      <c r="C2" s="16" t="s">
        <v>28</v>
      </c>
      <c r="D2" s="15" t="s">
        <v>29</v>
      </c>
      <c r="E2" s="15" t="s">
        <v>30</v>
      </c>
      <c r="F2" s="17" t="s">
        <v>31</v>
      </c>
      <c r="G2" s="15" t="s">
        <v>32</v>
      </c>
      <c r="H2" s="14" t="s">
        <v>23</v>
      </c>
    </row>
    <row r="3" ht="32" customHeight="1" spans="1:21">
      <c r="A3" s="18">
        <v>1</v>
      </c>
      <c r="B3" s="19" t="s">
        <v>33</v>
      </c>
      <c r="C3" s="20" t="s">
        <v>34</v>
      </c>
      <c r="D3" s="21" t="s">
        <v>35</v>
      </c>
      <c r="E3" s="20">
        <v>8</v>
      </c>
      <c r="F3" s="21">
        <v>127.5</v>
      </c>
      <c r="G3" s="22">
        <f>+E3*F3</f>
        <v>1020</v>
      </c>
      <c r="H3" s="23"/>
    </row>
    <row r="4" ht="32" customHeight="1" spans="1:21">
      <c r="A4" s="24"/>
      <c r="B4" s="25"/>
      <c r="C4" s="20" t="s">
        <v>36</v>
      </c>
      <c r="D4" s="21" t="s">
        <v>35</v>
      </c>
      <c r="E4" s="20">
        <v>8</v>
      </c>
      <c r="F4" s="21">
        <v>275.3</v>
      </c>
      <c r="G4" s="22">
        <f t="shared" ref="G4:G14" si="0">+E4*F4</f>
        <v>2202.4</v>
      </c>
      <c r="H4" s="26"/>
      <c r="U4" t="s">
        <v>37</v>
      </c>
    </row>
    <row r="5" ht="32" customHeight="1" spans="1:21">
      <c r="A5" s="27"/>
      <c r="B5" s="28"/>
      <c r="C5" s="20" t="s">
        <v>38</v>
      </c>
      <c r="D5" s="21" t="s">
        <v>35</v>
      </c>
      <c r="E5" s="20">
        <v>8</v>
      </c>
      <c r="F5" s="21">
        <v>785.4</v>
      </c>
      <c r="G5" s="22">
        <f t="shared" si="0"/>
        <v>6283.2</v>
      </c>
      <c r="H5" s="23"/>
    </row>
    <row r="6" ht="32" customHeight="1" spans="1:21">
      <c r="A6" s="18">
        <v>2</v>
      </c>
      <c r="B6" s="19" t="s">
        <v>39</v>
      </c>
      <c r="C6" s="20" t="s">
        <v>40</v>
      </c>
      <c r="D6" s="21" t="s">
        <v>35</v>
      </c>
      <c r="E6" s="20">
        <v>8</v>
      </c>
      <c r="F6" s="21">
        <v>112.5</v>
      </c>
      <c r="G6" s="22">
        <f t="shared" si="0"/>
        <v>900</v>
      </c>
      <c r="H6" s="26"/>
    </row>
    <row r="7" ht="32" customHeight="1" spans="1:21">
      <c r="A7" s="27"/>
      <c r="B7" s="28"/>
      <c r="C7" s="20" t="s">
        <v>41</v>
      </c>
      <c r="D7" s="21" t="s">
        <v>35</v>
      </c>
      <c r="E7" s="20">
        <v>8</v>
      </c>
      <c r="F7" s="21">
        <v>330.5</v>
      </c>
      <c r="G7" s="22">
        <f t="shared" si="0"/>
        <v>2644</v>
      </c>
      <c r="H7" s="23"/>
    </row>
    <row r="8" ht="32" customHeight="1" spans="1:21">
      <c r="A8" s="18">
        <v>3</v>
      </c>
      <c r="B8" s="19" t="s">
        <v>42</v>
      </c>
      <c r="C8" s="20" t="s">
        <v>43</v>
      </c>
      <c r="D8" s="21" t="s">
        <v>35</v>
      </c>
      <c r="E8" s="20">
        <v>8</v>
      </c>
      <c r="F8" s="21">
        <v>180.6</v>
      </c>
      <c r="G8" s="22">
        <f t="shared" si="0"/>
        <v>1444.8</v>
      </c>
      <c r="H8" s="26"/>
    </row>
    <row r="9" ht="32" customHeight="1" spans="1:21">
      <c r="A9" s="27"/>
      <c r="B9" s="28"/>
      <c r="C9" s="20" t="s">
        <v>44</v>
      </c>
      <c r="D9" s="21" t="s">
        <v>35</v>
      </c>
      <c r="E9" s="20">
        <v>8</v>
      </c>
      <c r="F9" s="21">
        <v>570.2</v>
      </c>
      <c r="G9" s="22">
        <f t="shared" si="0"/>
        <v>4561.6</v>
      </c>
      <c r="H9" s="23"/>
    </row>
    <row r="10" ht="32" customHeight="1" spans="1:21">
      <c r="A10" s="29">
        <v>4</v>
      </c>
      <c r="B10" s="30" t="s">
        <v>45</v>
      </c>
      <c r="C10" s="20" t="s">
        <v>46</v>
      </c>
      <c r="D10" s="21" t="s">
        <v>47</v>
      </c>
      <c r="E10" s="20">
        <v>420</v>
      </c>
      <c r="F10" s="31">
        <f>38.28*1.05</f>
        <v>40.194</v>
      </c>
      <c r="G10" s="22">
        <f t="shared" si="0"/>
        <v>16881.48</v>
      </c>
      <c r="H10" s="26"/>
    </row>
    <row r="11" ht="32" customHeight="1" spans="1:21">
      <c r="A11" s="29">
        <v>5</v>
      </c>
      <c r="B11" s="30" t="s">
        <v>48</v>
      </c>
      <c r="C11" s="20" t="s">
        <v>49</v>
      </c>
      <c r="D11" s="21" t="s">
        <v>35</v>
      </c>
      <c r="E11" s="20">
        <v>840</v>
      </c>
      <c r="F11" s="21">
        <v>25</v>
      </c>
      <c r="G11" s="22">
        <f t="shared" si="0"/>
        <v>21000</v>
      </c>
      <c r="H11" s="23"/>
    </row>
    <row r="12" ht="32" customHeight="1" spans="1:21">
      <c r="A12" s="29">
        <v>6</v>
      </c>
      <c r="B12" s="30" t="s">
        <v>50</v>
      </c>
      <c r="C12" s="32" t="s">
        <v>51</v>
      </c>
      <c r="D12" s="21" t="s">
        <v>52</v>
      </c>
      <c r="E12" s="20">
        <v>168</v>
      </c>
      <c r="F12" s="21">
        <v>120</v>
      </c>
      <c r="G12" s="22">
        <f t="shared" si="0"/>
        <v>20160</v>
      </c>
      <c r="H12" s="23"/>
    </row>
    <row r="13" ht="32" customHeight="1" spans="1:21">
      <c r="A13" s="29">
        <v>7</v>
      </c>
      <c r="B13" s="30" t="s">
        <v>53</v>
      </c>
      <c r="C13" s="20" t="s">
        <v>54</v>
      </c>
      <c r="D13" s="21" t="s">
        <v>47</v>
      </c>
      <c r="E13" s="20">
        <v>840</v>
      </c>
      <c r="F13" s="21">
        <v>2.3</v>
      </c>
      <c r="G13" s="22">
        <f t="shared" si="0"/>
        <v>1932</v>
      </c>
      <c r="H13" s="23"/>
    </row>
    <row r="14" ht="167" customHeight="1" spans="1:21">
      <c r="A14" s="29">
        <v>8</v>
      </c>
      <c r="B14" s="30" t="s">
        <v>55</v>
      </c>
      <c r="C14" s="33" t="s">
        <v>56</v>
      </c>
      <c r="D14" s="21" t="s">
        <v>57</v>
      </c>
      <c r="E14" s="20">
        <v>252</v>
      </c>
      <c r="F14" s="21">
        <v>320</v>
      </c>
      <c r="G14" s="22">
        <f t="shared" si="0"/>
        <v>80640</v>
      </c>
      <c r="H14" s="23"/>
    </row>
    <row r="15" ht="33.95" customHeight="1" spans="1:21">
      <c r="A15" s="34"/>
      <c r="B15" s="30" t="s">
        <v>26</v>
      </c>
      <c r="C15" s="35"/>
      <c r="D15" s="30"/>
      <c r="E15" s="30"/>
      <c r="F15" s="30"/>
      <c r="G15" s="22">
        <f>+SUM(G3:G14)</f>
        <v>159669.48</v>
      </c>
      <c r="H15" s="34"/>
    </row>
  </sheetData>
  <mergeCells count="7">
    <mergeCell ref="B1:H1"/>
    <mergeCell ref="A3:A5"/>
    <mergeCell ref="A6:A7"/>
    <mergeCell ref="A8:A9"/>
    <mergeCell ref="B3:B5"/>
    <mergeCell ref="B6:B7"/>
    <mergeCell ref="B8:B9"/>
  </mergeCells>
  <printOptions horizontalCentered="1"/>
  <pageMargins left="0.357638888888889" right="0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opLeftCell="A21" workbookViewId="0">
      <selection activeCell="P8" sqref="P8"/>
    </sheetView>
  </sheetViews>
  <sheetFormatPr defaultColWidth="8.89166666666667" defaultRowHeight="13.5"/>
  <cols>
    <col min="1" max="1" width="5.44166666666667" style="2" customWidth="1"/>
    <col min="2" max="2" width="8.89166666666667" style="2" hidden="1" customWidth="1"/>
    <col min="3" max="4" width="12.8916666666667" style="2" customWidth="1"/>
    <col min="5" max="5" width="11" style="2" customWidth="1"/>
    <col min="6" max="6" width="8.33333333333333" style="2" hidden="1" customWidth="1"/>
    <col min="7" max="7" width="8.89166666666667" style="2" hidden="1" customWidth="1"/>
    <col min="8" max="8" width="10.3333333333333" style="2" customWidth="1"/>
    <col min="9" max="9" width="12.8916666666667" style="2" customWidth="1"/>
    <col min="10" max="10" width="9.44166666666667" style="2" customWidth="1"/>
    <col min="11" max="11" width="10.775" style="2" customWidth="1"/>
    <col min="12" max="12" width="13.3333333333333" style="2" customWidth="1"/>
    <col min="13" max="16384" width="8.89166666666667" style="2"/>
  </cols>
  <sheetData>
    <row r="1" ht="37" customHeight="1" spans="1:12">
      <c r="A1" s="3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1" customHeight="1" spans="1:12">
      <c r="A2" s="4" t="s">
        <v>20</v>
      </c>
      <c r="B2" s="4" t="s">
        <v>58</v>
      </c>
      <c r="C2" s="4" t="s">
        <v>59</v>
      </c>
      <c r="D2" s="5" t="s">
        <v>60</v>
      </c>
      <c r="E2" s="5" t="s">
        <v>61</v>
      </c>
      <c r="F2" s="5" t="s">
        <v>62</v>
      </c>
      <c r="G2" s="5" t="s">
        <v>63</v>
      </c>
      <c r="H2" s="5" t="s">
        <v>64</v>
      </c>
      <c r="I2" s="5" t="s">
        <v>65</v>
      </c>
      <c r="J2" s="5" t="s">
        <v>66</v>
      </c>
      <c r="K2" s="5" t="s">
        <v>67</v>
      </c>
      <c r="L2" s="5" t="s">
        <v>68</v>
      </c>
    </row>
    <row r="3" ht="22" customHeight="1" spans="1:12">
      <c r="A3" s="4">
        <v>1</v>
      </c>
      <c r="B3" s="4" t="s">
        <v>69</v>
      </c>
      <c r="C3" s="6" t="s">
        <v>70</v>
      </c>
      <c r="D3" s="6" t="s">
        <v>71</v>
      </c>
      <c r="E3" s="6" t="s">
        <v>72</v>
      </c>
      <c r="F3" s="7">
        <v>0</v>
      </c>
      <c r="G3" s="7">
        <v>1.082</v>
      </c>
      <c r="H3" s="7">
        <f>+G3-F3</f>
        <v>1.082</v>
      </c>
      <c r="I3" s="7">
        <v>4544</v>
      </c>
      <c r="J3" s="4" t="s">
        <v>73</v>
      </c>
      <c r="K3" s="4">
        <v>3.2</v>
      </c>
      <c r="L3" s="8">
        <f>+I3*K3</f>
        <v>14540.8</v>
      </c>
    </row>
    <row r="4" ht="22" customHeight="1" spans="1:12">
      <c r="A4" s="4">
        <v>2</v>
      </c>
      <c r="B4" s="4" t="s">
        <v>69</v>
      </c>
      <c r="C4" s="6" t="s">
        <v>70</v>
      </c>
      <c r="D4" s="6" t="s">
        <v>72</v>
      </c>
      <c r="E4" s="6" t="s">
        <v>74</v>
      </c>
      <c r="F4" s="7">
        <v>1.082</v>
      </c>
      <c r="G4" s="7">
        <v>6.243</v>
      </c>
      <c r="H4" s="7">
        <f t="shared" ref="H4:H37" si="0">+G4-F4</f>
        <v>5.161</v>
      </c>
      <c r="I4" s="7">
        <v>21676</v>
      </c>
      <c r="J4" s="4" t="s">
        <v>73</v>
      </c>
      <c r="K4" s="4">
        <v>3.2</v>
      </c>
      <c r="L4" s="8">
        <f t="shared" ref="L4:L37" si="1">+I4*K4</f>
        <v>69363.2</v>
      </c>
    </row>
    <row r="5" ht="22" customHeight="1" spans="1:12">
      <c r="A5" s="4">
        <v>3</v>
      </c>
      <c r="B5" s="4" t="s">
        <v>69</v>
      </c>
      <c r="C5" s="6" t="s">
        <v>75</v>
      </c>
      <c r="D5" s="6" t="s">
        <v>76</v>
      </c>
      <c r="E5" s="6" t="s">
        <v>77</v>
      </c>
      <c r="F5" s="7">
        <v>0</v>
      </c>
      <c r="G5" s="7">
        <v>3.232</v>
      </c>
      <c r="H5" s="7">
        <f t="shared" si="0"/>
        <v>3.232</v>
      </c>
      <c r="I5" s="7">
        <v>13574</v>
      </c>
      <c r="J5" s="4" t="s">
        <v>73</v>
      </c>
      <c r="K5" s="4">
        <v>3.2</v>
      </c>
      <c r="L5" s="8">
        <f t="shared" si="1"/>
        <v>43436.8</v>
      </c>
    </row>
    <row r="6" ht="22" customHeight="1" spans="1:12">
      <c r="A6" s="4">
        <v>4</v>
      </c>
      <c r="B6" s="4" t="s">
        <v>69</v>
      </c>
      <c r="C6" s="6" t="s">
        <v>75</v>
      </c>
      <c r="D6" s="6" t="s">
        <v>77</v>
      </c>
      <c r="E6" s="6" t="s">
        <v>78</v>
      </c>
      <c r="F6" s="7">
        <v>3.232</v>
      </c>
      <c r="G6" s="7">
        <v>6.781</v>
      </c>
      <c r="H6" s="7">
        <f t="shared" si="0"/>
        <v>3.549</v>
      </c>
      <c r="I6" s="7">
        <v>14906</v>
      </c>
      <c r="J6" s="4" t="s">
        <v>73</v>
      </c>
      <c r="K6" s="4">
        <v>3.2</v>
      </c>
      <c r="L6" s="8">
        <f t="shared" si="1"/>
        <v>47699.2</v>
      </c>
    </row>
    <row r="7" ht="22" customHeight="1" spans="1:12">
      <c r="A7" s="4">
        <v>5</v>
      </c>
      <c r="B7" s="4" t="s">
        <v>69</v>
      </c>
      <c r="C7" s="6" t="s">
        <v>75</v>
      </c>
      <c r="D7" s="6" t="s">
        <v>78</v>
      </c>
      <c r="E7" s="6" t="s">
        <v>79</v>
      </c>
      <c r="F7" s="7">
        <v>6.781</v>
      </c>
      <c r="G7" s="7">
        <v>10.825</v>
      </c>
      <c r="H7" s="7">
        <f t="shared" si="0"/>
        <v>4.044</v>
      </c>
      <c r="I7" s="7">
        <v>16985</v>
      </c>
      <c r="J7" s="4" t="s">
        <v>73</v>
      </c>
      <c r="K7" s="4">
        <v>3.2</v>
      </c>
      <c r="L7" s="8">
        <f t="shared" si="1"/>
        <v>54352</v>
      </c>
    </row>
    <row r="8" ht="22" customHeight="1" spans="1:12">
      <c r="A8" s="4">
        <v>6</v>
      </c>
      <c r="B8" s="4" t="s">
        <v>69</v>
      </c>
      <c r="C8" s="6" t="s">
        <v>75</v>
      </c>
      <c r="D8" s="6" t="s">
        <v>79</v>
      </c>
      <c r="E8" s="6" t="s">
        <v>80</v>
      </c>
      <c r="F8" s="7">
        <v>10.825</v>
      </c>
      <c r="G8" s="7">
        <v>11.376</v>
      </c>
      <c r="H8" s="7">
        <f t="shared" si="0"/>
        <v>0.551</v>
      </c>
      <c r="I8" s="7">
        <v>2314</v>
      </c>
      <c r="J8" s="4" t="s">
        <v>73</v>
      </c>
      <c r="K8" s="4">
        <v>3.2</v>
      </c>
      <c r="L8" s="8">
        <f t="shared" si="1"/>
        <v>7404.8</v>
      </c>
    </row>
    <row r="9" ht="22" customHeight="1" spans="1:12">
      <c r="A9" s="4">
        <v>7</v>
      </c>
      <c r="B9" s="4" t="s">
        <v>69</v>
      </c>
      <c r="C9" s="6" t="s">
        <v>75</v>
      </c>
      <c r="D9" s="6" t="s">
        <v>80</v>
      </c>
      <c r="E9" s="6" t="s">
        <v>78</v>
      </c>
      <c r="F9" s="7">
        <v>11.376</v>
      </c>
      <c r="G9" s="7">
        <v>13.823</v>
      </c>
      <c r="H9" s="7">
        <f t="shared" si="0"/>
        <v>2.447</v>
      </c>
      <c r="I9" s="7">
        <v>10277</v>
      </c>
      <c r="J9" s="4" t="s">
        <v>73</v>
      </c>
      <c r="K9" s="4">
        <v>3.2</v>
      </c>
      <c r="L9" s="8">
        <f t="shared" si="1"/>
        <v>32886.4</v>
      </c>
    </row>
    <row r="10" ht="22" customHeight="1" spans="1:12">
      <c r="A10" s="4">
        <v>8</v>
      </c>
      <c r="B10" s="4" t="s">
        <v>69</v>
      </c>
      <c r="C10" s="6" t="s">
        <v>75</v>
      </c>
      <c r="D10" s="6" t="s">
        <v>78</v>
      </c>
      <c r="E10" s="6" t="s">
        <v>81</v>
      </c>
      <c r="F10" s="7">
        <v>13.823</v>
      </c>
      <c r="G10" s="7">
        <v>17.433</v>
      </c>
      <c r="H10" s="7">
        <f t="shared" si="0"/>
        <v>3.61</v>
      </c>
      <c r="I10" s="7">
        <v>15162</v>
      </c>
      <c r="J10" s="4" t="s">
        <v>73</v>
      </c>
      <c r="K10" s="4">
        <v>3.2</v>
      </c>
      <c r="L10" s="8">
        <f t="shared" si="1"/>
        <v>48518.4</v>
      </c>
    </row>
    <row r="11" ht="22" customHeight="1" spans="1:12">
      <c r="A11" s="4">
        <v>9</v>
      </c>
      <c r="B11" s="4" t="s">
        <v>69</v>
      </c>
      <c r="C11" s="6" t="s">
        <v>82</v>
      </c>
      <c r="D11" s="6" t="s">
        <v>83</v>
      </c>
      <c r="E11" s="6" t="s">
        <v>84</v>
      </c>
      <c r="F11" s="7">
        <v>0</v>
      </c>
      <c r="G11" s="7">
        <v>4.256</v>
      </c>
      <c r="H11" s="7">
        <f t="shared" si="0"/>
        <v>4.256</v>
      </c>
      <c r="I11" s="7">
        <v>17875</v>
      </c>
      <c r="J11" s="4" t="s">
        <v>73</v>
      </c>
      <c r="K11" s="4">
        <v>3.2</v>
      </c>
      <c r="L11" s="8">
        <f t="shared" si="1"/>
        <v>57200</v>
      </c>
    </row>
    <row r="12" ht="22" customHeight="1" spans="1:12">
      <c r="A12" s="4">
        <v>10</v>
      </c>
      <c r="B12" s="4" t="s">
        <v>69</v>
      </c>
      <c r="C12" s="6" t="s">
        <v>82</v>
      </c>
      <c r="D12" s="6" t="s">
        <v>84</v>
      </c>
      <c r="E12" s="6" t="s">
        <v>84</v>
      </c>
      <c r="F12" s="7">
        <v>4.256</v>
      </c>
      <c r="G12" s="7">
        <v>4.854</v>
      </c>
      <c r="H12" s="7">
        <f t="shared" si="0"/>
        <v>0.598</v>
      </c>
      <c r="I12" s="7">
        <v>2511</v>
      </c>
      <c r="J12" s="4" t="s">
        <v>73</v>
      </c>
      <c r="K12" s="4">
        <v>3.2</v>
      </c>
      <c r="L12" s="8">
        <f t="shared" si="1"/>
        <v>8035.2</v>
      </c>
    </row>
    <row r="13" ht="22" customHeight="1" spans="1:12">
      <c r="A13" s="4">
        <v>11</v>
      </c>
      <c r="B13" s="4" t="s">
        <v>69</v>
      </c>
      <c r="C13" s="6" t="s">
        <v>82</v>
      </c>
      <c r="D13" s="6" t="s">
        <v>84</v>
      </c>
      <c r="E13" s="6" t="s">
        <v>85</v>
      </c>
      <c r="F13" s="7">
        <v>4.854</v>
      </c>
      <c r="G13" s="7">
        <v>9.433</v>
      </c>
      <c r="H13" s="7">
        <f t="shared" si="0"/>
        <v>4.579</v>
      </c>
      <c r="I13" s="7">
        <v>19232</v>
      </c>
      <c r="J13" s="4" t="s">
        <v>73</v>
      </c>
      <c r="K13" s="4">
        <v>3.2</v>
      </c>
      <c r="L13" s="8">
        <f t="shared" si="1"/>
        <v>61542.4</v>
      </c>
    </row>
    <row r="14" ht="22" customHeight="1" spans="1:12">
      <c r="A14" s="4">
        <v>12</v>
      </c>
      <c r="B14" s="4" t="s">
        <v>69</v>
      </c>
      <c r="C14" s="6" t="s">
        <v>86</v>
      </c>
      <c r="D14" s="6" t="s">
        <v>87</v>
      </c>
      <c r="E14" s="6" t="s">
        <v>88</v>
      </c>
      <c r="F14" s="7">
        <v>0</v>
      </c>
      <c r="G14" s="7">
        <v>2.922</v>
      </c>
      <c r="H14" s="7">
        <f t="shared" si="0"/>
        <v>2.922</v>
      </c>
      <c r="I14" s="7">
        <v>12272</v>
      </c>
      <c r="J14" s="4" t="s">
        <v>73</v>
      </c>
      <c r="K14" s="4">
        <v>3.2</v>
      </c>
      <c r="L14" s="8">
        <f t="shared" si="1"/>
        <v>39270.4</v>
      </c>
    </row>
    <row r="15" ht="22" customHeight="1" spans="1:12">
      <c r="A15" s="4">
        <v>13</v>
      </c>
      <c r="B15" s="4" t="s">
        <v>69</v>
      </c>
      <c r="C15" s="6" t="s">
        <v>86</v>
      </c>
      <c r="D15" s="6" t="s">
        <v>88</v>
      </c>
      <c r="E15" s="6" t="s">
        <v>84</v>
      </c>
      <c r="F15" s="7">
        <v>2.922</v>
      </c>
      <c r="G15" s="7">
        <v>7.486</v>
      </c>
      <c r="H15" s="7">
        <f t="shared" si="0"/>
        <v>4.564</v>
      </c>
      <c r="I15" s="7">
        <v>19169</v>
      </c>
      <c r="J15" s="4" t="s">
        <v>73</v>
      </c>
      <c r="K15" s="4">
        <v>3.2</v>
      </c>
      <c r="L15" s="8">
        <f t="shared" si="1"/>
        <v>61340.8</v>
      </c>
    </row>
    <row r="16" ht="22" customHeight="1" spans="1:12">
      <c r="A16" s="4">
        <v>14</v>
      </c>
      <c r="B16" s="4" t="s">
        <v>69</v>
      </c>
      <c r="C16" s="6" t="s">
        <v>89</v>
      </c>
      <c r="D16" s="6" t="s">
        <v>90</v>
      </c>
      <c r="E16" s="6" t="s">
        <v>91</v>
      </c>
      <c r="F16" s="7">
        <v>3.087</v>
      </c>
      <c r="G16" s="7">
        <v>11.114</v>
      </c>
      <c r="H16" s="7">
        <f t="shared" si="0"/>
        <v>8.027</v>
      </c>
      <c r="I16" s="7">
        <v>33713</v>
      </c>
      <c r="J16" s="4" t="s">
        <v>73</v>
      </c>
      <c r="K16" s="4">
        <v>3.2</v>
      </c>
      <c r="L16" s="8">
        <f t="shared" si="1"/>
        <v>107881.6</v>
      </c>
    </row>
    <row r="17" ht="22" customHeight="1" spans="1:12">
      <c r="A17" s="4">
        <v>15</v>
      </c>
      <c r="B17" s="4" t="s">
        <v>69</v>
      </c>
      <c r="C17" s="6" t="s">
        <v>89</v>
      </c>
      <c r="D17" s="6" t="s">
        <v>91</v>
      </c>
      <c r="E17" s="6" t="s">
        <v>92</v>
      </c>
      <c r="F17" s="7">
        <v>11.114</v>
      </c>
      <c r="G17" s="7">
        <v>11.507</v>
      </c>
      <c r="H17" s="7">
        <f t="shared" si="0"/>
        <v>0.392999999999999</v>
      </c>
      <c r="I17" s="7">
        <v>1650</v>
      </c>
      <c r="J17" s="4" t="s">
        <v>73</v>
      </c>
      <c r="K17" s="4">
        <v>3.2</v>
      </c>
      <c r="L17" s="8">
        <f t="shared" si="1"/>
        <v>5280</v>
      </c>
    </row>
    <row r="18" ht="22" customHeight="1" spans="1:12">
      <c r="A18" s="4">
        <v>16</v>
      </c>
      <c r="B18" s="4" t="s">
        <v>69</v>
      </c>
      <c r="C18" s="6" t="s">
        <v>93</v>
      </c>
      <c r="D18" s="6" t="s">
        <v>94</v>
      </c>
      <c r="E18" s="6" t="s">
        <v>94</v>
      </c>
      <c r="F18" s="7">
        <v>0</v>
      </c>
      <c r="G18" s="7">
        <v>1.389</v>
      </c>
      <c r="H18" s="7">
        <f t="shared" si="0"/>
        <v>1.389</v>
      </c>
      <c r="I18" s="7">
        <v>5834</v>
      </c>
      <c r="J18" s="4" t="s">
        <v>73</v>
      </c>
      <c r="K18" s="4">
        <v>3.2</v>
      </c>
      <c r="L18" s="8">
        <f t="shared" si="1"/>
        <v>18668.8</v>
      </c>
    </row>
    <row r="19" ht="22" customHeight="1" spans="1:12">
      <c r="A19" s="4">
        <v>17</v>
      </c>
      <c r="B19" s="4" t="s">
        <v>69</v>
      </c>
      <c r="C19" s="6" t="s">
        <v>93</v>
      </c>
      <c r="D19" s="6" t="s">
        <v>94</v>
      </c>
      <c r="E19" s="6" t="s">
        <v>95</v>
      </c>
      <c r="F19" s="7">
        <v>1.389</v>
      </c>
      <c r="G19" s="7">
        <v>6.351</v>
      </c>
      <c r="H19" s="7">
        <f t="shared" si="0"/>
        <v>4.962</v>
      </c>
      <c r="I19" s="7">
        <v>20840</v>
      </c>
      <c r="J19" s="4" t="s">
        <v>73</v>
      </c>
      <c r="K19" s="4">
        <v>3.2</v>
      </c>
      <c r="L19" s="8">
        <f t="shared" si="1"/>
        <v>66688</v>
      </c>
    </row>
    <row r="20" ht="22" customHeight="1" spans="1:12">
      <c r="A20" s="4">
        <v>18</v>
      </c>
      <c r="B20" s="4" t="s">
        <v>69</v>
      </c>
      <c r="C20" s="6" t="s">
        <v>93</v>
      </c>
      <c r="D20" s="6" t="s">
        <v>95</v>
      </c>
      <c r="E20" s="6" t="s">
        <v>96</v>
      </c>
      <c r="F20" s="7">
        <v>6.351</v>
      </c>
      <c r="G20" s="7">
        <v>11.973</v>
      </c>
      <c r="H20" s="7">
        <f t="shared" si="0"/>
        <v>5.622</v>
      </c>
      <c r="I20" s="7">
        <v>23612</v>
      </c>
      <c r="J20" s="4" t="s">
        <v>73</v>
      </c>
      <c r="K20" s="4">
        <v>3.2</v>
      </c>
      <c r="L20" s="8">
        <f t="shared" si="1"/>
        <v>75558.4</v>
      </c>
    </row>
    <row r="21" ht="22" customHeight="1" spans="1:12">
      <c r="A21" s="4">
        <v>19</v>
      </c>
      <c r="B21" s="4" t="s">
        <v>69</v>
      </c>
      <c r="C21" s="6" t="s">
        <v>97</v>
      </c>
      <c r="D21" s="6" t="s">
        <v>98</v>
      </c>
      <c r="E21" s="6" t="s">
        <v>83</v>
      </c>
      <c r="F21" s="7">
        <v>0</v>
      </c>
      <c r="G21" s="7">
        <v>1.778</v>
      </c>
      <c r="H21" s="7">
        <f t="shared" si="0"/>
        <v>1.778</v>
      </c>
      <c r="I21" s="7">
        <v>7468</v>
      </c>
      <c r="J21" s="4" t="s">
        <v>73</v>
      </c>
      <c r="K21" s="4">
        <v>3.2</v>
      </c>
      <c r="L21" s="8">
        <f t="shared" si="1"/>
        <v>23897.6</v>
      </c>
    </row>
    <row r="22" ht="22" customHeight="1" spans="1:12">
      <c r="A22" s="4">
        <v>20</v>
      </c>
      <c r="B22" s="4" t="s">
        <v>69</v>
      </c>
      <c r="C22" s="6" t="s">
        <v>97</v>
      </c>
      <c r="D22" s="6" t="s">
        <v>83</v>
      </c>
      <c r="E22" s="6" t="s">
        <v>83</v>
      </c>
      <c r="F22" s="7">
        <v>1.778</v>
      </c>
      <c r="G22" s="7">
        <v>2.723</v>
      </c>
      <c r="H22" s="7">
        <f t="shared" si="0"/>
        <v>0.945</v>
      </c>
      <c r="I22" s="7">
        <v>3969</v>
      </c>
      <c r="J22" s="4" t="s">
        <v>73</v>
      </c>
      <c r="K22" s="4">
        <v>3.2</v>
      </c>
      <c r="L22" s="8">
        <f t="shared" si="1"/>
        <v>12700.8</v>
      </c>
    </row>
    <row r="23" ht="22" customHeight="1" spans="1:12">
      <c r="A23" s="4">
        <v>21</v>
      </c>
      <c r="B23" s="4" t="s">
        <v>69</v>
      </c>
      <c r="C23" s="6" t="s">
        <v>97</v>
      </c>
      <c r="D23" s="6" t="s">
        <v>83</v>
      </c>
      <c r="E23" s="6" t="s">
        <v>99</v>
      </c>
      <c r="F23" s="7">
        <v>2.723</v>
      </c>
      <c r="G23" s="7">
        <v>3.69</v>
      </c>
      <c r="H23" s="7">
        <f t="shared" si="0"/>
        <v>0.967</v>
      </c>
      <c r="I23" s="7">
        <v>4061</v>
      </c>
      <c r="J23" s="4" t="s">
        <v>73</v>
      </c>
      <c r="K23" s="4">
        <v>3.2</v>
      </c>
      <c r="L23" s="8">
        <f t="shared" si="1"/>
        <v>12995.2</v>
      </c>
    </row>
    <row r="24" ht="22" customHeight="1" spans="1:12">
      <c r="A24" s="4">
        <v>22</v>
      </c>
      <c r="B24" s="4" t="s">
        <v>69</v>
      </c>
      <c r="C24" s="6" t="s">
        <v>100</v>
      </c>
      <c r="D24" s="6" t="s">
        <v>101</v>
      </c>
      <c r="E24" s="6" t="s">
        <v>83</v>
      </c>
      <c r="F24" s="7">
        <v>1.136</v>
      </c>
      <c r="G24" s="7">
        <v>5.827</v>
      </c>
      <c r="H24" s="7">
        <f t="shared" si="0"/>
        <v>4.691</v>
      </c>
      <c r="I24" s="7">
        <v>19702</v>
      </c>
      <c r="J24" s="4" t="s">
        <v>73</v>
      </c>
      <c r="K24" s="4">
        <v>3.2</v>
      </c>
      <c r="L24" s="8">
        <f t="shared" si="1"/>
        <v>63046.4</v>
      </c>
    </row>
    <row r="25" ht="22" customHeight="1" spans="1:12">
      <c r="A25" s="4">
        <v>23</v>
      </c>
      <c r="B25" s="4" t="s">
        <v>69</v>
      </c>
      <c r="C25" s="6" t="s">
        <v>100</v>
      </c>
      <c r="D25" s="6" t="s">
        <v>83</v>
      </c>
      <c r="E25" s="6" t="s">
        <v>83</v>
      </c>
      <c r="F25" s="7">
        <v>5.827</v>
      </c>
      <c r="G25" s="7">
        <v>6.772</v>
      </c>
      <c r="H25" s="7">
        <f t="shared" si="0"/>
        <v>0.945</v>
      </c>
      <c r="I25" s="7">
        <v>3969</v>
      </c>
      <c r="J25" s="4" t="s">
        <v>73</v>
      </c>
      <c r="K25" s="4">
        <v>3.2</v>
      </c>
      <c r="L25" s="8">
        <f t="shared" si="1"/>
        <v>12700.8</v>
      </c>
    </row>
    <row r="26" ht="22" customHeight="1" spans="1:12">
      <c r="A26" s="4">
        <v>24</v>
      </c>
      <c r="B26" s="4" t="s">
        <v>69</v>
      </c>
      <c r="C26" s="6" t="s">
        <v>100</v>
      </c>
      <c r="D26" s="6" t="s">
        <v>83</v>
      </c>
      <c r="E26" s="6" t="s">
        <v>102</v>
      </c>
      <c r="F26" s="7">
        <v>6.772</v>
      </c>
      <c r="G26" s="7">
        <v>7.049</v>
      </c>
      <c r="H26" s="7">
        <f t="shared" si="0"/>
        <v>0.277</v>
      </c>
      <c r="I26" s="7">
        <v>1163</v>
      </c>
      <c r="J26" s="4" t="s">
        <v>73</v>
      </c>
      <c r="K26" s="4">
        <v>3.2</v>
      </c>
      <c r="L26" s="8">
        <f t="shared" si="1"/>
        <v>3721.6</v>
      </c>
    </row>
    <row r="27" ht="22" customHeight="1" spans="1:12">
      <c r="A27" s="4">
        <v>25</v>
      </c>
      <c r="B27" s="4" t="s">
        <v>69</v>
      </c>
      <c r="C27" s="6" t="s">
        <v>100</v>
      </c>
      <c r="D27" s="6" t="s">
        <v>102</v>
      </c>
      <c r="E27" s="6" t="s">
        <v>103</v>
      </c>
      <c r="F27" s="7">
        <v>7.049</v>
      </c>
      <c r="G27" s="7">
        <v>8.622</v>
      </c>
      <c r="H27" s="7">
        <f t="shared" si="0"/>
        <v>1.573</v>
      </c>
      <c r="I27" s="7">
        <v>6606</v>
      </c>
      <c r="J27" s="4" t="s">
        <v>73</v>
      </c>
      <c r="K27" s="4">
        <v>3.2</v>
      </c>
      <c r="L27" s="8">
        <f t="shared" si="1"/>
        <v>21139.2</v>
      </c>
    </row>
    <row r="28" ht="22" customHeight="1" spans="1:12">
      <c r="A28" s="4">
        <v>26</v>
      </c>
      <c r="B28" s="4" t="s">
        <v>69</v>
      </c>
      <c r="C28" s="6" t="s">
        <v>104</v>
      </c>
      <c r="D28" s="6" t="s">
        <v>101</v>
      </c>
      <c r="E28" s="6" t="s">
        <v>105</v>
      </c>
      <c r="F28" s="7">
        <v>30.715</v>
      </c>
      <c r="G28" s="7">
        <v>38.326</v>
      </c>
      <c r="H28" s="7">
        <f t="shared" si="0"/>
        <v>7.611</v>
      </c>
      <c r="I28" s="7">
        <v>31966</v>
      </c>
      <c r="J28" s="4" t="s">
        <v>73</v>
      </c>
      <c r="K28" s="4">
        <v>3.2</v>
      </c>
      <c r="L28" s="8">
        <f t="shared" si="1"/>
        <v>102291.2</v>
      </c>
    </row>
    <row r="29" ht="22" customHeight="1" spans="1:12">
      <c r="A29" s="4">
        <v>27</v>
      </c>
      <c r="B29" s="4" t="s">
        <v>69</v>
      </c>
      <c r="C29" s="6" t="s">
        <v>106</v>
      </c>
      <c r="D29" s="6" t="s">
        <v>92</v>
      </c>
      <c r="E29" s="6" t="s">
        <v>107</v>
      </c>
      <c r="F29" s="7">
        <v>0</v>
      </c>
      <c r="G29" s="7">
        <v>2.231</v>
      </c>
      <c r="H29" s="7">
        <f t="shared" si="0"/>
        <v>2.231</v>
      </c>
      <c r="I29" s="7">
        <v>9370</v>
      </c>
      <c r="J29" s="4" t="s">
        <v>73</v>
      </c>
      <c r="K29" s="4">
        <v>3.2</v>
      </c>
      <c r="L29" s="8">
        <f t="shared" si="1"/>
        <v>29984</v>
      </c>
    </row>
    <row r="30" ht="22" customHeight="1" spans="1:12">
      <c r="A30" s="4">
        <v>28</v>
      </c>
      <c r="B30" s="4" t="s">
        <v>69</v>
      </c>
      <c r="C30" s="6" t="s">
        <v>106</v>
      </c>
      <c r="D30" s="6" t="s">
        <v>107</v>
      </c>
      <c r="E30" s="6" t="s">
        <v>78</v>
      </c>
      <c r="F30" s="7">
        <v>2.231</v>
      </c>
      <c r="G30" s="7">
        <v>5.179</v>
      </c>
      <c r="H30" s="7">
        <f t="shared" si="0"/>
        <v>2.948</v>
      </c>
      <c r="I30" s="7">
        <v>12382</v>
      </c>
      <c r="J30" s="4" t="s">
        <v>73</v>
      </c>
      <c r="K30" s="4">
        <v>3.2</v>
      </c>
      <c r="L30" s="8">
        <f t="shared" si="1"/>
        <v>39622.4</v>
      </c>
    </row>
    <row r="31" ht="22" customHeight="1" spans="1:12">
      <c r="A31" s="4">
        <v>29</v>
      </c>
      <c r="B31" s="4" t="s">
        <v>69</v>
      </c>
      <c r="C31" s="6" t="s">
        <v>106</v>
      </c>
      <c r="D31" s="6" t="s">
        <v>78</v>
      </c>
      <c r="E31" s="6" t="s">
        <v>79</v>
      </c>
      <c r="F31" s="7">
        <v>5.179</v>
      </c>
      <c r="G31" s="7">
        <v>6.882</v>
      </c>
      <c r="H31" s="7">
        <f t="shared" si="0"/>
        <v>1.703</v>
      </c>
      <c r="I31" s="7">
        <v>7152</v>
      </c>
      <c r="J31" s="4" t="s">
        <v>73</v>
      </c>
      <c r="K31" s="4">
        <v>3.2</v>
      </c>
      <c r="L31" s="8">
        <f t="shared" si="1"/>
        <v>22886.4</v>
      </c>
    </row>
    <row r="32" ht="22" customHeight="1" spans="1:12">
      <c r="A32" s="4">
        <v>30</v>
      </c>
      <c r="B32" s="4" t="s">
        <v>69</v>
      </c>
      <c r="C32" s="6" t="s">
        <v>106</v>
      </c>
      <c r="D32" s="6" t="s">
        <v>79</v>
      </c>
      <c r="E32" s="6" t="s">
        <v>80</v>
      </c>
      <c r="F32" s="7">
        <v>6.882</v>
      </c>
      <c r="G32" s="7">
        <v>7.433</v>
      </c>
      <c r="H32" s="7">
        <f t="shared" si="0"/>
        <v>0.551</v>
      </c>
      <c r="I32" s="7">
        <v>2314</v>
      </c>
      <c r="J32" s="4" t="s">
        <v>73</v>
      </c>
      <c r="K32" s="4">
        <v>3.2</v>
      </c>
      <c r="L32" s="8">
        <f t="shared" si="1"/>
        <v>7404.8</v>
      </c>
    </row>
    <row r="33" ht="22" customHeight="1" spans="1:12">
      <c r="A33" s="4">
        <v>31</v>
      </c>
      <c r="B33" s="4" t="s">
        <v>69</v>
      </c>
      <c r="C33" s="6" t="s">
        <v>106</v>
      </c>
      <c r="D33" s="6" t="s">
        <v>80</v>
      </c>
      <c r="E33" s="6" t="s">
        <v>108</v>
      </c>
      <c r="F33" s="7">
        <v>7.433</v>
      </c>
      <c r="G33" s="7">
        <v>8.518</v>
      </c>
      <c r="H33" s="7">
        <f t="shared" si="0"/>
        <v>1.085</v>
      </c>
      <c r="I33" s="7">
        <v>4557</v>
      </c>
      <c r="J33" s="4" t="s">
        <v>73</v>
      </c>
      <c r="K33" s="4">
        <v>3.2</v>
      </c>
      <c r="L33" s="8">
        <f t="shared" si="1"/>
        <v>14582.4</v>
      </c>
    </row>
    <row r="34" ht="22" customHeight="1" spans="1:12">
      <c r="A34" s="4">
        <v>32</v>
      </c>
      <c r="B34" s="4" t="s">
        <v>69</v>
      </c>
      <c r="C34" s="6" t="s">
        <v>109</v>
      </c>
      <c r="D34" s="6" t="s">
        <v>110</v>
      </c>
      <c r="E34" s="6" t="s">
        <v>111</v>
      </c>
      <c r="F34" s="7">
        <v>0</v>
      </c>
      <c r="G34" s="7">
        <v>5.499</v>
      </c>
      <c r="H34" s="7">
        <f t="shared" si="0"/>
        <v>5.499</v>
      </c>
      <c r="I34" s="7">
        <v>23096</v>
      </c>
      <c r="J34" s="4" t="s">
        <v>73</v>
      </c>
      <c r="K34" s="4">
        <v>3.2</v>
      </c>
      <c r="L34" s="8">
        <f t="shared" si="1"/>
        <v>73907.2</v>
      </c>
    </row>
    <row r="35" ht="22" customHeight="1" spans="1:12">
      <c r="A35" s="4">
        <v>33</v>
      </c>
      <c r="B35" s="4" t="s">
        <v>69</v>
      </c>
      <c r="C35" s="6" t="s">
        <v>112</v>
      </c>
      <c r="D35" s="6" t="s">
        <v>113</v>
      </c>
      <c r="E35" s="6" t="s">
        <v>110</v>
      </c>
      <c r="F35" s="7">
        <v>0</v>
      </c>
      <c r="G35" s="7">
        <v>8.555</v>
      </c>
      <c r="H35" s="7">
        <f t="shared" si="0"/>
        <v>8.555</v>
      </c>
      <c r="I35" s="7">
        <v>35931</v>
      </c>
      <c r="J35" s="4" t="s">
        <v>73</v>
      </c>
      <c r="K35" s="4">
        <v>3.2</v>
      </c>
      <c r="L35" s="8">
        <f t="shared" si="1"/>
        <v>114979.2</v>
      </c>
    </row>
    <row r="36" ht="22" customHeight="1" spans="1:12">
      <c r="A36" s="4">
        <v>34</v>
      </c>
      <c r="B36" s="4" t="s">
        <v>69</v>
      </c>
      <c r="C36" s="6" t="s">
        <v>114</v>
      </c>
      <c r="D36" s="6" t="s">
        <v>115</v>
      </c>
      <c r="E36" s="6" t="s">
        <v>116</v>
      </c>
      <c r="F36" s="7">
        <v>2.786</v>
      </c>
      <c r="G36" s="7">
        <v>10.384</v>
      </c>
      <c r="H36" s="7">
        <f t="shared" si="0"/>
        <v>7.598</v>
      </c>
      <c r="I36" s="7">
        <v>31912</v>
      </c>
      <c r="J36" s="4" t="s">
        <v>73</v>
      </c>
      <c r="K36" s="4">
        <v>3.2</v>
      </c>
      <c r="L36" s="8">
        <f t="shared" si="1"/>
        <v>102118.4</v>
      </c>
    </row>
    <row r="37" ht="22" customHeight="1" spans="1:12">
      <c r="A37" s="4">
        <v>35</v>
      </c>
      <c r="B37" s="4" t="s">
        <v>69</v>
      </c>
      <c r="C37" s="6" t="s">
        <v>114</v>
      </c>
      <c r="D37" s="6" t="s">
        <v>116</v>
      </c>
      <c r="E37" s="6" t="s">
        <v>117</v>
      </c>
      <c r="F37" s="7">
        <v>10.384</v>
      </c>
      <c r="G37" s="7">
        <v>13.441</v>
      </c>
      <c r="H37" s="7">
        <f t="shared" si="0"/>
        <v>3.057</v>
      </c>
      <c r="I37" s="7">
        <v>12839</v>
      </c>
      <c r="J37" s="4" t="s">
        <v>73</v>
      </c>
      <c r="K37" s="4">
        <v>3.2</v>
      </c>
      <c r="L37" s="8">
        <f t="shared" si="1"/>
        <v>41084.8</v>
      </c>
    </row>
    <row r="38" s="1" customFormat="1" ht="22" customHeight="1" spans="1:12">
      <c r="A38" s="9">
        <v>36</v>
      </c>
      <c r="B38" s="10"/>
      <c r="C38" s="11" t="s">
        <v>26</v>
      </c>
      <c r="D38" s="10"/>
      <c r="E38" s="10"/>
      <c r="F38" s="10"/>
      <c r="G38" s="10"/>
      <c r="H38" s="10"/>
      <c r="I38" s="10"/>
      <c r="J38" s="10"/>
      <c r="K38" s="10"/>
      <c r="L38" s="12">
        <f>+SUM(L3:L37)</f>
        <v>1518729.6</v>
      </c>
    </row>
  </sheetData>
  <mergeCells count="1">
    <mergeCell ref="A1:L1"/>
  </mergeCells>
  <printOptions horizontalCentered="1"/>
  <pageMargins left="0.357638888888889" right="0" top="0.2125" bottom="0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扉-2 招标控制价扉页</vt:lpstr>
      <vt:lpstr>汇总表</vt:lpstr>
      <vt:lpstr>补栽</vt:lpstr>
      <vt:lpstr>养护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徐通</dc:creator>
  <cp:lastModifiedBy>jin</cp:lastModifiedBy>
  <dcterms:created xsi:type="dcterms:W3CDTF">2020-12-03T18:06:00Z</dcterms:created>
  <dcterms:modified xsi:type="dcterms:W3CDTF">2025-11-27T02:30:05Z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A8FD8082F1904F45AC6435F2F0FEB86E_13</vt:lpwstr>
  </property>
</Properties>
</file>