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firstSheet="1" activeTab="3"/>
  </bookViews>
  <sheets>
    <sheet name="说明" sheetId="1" r:id="rId1"/>
    <sheet name="清单汇总表" sheetId="3" r:id="rId2"/>
    <sheet name="100章 总则 " sheetId="15" r:id="rId3"/>
    <sheet name="327省道科技兴安样板路建设工程" sheetId="18" r:id="rId4"/>
    <sheet name="单价分析表" sheetId="8" r:id="rId5"/>
  </sheets>
  <definedNames>
    <definedName name="_xlnm.Print_Area" localSheetId="0">说明!$A$1:$A$29</definedName>
    <definedName name="_xlnm.Print_Area" localSheetId="2">'100章 总则 '!$A$1:$G$20</definedName>
    <definedName name="_xlnm.Print_Area" localSheetId="3">'327省道科技兴安样板路建设工程'!$A$1:$J$46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<sst xmlns="http://schemas.openxmlformats.org/spreadsheetml/2006/main" count="281" uniqueCount="194">
  <si>
    <t>工程量清单</t>
  </si>
  <si>
    <r>
      <rPr>
        <b/>
        <sz val="10.5"/>
        <color theme="1"/>
        <rFont val="Times New Roman"/>
        <charset val="134"/>
      </rPr>
      <t>1.</t>
    </r>
    <r>
      <rPr>
        <b/>
        <sz val="10.5"/>
        <color theme="1"/>
        <rFont val="黑体"/>
        <charset val="134"/>
      </rPr>
      <t>工程量清单说明</t>
    </r>
  </si>
  <si>
    <r>
      <rPr>
        <sz val="10.5"/>
        <color theme="1"/>
        <rFont val="Times New Roman"/>
        <charset val="134"/>
      </rPr>
      <t>1.1</t>
    </r>
    <r>
      <rPr>
        <sz val="10.5"/>
        <color theme="1"/>
        <rFont val="宋体"/>
        <charset val="134"/>
      </rPr>
      <t>本工程量清单是根据中华人民共和国交通运输部《公路工程标准施工招标文件》（</t>
    </r>
    <r>
      <rPr>
        <sz val="10.5"/>
        <color theme="1"/>
        <rFont val="Times New Roman"/>
        <charset val="134"/>
      </rPr>
      <t>2018</t>
    </r>
    <r>
      <rPr>
        <sz val="10.5"/>
        <color theme="1"/>
        <rFont val="宋体"/>
        <charset val="134"/>
      </rPr>
      <t>年版）、江苏省科佳设计集团股份有限公司</t>
    </r>
    <r>
      <rPr>
        <sz val="10.5"/>
        <color theme="1"/>
        <rFont val="Times New Roman"/>
        <charset val="134"/>
      </rPr>
      <t>2025</t>
    </r>
    <r>
      <rPr>
        <sz val="10.5"/>
        <color theme="1"/>
        <rFont val="宋体"/>
        <charset val="134"/>
      </rPr>
      <t>年</t>
    </r>
    <r>
      <rPr>
        <sz val="10.5"/>
        <color theme="1"/>
        <rFont val="Times New Roman"/>
        <charset val="134"/>
      </rPr>
      <t>8</t>
    </r>
    <r>
      <rPr>
        <sz val="10.5"/>
        <color theme="1"/>
        <rFont val="宋体"/>
        <charset val="134"/>
      </rPr>
      <t>月出版的图纸《淮安市</t>
    </r>
    <r>
      <rPr>
        <sz val="10.5"/>
        <color theme="1"/>
        <rFont val="Times New Roman"/>
        <charset val="134"/>
      </rPr>
      <t xml:space="preserve"> 327 </t>
    </r>
    <r>
      <rPr>
        <sz val="10.5"/>
        <color theme="1"/>
        <rFont val="宋体"/>
        <charset val="134"/>
      </rPr>
      <t>省道</t>
    </r>
    <r>
      <rPr>
        <sz val="10.5"/>
        <color theme="1"/>
        <rFont val="Times New Roman"/>
        <charset val="134"/>
      </rPr>
      <t>(K71+934~K88+000)</t>
    </r>
    <r>
      <rPr>
        <sz val="10.5"/>
        <color theme="1"/>
        <rFont val="宋体"/>
        <charset val="134"/>
      </rPr>
      <t>科技兴安样板路建设工程</t>
    </r>
    <r>
      <rPr>
        <sz val="10.5"/>
        <color theme="1"/>
        <rFont val="Times New Roman"/>
        <charset val="134"/>
      </rPr>
      <t xml:space="preserve"> </t>
    </r>
    <r>
      <rPr>
        <sz val="10.5"/>
        <color theme="1"/>
        <rFont val="宋体"/>
        <charset val="134"/>
      </rPr>
      <t>施工图设计》以及有关工程量清单的国家标准、行业标准、合同条款中约定的工程量计算规则编制。约定计量规则中没有的子目，其工程量按照有合同约束力的图纸所标示尺寸的理论净量计算。计量采用中华人民共和国法定计量单位。</t>
    </r>
  </si>
  <si>
    <r>
      <rPr>
        <sz val="10.5"/>
        <color theme="1"/>
        <rFont val="Times New Roman"/>
        <charset val="134"/>
      </rPr>
      <t xml:space="preserve">1.2 </t>
    </r>
    <r>
      <rPr>
        <sz val="10.5"/>
        <color theme="1"/>
        <rFont val="宋体"/>
        <charset val="134"/>
      </rPr>
      <t>本工程量清单应与招标文件中的投标人须知、通用合同条款、专用合同条款、工程量清单计量规则、技术规范及图纸等一起阅读和理解。</t>
    </r>
  </si>
  <si>
    <r>
      <rPr>
        <sz val="10.5"/>
        <color theme="1"/>
        <rFont val="Times New Roman"/>
        <charset val="134"/>
      </rPr>
      <t xml:space="preserve">1.3 </t>
    </r>
    <r>
      <rPr>
        <sz val="10.5"/>
        <color theme="1"/>
        <rFont val="宋体"/>
        <charset val="134"/>
      </rPr>
      <t>本工程量清单中所列工程数量是估算的或设计的预算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0.5"/>
        <color theme="1"/>
        <rFont val="Times New Roman"/>
        <charset val="134"/>
      </rPr>
      <t>15.4</t>
    </r>
    <r>
      <rPr>
        <sz val="10.5"/>
        <color theme="1"/>
        <rFont val="宋体"/>
        <charset val="134"/>
      </rPr>
      <t>款的规定，按监理人确定的单价或总额价计算支付额。</t>
    </r>
  </si>
  <si>
    <r>
      <rPr>
        <sz val="10.5"/>
        <color theme="1"/>
        <rFont val="Times New Roman"/>
        <charset val="134"/>
      </rPr>
      <t xml:space="preserve">1.4 </t>
    </r>
    <r>
      <rPr>
        <sz val="10.5"/>
        <color theme="1"/>
        <rFont val="宋体"/>
        <charset val="134"/>
      </rPr>
      <t>工程量清单各章是按照第八章“工程量清单计量规则”、第七章“技术规范”的相应章次编号的，因此，工程量中各章的工程子目的范围与计量等应与“工程量清单计量规则”“技术规范”的相应章节的范围、计量与支付条款结合起来理解或解释。</t>
    </r>
  </si>
  <si>
    <r>
      <rPr>
        <sz val="10.5"/>
        <color theme="1"/>
        <rFont val="Times New Roman"/>
        <charset val="134"/>
      </rPr>
      <t xml:space="preserve">1.5 </t>
    </r>
    <r>
      <rPr>
        <sz val="10.5"/>
        <color theme="1"/>
        <rFont val="宋体"/>
        <charset val="134"/>
      </rPr>
      <t>对作业和材料的一般说明或规定，未重复写入工程清单内，在给工程量清单各子目标价前，应参阅第七章“技术规范”的有关内容。</t>
    </r>
  </si>
  <si>
    <r>
      <rPr>
        <sz val="10.5"/>
        <color theme="1"/>
        <rFont val="Times New Roman"/>
        <charset val="134"/>
      </rPr>
      <t xml:space="preserve">1.6 </t>
    </r>
    <r>
      <rPr>
        <sz val="10.5"/>
        <color theme="1"/>
        <rFont val="宋体"/>
        <charset val="134"/>
      </rPr>
      <t>工程量清单中所列工程量的变动，丝毫不会降低或影响合同条款的效力，也不免除承包人按规定的标准进行施工和修复缺陷的责任。</t>
    </r>
  </si>
  <si>
    <r>
      <rPr>
        <sz val="10.5"/>
        <color theme="1"/>
        <rFont val="Times New Roman"/>
        <charset val="134"/>
      </rPr>
      <t xml:space="preserve">1.7 </t>
    </r>
    <r>
      <rPr>
        <sz val="10.5"/>
        <color theme="1"/>
        <rFont val="宋体"/>
        <charset val="134"/>
      </rPr>
      <t>图纸中所列的工程数量表及数量汇总表仅是提供资料，不是工程量清单的外延。当图纸与工程量清单所列数量不一致时，以工程量清单所列数量作为报价的依据。</t>
    </r>
  </si>
  <si>
    <r>
      <rPr>
        <b/>
        <sz val="10.5"/>
        <color theme="1"/>
        <rFont val="Times New Roman"/>
        <charset val="134"/>
      </rPr>
      <t>2.</t>
    </r>
    <r>
      <rPr>
        <b/>
        <sz val="10.5"/>
        <color theme="1"/>
        <rFont val="黑体"/>
        <charset val="134"/>
      </rPr>
      <t>投标报价说明</t>
    </r>
  </si>
  <si>
    <r>
      <rPr>
        <sz val="10.5"/>
        <color theme="1"/>
        <rFont val="Times New Roman"/>
        <charset val="134"/>
      </rPr>
      <t xml:space="preserve">2.1 </t>
    </r>
    <r>
      <rPr>
        <sz val="10.5"/>
        <color theme="1"/>
        <rFont val="宋体"/>
        <charset val="134"/>
      </rPr>
      <t>工程量清单中的每一子目须填入单价或价格，且只允许有一个报价。</t>
    </r>
  </si>
  <si>
    <r>
      <rPr>
        <sz val="10.5"/>
        <color theme="1"/>
        <rFont val="Times New Roman"/>
        <charset val="134"/>
      </rPr>
      <t>2.2</t>
    </r>
    <r>
      <rPr>
        <sz val="10.5"/>
        <color theme="1"/>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</si>
  <si>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0.5"/>
        <color theme="1"/>
        <rFont val="Times New Roman"/>
        <charset val="134"/>
      </rPr>
      <t xml:space="preserve">2.3 </t>
    </r>
    <r>
      <rPr>
        <sz val="10.5"/>
        <color theme="1"/>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</si>
  <si>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5"/>
        <color theme="1"/>
        <rFont val="Times New Roman"/>
        <charset val="134"/>
      </rPr>
      <t xml:space="preserve">2.4 </t>
    </r>
    <r>
      <rPr>
        <sz val="10.5"/>
        <color theme="1"/>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</si>
  <si>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5"/>
        <color theme="1"/>
        <rFont val="Times New Roman"/>
        <charset val="134"/>
      </rPr>
      <t xml:space="preserve">2.5 </t>
    </r>
    <r>
      <rPr>
        <sz val="10.5"/>
        <color theme="1"/>
        <rFont val="宋体"/>
        <charset val="134"/>
      </rPr>
      <t>承包人用于本合同工程的各类装备的提供、运输、维护、拆卸、拼装等支付的费用，已包括在工程量清单的单价与总额价之中。</t>
    </r>
  </si>
  <si>
    <r>
      <rPr>
        <sz val="10.5"/>
        <color theme="1"/>
        <rFont val="Times New Roman"/>
        <charset val="134"/>
      </rPr>
      <t xml:space="preserve">2.6 </t>
    </r>
    <r>
      <rPr>
        <sz val="10.5"/>
        <color theme="1"/>
        <rFont val="宋体"/>
        <charset val="134"/>
      </rPr>
      <t>工程量清单中各项金额均已人民币（元）结算。</t>
    </r>
  </si>
  <si>
    <r>
      <rPr>
        <sz val="10.5"/>
        <color theme="1"/>
        <rFont val="Times New Roman"/>
        <charset val="134"/>
      </rPr>
      <t xml:space="preserve">2.7 </t>
    </r>
    <r>
      <rPr>
        <sz val="10.5"/>
        <color theme="1"/>
        <rFont val="宋体"/>
        <charset val="134"/>
      </rPr>
      <t>暂列金额：</t>
    </r>
    <r>
      <rPr>
        <sz val="10.5"/>
        <color theme="1"/>
        <rFont val="Times New Roman"/>
        <charset val="134"/>
      </rPr>
      <t>0%</t>
    </r>
    <r>
      <rPr>
        <sz val="10.5"/>
        <color theme="1"/>
        <rFont val="宋体"/>
        <charset val="134"/>
      </rPr>
      <t>。</t>
    </r>
  </si>
  <si>
    <r>
      <rPr>
        <b/>
        <sz val="10.5"/>
        <color theme="1"/>
        <rFont val="Times New Roman"/>
        <charset val="134"/>
      </rPr>
      <t>3</t>
    </r>
    <r>
      <rPr>
        <b/>
        <sz val="10.5"/>
        <color theme="1"/>
        <rFont val="黑体"/>
        <charset val="134"/>
      </rPr>
      <t>．计日工说明：无。</t>
    </r>
  </si>
  <si>
    <r>
      <rPr>
        <b/>
        <sz val="10.5"/>
        <color theme="1"/>
        <rFont val="Times New Roman"/>
        <charset val="134"/>
      </rPr>
      <t>4</t>
    </r>
    <r>
      <rPr>
        <b/>
        <sz val="10.5"/>
        <color theme="1"/>
        <rFont val="黑体"/>
        <charset val="134"/>
      </rPr>
      <t>．其他说明</t>
    </r>
  </si>
  <si>
    <t>4.1 建筑工程一切险：投标人自行投保，费率自行考虑。第三者责任险：投标人自行投保，费率自行考虑。</t>
  </si>
  <si>
    <t>4.2 安全生产责任险依据根据淮安市人民政府办公室文件《关于大力推进安全生产责任保险工作的意见》（市政府办公室淮政办发〔2017〕90号），办理安全生产责任险，费用已包括在工程量清单相应细目的单价或总额价之中。</t>
  </si>
  <si>
    <t>4.3 工伤保险应当根据《省人力资源社会保障厅 省财政厅 省税务局关于印发江苏省工伤保险费率管理办法（修订版）的通知》（苏人社规﹝2023﹞2号）要求，建设工程开工前，以工程项目为单元参加工伤保险，工伤保险费率暂按3‰计取（具体费率以人社等部门的最新规定为准），并一次性缴纳到工程项目所在地的工伤保险经办机构，工伤保险费列入100章作为不可竞争费用，专款专用，承包人凭发票报销，发包人据实支付。</t>
  </si>
  <si>
    <t xml:space="preserve"> 4.4 安全生产费为招标限价的2%，投标人不得擅自修改。投标人中标后，应制定详细的安全生产实施方案，并按江苏省交通运输厅《江苏省公路工程安全生产工程量清单编制说明》以及发包人制定的相关规定对其投标报价时所报的安全生产费进行详细的安全生产工程量清单报价编制。安全生产费应专款专用，在合同实施过程中，发包人将按江苏省交通运输厅《江苏省公路工程安全生产工程量清单编制说明》以及发包人制定的安全生产管理办法的规定对安全生产费进行计量支付。承包人安全生产费实际超出安全生产费总额的，由承包人自行承担，发包人不再另行支付。</t>
  </si>
  <si>
    <t>4.5 所有清理、挖除与拆除等项目，投标人应自行考虑弃方运输及堆放，其费用已包括在工程量清单相应细目的单价或总额价之中。</t>
  </si>
  <si>
    <t>4.6本工程除工程量清单单独列项外，所涉其它内容均不另行计量与支付，其所涉及的费用视为已分摊在本工程量清单有关子目的单价或总额价之中。</t>
  </si>
  <si>
    <t>4.7护栏终端与标牌终端的具体工程量以实际发生为准，设置点位需与建设单位联系后确定。</t>
  </si>
  <si>
    <t>4.8本采购项目清单中部分设备提供推荐品牌，供应商可从中自行选择，也可在推荐品牌范围外自主选择厂商，但必须确保所选用产品的技术标准不低于采购文件规定。供应商所有投入的设备品牌在进场前须得到采购人确认后方可实施。</t>
  </si>
  <si>
    <t>4.9工程量因实际情况可能发生调整，存在工作量变化的情况，请谨慎参与磋商，采购人对此不承担任何责任，供应商也不得以此主张任何权利，供应商应充分考虑此情况，是否参加本项目磋商。</t>
  </si>
  <si>
    <t>4.10总价限价和单价限价均不能超过文件规定的限价，最终报价的清单单价，根据最终报价等比例下浮。</t>
  </si>
  <si>
    <t>投标报价汇总表</t>
  </si>
  <si>
    <t>序号</t>
  </si>
  <si>
    <t>章次</t>
  </si>
  <si>
    <t>科 目 名 称</t>
  </si>
  <si>
    <t>金额（元）</t>
  </si>
  <si>
    <t>100</t>
  </si>
  <si>
    <t>总 则</t>
  </si>
  <si>
    <t>/</t>
  </si>
  <si>
    <t>327省道科技兴安样板路建设工程</t>
  </si>
  <si>
    <t>合计</t>
  </si>
  <si>
    <t>暂列金额</t>
  </si>
  <si>
    <t>投标报价</t>
  </si>
  <si>
    <t>清单    第100章    总    则</t>
  </si>
  <si>
    <t>子目号</t>
  </si>
  <si>
    <t>子目名称</t>
  </si>
  <si>
    <t>单位</t>
  </si>
  <si>
    <t>数量</t>
  </si>
  <si>
    <t>单价限价</t>
  </si>
  <si>
    <t>单价</t>
  </si>
  <si>
    <t>合价</t>
  </si>
  <si>
    <t>101</t>
  </si>
  <si>
    <t>通则</t>
  </si>
  <si>
    <t>101-1</t>
  </si>
  <si>
    <t>保险费</t>
  </si>
  <si>
    <t>-a</t>
  </si>
  <si>
    <t>按合同条款规定，提供建筑工程一切险</t>
  </si>
  <si>
    <t>总额</t>
  </si>
  <si>
    <t>-b</t>
  </si>
  <si>
    <t>按合同条款规定，提供第三者责任险</t>
  </si>
  <si>
    <t>-c</t>
  </si>
  <si>
    <t>工伤保险费</t>
  </si>
  <si>
    <t>-d</t>
  </si>
  <si>
    <t>安全生产责任险</t>
  </si>
  <si>
    <t>102</t>
  </si>
  <si>
    <t>工程管理</t>
  </si>
  <si>
    <t>102-1</t>
  </si>
  <si>
    <t>竣工文件</t>
  </si>
  <si>
    <t>102-2</t>
  </si>
  <si>
    <t>施工环保费</t>
  </si>
  <si>
    <t>102-3</t>
  </si>
  <si>
    <t>安全生产费</t>
  </si>
  <si>
    <t>临时工程与设施</t>
  </si>
  <si>
    <t/>
  </si>
  <si>
    <t>103-2</t>
  </si>
  <si>
    <t>临时占地</t>
  </si>
  <si>
    <t>103-3</t>
  </si>
  <si>
    <t>临时供电设施架设、维护与拆除</t>
  </si>
  <si>
    <t>103-4</t>
  </si>
  <si>
    <t>电信设施的提供、维修与拆除</t>
  </si>
  <si>
    <t>1.000</t>
  </si>
  <si>
    <t>104</t>
  </si>
  <si>
    <t>承包人驻地建设</t>
  </si>
  <si>
    <t>104-1</t>
  </si>
  <si>
    <t>清单    第100章合计           人民币         元</t>
  </si>
  <si>
    <t>清单  327省道K71+934-K88+000段科技兴安样板路建设工程</t>
  </si>
  <si>
    <t>项目名称</t>
  </si>
  <si>
    <t>推荐品牌</t>
  </si>
  <si>
    <t>主要技术参数</t>
  </si>
  <si>
    <t>备注</t>
  </si>
  <si>
    <t>一、行人过街预警系统</t>
  </si>
  <si>
    <t>行人检测单元</t>
  </si>
  <si>
    <t>海康威视、浙江大华、宇视</t>
  </si>
  <si>
    <t>一、功能要求：
(1)400万周界大模型相机，通过深度建模实现多维语义精准分类与细粒度目标识别，显著提升周界场景的检出率及检准率；
(2)采用三通道接力技术实现120米全域智能覆盖，通过大模型精准目标去重，确保单目标单次报警，显著降低重复人力投入；
(3)设备具有垂直方向调节功能：垂直方向支持±10°旋转，镜头和红外补光灯模块应同步垂直旋转；
(4)设备具有3个独立的图像采集通道,每个通道可同时支持采集、输出和存储，且三通道的最大分辨率分别为2688x1520@30fps、1920x1080@30fps、1920x1080@30fps；传感器类型：1/2.7" Progressive Scan CMOS；彩色:0.005 Lux @ (F1.2, AGC ON)；黑白:0.002Lux @ (F1.2, AGC ON)，0 Lux with IR红外补光距离：最远可达150米
(5)设备内置大模型算法芯片,可调用大模型算法检测并分类识别目标(人员、机动车、动物)，内置容量为8GB的eMMC芯片,存储大模型算法及数据；
(6)★设备采用智能大模型算法，当检测区域存在晃动的树叶、光影时，可对人员、机动车、狗进行目标检测，检测上报延时不大于1s；
(7)★人员检测准确率应为100%，人员误报率不大于1%；
(8)设备满足IP68防护等级要求，设备满足IK10防暴等级要求；
(9)支持电源电压在DC12V±30%范围内正常工作，且支持POE供电。</t>
  </si>
  <si>
    <t>台</t>
  </si>
  <si>
    <t>检测单元杆件</t>
  </si>
  <si>
    <t>国产</t>
  </si>
  <si>
    <t>含检测单元支架*1+杆件*1+基础*1</t>
  </si>
  <si>
    <t>套</t>
  </si>
  <si>
    <t>无线太阳能道钉</t>
  </si>
  <si>
    <t>华普智通、浙江长辉、深圳施路达</t>
  </si>
  <si>
    <r>
      <rPr>
        <sz val="10"/>
        <rFont val="宋体"/>
        <charset val="134"/>
      </rPr>
      <t>一、功能要求：
支持与行人过街检测单元进行联动，检测到斑马线有行人或非机动车，无线太阳能道钉由黄色频闪改为红色频闪。
二、参数要求：
1)产品应采用太阳能方式，采用高效单晶硅低照度太阳电池；
2)根据行人过街检测单元路口情况，实时控制道钉变换不同的颜色，警示来往车辆；
3)标准光强下，充电一天可工作≥48小时,电池充满电后可连续工作≥100小时；
4)发光颜色：支持黄、白、红灯3种颜色；；
5)LED数量不少于3颗，单颗LED额定电流法相发光强度大于8000mcd；
6）抗压荷载≥500KN（静态）；
7）安装后突出路面高度：不大于5-6mm</t>
    </r>
    <r>
      <rPr>
        <sz val="9"/>
        <color theme="1"/>
        <rFont val="宋体"/>
        <charset val="134"/>
      </rPr>
      <t>；
8）发光器件亮度1～8级可调节；
9）道钉出光轴与地平夹角不大于6度；
10)夜间可视距离不低于200m；
11)工作温度范围：-20℃至75℃；
12)外廓尺寸：直径≤150mm；
13)防水等级：IP68；
14）道钉支持可拆卸维护；
15）控制方式：支持基于本地光照亮度自动开启；支持无线受控模式。
16）使用寿命：不低于5年</t>
    </r>
  </si>
  <si>
    <t>个</t>
  </si>
  <si>
    <t>智慧道钉控制器</t>
  </si>
  <si>
    <t>一、功能要求：
支持与行人过街检测单元进行联动，检测到斑马线有行人或非机动车或非机动车，无线太阳能道钉由黄色频闪改为红色频闪。
二、参数要求：
1)远程连接：支持4G/5G网络等无线连接（公网），支持有线以太网连接（专网）；与设备间通信方式：LORA无线局域网连接；
2)智慧道钉接入数量：不少于400个；
3)外部设备接入：支持气象传感器、可变情报板、号角等常见监控设备接入；
4)设备通信接口：支持RS485、RS232、USB串口、IO口等通信接口；
5)功耗：不大于5W；
6)供电：太阳能供电或市电供电。输入电源为直流12～24V。
7)太阳能供电版本：支持太阳能充电参数监测、有线供电电源监测；
8)防护等级：核心控制器IP65</t>
  </si>
  <si>
    <t>中继器</t>
  </si>
  <si>
    <t>1）支持LORA通讯，作为智慧道钉与管控平台通讯桥梁，通讯中继器通过现场控制主机与平台通信，接收平台下发控制命令中转给道钉执行；
2）通讯中继与现场控制器有效通讯距离最大1km，通讯中继与道钉有效通讯距离不小于80m；
3）通讯中继采用太阳能供电，标准光强下，充电一天可工作≥720小时,
4）防护等级IP55。</t>
  </si>
  <si>
    <t>主路预警屏</t>
  </si>
  <si>
    <t>上海三思、依鲁光电、南京捷科</t>
  </si>
  <si>
    <t>一、功能要求：
需要实现与行人过街检测单位进行联动，根据行人过街情况，进行状态改变。
二、参数要求：
1）点间距：10mm
2）文字高度：大于等于500mm（宽）×500mm（高）
3）像素配比：1R1G
4）显示亮度：≥8000cd/㎡（需满足GBT23828-2023国标亮度要求）
5）★交流功耗：显示全屏黄色，亮度≥8000cd/㎡时最大功耗：≤80W/㎡；
6）显示内容：全屏编辑、汉字、英文字符、阿拉伯数字、特殊符号、图形等，支持分区域显示等；
7）驱动IC：采用恒流驱动IC，静态扫描方式。
8）开关电源：200W～250W-5V无风扇开关电源，电源功率因数＞90%；
9）视认角：≥30°；
10）控制器：嵌入式工控机，采用Linux操作系统无死机风险；（控制器与屏体同一品牌）
11）通信接口：支持RS-232、RS-485、TCP/IP；
12）温度：-40℃～+55℃；
13）湿度：20%～98%；
14）设备的平均无故障时间：≥10000小时；
15）失控率：≤1‰（离散型）；
16）电力：AC220V±15%，50Hz±2Hz；
17）传输方式：异步、半双工、以太网，内容不压缩；
18）传输速率：2.4kbps～115.2kbps可调或100M以太网；
19）可视距离：静态视认距离≥250m；动态视认距离≥210m；
20）防护等级：IP66；
21）抗风速：40m/s；
22）维护方式：背后维护；
23）开关电源：200W～250W-5V无风扇开关电源，电源功率因数＞90%；
24) 通讯过程：可变情报板实时监测，通过通讯报文，读取可变情报板的当前内容项目，读取可变情报板的当前画面，实时监控，防止被非法控制。</t>
  </si>
  <si>
    <t>块</t>
  </si>
  <si>
    <t>预警屏杆件</t>
  </si>
  <si>
    <t>7.75m立杆+4.5m横臂</t>
  </si>
  <si>
    <t>根</t>
  </si>
  <si>
    <t>预警屏杆件基础</t>
  </si>
  <si>
    <t>1）水泥浇筑，共6.375m³
2）基础设施中采用的钢筋均为普通碳素结构钢，钢筋 D&lt;10m 时，采用I钢，钢筋 D&gt;10m 时,采用 II 钢。最小屈服强度为23,最小抗拉强度为 370Mpa,钢筋保护层不小于 25mm，且钢筋型号、规格及材料性能应符合 GB1499 要求；
3）结构用钢材采用普通碳素结构钢，技术条件应符合《碳素结构钢技术条件》(GB/T700-2006)的规定；
4）地脚螺栓、法兰盘采用 Q345(16Mn)，底板、热轧钢采用 Q235；
5）所有钢材采用热镀锌处理,所用锌为《锌锭》(GB/T470-2008)规定的0号或1号锌，镀锌量为 600g/m(外露部分)、350g/m(外露部分)；
6）基础采用 C30商用混凝土，基础离路面边缘需根据现场环境调整，建议大于 0.5米；
7）立柱底部至高度1.5米处，贴黑黄相间的反光膜，间距 20 厘米；
8）基础预埋件表面须平整，以保证杆件安装无明显间隙；</t>
  </si>
  <si>
    <t>鱼眼相机</t>
  </si>
  <si>
    <t>1）采用超广角镜头，可用于拍摄360°环视画面，实现无盲区监控
2）支持IP67防护等级
3）支持1920 × 1920 @25 fps，图像更流畅
4）支持H.265/H.264/MJPEG视频压缩算法，支持多级别视频质量配置、编码复杂度设置
5）支持宽动态
6）支持GBK字库，支持更多汉字及生僻字叠加，支持OSD颜色自选
7）码流平滑设置，适应不同场景下对图像质量、流畅性的不同要求
8）功能齐全：IP地址过滤，心跳，报警，一键恢复等
9）最大图像尺寸≥1920 × 1920
10）主码流帧率分辨率：50 Hz：25 fps（1920 × 1920）
11）子码流帧率分辨率：50 Hz：25 fps（640 × 480，640 × 320，320 × 240）</t>
  </si>
  <si>
    <t>二、激光防疲劳系统</t>
  </si>
  <si>
    <t>彩色激光发射器</t>
  </si>
  <si>
    <t>镭博光电、深圳铭诺、深圳光基源</t>
  </si>
  <si>
    <t>1)彩色激光输出；
2)激光波长：红色838nm；绿色520nm；蓝色450nm；
3)激光功率≤4W；
4)激光射程：1KM--5KM；
5)支持激光频闪、激光常亮、激光变色、激光频闪与激光常亮交替变化（频闪速度可调）；
6)整机功耗≤20W；
7)支持手机小程序控制；
8)光源寿命≥8000小时；</t>
  </si>
  <si>
    <t>智能控制器</t>
  </si>
  <si>
    <t>1)配套彩色激光发射器
2)支持手机小程序软件控制单片机电平触发，可以不间断、循环控制激光设备的扫描模式、扫描速度。
3)支持频闪、常亮、频闪与常亮交替；频闪速度调节；</t>
  </si>
  <si>
    <t>辅材</t>
  </si>
  <si>
    <t>1）RVV2×1.5mm²电源线</t>
  </si>
  <si>
    <t>三、发光标志牌</t>
  </si>
  <si>
    <t>右侧通行自发光标志牌</t>
  </si>
  <si>
    <t>1、执行国家标准《LED 主动发光道路交通标志》（GB/T31446-2015）、行业标准《内部照明标志》（JT/T750-2009）、《面板显示主动发光交通标志》（T/CSIA 001-2018）。 
取得国家交通安全设施质量监督检验中心出具的检测报告或取得公安部交通安全产品质量监督检测中心出具的检测报告及CCPC认证。
2、发光标志环境温度适用等级：A级-20℃～+55℃。
3、发光标志铝型材包边结构，防水防尘措施等级符合IP53要求。
4、点阵采用外罩LED主动发光像素视觉融合性技术“内嵌双卡扣式”菲尼光学透镜封装，多点连续成线布设于贴有逆反射材料的标志板表面，均匀柔和的显示文字笔划、图形轮廓等信息内容，能够使用专用工具从标志板的正面插拨实现更换维修；每颗LED配备独立电阻、套管，采用全自动亮度性能检测焊接设备制造LED光学线串；单粒LED在额定电流时的法向发光强度：黄色≥3000mcd；LED半强角θ1/2≥12.5º。
5、反光膜：V类
6、光控程序：自动感光控制采用太阳能电路压降分析式控制模块，自动开启/关闭标志发光单元。
7、太阳能配置：6v5w,3.2v10ah，连续阴雨工作时间大于7天。
8、寿命：版面设计寿命7年，电池寿命2-3年，免费质保1年。</t>
  </si>
  <si>
    <t>人行横道标志牌</t>
  </si>
  <si>
    <t>交叉口警告标志牌</t>
  </si>
  <si>
    <t>四、智慧安全设施</t>
  </si>
  <si>
    <t>浅红色陶瓷颗</t>
  </si>
  <si>
    <t>非机动车道红色等待区K72+857；K73+930；K75+627；K76+765；
K77+937；K79+310；K83+880；K86+077；K87+805；</t>
  </si>
  <si>
    <t>平方</t>
  </si>
  <si>
    <t>白色陶瓷颗</t>
  </si>
  <si>
    <t>非机动车道白色标志</t>
  </si>
  <si>
    <t>SB级高强护栏</t>
  </si>
  <si>
    <t>米</t>
  </si>
  <si>
    <t>旧A级波形梁护栏</t>
  </si>
  <si>
    <t>旧版面折旧</t>
  </si>
  <si>
    <t>五、供电及配套安装设施</t>
  </si>
  <si>
    <t>无线网桥</t>
  </si>
  <si>
    <t>4个网口，内置天线，传输距离5km</t>
  </si>
  <si>
    <t>对</t>
  </si>
  <si>
    <t>四口光纤收发器</t>
  </si>
  <si>
    <t>千兆单模双纤光纤收发器,1光4电口</t>
  </si>
  <si>
    <t>电缆</t>
  </si>
  <si>
    <t>1）YJV22 2×4mm²电源线；设备机箱至检测单元和主路预警屏。</t>
  </si>
  <si>
    <t>光缆</t>
  </si>
  <si>
    <t>室外4芯单模光缆；设备机箱至检测单元和主路预警屏。</t>
  </si>
  <si>
    <t>信号线</t>
  </si>
  <si>
    <t>2*1.5mm²信号线，检测单元至大屏、道钉控制器信号线</t>
  </si>
  <si>
    <t>网线</t>
  </si>
  <si>
    <t>六类非屏蔽网线</t>
  </si>
  <si>
    <t>缆线开挖</t>
  </si>
  <si>
    <t>绿化开挖及回填，埋设电缆、光缆、信号线，电缆埋设深度不小于70cm</t>
  </si>
  <si>
    <t>绿化恢复</t>
  </si>
  <si>
    <t>1）根据现场环境进行原有绿化恢复</t>
  </si>
  <si>
    <t>项</t>
  </si>
  <si>
    <t>基础接地</t>
  </si>
  <si>
    <t>1）阻值小于4Ω</t>
  </si>
  <si>
    <t>切槽过路</t>
  </si>
  <si>
    <t>1）DN20，切槽过路及复原</t>
  </si>
  <si>
    <t>钢管过河</t>
  </si>
  <si>
    <t>1）φ50 镀锌钢管</t>
  </si>
  <si>
    <t>电缆保护桩</t>
  </si>
  <si>
    <t>PVC材质，10×10×80cm</t>
  </si>
  <si>
    <t>手孔井</t>
  </si>
  <si>
    <t>1）400*400mm水泥砖结构；</t>
  </si>
  <si>
    <t>设备机箱</t>
  </si>
  <si>
    <t>1）定制机箱，安放空开、控制器等设备；
2）含固定辅材配件； 
3）壁厚不小于 1.8mm</t>
  </si>
  <si>
    <t>电费</t>
  </si>
  <si>
    <t>开户挂表及两年电费</t>
  </si>
  <si>
    <t>护栏终端</t>
  </si>
  <si>
    <t>江苏爱可青、海康威视、浙江大华</t>
  </si>
  <si>
    <t>1)工作电压：3V~4.2V(太阳能供电)
2)电池容量：7800mAh
3)震动灵敏度：1~128 可调(1最灵敏,128 最迟钝)
4)温度范围：-20-+70℃
5)湿度范围：0-99%无凝露
6)防水等级：1P68
7)通信方式：4G
8)定位方式：GPS 或北斗定位
9)具备无线开关功能，可通过手机 APP 实现设备的安装部署、开机\关机、激活及修改相关参数等，无需拆机可通过无线开关实现设备的信息查看，方便后期设备维护；
10)具备震动唤醒功能，可通过手机 APP 修改震动灵敏度。在异常震动唤醒的时候，连接 4G平台，通过推送给管理系统平台，产生实时告警；
11)可检测护栏的倾斜角度，无论是震动唤醒还是定时唤醒都会检测护栏当前三轴倾角，与护栏最初安装角度做比较，状态异常立即通过平台告警通知相关负责人；
采用低功耗 4G通信模式，供电方式采用太阳能供电，连续阴雨15 天能正常使用，且待机电池满足5年以上使用寿命；</t>
  </si>
  <si>
    <t>标牌终端</t>
  </si>
  <si>
    <t>1)工作电压：3V~4.2V(太阳能供电)
2)电池容量：7800mAh
3)震动灵敏度：1~128 可调(1最灵敏,128 最迟钝)
4)温度范围：-20-+70℃
5)湿度范围：0-99%无凝露
6)防水等级：IP68
7)通信方式：4G
8)定位方式：GPS 或北斗定位
9)具备无线开关功能，可通过手机 APP 实现设备的安装部署、开机\关机、激活及修改相关参数等，无需拆机可通过无线开关实现设备的信息查看，方便后期设备维护；
10)具备震动唤醒功能，可通过手机 APP修改震动灵敏度。在异常震动唤醒的时候，连接 4G平台，通过推送给管理系统平台，产生实时告警；
11)可检测标牌的倾斜角度，无论是震动唤醒还是定时唤醒都会检测标牌当前三轴倾角，与标牌最初安装角度做比较，状态异常立即通过平台告警通知相关负责人；
采用低功耗4G通信模式，供电方式采用太阳能供电，连续阴雨15天能正常使用，且待机电池满足5年以上使用寿命；</t>
  </si>
  <si>
    <t>清单 327省道K71+934-K88+000段科技兴安样板路建设工程 合计        人民币     元</t>
  </si>
  <si>
    <t>5.5  工程量清单单价分析表</t>
  </si>
  <si>
    <t>编码</t>
  </si>
  <si>
    <t>人工费</t>
  </si>
  <si>
    <t>材料费</t>
  </si>
  <si>
    <t>机械使用费</t>
  </si>
  <si>
    <t>其他</t>
  </si>
  <si>
    <t>管理费</t>
  </si>
  <si>
    <t>税费</t>
  </si>
  <si>
    <t>利润</t>
  </si>
  <si>
    <t>综合单价</t>
  </si>
  <si>
    <t>工日</t>
  </si>
  <si>
    <t>金额</t>
  </si>
  <si>
    <t>主材</t>
  </si>
  <si>
    <t>辅材费</t>
  </si>
  <si>
    <t>主材消耗</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</si>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</sst>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 "/>
    <numFmt numFmtId="178" formatCode="0.0000_);[Red]\(0.0000\)"/>
  </numFmts>
  <fonts count="33">
    <font>
      <sz val="12"/>
      <name val="宋体"/>
      <charset val="134"/>
    </font>
    <font>
      <b/>
      <sz val="13"/>
      <name val="宋体"/>
      <charset val="134"/>
    </font>
    <font>
      <sz val="10"/>
      <name val="宋体"/>
      <charset val="134"/>
    </font>
    <font>
      <b/>
      <sz val="14"/>
      <name val="宋体"/>
      <charset val="134"/>
    </font>
    <font>
      <b/>
      <sz val="10.5"/>
      <name val="宋体"/>
      <charset val="134"/>
    </font>
    <font>
      <sz val="10"/>
      <color indexed="8"/>
      <name val="宋体"/>
      <charset val="134"/>
    </font>
    <font>
      <sz val="10.5"/>
      <name val="宋体"/>
      <charset val="134"/>
    </font>
    <font>
      <b/>
      <sz val="10"/>
      <name val="宋体"/>
      <charset val="134"/>
    </font>
    <font>
      <sz val="14"/>
      <color theme="1"/>
      <name val="黑体"/>
      <charset val="134"/>
    </font>
    <font>
      <b/>
      <sz val="10.5"/>
      <color theme="1"/>
      <name val="Times New Roman"/>
      <charset val="134"/>
    </font>
    <font>
      <sz val="10.5"/>
      <color theme="1"/>
      <name val="Times New Roman"/>
      <charset val="134"/>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1"/>
      <color theme="1"/>
      <name val="等线"/>
      <charset val="134"/>
      <scheme val="minor"/>
    </font>
    <font>
      <b/>
      <sz val="10.5"/>
      <color theme="1"/>
      <name val="黑体"/>
      <charset val="134"/>
    </font>
    <font>
      <sz val="10.5"/>
      <color theme="1"/>
      <name val="宋体"/>
      <charset val="134"/>
    </font>
    <font>
      <sz val="9"/>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9" fillId="4" borderId="24" applyNumberFormat="0" applyAlignment="0" applyProtection="0">
      <alignment vertical="center"/>
    </xf>
    <xf numFmtId="0" fontId="20" fillId="5" borderId="25" applyNumberFormat="0" applyAlignment="0" applyProtection="0">
      <alignment vertical="center"/>
    </xf>
    <xf numFmtId="0" fontId="21" fillId="5" borderId="24" applyNumberFormat="0" applyAlignment="0" applyProtection="0">
      <alignment vertical="center"/>
    </xf>
    <xf numFmtId="0" fontId="22" fillId="6" borderId="26" applyNumberFormat="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cellStyleXfs>
  <cellXfs count="71">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76" fontId="5" fillId="2" borderId="4" xfId="0" applyNumberFormat="1" applyFont="1" applyFill="1" applyBorder="1" applyAlignment="1" applyProtection="1">
      <alignment horizontal="center" vertical="center" wrapText="1"/>
    </xf>
    <xf numFmtId="176" fontId="5" fillId="2" borderId="4" xfId="0" applyNumberFormat="1"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2" xfId="0" applyFont="1" applyFill="1" applyBorder="1" applyAlignment="1" applyProtection="1">
      <alignment horizontal="left" vertical="center" wrapText="1"/>
    </xf>
    <xf numFmtId="0" fontId="2" fillId="0" borderId="8" xfId="0" applyFont="1" applyFill="1" applyBorder="1" applyAlignment="1" applyProtection="1">
      <alignment vertical="center" wrapText="1"/>
    </xf>
    <xf numFmtId="0" fontId="6" fillId="0" borderId="9"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2" borderId="3"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177" fontId="5"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protection locked="0"/>
    </xf>
    <xf numFmtId="0" fontId="6" fillId="0" borderId="5"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176" fontId="6" fillId="0" borderId="6" xfId="0" applyNumberFormat="1" applyFont="1" applyBorder="1" applyAlignment="1" applyProtection="1">
      <alignment horizontal="center" vertical="center"/>
    </xf>
    <xf numFmtId="176" fontId="6" fillId="0" borderId="9" xfId="0" applyNumberFormat="1" applyFont="1" applyBorder="1" applyAlignment="1" applyProtection="1">
      <alignment horizontal="center" vertical="center"/>
    </xf>
    <xf numFmtId="178" fontId="2" fillId="0" borderId="0" xfId="0" applyNumberFormat="1" applyFont="1" applyAlignment="1" applyProtection="1">
      <alignment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2" borderId="4" xfId="0" applyFont="1" applyFill="1" applyBorder="1" applyAlignment="1" applyProtection="1">
      <alignment horizontal="center" vertical="center" wrapText="1"/>
    </xf>
    <xf numFmtId="176" fontId="2" fillId="0" borderId="8"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1" fontId="2" fillId="0" borderId="9"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2" fillId="0" borderId="0" xfId="0" applyFont="1" applyAlignment="1" applyProtection="1">
      <alignment vertical="center" wrapText="1"/>
    </xf>
    <xf numFmtId="0" fontId="8" fillId="0" borderId="16" xfId="0" applyFont="1" applyFill="1" applyBorder="1" applyAlignment="1" applyProtection="1">
      <alignment horizontal="center" vertical="center"/>
    </xf>
    <xf numFmtId="0" fontId="9" fillId="0" borderId="17" xfId="0" applyFont="1" applyFill="1" applyBorder="1" applyAlignment="1" applyProtection="1">
      <alignment horizontal="justify" vertical="center"/>
    </xf>
    <xf numFmtId="0" fontId="10" fillId="0" borderId="17"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2" fillId="0" borderId="17" xfId="0" applyFont="1" applyFill="1" applyBorder="1" applyAlignment="1" applyProtection="1">
      <alignment vertical="center" wrapText="1"/>
    </xf>
    <xf numFmtId="0" fontId="2" fillId="0" borderId="17"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9"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
  <sheetViews>
    <sheetView view="pageBreakPreview" zoomScale="115" zoomScaleNormal="100" topLeftCell="A12" workbookViewId="0">
      <selection activeCell="A21" sqref="A21"/>
    </sheetView>
  </sheetViews>
  <sheetFormatPr defaultColWidth="8.8" defaultRowHeight="12"/>
  <cols>
    <col min="1" max="1" width="79.625" style="62" customWidth="1"/>
    <col min="2" max="32" width="9" style="62"/>
    <col min="33" max="16384" width="8.8" style="62"/>
  </cols>
  <sheetData>
    <row r="1" ht="17.4" spans="1:1">
      <c r="A1" s="63" t="s">
        <v>0</v>
      </c>
    </row>
    <row r="2" ht="20.25" customHeight="1" spans="1:1">
      <c r="A2" s="64" t="s">
        <v>1</v>
      </c>
    </row>
    <row r="3" ht="79" customHeight="1" spans="1:1">
      <c r="A3" s="65" t="s">
        <v>2</v>
      </c>
    </row>
    <row r="4" ht="30" customHeight="1" spans="1:1">
      <c r="A4" s="65" t="s">
        <v>3</v>
      </c>
    </row>
    <row r="5" ht="57" customHeight="1" spans="1:1">
      <c r="A5" s="65" t="s">
        <v>4</v>
      </c>
    </row>
    <row r="6" ht="42" customHeight="1" spans="1:1">
      <c r="A6" s="65" t="s">
        <v>5</v>
      </c>
    </row>
    <row r="7" ht="29.25" customHeight="1" spans="1:1">
      <c r="A7" s="65" t="s">
        <v>6</v>
      </c>
    </row>
    <row r="8" ht="30" customHeight="1" spans="1:1">
      <c r="A8" s="65" t="s">
        <v>7</v>
      </c>
    </row>
    <row r="9" ht="27.75" customHeight="1" spans="1:1">
      <c r="A9" s="65" t="s">
        <v>8</v>
      </c>
    </row>
    <row r="10" ht="18.75" customHeight="1" spans="1:1">
      <c r="A10" s="66" t="s">
        <v>9</v>
      </c>
    </row>
    <row r="11" ht="18" customHeight="1" spans="1:1">
      <c r="A11" s="65" t="s">
        <v>10</v>
      </c>
    </row>
    <row r="12" ht="42.75" customHeight="1" spans="1:1">
      <c r="A12" s="65" t="s">
        <v>11</v>
      </c>
    </row>
    <row r="13" ht="41.25" customHeight="1" spans="1:1">
      <c r="A13" s="65" t="s">
        <v>12</v>
      </c>
    </row>
    <row r="14" ht="30" customHeight="1" spans="1:1">
      <c r="A14" s="65" t="s">
        <v>13</v>
      </c>
    </row>
    <row r="15" ht="29.25" customHeight="1" spans="1:1">
      <c r="A15" s="65" t="s">
        <v>14</v>
      </c>
    </row>
    <row r="16" ht="17.25" customHeight="1" spans="1:1">
      <c r="A16" s="65" t="s">
        <v>15</v>
      </c>
    </row>
    <row r="17" ht="15" customHeight="1" spans="1:1">
      <c r="A17" s="65" t="s">
        <v>16</v>
      </c>
    </row>
    <row r="18" ht="19" customHeight="1" spans="1:1">
      <c r="A18" s="66" t="s">
        <v>17</v>
      </c>
    </row>
    <row r="19" ht="20.25" customHeight="1" spans="1:1">
      <c r="A19" s="66" t="s">
        <v>18</v>
      </c>
    </row>
    <row r="20" ht="33" customHeight="1" spans="1:1">
      <c r="A20" s="67" t="s">
        <v>19</v>
      </c>
    </row>
    <row r="21" ht="38" customHeight="1" spans="1:1">
      <c r="A21" s="67" t="s">
        <v>20</v>
      </c>
    </row>
    <row r="22" ht="62" customHeight="1" spans="1:1">
      <c r="A22" s="67" t="s">
        <v>21</v>
      </c>
    </row>
    <row r="23" ht="79" customHeight="1" spans="1:1">
      <c r="A23" s="67" t="s">
        <v>22</v>
      </c>
    </row>
    <row r="24" ht="32" customHeight="1" spans="1:1">
      <c r="A24" s="67" t="s">
        <v>23</v>
      </c>
    </row>
    <row r="25" ht="34" customHeight="1" spans="1:1">
      <c r="A25" s="67" t="s">
        <v>24</v>
      </c>
    </row>
    <row r="26" ht="27" customHeight="1" spans="1:1">
      <c r="A26" s="68" t="s">
        <v>25</v>
      </c>
    </row>
    <row r="27" ht="47" customHeight="1" spans="1:1">
      <c r="A27" s="68" t="s">
        <v>26</v>
      </c>
    </row>
    <row r="28" ht="29" customHeight="1" spans="1:1">
      <c r="A28" s="69" t="s">
        <v>27</v>
      </c>
    </row>
    <row r="29" ht="30" customHeight="1" spans="1:1">
      <c r="A29" s="70" t="s">
        <v>28</v>
      </c>
    </row>
  </sheetData>
  <sheetProtection algorithmName="SHA-512" hashValue="j8aWEfOY9KDQNuxwuQdFnNTIORaZjygFpjvZ771QQxRnP6m+pvndAkMgGpGr16h1kYO7JBZL/YZBQevHV9Gc7g==" saltValue="QPj5czY/PrJF/Zeeabc7pw==" spinCount="100000" sheet="1" formatCells="0" formatColumns="0" formatRows="0" objects="1"/>
  <printOptions horizontalCentered="1"/>
  <pageMargins left="1.06299212598425" right="0.748031496062992" top="0.99" bottom="1.47" header="0.31496062992126" footer="1.12"/>
  <pageSetup paperSize="9" scale="69" orientation="portrait" horizontalDpi="600" verticalDpi="600"/>
  <headerFooter alignWithMargins="0">
    <oddFooter>&amp;C&amp;10投 标 人：               （盖单位章）
法定代表人：              （签     章）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view="pageBreakPreview" zoomScale="115" zoomScaleNormal="100" workbookViewId="0">
      <selection activeCell="B7" sqref="B7:C7"/>
    </sheetView>
  </sheetViews>
  <sheetFormatPr defaultColWidth="8.8" defaultRowHeight="15.6" outlineLevelCol="3"/>
  <cols>
    <col min="1" max="1" width="9" style="12"/>
    <col min="2" max="2" width="10.5" style="12" customWidth="1"/>
    <col min="3" max="3" width="36.75" style="12" customWidth="1"/>
    <col min="4" max="4" width="19.5" style="12" customWidth="1"/>
    <col min="5" max="25" width="9" style="12"/>
    <col min="26" max="251" width="8.8" style="12"/>
    <col min="252" max="16384" width="8.8" style="15"/>
  </cols>
  <sheetData>
    <row r="1" ht="25.5" customHeight="1" spans="1:4">
      <c r="A1" s="49" t="s">
        <v>29</v>
      </c>
      <c r="B1" s="50"/>
      <c r="C1" s="50"/>
      <c r="D1" s="51"/>
    </row>
    <row r="2" ht="29.25" customHeight="1" spans="1:4">
      <c r="A2" s="52" t="s">
        <v>30</v>
      </c>
      <c r="B2" s="53" t="s">
        <v>31</v>
      </c>
      <c r="C2" s="53" t="s">
        <v>32</v>
      </c>
      <c r="D2" s="54" t="s">
        <v>33</v>
      </c>
    </row>
    <row r="3" ht="29.25" customHeight="1" spans="1:4">
      <c r="A3" s="19">
        <v>1</v>
      </c>
      <c r="B3" s="55" t="s">
        <v>34</v>
      </c>
      <c r="C3" s="20" t="s">
        <v>35</v>
      </c>
      <c r="D3" s="56">
        <f>'100章 总则 '!F20</f>
        <v>31050</v>
      </c>
    </row>
    <row r="4" ht="29.25" customHeight="1" spans="1:4">
      <c r="A4" s="19">
        <v>2</v>
      </c>
      <c r="B4" s="55" t="s">
        <v>36</v>
      </c>
      <c r="C4" s="20" t="s">
        <v>37</v>
      </c>
      <c r="D4" s="57">
        <f>'327省道科技兴安样板路建设工程'!H46</f>
        <v>-8200</v>
      </c>
    </row>
    <row r="5" ht="29.25" customHeight="1" spans="1:4">
      <c r="A5" s="19">
        <v>3</v>
      </c>
      <c r="B5" s="20" t="s">
        <v>38</v>
      </c>
      <c r="C5" s="20"/>
      <c r="D5" s="56">
        <f>ROUND(SUM(D3:D4),2)</f>
        <v>22850</v>
      </c>
    </row>
    <row r="6" ht="29.25" customHeight="1" spans="1:4">
      <c r="A6" s="19">
        <v>4</v>
      </c>
      <c r="B6" s="20" t="s">
        <v>39</v>
      </c>
      <c r="C6" s="20"/>
      <c r="D6" s="56">
        <f>ROUND(D5*0%,2)</f>
        <v>0</v>
      </c>
    </row>
    <row r="7" ht="29.25" customHeight="1" spans="1:4">
      <c r="A7" s="58">
        <v>5</v>
      </c>
      <c r="B7" s="59" t="s">
        <v>40</v>
      </c>
      <c r="C7" s="59"/>
      <c r="D7" s="60">
        <f>ROUND(SUM(D5:D6),0)</f>
        <v>22850</v>
      </c>
    </row>
    <row r="8" ht="21" customHeight="1" spans="1:4">
      <c r="A8" s="61"/>
      <c r="B8" s="61"/>
      <c r="C8" s="61"/>
      <c r="D8" s="61"/>
    </row>
    <row r="9" ht="21" customHeight="1"/>
    <row r="10" ht="21" customHeight="1"/>
  </sheetData>
  <sheetProtection password="CF36" sheet="1" formatCells="0" formatColumns="0" formatRows="0" objects="1"/>
  <mergeCells count="4">
    <mergeCell ref="A1:D1"/>
    <mergeCell ref="B5:C5"/>
    <mergeCell ref="B6:C6"/>
    <mergeCell ref="B7:C7"/>
  </mergeCells>
  <printOptions horizontalCentered="1"/>
  <pageMargins left="1.0625" right="0.747916666666667" top="0.984027777777778" bottom="1.45625" header="0.314583333333333" footer="2.75972222222222"/>
  <pageSetup paperSize="9" scale="86" orientation="portrait" horizontalDpi="600" verticalDpi="600"/>
  <headerFooter alignWithMargins="0">
    <oddFooter>&amp;C&amp;10投 标 人：               （盖单位章）
法定代表人：              （签     章）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view="pageBreakPreview" zoomScaleNormal="100" topLeftCell="A2" workbookViewId="0">
      <selection activeCell="B12" sqref="B12"/>
    </sheetView>
  </sheetViews>
  <sheetFormatPr defaultColWidth="8.8" defaultRowHeight="12"/>
  <cols>
    <col min="1" max="1" width="9" style="12"/>
    <col min="2" max="2" width="24.125" style="12" customWidth="1"/>
    <col min="3" max="4" width="9.875" style="12" customWidth="1"/>
    <col min="5" max="5" width="11.1" style="12" customWidth="1"/>
    <col min="6" max="7" width="12" style="12" customWidth="1"/>
    <col min="8" max="33" width="9" style="12"/>
    <col min="34" max="16384" width="8.8" style="12"/>
  </cols>
  <sheetData>
    <row r="1" ht="25" customHeight="1" spans="1:7">
      <c r="A1" s="16" t="s">
        <v>0</v>
      </c>
      <c r="B1" s="16"/>
      <c r="C1" s="16"/>
      <c r="D1" s="16"/>
      <c r="E1" s="16"/>
      <c r="F1" s="16"/>
      <c r="G1" s="16"/>
    </row>
    <row r="2" ht="25" customHeight="1" spans="1:7">
      <c r="A2" s="17" t="s">
        <v>41</v>
      </c>
      <c r="B2" s="18"/>
      <c r="C2" s="18"/>
      <c r="D2" s="18"/>
      <c r="E2" s="18"/>
      <c r="F2" s="18"/>
      <c r="G2" s="32"/>
    </row>
    <row r="3" s="13" customFormat="1" ht="20" customHeight="1" spans="1:7">
      <c r="A3" s="19" t="s">
        <v>42</v>
      </c>
      <c r="B3" s="20" t="s">
        <v>43</v>
      </c>
      <c r="C3" s="20" t="s">
        <v>44</v>
      </c>
      <c r="D3" s="20" t="s">
        <v>45</v>
      </c>
      <c r="E3" s="20" t="s">
        <v>46</v>
      </c>
      <c r="F3" s="20" t="s">
        <v>47</v>
      </c>
      <c r="G3" s="33" t="s">
        <v>48</v>
      </c>
    </row>
    <row r="4" ht="20" customHeight="1" spans="1:7">
      <c r="A4" s="40" t="s">
        <v>49</v>
      </c>
      <c r="B4" s="27" t="s">
        <v>50</v>
      </c>
      <c r="C4" s="27"/>
      <c r="D4" s="27"/>
      <c r="E4" s="27"/>
      <c r="F4" s="27"/>
      <c r="G4" s="41"/>
    </row>
    <row r="5" ht="20" customHeight="1" spans="1:7">
      <c r="A5" s="40" t="s">
        <v>51</v>
      </c>
      <c r="B5" s="27" t="s">
        <v>52</v>
      </c>
      <c r="C5" s="27"/>
      <c r="D5" s="27"/>
      <c r="E5" s="27"/>
      <c r="F5" s="27"/>
      <c r="G5" s="41"/>
    </row>
    <row r="6" ht="24" spans="1:7">
      <c r="A6" s="40" t="s">
        <v>53</v>
      </c>
      <c r="B6" s="27" t="s">
        <v>54</v>
      </c>
      <c r="C6" s="27" t="s">
        <v>55</v>
      </c>
      <c r="D6" s="42">
        <v>1</v>
      </c>
      <c r="E6" s="42"/>
      <c r="F6" s="43"/>
      <c r="G6" s="41">
        <f t="shared" ref="G5:G15" si="0">ROUND(F6*D6,2)</f>
        <v>0</v>
      </c>
    </row>
    <row r="7" ht="24" spans="1:7">
      <c r="A7" s="40" t="s">
        <v>56</v>
      </c>
      <c r="B7" s="27" t="s">
        <v>57</v>
      </c>
      <c r="C7" s="27" t="s">
        <v>55</v>
      </c>
      <c r="D7" s="42">
        <v>1</v>
      </c>
      <c r="E7" s="42"/>
      <c r="F7" s="43"/>
      <c r="G7" s="41">
        <f t="shared" si="0"/>
        <v>0</v>
      </c>
    </row>
    <row r="8" ht="20" customHeight="1" spans="1:7">
      <c r="A8" s="40" t="s">
        <v>58</v>
      </c>
      <c r="B8" s="27" t="s">
        <v>59</v>
      </c>
      <c r="C8" s="27" t="s">
        <v>55</v>
      </c>
      <c r="D8" s="42">
        <v>1</v>
      </c>
      <c r="E8" s="42">
        <v>4050</v>
      </c>
      <c r="F8" s="27">
        <f>1350000*0.003</f>
        <v>4050</v>
      </c>
      <c r="G8" s="41">
        <f t="shared" si="0"/>
        <v>4050</v>
      </c>
    </row>
    <row r="9" ht="20" customHeight="1" spans="1:7">
      <c r="A9" s="40" t="s">
        <v>60</v>
      </c>
      <c r="B9" s="27" t="s">
        <v>61</v>
      </c>
      <c r="C9" s="27" t="s">
        <v>55</v>
      </c>
      <c r="D9" s="42">
        <v>1</v>
      </c>
      <c r="E9" s="42"/>
      <c r="F9" s="43"/>
      <c r="G9" s="41">
        <f t="shared" si="0"/>
        <v>0</v>
      </c>
    </row>
    <row r="10" ht="20" customHeight="1" spans="1:7">
      <c r="A10" s="40" t="s">
        <v>62</v>
      </c>
      <c r="B10" s="27" t="s">
        <v>63</v>
      </c>
      <c r="C10" s="27"/>
      <c r="D10" s="42"/>
      <c r="E10" s="42"/>
      <c r="F10" s="27"/>
      <c r="G10" s="41"/>
    </row>
    <row r="11" ht="20" customHeight="1" spans="1:7">
      <c r="A11" s="40" t="s">
        <v>64</v>
      </c>
      <c r="B11" s="27" t="s">
        <v>65</v>
      </c>
      <c r="C11" s="27" t="s">
        <v>55</v>
      </c>
      <c r="D11" s="42">
        <v>1</v>
      </c>
      <c r="E11" s="42">
        <v>1000</v>
      </c>
      <c r="F11" s="43"/>
      <c r="G11" s="41">
        <f t="shared" si="0"/>
        <v>0</v>
      </c>
    </row>
    <row r="12" ht="20" customHeight="1" spans="1:7">
      <c r="A12" s="40" t="s">
        <v>66</v>
      </c>
      <c r="B12" s="27" t="s">
        <v>67</v>
      </c>
      <c r="C12" s="27" t="s">
        <v>55</v>
      </c>
      <c r="D12" s="42">
        <v>1</v>
      </c>
      <c r="E12" s="42">
        <v>5000</v>
      </c>
      <c r="F12" s="43"/>
      <c r="G12" s="41">
        <f t="shared" si="0"/>
        <v>0</v>
      </c>
    </row>
    <row r="13" ht="20" customHeight="1" spans="1:7">
      <c r="A13" s="40" t="s">
        <v>68</v>
      </c>
      <c r="B13" s="27" t="s">
        <v>69</v>
      </c>
      <c r="C13" s="27" t="s">
        <v>55</v>
      </c>
      <c r="D13" s="42">
        <v>1</v>
      </c>
      <c r="E13" s="42">
        <v>27000</v>
      </c>
      <c r="F13" s="27">
        <f>1350000*0.02</f>
        <v>27000</v>
      </c>
      <c r="G13" s="41">
        <f t="shared" si="0"/>
        <v>27000</v>
      </c>
    </row>
    <row r="14" ht="20" customHeight="1" spans="1:7">
      <c r="A14" s="40">
        <v>103</v>
      </c>
      <c r="B14" s="27" t="s">
        <v>70</v>
      </c>
      <c r="C14" s="27"/>
      <c r="D14" s="27" t="s">
        <v>71</v>
      </c>
      <c r="E14" s="27"/>
      <c r="F14" s="27" t="s">
        <v>71</v>
      </c>
      <c r="G14" s="41"/>
    </row>
    <row r="15" ht="20" customHeight="1" spans="1:7">
      <c r="A15" s="40" t="s">
        <v>72</v>
      </c>
      <c r="B15" s="27" t="s">
        <v>73</v>
      </c>
      <c r="C15" s="27" t="s">
        <v>55</v>
      </c>
      <c r="D15" s="42">
        <v>1</v>
      </c>
      <c r="E15" s="42">
        <v>1000</v>
      </c>
      <c r="F15" s="43"/>
      <c r="G15" s="41">
        <f>ROUND(F15*D15,2)</f>
        <v>0</v>
      </c>
    </row>
    <row r="16" ht="30" customHeight="1" spans="1:11">
      <c r="A16" s="40" t="s">
        <v>74</v>
      </c>
      <c r="B16" s="27" t="s">
        <v>75</v>
      </c>
      <c r="C16" s="27" t="s">
        <v>55</v>
      </c>
      <c r="D16" s="42">
        <v>1</v>
      </c>
      <c r="E16" s="42">
        <v>1000</v>
      </c>
      <c r="F16" s="43"/>
      <c r="G16" s="41">
        <f>ROUND(F16*D16,2)</f>
        <v>0</v>
      </c>
      <c r="K16" s="48"/>
    </row>
    <row r="17" ht="30" customHeight="1" spans="1:7">
      <c r="A17" s="40" t="s">
        <v>76</v>
      </c>
      <c r="B17" s="27" t="s">
        <v>77</v>
      </c>
      <c r="C17" s="27" t="s">
        <v>55</v>
      </c>
      <c r="D17" s="27" t="s">
        <v>78</v>
      </c>
      <c r="E17" s="42">
        <v>1000</v>
      </c>
      <c r="F17" s="43"/>
      <c r="G17" s="41">
        <f>ROUND(F17*D17,2)</f>
        <v>0</v>
      </c>
    </row>
    <row r="18" ht="20" customHeight="1" spans="1:7">
      <c r="A18" s="40" t="s">
        <v>79</v>
      </c>
      <c r="B18" s="27" t="s">
        <v>80</v>
      </c>
      <c r="C18" s="27"/>
      <c r="D18" s="42"/>
      <c r="E18" s="42"/>
      <c r="F18" s="27"/>
      <c r="G18" s="41"/>
    </row>
    <row r="19" ht="20" customHeight="1" spans="1:7">
      <c r="A19" s="40" t="s">
        <v>81</v>
      </c>
      <c r="B19" s="27" t="s">
        <v>80</v>
      </c>
      <c r="C19" s="27" t="s">
        <v>55</v>
      </c>
      <c r="D19" s="27" t="s">
        <v>78</v>
      </c>
      <c r="E19" s="42">
        <v>3000</v>
      </c>
      <c r="F19" s="43"/>
      <c r="G19" s="41">
        <f>ROUND(F19*D19,2)</f>
        <v>0</v>
      </c>
    </row>
    <row r="20" ht="20" customHeight="1" spans="1:7">
      <c r="A20" s="44" t="s">
        <v>82</v>
      </c>
      <c r="B20" s="45"/>
      <c r="C20" s="45"/>
      <c r="D20" s="45"/>
      <c r="E20" s="45"/>
      <c r="F20" s="46">
        <f>ROUND(SUM(G6:G19),2)</f>
        <v>31050</v>
      </c>
      <c r="G20" s="47"/>
    </row>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pans="1:7">
      <c r="A44" s="37"/>
      <c r="B44" s="37"/>
      <c r="C44" s="37"/>
      <c r="D44" s="37"/>
      <c r="E44" s="37"/>
      <c r="F44" s="37"/>
      <c r="G44" s="37"/>
    </row>
  </sheetData>
  <sheetProtection password="CF36" sheet="1" formatCells="0" formatColumns="0" formatRows="0" objects="1"/>
  <mergeCells count="4">
    <mergeCell ref="A1:G1"/>
    <mergeCell ref="A2:G2"/>
    <mergeCell ref="A20:D20"/>
    <mergeCell ref="F20:G20"/>
  </mergeCells>
  <dataValidations count="2">
    <dataValidation type="decimal" operator="between" allowBlank="1" showInputMessage="1" showErrorMessage="1" errorTitle="请按限价规定填入报价" error="请按限价规定填入报价" sqref="F19 F11:F12">
      <formula1>0</formula1>
      <formula2>E11</formula2>
    </dataValidation>
    <dataValidation type="whole" operator="between" allowBlank="1" showInputMessage="1" showErrorMessage="1" errorTitle="请按限价规定填入报价" error="请按限价规定填入报价" sqref="F15:F17">
      <formula1>0</formula1>
      <formula2>E15</formula2>
    </dataValidation>
  </dataValidations>
  <printOptions horizontalCentered="1"/>
  <pageMargins left="1.0625" right="0.747916666666667" top="0.9875" bottom="1.46805555555556" header="0.314583333333333" footer="1.11805555555556"/>
  <pageSetup paperSize="9" scale="86" orientation="portrait" horizontalDpi="600" verticalDpi="600"/>
  <headerFooter alignWithMargins="0">
    <oddFooter>&amp;C&amp;10投 标 人：               （盖单位章）
法定代表人：              （签     章）
</oddFooter>
  </headerFooter>
  <colBreaks count="1" manualBreakCount="1">
    <brk id="7" max="19"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tabSelected="1" view="pageBreakPreview" zoomScaleNormal="100" topLeftCell="A20" workbookViewId="0">
      <selection activeCell="H27" sqref="H27"/>
    </sheetView>
  </sheetViews>
  <sheetFormatPr defaultColWidth="8.8" defaultRowHeight="15.6"/>
  <cols>
    <col min="1" max="1" width="4.5" style="12" customWidth="1"/>
    <col min="2" max="2" width="25.4" style="14" customWidth="1"/>
    <col min="3" max="3" width="25.0416666666667" style="12" customWidth="1"/>
    <col min="4" max="4" width="27" style="12" customWidth="1"/>
    <col min="5" max="5" width="4.5" style="12" customWidth="1"/>
    <col min="6" max="6" width="8.4" style="13" customWidth="1"/>
    <col min="7" max="8" width="9.4" style="12" customWidth="1"/>
    <col min="9" max="9" width="10.5" style="12" customWidth="1"/>
    <col min="10" max="10" width="16.5583333333333" style="12" customWidth="1"/>
    <col min="11" max="36" width="9" style="12"/>
    <col min="37" max="16328" width="8.8" style="12"/>
    <col min="16329" max="16384" width="8.8" style="15"/>
  </cols>
  <sheetData>
    <row r="1" s="12" customFormat="1" ht="18.15" spans="1:10">
      <c r="A1" s="16" t="s">
        <v>0</v>
      </c>
      <c r="B1" s="16"/>
      <c r="C1" s="16"/>
      <c r="D1" s="16"/>
      <c r="E1" s="16"/>
      <c r="F1" s="16"/>
      <c r="G1" s="16"/>
      <c r="H1" s="16"/>
      <c r="I1" s="16"/>
      <c r="J1" s="16"/>
    </row>
    <row r="2" s="12" customFormat="1" ht="14.4" spans="1:10">
      <c r="A2" s="17" t="s">
        <v>83</v>
      </c>
      <c r="B2" s="18"/>
      <c r="C2" s="18"/>
      <c r="D2" s="18"/>
      <c r="E2" s="18"/>
      <c r="F2" s="18"/>
      <c r="G2" s="18"/>
      <c r="H2" s="18"/>
      <c r="I2" s="18"/>
      <c r="J2" s="32"/>
    </row>
    <row r="3" s="13" customFormat="1" ht="12" spans="1:10">
      <c r="A3" s="19" t="s">
        <v>30</v>
      </c>
      <c r="B3" s="20" t="s">
        <v>84</v>
      </c>
      <c r="C3" s="20" t="s">
        <v>85</v>
      </c>
      <c r="D3" s="20" t="s">
        <v>86</v>
      </c>
      <c r="E3" s="20" t="s">
        <v>44</v>
      </c>
      <c r="F3" s="20" t="s">
        <v>45</v>
      </c>
      <c r="G3" s="20" t="s">
        <v>46</v>
      </c>
      <c r="H3" s="20" t="s">
        <v>47</v>
      </c>
      <c r="I3" s="20" t="s">
        <v>48</v>
      </c>
      <c r="J3" s="33" t="s">
        <v>87</v>
      </c>
    </row>
    <row r="4" s="12" customFormat="1" ht="12" spans="1:10">
      <c r="A4" s="21" t="s">
        <v>88</v>
      </c>
      <c r="B4" s="22"/>
      <c r="C4" s="22"/>
      <c r="D4" s="22"/>
      <c r="E4" s="22"/>
      <c r="F4" s="22"/>
      <c r="G4" s="22"/>
      <c r="H4" s="22"/>
      <c r="I4" s="22"/>
      <c r="J4" s="34"/>
    </row>
    <row r="5" s="12" customFormat="1" ht="409.5" spans="1:10">
      <c r="A5" s="23">
        <v>1</v>
      </c>
      <c r="B5" s="24" t="s">
        <v>89</v>
      </c>
      <c r="C5" s="24" t="s">
        <v>90</v>
      </c>
      <c r="D5" s="24" t="s">
        <v>91</v>
      </c>
      <c r="E5" s="24" t="s">
        <v>92</v>
      </c>
      <c r="F5" s="24">
        <v>20</v>
      </c>
      <c r="G5" s="25">
        <v>6500</v>
      </c>
      <c r="H5" s="26"/>
      <c r="I5" s="25">
        <f>ROUND(F5*H5,2)</f>
        <v>0</v>
      </c>
      <c r="J5" s="35"/>
    </row>
    <row r="6" s="12" customFormat="1" ht="12" spans="1:10">
      <c r="A6" s="23">
        <v>2</v>
      </c>
      <c r="B6" s="24" t="s">
        <v>93</v>
      </c>
      <c r="C6" s="24" t="s">
        <v>94</v>
      </c>
      <c r="D6" s="24" t="s">
        <v>95</v>
      </c>
      <c r="E6" s="24" t="s">
        <v>96</v>
      </c>
      <c r="F6" s="24">
        <v>8</v>
      </c>
      <c r="G6" s="25">
        <v>3000</v>
      </c>
      <c r="H6" s="26"/>
      <c r="I6" s="25">
        <f>ROUND(F6*H6,2)</f>
        <v>0</v>
      </c>
      <c r="J6" s="35"/>
    </row>
    <row r="7" s="12" customFormat="1" ht="372" spans="1:10">
      <c r="A7" s="23">
        <v>3</v>
      </c>
      <c r="B7" s="24" t="s">
        <v>97</v>
      </c>
      <c r="C7" s="24" t="s">
        <v>98</v>
      </c>
      <c r="D7" s="24" t="s">
        <v>99</v>
      </c>
      <c r="E7" s="24" t="s">
        <v>100</v>
      </c>
      <c r="F7" s="24">
        <v>480</v>
      </c>
      <c r="G7" s="25">
        <v>410</v>
      </c>
      <c r="H7" s="26"/>
      <c r="I7" s="25">
        <f>ROUND(F7*H7,2)</f>
        <v>0</v>
      </c>
      <c r="J7" s="35"/>
    </row>
    <row r="8" s="12" customFormat="1" ht="288" spans="1:10">
      <c r="A8" s="23">
        <v>4</v>
      </c>
      <c r="B8" s="24" t="s">
        <v>101</v>
      </c>
      <c r="C8" s="24" t="s">
        <v>98</v>
      </c>
      <c r="D8" s="24" t="s">
        <v>102</v>
      </c>
      <c r="E8" s="24" t="s">
        <v>92</v>
      </c>
      <c r="F8" s="24">
        <v>9</v>
      </c>
      <c r="G8" s="25">
        <v>4200</v>
      </c>
      <c r="H8" s="26"/>
      <c r="I8" s="25">
        <f>ROUND(F8*H8,2)</f>
        <v>0</v>
      </c>
      <c r="J8" s="35"/>
    </row>
    <row r="9" s="12" customFormat="1" ht="144" spans="1:10">
      <c r="A9" s="23">
        <v>5</v>
      </c>
      <c r="B9" s="24" t="s">
        <v>103</v>
      </c>
      <c r="C9" s="24" t="s">
        <v>98</v>
      </c>
      <c r="D9" s="24" t="s">
        <v>104</v>
      </c>
      <c r="E9" s="24" t="s">
        <v>92</v>
      </c>
      <c r="F9" s="24">
        <v>18</v>
      </c>
      <c r="G9" s="25">
        <v>2000</v>
      </c>
      <c r="H9" s="26"/>
      <c r="I9" s="25">
        <f t="shared" ref="I9:I56" si="0">ROUND(F9*H9,2)</f>
        <v>0</v>
      </c>
      <c r="J9" s="35"/>
    </row>
    <row r="10" s="12" customFormat="1" ht="409.5" spans="1:10">
      <c r="A10" s="23">
        <v>6</v>
      </c>
      <c r="B10" s="24" t="s">
        <v>105</v>
      </c>
      <c r="C10" s="24" t="s">
        <v>106</v>
      </c>
      <c r="D10" s="24" t="s">
        <v>107</v>
      </c>
      <c r="E10" s="24" t="s">
        <v>108</v>
      </c>
      <c r="F10" s="24">
        <v>6</v>
      </c>
      <c r="G10" s="25">
        <v>34000</v>
      </c>
      <c r="H10" s="26"/>
      <c r="I10" s="25">
        <f t="shared" si="0"/>
        <v>0</v>
      </c>
      <c r="J10" s="35"/>
    </row>
    <row r="11" s="12" customFormat="1" ht="12" spans="1:10">
      <c r="A11" s="23">
        <v>7</v>
      </c>
      <c r="B11" s="24" t="s">
        <v>109</v>
      </c>
      <c r="C11" s="24" t="s">
        <v>94</v>
      </c>
      <c r="D11" s="24" t="s">
        <v>110</v>
      </c>
      <c r="E11" s="24" t="s">
        <v>111</v>
      </c>
      <c r="F11" s="24">
        <v>6</v>
      </c>
      <c r="G11" s="25">
        <v>12000</v>
      </c>
      <c r="H11" s="26"/>
      <c r="I11" s="25">
        <f t="shared" si="0"/>
        <v>0</v>
      </c>
      <c r="J11" s="35"/>
    </row>
    <row r="12" s="12" customFormat="1" ht="324" spans="1:10">
      <c r="A12" s="23">
        <v>8</v>
      </c>
      <c r="B12" s="24" t="s">
        <v>112</v>
      </c>
      <c r="C12" s="24" t="s">
        <v>94</v>
      </c>
      <c r="D12" s="24" t="s">
        <v>113</v>
      </c>
      <c r="E12" s="24" t="s">
        <v>100</v>
      </c>
      <c r="F12" s="24">
        <v>6</v>
      </c>
      <c r="G12" s="25">
        <v>7000</v>
      </c>
      <c r="H12" s="26"/>
      <c r="I12" s="25">
        <f t="shared" si="0"/>
        <v>0</v>
      </c>
      <c r="J12" s="35"/>
    </row>
    <row r="13" s="12" customFormat="1" ht="252" spans="1:10">
      <c r="A13" s="23">
        <v>9</v>
      </c>
      <c r="B13" s="24" t="s">
        <v>114</v>
      </c>
      <c r="C13" s="24" t="s">
        <v>90</v>
      </c>
      <c r="D13" s="24" t="s">
        <v>115</v>
      </c>
      <c r="E13" s="24" t="s">
        <v>92</v>
      </c>
      <c r="F13" s="24">
        <v>6</v>
      </c>
      <c r="G13" s="25">
        <v>1500</v>
      </c>
      <c r="H13" s="26"/>
      <c r="I13" s="25">
        <f t="shared" si="0"/>
        <v>0</v>
      </c>
      <c r="J13" s="35"/>
    </row>
    <row r="14" s="12" customFormat="1" ht="12" spans="1:10">
      <c r="A14" s="21" t="s">
        <v>116</v>
      </c>
      <c r="B14" s="22"/>
      <c r="C14" s="22"/>
      <c r="D14" s="22"/>
      <c r="E14" s="22"/>
      <c r="F14" s="22"/>
      <c r="G14" s="22"/>
      <c r="H14" s="22"/>
      <c r="I14" s="22"/>
      <c r="J14" s="34"/>
    </row>
    <row r="15" s="12" customFormat="1" ht="132" spans="1:10">
      <c r="A15" s="23">
        <v>1</v>
      </c>
      <c r="B15" s="24" t="s">
        <v>117</v>
      </c>
      <c r="C15" s="24" t="s">
        <v>118</v>
      </c>
      <c r="D15" s="24" t="s">
        <v>119</v>
      </c>
      <c r="E15" s="24" t="s">
        <v>92</v>
      </c>
      <c r="F15" s="24">
        <v>6</v>
      </c>
      <c r="G15" s="25">
        <v>4000</v>
      </c>
      <c r="H15" s="26"/>
      <c r="I15" s="25">
        <f t="shared" si="0"/>
        <v>0</v>
      </c>
      <c r="J15" s="35"/>
    </row>
    <row r="16" s="12" customFormat="1" ht="72" spans="1:10">
      <c r="A16" s="23">
        <v>2</v>
      </c>
      <c r="B16" s="24" t="s">
        <v>120</v>
      </c>
      <c r="C16" s="24" t="s">
        <v>118</v>
      </c>
      <c r="D16" s="24" t="s">
        <v>121</v>
      </c>
      <c r="E16" s="24" t="s">
        <v>92</v>
      </c>
      <c r="F16" s="24">
        <v>1</v>
      </c>
      <c r="G16" s="25">
        <v>800</v>
      </c>
      <c r="H16" s="26"/>
      <c r="I16" s="25">
        <f t="shared" si="0"/>
        <v>0</v>
      </c>
      <c r="J16" s="35"/>
    </row>
    <row r="17" s="12" customFormat="1" ht="12" spans="1:10">
      <c r="A17" s="23">
        <v>3</v>
      </c>
      <c r="B17" s="24" t="s">
        <v>122</v>
      </c>
      <c r="C17" s="24" t="s">
        <v>94</v>
      </c>
      <c r="D17" s="24" t="s">
        <v>123</v>
      </c>
      <c r="E17" s="24" t="s">
        <v>96</v>
      </c>
      <c r="F17" s="24">
        <v>1</v>
      </c>
      <c r="G17" s="25">
        <v>500</v>
      </c>
      <c r="H17" s="26"/>
      <c r="I17" s="25">
        <f t="shared" si="0"/>
        <v>0</v>
      </c>
      <c r="J17" s="35"/>
    </row>
    <row r="18" s="12" customFormat="1" ht="12" spans="1:10">
      <c r="A18" s="21" t="s">
        <v>124</v>
      </c>
      <c r="B18" s="22"/>
      <c r="C18" s="22"/>
      <c r="D18" s="22"/>
      <c r="E18" s="22"/>
      <c r="F18" s="22"/>
      <c r="G18" s="22"/>
      <c r="H18" s="22"/>
      <c r="I18" s="22"/>
      <c r="J18" s="34"/>
    </row>
    <row r="19" s="12" customFormat="1" ht="409.5" spans="1:10">
      <c r="A19" s="23">
        <v>1</v>
      </c>
      <c r="B19" s="24" t="s">
        <v>125</v>
      </c>
      <c r="C19" s="24" t="s">
        <v>94</v>
      </c>
      <c r="D19" s="24" t="s">
        <v>126</v>
      </c>
      <c r="E19" s="24" t="s">
        <v>108</v>
      </c>
      <c r="F19" s="24">
        <v>17</v>
      </c>
      <c r="G19" s="25">
        <v>1800</v>
      </c>
      <c r="H19" s="26"/>
      <c r="I19" s="25">
        <f t="shared" si="0"/>
        <v>0</v>
      </c>
      <c r="J19" s="35"/>
    </row>
    <row r="20" s="12" customFormat="1" ht="409.5" spans="1:10">
      <c r="A20" s="23">
        <v>2</v>
      </c>
      <c r="B20" s="24" t="s">
        <v>127</v>
      </c>
      <c r="C20" s="24" t="s">
        <v>94</v>
      </c>
      <c r="D20" s="24" t="s">
        <v>126</v>
      </c>
      <c r="E20" s="24" t="s">
        <v>108</v>
      </c>
      <c r="F20" s="24">
        <v>18</v>
      </c>
      <c r="G20" s="25">
        <v>2400</v>
      </c>
      <c r="H20" s="26"/>
      <c r="I20" s="25">
        <f t="shared" si="0"/>
        <v>0</v>
      </c>
      <c r="J20" s="35"/>
    </row>
    <row r="21" s="12" customFormat="1" ht="409.5" spans="1:10">
      <c r="A21" s="23">
        <v>3</v>
      </c>
      <c r="B21" s="24" t="s">
        <v>128</v>
      </c>
      <c r="C21" s="24" t="s">
        <v>94</v>
      </c>
      <c r="D21" s="24" t="s">
        <v>126</v>
      </c>
      <c r="E21" s="24" t="s">
        <v>108</v>
      </c>
      <c r="F21" s="24">
        <v>6</v>
      </c>
      <c r="G21" s="25">
        <v>1800</v>
      </c>
      <c r="H21" s="26"/>
      <c r="I21" s="25">
        <f t="shared" si="0"/>
        <v>0</v>
      </c>
      <c r="J21" s="35"/>
    </row>
    <row r="22" s="12" customFormat="1" ht="12" spans="1:10">
      <c r="A22" s="21" t="s">
        <v>129</v>
      </c>
      <c r="B22" s="22"/>
      <c r="C22" s="22"/>
      <c r="D22" s="22"/>
      <c r="E22" s="22"/>
      <c r="F22" s="22"/>
      <c r="G22" s="22"/>
      <c r="H22" s="22"/>
      <c r="I22" s="22"/>
      <c r="J22" s="34"/>
    </row>
    <row r="23" s="12" customFormat="1" ht="48" spans="1:10">
      <c r="A23" s="23">
        <v>1</v>
      </c>
      <c r="B23" s="24" t="s">
        <v>130</v>
      </c>
      <c r="C23" s="24" t="s">
        <v>94</v>
      </c>
      <c r="D23" s="24" t="s">
        <v>131</v>
      </c>
      <c r="E23" s="24" t="s">
        <v>132</v>
      </c>
      <c r="F23" s="24">
        <v>750</v>
      </c>
      <c r="G23" s="25">
        <v>100</v>
      </c>
      <c r="H23" s="26"/>
      <c r="I23" s="25">
        <f t="shared" si="0"/>
        <v>0</v>
      </c>
      <c r="J23" s="35"/>
    </row>
    <row r="24" s="12" customFormat="1" ht="12" spans="1:10">
      <c r="A24" s="23">
        <v>2</v>
      </c>
      <c r="B24" s="24" t="s">
        <v>133</v>
      </c>
      <c r="C24" s="24" t="s">
        <v>94</v>
      </c>
      <c r="D24" s="24" t="s">
        <v>134</v>
      </c>
      <c r="E24" s="24" t="s">
        <v>132</v>
      </c>
      <c r="F24" s="24">
        <v>200</v>
      </c>
      <c r="G24" s="25">
        <v>130</v>
      </c>
      <c r="H24" s="26"/>
      <c r="I24" s="25">
        <f t="shared" si="0"/>
        <v>0</v>
      </c>
      <c r="J24" s="35"/>
    </row>
    <row r="25" s="12" customFormat="1" ht="12" spans="1:10">
      <c r="A25" s="23">
        <v>3</v>
      </c>
      <c r="B25" s="24" t="s">
        <v>135</v>
      </c>
      <c r="C25" s="24" t="s">
        <v>94</v>
      </c>
      <c r="D25" s="24"/>
      <c r="E25" s="24" t="s">
        <v>136</v>
      </c>
      <c r="F25" s="24">
        <v>200</v>
      </c>
      <c r="G25" s="25">
        <v>630</v>
      </c>
      <c r="H25" s="26"/>
      <c r="I25" s="25">
        <f t="shared" si="0"/>
        <v>0</v>
      </c>
      <c r="J25" s="35"/>
    </row>
    <row r="26" s="12" customFormat="1" ht="12" spans="1:10">
      <c r="A26" s="23">
        <v>4</v>
      </c>
      <c r="B26" s="24" t="s">
        <v>137</v>
      </c>
      <c r="C26" s="24" t="s">
        <v>94</v>
      </c>
      <c r="D26" s="24"/>
      <c r="E26" s="24" t="s">
        <v>136</v>
      </c>
      <c r="F26" s="24">
        <v>200</v>
      </c>
      <c r="G26" s="25">
        <v>180</v>
      </c>
      <c r="H26" s="26"/>
      <c r="I26" s="25">
        <f t="shared" si="0"/>
        <v>0</v>
      </c>
      <c r="J26" s="35"/>
    </row>
    <row r="27" s="12" customFormat="1" ht="12" spans="1:10">
      <c r="A27" s="23">
        <v>5</v>
      </c>
      <c r="B27" s="24" t="s">
        <v>138</v>
      </c>
      <c r="C27" s="24"/>
      <c r="D27" s="24"/>
      <c r="E27" s="24" t="s">
        <v>108</v>
      </c>
      <c r="F27" s="24">
        <v>41</v>
      </c>
      <c r="G27" s="27">
        <v>-200</v>
      </c>
      <c r="H27" s="27">
        <v>-200</v>
      </c>
      <c r="I27" s="27">
        <f t="shared" si="0"/>
        <v>-8200</v>
      </c>
      <c r="J27" s="35"/>
    </row>
    <row r="28" s="12" customFormat="1" ht="12" spans="1:10">
      <c r="A28" s="21" t="s">
        <v>139</v>
      </c>
      <c r="B28" s="22"/>
      <c r="C28" s="22"/>
      <c r="D28" s="22"/>
      <c r="E28" s="22"/>
      <c r="F28" s="22"/>
      <c r="G28" s="22"/>
      <c r="H28" s="22"/>
      <c r="I28" s="22"/>
      <c r="J28" s="34"/>
    </row>
    <row r="29" s="12" customFormat="1" ht="12" spans="1:10">
      <c r="A29" s="23">
        <v>1</v>
      </c>
      <c r="B29" s="24" t="s">
        <v>140</v>
      </c>
      <c r="C29" s="24" t="s">
        <v>94</v>
      </c>
      <c r="D29" s="24" t="s">
        <v>141</v>
      </c>
      <c r="E29" s="24" t="s">
        <v>142</v>
      </c>
      <c r="F29" s="24">
        <v>1</v>
      </c>
      <c r="G29" s="25">
        <v>400</v>
      </c>
      <c r="H29" s="26"/>
      <c r="I29" s="25">
        <f>ROUND(F29*H29,2)</f>
        <v>0</v>
      </c>
      <c r="J29" s="35"/>
    </row>
    <row r="30" s="12" customFormat="1" ht="24" spans="1:10">
      <c r="A30" s="23">
        <v>2</v>
      </c>
      <c r="B30" s="24" t="s">
        <v>143</v>
      </c>
      <c r="C30" s="24" t="s">
        <v>94</v>
      </c>
      <c r="D30" s="24" t="s">
        <v>144</v>
      </c>
      <c r="E30" s="24" t="s">
        <v>142</v>
      </c>
      <c r="F30" s="24">
        <v>9</v>
      </c>
      <c r="G30" s="25">
        <v>450</v>
      </c>
      <c r="H30" s="26"/>
      <c r="I30" s="25">
        <f t="shared" si="0"/>
        <v>0</v>
      </c>
      <c r="J30" s="35"/>
    </row>
    <row r="31" s="12" customFormat="1" ht="24" spans="1:10">
      <c r="A31" s="23">
        <v>3</v>
      </c>
      <c r="B31" s="24" t="s">
        <v>145</v>
      </c>
      <c r="C31" s="24" t="s">
        <v>94</v>
      </c>
      <c r="D31" s="24" t="s">
        <v>146</v>
      </c>
      <c r="E31" s="24" t="s">
        <v>136</v>
      </c>
      <c r="F31" s="24">
        <v>2300</v>
      </c>
      <c r="G31" s="25">
        <v>11</v>
      </c>
      <c r="H31" s="26"/>
      <c r="I31" s="25">
        <f t="shared" si="0"/>
        <v>0</v>
      </c>
      <c r="J31" s="35"/>
    </row>
    <row r="32" s="12" customFormat="1" ht="24" spans="1:10">
      <c r="A32" s="23">
        <v>4</v>
      </c>
      <c r="B32" s="24" t="s">
        <v>147</v>
      </c>
      <c r="C32" s="24" t="s">
        <v>94</v>
      </c>
      <c r="D32" s="24" t="s">
        <v>148</v>
      </c>
      <c r="E32" s="24" t="s">
        <v>136</v>
      </c>
      <c r="F32" s="24">
        <v>1350</v>
      </c>
      <c r="G32" s="25">
        <v>4</v>
      </c>
      <c r="H32" s="26"/>
      <c r="I32" s="25">
        <f t="shared" si="0"/>
        <v>0</v>
      </c>
      <c r="J32" s="35"/>
    </row>
    <row r="33" s="12" customFormat="1" ht="24" spans="1:10">
      <c r="A33" s="23">
        <v>5</v>
      </c>
      <c r="B33" s="24" t="s">
        <v>149</v>
      </c>
      <c r="C33" s="24" t="s">
        <v>94</v>
      </c>
      <c r="D33" s="24" t="s">
        <v>150</v>
      </c>
      <c r="E33" s="24" t="s">
        <v>136</v>
      </c>
      <c r="F33" s="24">
        <v>1800</v>
      </c>
      <c r="G33" s="25">
        <v>3.5</v>
      </c>
      <c r="H33" s="26"/>
      <c r="I33" s="25">
        <f t="shared" si="0"/>
        <v>0</v>
      </c>
      <c r="J33" s="35"/>
    </row>
    <row r="34" s="12" customFormat="1" ht="12" spans="1:10">
      <c r="A34" s="23">
        <v>6</v>
      </c>
      <c r="B34" s="24" t="s">
        <v>151</v>
      </c>
      <c r="C34" s="24" t="s">
        <v>94</v>
      </c>
      <c r="D34" s="24" t="s">
        <v>152</v>
      </c>
      <c r="E34" s="24" t="s">
        <v>136</v>
      </c>
      <c r="F34" s="24">
        <v>400</v>
      </c>
      <c r="G34" s="25">
        <v>4</v>
      </c>
      <c r="H34" s="26"/>
      <c r="I34" s="25">
        <f t="shared" si="0"/>
        <v>0</v>
      </c>
      <c r="J34" s="35"/>
    </row>
    <row r="35" s="12" customFormat="1" ht="36" spans="1:10">
      <c r="A35" s="23">
        <v>7</v>
      </c>
      <c r="B35" s="24" t="s">
        <v>153</v>
      </c>
      <c r="C35" s="24" t="s">
        <v>94</v>
      </c>
      <c r="D35" s="24" t="s">
        <v>154</v>
      </c>
      <c r="E35" s="24" t="s">
        <v>136</v>
      </c>
      <c r="F35" s="24">
        <v>1680</v>
      </c>
      <c r="G35" s="25">
        <v>20</v>
      </c>
      <c r="H35" s="26"/>
      <c r="I35" s="25">
        <f t="shared" si="0"/>
        <v>0</v>
      </c>
      <c r="J35" s="35"/>
    </row>
    <row r="36" s="12" customFormat="1" ht="24" spans="1:10">
      <c r="A36" s="23">
        <v>8</v>
      </c>
      <c r="B36" s="24" t="s">
        <v>155</v>
      </c>
      <c r="C36" s="24" t="s">
        <v>94</v>
      </c>
      <c r="D36" s="24" t="s">
        <v>156</v>
      </c>
      <c r="E36" s="24" t="s">
        <v>157</v>
      </c>
      <c r="F36" s="24">
        <v>1</v>
      </c>
      <c r="G36" s="25">
        <v>5000</v>
      </c>
      <c r="H36" s="26"/>
      <c r="I36" s="25">
        <f t="shared" si="0"/>
        <v>0</v>
      </c>
      <c r="J36" s="35"/>
    </row>
    <row r="37" s="12" customFormat="1" ht="12" spans="1:10">
      <c r="A37" s="23">
        <v>9</v>
      </c>
      <c r="B37" s="24" t="s">
        <v>158</v>
      </c>
      <c r="C37" s="24" t="s">
        <v>94</v>
      </c>
      <c r="D37" s="24" t="s">
        <v>159</v>
      </c>
      <c r="E37" s="24" t="s">
        <v>100</v>
      </c>
      <c r="F37" s="24">
        <v>14</v>
      </c>
      <c r="G37" s="25">
        <v>850</v>
      </c>
      <c r="H37" s="26"/>
      <c r="I37" s="25">
        <f t="shared" si="0"/>
        <v>0</v>
      </c>
      <c r="J37" s="35"/>
    </row>
    <row r="38" s="12" customFormat="1" ht="12" spans="1:10">
      <c r="A38" s="23">
        <v>10</v>
      </c>
      <c r="B38" s="24" t="s">
        <v>160</v>
      </c>
      <c r="C38" s="24" t="s">
        <v>94</v>
      </c>
      <c r="D38" s="24" t="s">
        <v>161</v>
      </c>
      <c r="E38" s="24" t="s">
        <v>136</v>
      </c>
      <c r="F38" s="24">
        <v>82.5</v>
      </c>
      <c r="G38" s="25">
        <v>60</v>
      </c>
      <c r="H38" s="26"/>
      <c r="I38" s="25">
        <f t="shared" si="0"/>
        <v>0</v>
      </c>
      <c r="J38" s="35"/>
    </row>
    <row r="39" s="12" customFormat="1" ht="12" spans="1:10">
      <c r="A39" s="23">
        <v>11</v>
      </c>
      <c r="B39" s="24" t="s">
        <v>162</v>
      </c>
      <c r="C39" s="24" t="s">
        <v>94</v>
      </c>
      <c r="D39" s="24" t="s">
        <v>163</v>
      </c>
      <c r="E39" s="24" t="s">
        <v>136</v>
      </c>
      <c r="F39" s="24">
        <v>200</v>
      </c>
      <c r="G39" s="25">
        <v>50</v>
      </c>
      <c r="H39" s="26"/>
      <c r="I39" s="25">
        <f t="shared" si="0"/>
        <v>0</v>
      </c>
      <c r="J39" s="35"/>
    </row>
    <row r="40" s="12" customFormat="1" ht="12" spans="1:10">
      <c r="A40" s="23">
        <v>12</v>
      </c>
      <c r="B40" s="24" t="s">
        <v>164</v>
      </c>
      <c r="C40" s="24" t="s">
        <v>94</v>
      </c>
      <c r="D40" s="24" t="s">
        <v>165</v>
      </c>
      <c r="E40" s="24" t="s">
        <v>100</v>
      </c>
      <c r="F40" s="24">
        <v>23</v>
      </c>
      <c r="G40" s="25">
        <v>50</v>
      </c>
      <c r="H40" s="26"/>
      <c r="I40" s="25">
        <f t="shared" si="0"/>
        <v>0</v>
      </c>
      <c r="J40" s="35"/>
    </row>
    <row r="41" s="12" customFormat="1" ht="12" spans="1:10">
      <c r="A41" s="23">
        <v>13</v>
      </c>
      <c r="B41" s="24" t="s">
        <v>166</v>
      </c>
      <c r="C41" s="24" t="s">
        <v>94</v>
      </c>
      <c r="D41" s="24" t="s">
        <v>167</v>
      </c>
      <c r="E41" s="24" t="s">
        <v>100</v>
      </c>
      <c r="F41" s="24">
        <v>20</v>
      </c>
      <c r="G41" s="25">
        <v>800</v>
      </c>
      <c r="H41" s="26"/>
      <c r="I41" s="25">
        <f t="shared" si="0"/>
        <v>0</v>
      </c>
      <c r="J41" s="35"/>
    </row>
    <row r="42" s="12" customFormat="1" ht="48" spans="1:10">
      <c r="A42" s="23">
        <v>14</v>
      </c>
      <c r="B42" s="24" t="s">
        <v>168</v>
      </c>
      <c r="C42" s="24" t="s">
        <v>94</v>
      </c>
      <c r="D42" s="24" t="s">
        <v>169</v>
      </c>
      <c r="E42" s="24" t="s">
        <v>92</v>
      </c>
      <c r="F42" s="24">
        <v>15</v>
      </c>
      <c r="G42" s="25">
        <v>1000</v>
      </c>
      <c r="H42" s="26"/>
      <c r="I42" s="25">
        <f t="shared" si="0"/>
        <v>0</v>
      </c>
      <c r="J42" s="35"/>
    </row>
    <row r="43" s="12" customFormat="1" ht="12" spans="1:10">
      <c r="A43" s="23">
        <v>15</v>
      </c>
      <c r="B43" s="24" t="s">
        <v>170</v>
      </c>
      <c r="C43" s="24" t="s">
        <v>94</v>
      </c>
      <c r="D43" s="24" t="s">
        <v>171</v>
      </c>
      <c r="E43" s="24" t="s">
        <v>157</v>
      </c>
      <c r="F43" s="24">
        <v>1</v>
      </c>
      <c r="G43" s="25">
        <v>30000</v>
      </c>
      <c r="H43" s="26"/>
      <c r="I43" s="25">
        <f t="shared" si="0"/>
        <v>0</v>
      </c>
      <c r="J43" s="35"/>
    </row>
    <row r="44" s="12" customFormat="1" ht="348" spans="1:10">
      <c r="A44" s="23">
        <v>16</v>
      </c>
      <c r="B44" s="24" t="s">
        <v>172</v>
      </c>
      <c r="C44" s="24" t="s">
        <v>173</v>
      </c>
      <c r="D44" s="24" t="s">
        <v>174</v>
      </c>
      <c r="E44" s="24" t="s">
        <v>96</v>
      </c>
      <c r="F44" s="24">
        <v>10</v>
      </c>
      <c r="G44" s="25">
        <v>700</v>
      </c>
      <c r="H44" s="26"/>
      <c r="I44" s="25">
        <f t="shared" si="0"/>
        <v>0</v>
      </c>
      <c r="J44" s="35"/>
    </row>
    <row r="45" s="12" customFormat="1" ht="348" spans="1:10">
      <c r="A45" s="23">
        <v>17</v>
      </c>
      <c r="B45" s="24" t="s">
        <v>175</v>
      </c>
      <c r="C45" s="24" t="s">
        <v>173</v>
      </c>
      <c r="D45" s="24" t="s">
        <v>176</v>
      </c>
      <c r="E45" s="24" t="s">
        <v>96</v>
      </c>
      <c r="F45" s="24">
        <v>6</v>
      </c>
      <c r="G45" s="25">
        <v>1100</v>
      </c>
      <c r="H45" s="26"/>
      <c r="I45" s="25">
        <f t="shared" si="0"/>
        <v>0</v>
      </c>
      <c r="J45" s="35"/>
    </row>
    <row r="46" s="12" customFormat="1" ht="15.15" spans="1:10">
      <c r="A46" s="28" t="s">
        <v>177</v>
      </c>
      <c r="B46" s="29"/>
      <c r="C46" s="30"/>
      <c r="D46" s="30"/>
      <c r="E46" s="30"/>
      <c r="F46" s="30"/>
      <c r="G46" s="31"/>
      <c r="H46" s="31">
        <f>ROUND(SUM(I4:I45),2)</f>
        <v>-8200</v>
      </c>
      <c r="I46" s="31"/>
      <c r="J46" s="36"/>
    </row>
    <row r="47" s="12" customFormat="1" ht="12" spans="2:6">
      <c r="B47" s="14"/>
      <c r="F47" s="13"/>
    </row>
    <row r="48" s="12" customFormat="1" ht="12" spans="2:6">
      <c r="B48" s="14"/>
      <c r="F48" s="13"/>
    </row>
    <row r="49" s="12" customFormat="1" ht="12" spans="2:6">
      <c r="B49" s="14"/>
      <c r="F49" s="13"/>
    </row>
    <row r="50" s="12" customFormat="1" ht="12" spans="2:6">
      <c r="B50" s="14"/>
      <c r="F50" s="13"/>
    </row>
    <row r="51" s="12" customFormat="1" ht="12" spans="2:6">
      <c r="B51" s="14"/>
      <c r="F51" s="13"/>
    </row>
    <row r="52" s="12" customFormat="1" ht="12" spans="2:6">
      <c r="B52" s="14"/>
      <c r="F52" s="13"/>
    </row>
    <row r="53" s="12" customFormat="1" ht="12" spans="2:6">
      <c r="B53" s="14"/>
      <c r="F53" s="13"/>
    </row>
    <row r="54" s="12" customFormat="1" ht="12" spans="2:6">
      <c r="B54" s="14"/>
      <c r="F54" s="13"/>
    </row>
    <row r="55" s="12" customFormat="1" ht="12" spans="2:6">
      <c r="B55" s="14"/>
      <c r="F55" s="13"/>
    </row>
    <row r="56" s="12" customFormat="1" ht="12" spans="2:6">
      <c r="B56" s="14"/>
      <c r="F56" s="13"/>
    </row>
    <row r="57" s="12" customFormat="1" ht="12" spans="2:6">
      <c r="B57" s="14"/>
      <c r="F57" s="13"/>
    </row>
    <row r="58" s="12" customFormat="1" ht="12" spans="2:6">
      <c r="B58" s="14"/>
      <c r="F58" s="13"/>
    </row>
    <row r="59" s="12" customFormat="1" ht="12" spans="2:6">
      <c r="B59" s="14"/>
      <c r="F59" s="13"/>
    </row>
    <row r="60" s="12" customFormat="1" ht="12" spans="2:6">
      <c r="B60" s="14"/>
      <c r="F60" s="13"/>
    </row>
    <row r="61" s="12" customFormat="1" ht="12" spans="2:6">
      <c r="B61" s="14"/>
      <c r="F61" s="13"/>
    </row>
    <row r="62" s="12" customFormat="1" ht="12" spans="2:6">
      <c r="B62" s="14"/>
      <c r="F62" s="13"/>
    </row>
    <row r="63" s="12" customFormat="1" ht="12" spans="2:6">
      <c r="B63" s="14"/>
      <c r="F63" s="13"/>
    </row>
    <row r="64" s="12" customFormat="1" ht="12" spans="2:6">
      <c r="B64" s="14"/>
      <c r="F64" s="13"/>
    </row>
    <row r="65" s="12" customFormat="1" ht="12" spans="2:6">
      <c r="B65" s="14"/>
      <c r="F65" s="13"/>
    </row>
    <row r="66" s="12" customFormat="1" ht="12" spans="2:6">
      <c r="B66" s="14"/>
      <c r="F66" s="13"/>
    </row>
    <row r="67" s="12" customFormat="1" ht="12" spans="2:6">
      <c r="B67" s="14"/>
      <c r="F67" s="13"/>
    </row>
    <row r="68" s="12" customFormat="1" ht="12" spans="2:6">
      <c r="B68" s="14"/>
      <c r="F68" s="13"/>
    </row>
    <row r="69" s="12" customFormat="1" ht="12" spans="2:6">
      <c r="B69" s="14"/>
      <c r="F69" s="13"/>
    </row>
    <row r="70" s="12" customFormat="1" ht="12" spans="1:9">
      <c r="A70" s="37"/>
      <c r="B70" s="38"/>
      <c r="C70" s="37"/>
      <c r="D70" s="37"/>
      <c r="E70" s="37"/>
      <c r="F70" s="39"/>
      <c r="G70" s="37"/>
      <c r="H70" s="37"/>
      <c r="I70" s="37"/>
    </row>
  </sheetData>
  <sheetProtection algorithmName="SHA-512" hashValue="daoOhGTwJBzHTk/0oN2hbP+PFd+ICnmGB0/BYkaQtQ7VaRPXnWkSMxNOgrhw/XEPOog+a2+0f8lGvImraJsQ3g==" saltValue="C/29JQzVGLvda7fRUv1vnw==" spinCount="100000" sheet="1" formatCells="0" formatColumns="0" formatRows="0" objects="1"/>
  <mergeCells count="9">
    <mergeCell ref="A1:J1"/>
    <mergeCell ref="A2:J2"/>
    <mergeCell ref="A4:J4"/>
    <mergeCell ref="A14:J14"/>
    <mergeCell ref="A18:J18"/>
    <mergeCell ref="A22:J22"/>
    <mergeCell ref="A28:J28"/>
    <mergeCell ref="A46:F46"/>
    <mergeCell ref="H46:J46"/>
  </mergeCells>
  <dataValidations count="2">
    <dataValidation allowBlank="1" showInputMessage="1" showErrorMessage="1" errorTitle="请按限价规定填入报价" error="请按限价规定填入报价" sqref="H27"/>
    <dataValidation type="decimal" operator="between" allowBlank="1" showInputMessage="1" showErrorMessage="1" errorTitle="请按限价规定填入报价" error="请按限价规定填入报价" sqref="H5:H26 H28:H45">
      <formula1>0</formula1>
      <formula2>G5</formula2>
    </dataValidation>
  </dataValidations>
  <pageMargins left="0.751388888888889" right="0.751388888888889" top="1" bottom="1" header="0.5" footer="0.5"/>
  <pageSetup paperSize="9" scale="53" orientation="portrait" horizontalDpi="600"/>
  <headerFooter>
    <oddFooter>&amp;C投 标 人：               （盖单位章）
法定代表人：              （签     章）</oddFooter>
  </headerFooter>
  <rowBreaks count="1" manualBreakCount="1">
    <brk id="40"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view="pageBreakPreview" zoomScaleNormal="100" workbookViewId="0">
      <selection activeCell="K20" sqref="K20"/>
    </sheetView>
  </sheetViews>
  <sheetFormatPr defaultColWidth="8.8" defaultRowHeight="15.6"/>
  <cols>
    <col min="1" max="2" width="4.75"/>
    <col min="3" max="3" width="8"/>
    <col min="4" max="6" width="4.75"/>
    <col min="7" max="7" width="8"/>
    <col min="8" max="9" width="4.75"/>
    <col min="10" max="11" width="6.375"/>
    <col min="12" max="12" width="4.75"/>
    <col min="13" max="13" width="9.625"/>
    <col min="14" max="14" width="4.75"/>
    <col min="15" max="15" width="6.375"/>
    <col min="16" max="17" width="4.75"/>
    <col min="18" max="18" width="8"/>
  </cols>
  <sheetData>
    <row r="1" ht="17.25" customHeight="1" spans="1:18">
      <c r="A1" s="1" t="s">
        <v>178</v>
      </c>
      <c r="B1" s="1"/>
      <c r="C1" s="1"/>
      <c r="D1" s="1"/>
      <c r="E1" s="1"/>
      <c r="F1" s="1"/>
      <c r="G1" s="1"/>
      <c r="H1" s="1"/>
      <c r="I1" s="1"/>
      <c r="J1" s="1"/>
      <c r="K1" s="1"/>
      <c r="L1" s="1"/>
      <c r="M1" s="1"/>
      <c r="N1" s="1"/>
      <c r="O1" s="1"/>
      <c r="P1" s="1"/>
      <c r="Q1" s="1"/>
      <c r="R1" s="1"/>
    </row>
    <row r="2" ht="12.75" customHeight="1" spans="1:18">
      <c r="A2" s="2"/>
      <c r="B2" s="2"/>
      <c r="C2" s="2"/>
      <c r="D2" s="2"/>
      <c r="E2" s="2"/>
      <c r="F2" s="2"/>
      <c r="G2" s="2"/>
      <c r="H2" s="2"/>
      <c r="I2" s="2"/>
      <c r="J2" s="2"/>
      <c r="K2" s="2"/>
      <c r="L2" s="2"/>
      <c r="M2" s="2"/>
      <c r="N2" s="2"/>
      <c r="O2" s="2"/>
      <c r="P2" s="2"/>
      <c r="Q2" s="2"/>
      <c r="R2" s="2"/>
    </row>
    <row r="3" spans="1:18">
      <c r="A3" s="3" t="s">
        <v>30</v>
      </c>
      <c r="B3" s="4" t="s">
        <v>179</v>
      </c>
      <c r="C3" s="4" t="s">
        <v>43</v>
      </c>
      <c r="D3" s="4" t="s">
        <v>180</v>
      </c>
      <c r="E3" s="4"/>
      <c r="F3" s="4"/>
      <c r="G3" s="4" t="s">
        <v>181</v>
      </c>
      <c r="H3" s="4"/>
      <c r="I3" s="4"/>
      <c r="J3" s="4"/>
      <c r="K3" s="4"/>
      <c r="L3" s="4"/>
      <c r="M3" s="4" t="s">
        <v>182</v>
      </c>
      <c r="N3" s="4" t="s">
        <v>183</v>
      </c>
      <c r="O3" s="4" t="s">
        <v>184</v>
      </c>
      <c r="P3" s="4" t="s">
        <v>185</v>
      </c>
      <c r="Q3" s="4" t="s">
        <v>186</v>
      </c>
      <c r="R3" s="9" t="s">
        <v>187</v>
      </c>
    </row>
    <row r="4" spans="1:18">
      <c r="A4" s="5"/>
      <c r="B4" s="6"/>
      <c r="C4" s="6"/>
      <c r="D4" s="6" t="s">
        <v>188</v>
      </c>
      <c r="E4" s="6" t="s">
        <v>47</v>
      </c>
      <c r="F4" s="6" t="s">
        <v>189</v>
      </c>
      <c r="G4" s="6" t="s">
        <v>190</v>
      </c>
      <c r="H4" s="6"/>
      <c r="I4" s="6"/>
      <c r="J4" s="6"/>
      <c r="K4" s="6" t="s">
        <v>191</v>
      </c>
      <c r="L4" s="6" t="s">
        <v>189</v>
      </c>
      <c r="M4" s="6"/>
      <c r="N4" s="6"/>
      <c r="O4" s="6"/>
      <c r="P4" s="6"/>
      <c r="Q4" s="6"/>
      <c r="R4" s="10"/>
    </row>
    <row r="5" spans="1:18">
      <c r="A5" s="5"/>
      <c r="B5" s="6"/>
      <c r="C5" s="6"/>
      <c r="D5" s="6"/>
      <c r="E5" s="6"/>
      <c r="F5" s="6"/>
      <c r="G5" s="6" t="s">
        <v>192</v>
      </c>
      <c r="H5" s="6" t="s">
        <v>44</v>
      </c>
      <c r="I5" s="6" t="s">
        <v>47</v>
      </c>
      <c r="J5" s="6" t="s">
        <v>193</v>
      </c>
      <c r="K5" s="6"/>
      <c r="L5" s="6"/>
      <c r="M5" s="6"/>
      <c r="N5" s="6"/>
      <c r="O5" s="6"/>
      <c r="P5" s="6"/>
      <c r="Q5" s="6"/>
      <c r="R5" s="10"/>
    </row>
    <row r="6" spans="1:18">
      <c r="A6" s="5"/>
      <c r="B6" s="6"/>
      <c r="C6" s="6"/>
      <c r="D6" s="6"/>
      <c r="E6" s="6"/>
      <c r="F6" s="6"/>
      <c r="G6" s="6"/>
      <c r="H6" s="6"/>
      <c r="I6" s="6"/>
      <c r="J6" s="6"/>
      <c r="K6" s="6"/>
      <c r="L6" s="6"/>
      <c r="M6" s="6"/>
      <c r="N6" s="6"/>
      <c r="O6" s="6"/>
      <c r="P6" s="6"/>
      <c r="Q6" s="6"/>
      <c r="R6" s="10"/>
    </row>
    <row r="7" spans="1:18">
      <c r="A7" s="5"/>
      <c r="B7" s="6"/>
      <c r="C7" s="6"/>
      <c r="D7" s="6"/>
      <c r="E7" s="6"/>
      <c r="F7" s="6"/>
      <c r="G7" s="6"/>
      <c r="H7" s="6"/>
      <c r="I7" s="6"/>
      <c r="J7" s="6"/>
      <c r="K7" s="6"/>
      <c r="L7" s="6"/>
      <c r="M7" s="6"/>
      <c r="N7" s="6"/>
      <c r="O7" s="6"/>
      <c r="P7" s="6"/>
      <c r="Q7" s="6"/>
      <c r="R7" s="10"/>
    </row>
    <row r="8" spans="1:18">
      <c r="A8" s="5"/>
      <c r="B8" s="6"/>
      <c r="C8" s="6"/>
      <c r="D8" s="6"/>
      <c r="E8" s="6"/>
      <c r="F8" s="6"/>
      <c r="G8" s="6"/>
      <c r="H8" s="6"/>
      <c r="I8" s="6"/>
      <c r="J8" s="6"/>
      <c r="K8" s="6"/>
      <c r="L8" s="6"/>
      <c r="M8" s="6"/>
      <c r="N8" s="6"/>
      <c r="O8" s="6"/>
      <c r="P8" s="6"/>
      <c r="Q8" s="6"/>
      <c r="R8" s="10"/>
    </row>
    <row r="9" spans="1:18">
      <c r="A9" s="5"/>
      <c r="B9" s="6"/>
      <c r="C9" s="6"/>
      <c r="D9" s="6"/>
      <c r="E9" s="6"/>
      <c r="F9" s="6"/>
      <c r="G9" s="6"/>
      <c r="H9" s="6"/>
      <c r="I9" s="6"/>
      <c r="J9" s="6"/>
      <c r="K9" s="6"/>
      <c r="L9" s="6"/>
      <c r="M9" s="6"/>
      <c r="N9" s="6"/>
      <c r="O9" s="6"/>
      <c r="P9" s="6"/>
      <c r="Q9" s="6"/>
      <c r="R9" s="10"/>
    </row>
    <row r="10" spans="1:18">
      <c r="A10" s="5"/>
      <c r="B10" s="6"/>
      <c r="C10" s="6"/>
      <c r="D10" s="6"/>
      <c r="E10" s="6"/>
      <c r="F10" s="6"/>
      <c r="G10" s="6"/>
      <c r="H10" s="6"/>
      <c r="I10" s="6"/>
      <c r="J10" s="6"/>
      <c r="K10" s="6"/>
      <c r="L10" s="6"/>
      <c r="M10" s="6"/>
      <c r="N10" s="6"/>
      <c r="O10" s="6"/>
      <c r="P10" s="6"/>
      <c r="Q10" s="6"/>
      <c r="R10" s="10"/>
    </row>
    <row r="11" spans="1:18">
      <c r="A11" s="5"/>
      <c r="B11" s="6"/>
      <c r="C11" s="6"/>
      <c r="D11" s="6"/>
      <c r="E11" s="6"/>
      <c r="F11" s="6"/>
      <c r="G11" s="6"/>
      <c r="H11" s="6"/>
      <c r="I11" s="6"/>
      <c r="J11" s="6"/>
      <c r="K11" s="6"/>
      <c r="L11" s="6"/>
      <c r="M11" s="6"/>
      <c r="N11" s="6"/>
      <c r="O11" s="6"/>
      <c r="P11" s="6"/>
      <c r="Q11" s="6"/>
      <c r="R11" s="10"/>
    </row>
    <row r="12" spans="1:18">
      <c r="A12" s="5"/>
      <c r="B12" s="6"/>
      <c r="C12" s="6"/>
      <c r="D12" s="6"/>
      <c r="E12" s="6"/>
      <c r="F12" s="6"/>
      <c r="G12" s="6"/>
      <c r="H12" s="6"/>
      <c r="I12" s="6"/>
      <c r="J12" s="6"/>
      <c r="K12" s="6"/>
      <c r="L12" s="6"/>
      <c r="M12" s="6"/>
      <c r="N12" s="6"/>
      <c r="O12" s="6"/>
      <c r="P12" s="6"/>
      <c r="Q12" s="6"/>
      <c r="R12" s="10"/>
    </row>
    <row r="13" spans="1:18">
      <c r="A13" s="5"/>
      <c r="B13" s="6"/>
      <c r="C13" s="6"/>
      <c r="D13" s="6"/>
      <c r="E13" s="6"/>
      <c r="F13" s="6"/>
      <c r="G13" s="6"/>
      <c r="H13" s="6"/>
      <c r="I13" s="6"/>
      <c r="J13" s="6"/>
      <c r="K13" s="6"/>
      <c r="L13" s="6"/>
      <c r="M13" s="6"/>
      <c r="N13" s="6"/>
      <c r="O13" s="6"/>
      <c r="P13" s="6"/>
      <c r="Q13" s="6"/>
      <c r="R13" s="10"/>
    </row>
    <row r="14" spans="1:18">
      <c r="A14" s="5"/>
      <c r="B14" s="6"/>
      <c r="C14" s="6"/>
      <c r="D14" s="6"/>
      <c r="E14" s="6"/>
      <c r="F14" s="6"/>
      <c r="G14" s="6"/>
      <c r="H14" s="6"/>
      <c r="I14" s="6"/>
      <c r="J14" s="6"/>
      <c r="K14" s="6"/>
      <c r="L14" s="6"/>
      <c r="M14" s="6"/>
      <c r="N14" s="6"/>
      <c r="O14" s="6"/>
      <c r="P14" s="6"/>
      <c r="Q14" s="6"/>
      <c r="R14" s="10"/>
    </row>
    <row r="15" spans="1:18">
      <c r="A15" s="5"/>
      <c r="B15" s="6"/>
      <c r="C15" s="6"/>
      <c r="D15" s="6"/>
      <c r="E15" s="6"/>
      <c r="F15" s="6"/>
      <c r="G15" s="6"/>
      <c r="H15" s="6"/>
      <c r="I15" s="6"/>
      <c r="J15" s="6"/>
      <c r="K15" s="6"/>
      <c r="L15" s="6"/>
      <c r="M15" s="6"/>
      <c r="N15" s="6"/>
      <c r="O15" s="6"/>
      <c r="P15" s="6"/>
      <c r="Q15" s="6"/>
      <c r="R15" s="10"/>
    </row>
    <row r="16" spans="1:18">
      <c r="A16" s="5"/>
      <c r="B16" s="6"/>
      <c r="C16" s="6"/>
      <c r="D16" s="6"/>
      <c r="E16" s="6"/>
      <c r="F16" s="6"/>
      <c r="G16" s="6"/>
      <c r="H16" s="6"/>
      <c r="I16" s="6"/>
      <c r="J16" s="6"/>
      <c r="K16" s="6"/>
      <c r="L16" s="6"/>
      <c r="M16" s="6"/>
      <c r="N16" s="6"/>
      <c r="O16" s="6"/>
      <c r="P16" s="6"/>
      <c r="Q16" s="6"/>
      <c r="R16" s="10"/>
    </row>
    <row r="17" spans="1:18">
      <c r="A17" s="5"/>
      <c r="B17" s="6"/>
      <c r="C17" s="6"/>
      <c r="D17" s="6"/>
      <c r="E17" s="6"/>
      <c r="F17" s="6"/>
      <c r="G17" s="6"/>
      <c r="H17" s="6"/>
      <c r="I17" s="6"/>
      <c r="J17" s="6"/>
      <c r="K17" s="6"/>
      <c r="L17" s="6"/>
      <c r="M17" s="6"/>
      <c r="N17" s="6"/>
      <c r="O17" s="6"/>
      <c r="P17" s="6"/>
      <c r="Q17" s="6"/>
      <c r="R17" s="10"/>
    </row>
    <row r="18" spans="1:18">
      <c r="A18" s="5"/>
      <c r="B18" s="6"/>
      <c r="C18" s="6"/>
      <c r="D18" s="6"/>
      <c r="E18" s="6"/>
      <c r="F18" s="6"/>
      <c r="G18" s="6"/>
      <c r="H18" s="6"/>
      <c r="I18" s="6"/>
      <c r="J18" s="6"/>
      <c r="K18" s="6"/>
      <c r="L18" s="6"/>
      <c r="M18" s="6"/>
      <c r="N18" s="6"/>
      <c r="O18" s="6"/>
      <c r="P18" s="6"/>
      <c r="Q18" s="6"/>
      <c r="R18" s="10"/>
    </row>
    <row r="19" ht="16.35" spans="1:18">
      <c r="A19" s="7"/>
      <c r="B19" s="8"/>
      <c r="C19" s="8"/>
      <c r="D19" s="8"/>
      <c r="E19" s="8"/>
      <c r="F19" s="8"/>
      <c r="G19" s="8"/>
      <c r="H19" s="8"/>
      <c r="I19" s="8"/>
      <c r="J19" s="8"/>
      <c r="K19" s="8"/>
      <c r="L19" s="8"/>
      <c r="M19" s="8"/>
      <c r="N19" s="8"/>
      <c r="O19" s="8"/>
      <c r="P19" s="8"/>
      <c r="Q19" s="8"/>
      <c r="R19" s="11"/>
    </row>
  </sheetData>
  <mergeCells count="18">
    <mergeCell ref="A1:R1"/>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1388888888889" right="0.751388888888889" top="1" bottom="1" header="0.5" footer="0.5"/>
  <pageSetup paperSize="9" orientation="landscape" horizontalDpi="600" verticalDpi="600"/>
  <headerFooter alignWithMargins="0">
    <oddFooter>&amp;C投 标 人：               （盖单位章）
法定代表人：              （签     章）</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15" master="" otherUserPermission="visible"/>
  <rangeList sheetStid="18"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说明</vt:lpstr>
      <vt:lpstr>清单汇总表</vt:lpstr>
      <vt:lpstr>100章 总则 </vt:lpstr>
      <vt:lpstr>327省道科技兴安样板路建设工程</vt:lpstr>
      <vt:lpstr>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愿时光温柔待你</cp:lastModifiedBy>
  <dcterms:created xsi:type="dcterms:W3CDTF">1996-12-17T01:32:00Z</dcterms:created>
  <cp:lastPrinted>2016-02-03T01:09:00Z</cp:lastPrinted>
  <dcterms:modified xsi:type="dcterms:W3CDTF">2025-08-15T07:11:16Z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6B1BC5B020A949AFAD4678F4E8C2CD73_13</vt:lpwstr>
  </property>
</Properties>
</file>