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泰州市海陵区城市文化宣传服务项目" sheetId="1" r:id="rId1"/>
    <sheet name="Sheet1" sheetId="2" r:id="rId2"/>
  </sheets>
  <definedNames>
    <definedName name="_xlnm.Print_Area" localSheetId="0">泰州市海陵区城市文化宣传服务项目!$A$1:$H$199</definedName>
    <definedName name="_xlnm.Print_Titles" localSheetId="0">泰州市海陵区城市文化宣传服务项目!$1:$3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<sst xmlns="http://schemas.openxmlformats.org/spreadsheetml/2006/main" count="853" uniqueCount="496">
  <si>
    <t>泰州市海陵区城市文化宣传服务项目清单</t>
  </si>
  <si>
    <t>序号</t>
  </si>
  <si>
    <t>项目编码</t>
  </si>
  <si>
    <t>项目名称</t>
  </si>
  <si>
    <t>项目特征</t>
  </si>
  <si>
    <t>单位</t>
  </si>
  <si>
    <t>数量</t>
  </si>
  <si>
    <t>单价（元）</t>
  </si>
  <si>
    <t>合计（元）</t>
  </si>
  <si>
    <t>A.1</t>
  </si>
  <si>
    <t>主干道彩灯</t>
  </si>
  <si>
    <t>A.1.1</t>
  </si>
  <si>
    <t>鼓楼路（海阳路—济川路）</t>
  </si>
  <si>
    <t>1</t>
  </si>
  <si>
    <t>050307001114</t>
  </si>
  <si>
    <t>圆百福红色亮化羊皮灯笼85#</t>
  </si>
  <si>
    <t>1.名称：定制85#圆百福红色亮化羊皮灯笼；
2.材质：仿羊皮防雨皮料；
3.尺寸：82cm*70cm，配套铁链；
4.含拆除、仓储、运输、清理、吊装费用（配套灯）；
5.维护期按甲方要求</t>
  </si>
  <si>
    <t>个</t>
  </si>
  <si>
    <t>10</t>
  </si>
  <si>
    <t>2</t>
  </si>
  <si>
    <t>050307001065</t>
  </si>
  <si>
    <t>圆百福红色亮化羊皮灯笼85#（利旧）</t>
  </si>
  <si>
    <t>1.名称：（利旧）85#圆百福红色亮化羊皮灯笼；
2.材质：仿羊皮防雨皮料；
3.尺寸：82cm*70cm，配套铁链；
4.含拆除、仓储、运输、清理、吊装费用（配套灯）；
5.维护期按甲方要求</t>
  </si>
  <si>
    <t>276</t>
  </si>
  <si>
    <t>3</t>
  </si>
  <si>
    <t>050307009003</t>
  </si>
  <si>
    <t>定制框架</t>
  </si>
  <si>
    <t>1.25#镀锌方管，长度135cm，两个支角及平角，抱箍配件一套，仿古金色烤漆；
2.含拆除、仓储、运输、清理、吊装费用
3.维护期按甲方要求</t>
  </si>
  <si>
    <t>套</t>
  </si>
  <si>
    <t>4</t>
  </si>
  <si>
    <t>050307009020</t>
  </si>
  <si>
    <t>定制框架（利旧）</t>
  </si>
  <si>
    <t>1.（利旧）25#镀锌方管，长度135cm，两个支角及平角，抱箍配件一套，仿古金色烤漆；
2.含拆除、仓储、运输、清理、吊装费用
3.维护期按甲方要求</t>
  </si>
  <si>
    <t>133</t>
  </si>
  <si>
    <t>A.1.2</t>
  </si>
  <si>
    <t>海陵路（济川路—人民西路）</t>
  </si>
  <si>
    <t>5</t>
  </si>
  <si>
    <t>050307001115</t>
  </si>
  <si>
    <t>圆百福红色亮化羊皮灯笼65#</t>
  </si>
  <si>
    <t>1.名称：定制65#圆百福红色亮化羊皮灯笼；
2.材质：仿羊皮防雨皮料；
3.尺寸：高62cm*55cm宽，配套铁链；
4.含拆除、仓储、运输、清理、吊装费用（配套灯）；
5.维护期按甲方要求</t>
  </si>
  <si>
    <t>6</t>
  </si>
  <si>
    <t>050307001066</t>
  </si>
  <si>
    <t>圆百福红色亮化羊皮灯笼65#（利旧）</t>
  </si>
  <si>
    <t>1.名称：（利旧）65#圆百福红色亮化羊皮灯笼；
2.材质：仿羊皮防雨皮料；
3.尺寸：62cm*55cm，配套铁链；
4.含拆除、仓储、运输、清理、吊装费用（配套灯）；
5.维护期按甲方要求</t>
  </si>
  <si>
    <t>186</t>
  </si>
  <si>
    <t>7</t>
  </si>
  <si>
    <t>050307009002</t>
  </si>
  <si>
    <t>1.25#镀锌方管，长度105cm，两个支角及平角，抱箍配件一套，仿古金色烤漆；
2.含拆除、仓储、运输、清理、吊装费用
3.维护期按甲方要求</t>
  </si>
  <si>
    <t>8</t>
  </si>
  <si>
    <t>050307009021</t>
  </si>
  <si>
    <t>1.（利旧）25#镀锌方管，长度105cm，两个支角及平角，抱箍配件一套，仿古金色烤漆；
2.含拆除、仓储、运输、清理、吊装费用
3.维护期按甲方要求</t>
  </si>
  <si>
    <t>88</t>
  </si>
  <si>
    <t>A.1.3</t>
  </si>
  <si>
    <t>青年路（森园路—海阳路）</t>
  </si>
  <si>
    <t>9</t>
  </si>
  <si>
    <t>050307001001</t>
  </si>
  <si>
    <t>冬瓜羊皮灯笼65#</t>
  </si>
  <si>
    <t>1.名称：定制65#冬瓜三连串亮化羊皮灯笼；
2.材质：仿羊皮防雨皮料；
3.安装：高度45cm,直径50cM，配套铁链；
4.含拆除、仓储、运输、清理、吊装费用（配套灯）；
5.维护期按甲方要求</t>
  </si>
  <si>
    <t>20</t>
  </si>
  <si>
    <t>050307001050</t>
  </si>
  <si>
    <t>冬瓜羊皮灯笼65#（利旧）</t>
  </si>
  <si>
    <t>1.名称：（利旧）65#冬瓜三连串亮化羊皮灯笼；
2.材质：仿羊皮防雨皮料；
3.尺寸：高度45cm,直径50cM，配套铁链；
4.含拆除、仓储、运输、清理、吊装费用（配套灯）；
5.维护期按甲方要求</t>
  </si>
  <si>
    <t>744</t>
  </si>
  <si>
    <t>11</t>
  </si>
  <si>
    <t>050307009001</t>
  </si>
  <si>
    <t>12</t>
  </si>
  <si>
    <t>050307009022</t>
  </si>
  <si>
    <t>754</t>
  </si>
  <si>
    <t>A.1.4</t>
  </si>
  <si>
    <t>人民路（鼓楼大桥-迎春东路）、南山寺路（迎春东路-国泰宾馆）</t>
  </si>
  <si>
    <t>13</t>
  </si>
  <si>
    <t>050307001006</t>
  </si>
  <si>
    <t>双层定制方型中国风亮化羊皮灯笼</t>
  </si>
  <si>
    <t>1.名称：双层定制方型中国风亮化羊皮灯笼；
2.材质：仿羊皮防雨皮料；
3.尺寸：85cm*40cm；
4.含拆除、仓储、运输、清理、吊装费用（配套灯）；
5.维护期按甲方要求</t>
  </si>
  <si>
    <t>14</t>
  </si>
  <si>
    <t>050307001051</t>
  </si>
  <si>
    <t>双层定制方型中国风亮化羊皮灯笼（利旧）</t>
  </si>
  <si>
    <t>1.名称：（利旧）双层定制方型中国风亮化羊皮灯笼；
2.材质：仿羊皮防雨皮料；
3.尺寸：85cm*40cm；
4.含拆除、仓储、运输、清理、吊装费用（配套灯）；
5.维护期按甲方要求</t>
  </si>
  <si>
    <t>136</t>
  </si>
  <si>
    <t>15</t>
  </si>
  <si>
    <t>050307009005</t>
  </si>
  <si>
    <t>16</t>
  </si>
  <si>
    <t>050307009023</t>
  </si>
  <si>
    <t>1.（可利用）25#镀锌方管，长度105cm，两个支角及平角，抱箍配件一套，仿古金色烤漆；
2.含拆除、仓储、运输、清理、吊装费用
3.维护期按甲方要求</t>
  </si>
  <si>
    <t>A.1.5</t>
  </si>
  <si>
    <t>济川路（南官河—兴泰公路）</t>
  </si>
  <si>
    <t>17</t>
  </si>
  <si>
    <t>050307001021</t>
  </si>
  <si>
    <t>三连串亚克力圆灯笼</t>
  </si>
  <si>
    <t>1.名称：三连串亚克力圆灯笼；
2.材质：亚克力灯笼；
3.尺寸：灯笼直径60cm，三个灯笼一组。高180cm*60cm宽，骨架烤漆，竖向骨架横向每根25*25*1.2mm；
4.含拆除、仓储、运输、清理、吊装费用（配套灯）；
5.维护期按甲方要求</t>
  </si>
  <si>
    <t>18</t>
  </si>
  <si>
    <t>050307001016</t>
  </si>
  <si>
    <t>三连串亚克力圆灯笼（利旧）</t>
  </si>
  <si>
    <t>1.名称：（利旧）三连串亚克力圆灯笼；
2.材质：亚克力灯笼；
3.尺寸：灯笼直径60cm，三个灯笼一组。高180cm*60cm宽，骨架烤漆，竖向骨架横向每根25*25*1.2mm；
4.含拆除、仓储、运输、清理、吊装费用（配套灯）；
5.维护期按甲方要求</t>
  </si>
  <si>
    <t>254</t>
  </si>
  <si>
    <t>A.1.6</t>
  </si>
  <si>
    <t>迎春西路（祥泰路—吴陵路）</t>
  </si>
  <si>
    <t>19</t>
  </si>
  <si>
    <t>050307001015</t>
  </si>
  <si>
    <t>1.名称：定制65#圆百福红色亮化羊皮灯笼；
2.材质：仿羊皮防雨皮料；
3.尺寸：62cm*55cm，配套铁链；
4.含拆除、仓储、运输、清理、吊装费用（配套灯）；
5.维护期按甲方要求</t>
  </si>
  <si>
    <t>050307001052</t>
  </si>
  <si>
    <t>70</t>
  </si>
  <si>
    <t>21</t>
  </si>
  <si>
    <t>050307009010</t>
  </si>
  <si>
    <t>22</t>
  </si>
  <si>
    <t>050307009024</t>
  </si>
  <si>
    <t>30</t>
  </si>
  <si>
    <t>A.1.7</t>
  </si>
  <si>
    <t>迎春路（南官河—春晖路）</t>
  </si>
  <si>
    <t>23</t>
  </si>
  <si>
    <t>050307001020</t>
  </si>
  <si>
    <t>亚克力中国结</t>
  </si>
  <si>
    <t>1.名称：中国结；
2.材质：亚克力；
3.尺寸：210cm*90cm，配套骨架架烤漆；
4.含拆除、仓储、运输、清理、吊装费用（配套灯）；
5.维护期按甲方要求</t>
  </si>
  <si>
    <t>24</t>
  </si>
  <si>
    <t>050307001014</t>
  </si>
  <si>
    <t>亚克力中国结（利旧）</t>
  </si>
  <si>
    <t>1.名称：（利旧）中国结；
2.材质：亚克力；
3.尺寸：210cm*90cm，配套骨架架烤漆；
4.含拆除、仓储、运输、清理、吊装费用（配套灯）；
5.维护期按甲方要求</t>
  </si>
  <si>
    <t>314</t>
  </si>
  <si>
    <t>A.1.8</t>
  </si>
  <si>
    <t>东进路（南官河—春晖路）</t>
  </si>
  <si>
    <t>25</t>
  </si>
  <si>
    <t>050307001063</t>
  </si>
  <si>
    <t>定制冬瓜百福红色亮化羊皮灯笼85#</t>
  </si>
  <si>
    <t>1.名称：定制85#冬瓜百福红色亮化羊皮灯笼；
2.材质：仿羊皮防雨皮料；
3.尺寸：82cm*40cm，配套铁链；
4.含拆除、仓储、运输、清理、吊装费用（配套灯）；
5.维护期按甲方要求</t>
  </si>
  <si>
    <t>26</t>
  </si>
  <si>
    <t>050307001064</t>
  </si>
  <si>
    <t>冬瓜百福红色亮化羊皮灯笼85#（利旧）</t>
  </si>
  <si>
    <t>1.名称：（利旧）85#冬瓜百福红色亮化羊皮灯笼；
2.材质：仿羊皮防雨皮料；
3.尺寸：82cm*40cm，配套铁链；
4.含拆除、仓储、运输、清理、吊装费用（配套灯）；
5.维护期按甲方要求</t>
  </si>
  <si>
    <t>322</t>
  </si>
  <si>
    <t>27</t>
  </si>
  <si>
    <t>050307009019</t>
  </si>
  <si>
    <t>28</t>
  </si>
  <si>
    <t>050307009038</t>
  </si>
  <si>
    <t>156</t>
  </si>
  <si>
    <t>A.1.12</t>
  </si>
  <si>
    <t>西门桥</t>
  </si>
  <si>
    <t>29</t>
  </si>
  <si>
    <t>050307001045</t>
  </si>
  <si>
    <t>1.名称：三连串亚克力圆灯笼；
2.材质：亚克力灯笼；
3.尺寸：灯笼直径60cm，三个灯笼一组。180cm*60cm，骨架烤漆，竖向骨架横向每根25*25*1.2mm；
4.含拆除、仓储、运输、清理、吊装费用（配套灯）；
5.维护期按甲方要求</t>
  </si>
  <si>
    <t>050307001043</t>
  </si>
  <si>
    <t>1.名称：（利旧）三连串亚克力圆灯笼；
2.材质：亚克力灯笼；
3.尺寸：灯笼直径60cm，三个灯笼一组。180cm*60cm，骨架烤漆，竖向骨架横向每根25*25*1.2mm；
4.含拆除、仓储、运输、清理、吊装费用（配套灯）；
5.维护期按甲方要求</t>
  </si>
  <si>
    <t>A.2</t>
  </si>
  <si>
    <t>春节特色街区花灯</t>
  </si>
  <si>
    <t>A.2.1</t>
  </si>
  <si>
    <t>五一路光孝寺南门</t>
  </si>
  <si>
    <t>31</t>
  </si>
  <si>
    <t>011508002001</t>
  </si>
  <si>
    <t>发光灯带</t>
  </si>
  <si>
    <t>1.名称：发光字定制；
2.材质：背板亚克力，发光字：软胶条灯带；
3.尺寸：7字尺寸:长105cm,宽17cm；
4.含拆除、清理、吊装费用；</t>
  </si>
  <si>
    <t>32</t>
  </si>
  <si>
    <t>050307001047</t>
  </si>
  <si>
    <t>简约中式圆形灯笼</t>
  </si>
  <si>
    <t>1.名称：简约中式圆形灯笼；
2.材质：防水弹力缎布面+铁艺框架+同色流苏；
3.尺寸：1、中黄色直径约60cm,搭配同色流苏60cmm；(参照效果图 )
4.含拆除、清理、安装等费用；</t>
  </si>
  <si>
    <t>33</t>
  </si>
  <si>
    <t>050307001074</t>
  </si>
  <si>
    <t>简约中式印花冬瓜灯笼</t>
  </si>
  <si>
    <t>1.名称：简约中式印花冬瓜灯笼；
2.材质：防水弹力缎布面+铁艺框架+同色流苏；
3.尺寸：橘红色布面+凤凰纹印花；宽35cm长88cm,搭配同色流苏60cm；(参照效果图 )
4.含拆除、清理、安装等费用；</t>
  </si>
  <si>
    <t>34</t>
  </si>
  <si>
    <t>050307001073</t>
  </si>
  <si>
    <t>1.名称：简约中式印花冬瓜灯笼；
2.材质：防水弹力缎布面+铁艺框架+同色流苏；
3.尺寸：钴蓝色布面+紫色凤尾印花，宽35cm长88cm,搭配同色流苏60cm；(参照效果图 )
4.含拆除、清理、安装费用；</t>
  </si>
  <si>
    <t>35</t>
  </si>
  <si>
    <t>050307001075</t>
  </si>
  <si>
    <t>简约中式冬瓜灯笼</t>
  </si>
  <si>
    <t>1.名称：简约中式冬瓜灯笼；
2.材质：防水弹力缎布面+铁艺框架+同色流苏；
3.尺寸：粉绿色宽50cm,搭配同色流苏50cm；(参照效果图 )
4.含拆除、清理、安装费用；</t>
  </si>
  <si>
    <t>36</t>
  </si>
  <si>
    <t>050307001076</t>
  </si>
  <si>
    <t>1.名称：简约中式冬瓜灯笼
2.材质：防水弹力缎布面+铁艺框架+同色流苏；
3.尺寸：苹果绿色宽50cm长64cm,搭配同色流苏60cm；(参照效果图 )
4.含拆除、清理、安装费用；</t>
  </si>
  <si>
    <t>050307001131</t>
  </si>
  <si>
    <t>雪花灯</t>
  </si>
  <si>
    <t>1.名称：行道树雪花灯（LED灯）；
2.材质：亚克力；
3.尺寸：30-40cm；(具体尺寸及布置根据建设单位要求实施 )
4.含拆除、清理、安装、维护费用；</t>
  </si>
  <si>
    <t>A.2.2</t>
  </si>
  <si>
    <t>人民西路（光孝寺北门）</t>
  </si>
  <si>
    <t>050307001067</t>
  </si>
  <si>
    <t>人民西路（光孝寺北门）灯笼灯带维护费</t>
  </si>
  <si>
    <t>1.名称：人民西路（光孝寺北门）灯笼灯带维护费，
2.材质：PVC材质，仿羊绒裹面；
3.尺寸：口径28cm
4.含拆除、仓储、运输、清理、安装费用（配套灯）；
5.维护期按甲方要求</t>
  </si>
  <si>
    <t>项</t>
  </si>
  <si>
    <t>A.2.3</t>
  </si>
  <si>
    <t>税东街（鼓楼路-东城河）</t>
  </si>
  <si>
    <t>050307001128</t>
  </si>
  <si>
    <t>税东街（鼓楼路-东城河）灯笼维护费</t>
  </si>
  <si>
    <t>1.名称：税东街（鼓楼路-东城河）灯笼（含四连串灯笼、福袋灯笼等）维护费；
2.材质：见现状；
3.尺寸：见现状
4.含拆除、仓储、运输、清理、安装费用（配套灯）；
5.维护期按甲方要求</t>
  </si>
  <si>
    <t>钟楼巷（十字街道+附属游园）</t>
  </si>
  <si>
    <t>050307001087</t>
  </si>
  <si>
    <t>钟楼巷（十字街道+附属游园）现状灯笼维护费</t>
  </si>
  <si>
    <t>1.钟楼巷（十字街道+附属游园）现状灯笼维护；
2.材质及尺寸：见现状；
3.含拆除、运输、清理、维护费用（配套灯）；
4.维护期按甲方要求</t>
  </si>
  <si>
    <t>A.2.5</t>
  </si>
  <si>
    <t>钟楼巷（东西巷道）</t>
  </si>
  <si>
    <t>050307001098</t>
  </si>
  <si>
    <t>钟楼巷（东西巷道）现状灯笼维护费</t>
  </si>
  <si>
    <t>1.钟楼巷（东西巷道）现状灯笼维护费（含灯笼、灯珠串）
2.材质及尺寸：见现状；
3.含拆除、运输、清理、维护费用（配套灯）；
4.维护期按甲方要求</t>
  </si>
  <si>
    <t>A.2.6</t>
  </si>
  <si>
    <t>钟楼巷（南入口）</t>
  </si>
  <si>
    <t>050307001123</t>
  </si>
  <si>
    <t>钟楼巷（南入口）现状灯笼线路改造、维护费</t>
  </si>
  <si>
    <t>1.钟楼巷（南入口）现状灯笼线路改造、维护
2.含拆除、运输、清理、维护费用（配套灯）；
3.维护期按甲方要求</t>
  </si>
  <si>
    <t>A.2.7</t>
  </si>
  <si>
    <t>府前街（海陵北路-鼓楼北路）</t>
  </si>
  <si>
    <t>050307001099</t>
  </si>
  <si>
    <t>四连串灯笼</t>
  </si>
  <si>
    <t>1.名称：四连串灯笼（无灯，不通电）
2.材质：防水纸，4个/串;
3.尺寸：直径25cm，配套铁链;
4.含拆除、仓储、运输、清理、吊装费用；
5.维护期按甲方要求</t>
  </si>
  <si>
    <t>串</t>
  </si>
  <si>
    <t>200</t>
  </si>
  <si>
    <t>A.2.8</t>
  </si>
  <si>
    <t>人民路（中国人寿-鼓楼大桥）</t>
  </si>
  <si>
    <t>050307001100</t>
  </si>
  <si>
    <t>（利旧）手绘弹力布灯笼60#</t>
  </si>
  <si>
    <t>1.名称：（利旧）60#弹力手绘灯笼;
2.材质：弹力布手绘;
3.尺寸：60cm*60cm，配套铁链;
4.含拆除、仓储、运输、清理、吊装费用（配套灯）；
5.维护期按甲方要求</t>
  </si>
  <si>
    <t>A.2.9</t>
  </si>
  <si>
    <t>火车站街区（含火车站上下客环形区间道路）</t>
  </si>
  <si>
    <t>050307001106</t>
  </si>
  <si>
    <t>100</t>
  </si>
  <si>
    <t>050307001107</t>
  </si>
  <si>
    <t>050307009050</t>
  </si>
  <si>
    <t>中国结</t>
  </si>
  <si>
    <t>1.大红编织中国结、80cm*80cm，具体详见效果图</t>
  </si>
  <si>
    <t>050307001108</t>
  </si>
  <si>
    <t>四连串灯笼福字灯笼</t>
  </si>
  <si>
    <t>1.名称：四连串灯笼（无灯，不通电）;
2.材质：防水纸，4个/串;
3.尺寸：直径25cm，配套铁链;
4.含拆除、仓储、运输、清理、吊装费用；
5.维护期按甲方要求</t>
  </si>
  <si>
    <t>2000</t>
  </si>
  <si>
    <t>A.2.10</t>
  </si>
  <si>
    <t>文昌桥</t>
  </si>
  <si>
    <t>050307001057</t>
  </si>
  <si>
    <t>三连串亚克力圆灯笼（维护费）</t>
  </si>
  <si>
    <t>1.名称：三连串亚克力圆灯笼维护费；
2.材质：亚克力灯笼；
3.尺寸：灯笼直径60cm，三个灯笼一组。180cm*60cm，骨架烤漆，竖向骨架横向每根25*25*1.2mm；
4.含拆除、仓储、运输、清理、吊装费用（含损坏灯笼的更新更换）；
5.维护期按甲方要求</t>
  </si>
  <si>
    <t>A.2.11</t>
  </si>
  <si>
    <t>文峰桥</t>
  </si>
  <si>
    <t>050307001124</t>
  </si>
  <si>
    <t>A.2.12</t>
  </si>
  <si>
    <t>迎春桥</t>
  </si>
  <si>
    <t>050307001096</t>
  </si>
  <si>
    <t>三连串圆灯笼</t>
  </si>
  <si>
    <t>1：名称:中国红大灯笼
2：材质:亚克力灯笼
3：尺寸:灯笼直径78cm.3个灯笼一组，框架高度243cm，宽度80cm
4：含吊装费用配套灯,组装灯笼费及维护费
5.5.维护期按甲方要求</t>
  </si>
  <si>
    <t>050307001121</t>
  </si>
  <si>
    <t>立体彩灯</t>
  </si>
  <si>
    <t>1.名称：大号梦幻花朵立体彩灯；
2.材质：防水绸缎布面+铁艺框架，，花瓣内部LED灯打亮，花瓣边沿一圈白色灯带装饰；（参考效果图）
3.尺寸：紫/粉色至杏粉色渐变，花蕊中黄色；花朵直径80cm或100cm(实际尺寸根据现场）；地面钢架固定
4.含拆除、清理、吊装、维护费用；</t>
  </si>
  <si>
    <t>050307001126</t>
  </si>
  <si>
    <t>蝴蝶形花灯</t>
  </si>
  <si>
    <t>1.名称：蝴蝶形花灯；
2.材质：防水绸缎印花布面(仿蝴蝶翅膀印花)+铁艺框架；
3.尺寸：紫色至淡黄色渐变长110cm；（参考效果图）
4.含拆除、清理、吊装、维护费用；</t>
  </si>
  <si>
    <t>A.2.13</t>
  </si>
  <si>
    <t>鼓楼大桥两侧廊架</t>
  </si>
  <si>
    <t>050307001130</t>
  </si>
  <si>
    <t>1.名称：大号梦幻花朵立体彩灯；
2.材质：防水绸缎布面+铁艺框架，，花瓣内部LED灯打亮，花瓣边沿一圈白色灯带装饰；（参考效果图）
3.尺寸：紫/粉色至杏粉色渐变，花蕊中黄色；花朵直径80或100cm(实际尺寸根据现场）；顶部拉线悬挂固定；
4.含拆除、清理、吊装、维护费用；</t>
  </si>
  <si>
    <t>050307001127</t>
  </si>
  <si>
    <t>鸟笼印花灯笼</t>
  </si>
  <si>
    <t>1.名称：鸟笼印花灯笼；
2.材质：防水绸缎布面+铁艺框架；
3.尺寸：浅紫渐变色印花宽50cm(含外骨架),长80cm；(参照效果图 )
4.含拆除、清理、安装、维护等费用；</t>
  </si>
  <si>
    <t>60</t>
  </si>
  <si>
    <t>050307001125</t>
  </si>
  <si>
    <t>A.2.14</t>
  </si>
  <si>
    <t>东环快速路（运河路-火车站）</t>
  </si>
  <si>
    <t>050307001119</t>
  </si>
  <si>
    <t>灯杆发光中国结（利旧）</t>
  </si>
  <si>
    <t>1.灯杆发光中国结（利用去年花灯进行替换、补缺）；
2.含拆除、仓储、运输、清理、吊装费用；</t>
  </si>
  <si>
    <t>50</t>
  </si>
  <si>
    <t>050307001117</t>
  </si>
  <si>
    <t>中国结、线路等（维护）</t>
  </si>
  <si>
    <t>1.名称：对东环快速路（运河路~火车站）的发光中国结及线路进行巡查
2.维护期按甲方要求。</t>
  </si>
  <si>
    <t>A.3</t>
  </si>
  <si>
    <t>国旗灯箱安装</t>
  </si>
  <si>
    <t>A.3.1</t>
  </si>
  <si>
    <t>迎春大桥国旗灯箱</t>
  </si>
  <si>
    <t>050307009042</t>
  </si>
  <si>
    <t>1.名称：定制灯箱(五角星放大款)；
2.灯箱高度119cm宽度79cm(双面),内置防水LED照明灯带，2个/套；
特质抱箍含铁架（长120cm宽90cm）含拆除、清理、新装等费用；
3、含一年维护费用</t>
  </si>
  <si>
    <t>A.3.2</t>
  </si>
  <si>
    <t>鼓楼大桥国旗灯箱</t>
  </si>
  <si>
    <t>050307009043</t>
  </si>
  <si>
    <t>A.4</t>
  </si>
  <si>
    <t>花灯小品及墙面喷绘</t>
  </si>
  <si>
    <t>011507002011</t>
  </si>
  <si>
    <t>万达广场花灯小品</t>
  </si>
  <si>
    <t>1.万达广场花灯小品；
2.花朵主体尺寸：高度5米，宽度4.2米（具体尺寸，须根据甲方要求，结合现场环境确定）；
3.含一年维护费用；
4.具体详见效果图</t>
  </si>
  <si>
    <t>组</t>
  </si>
  <si>
    <t>011507002027</t>
  </si>
  <si>
    <t>老区政府美陈</t>
  </si>
  <si>
    <t>1.老区政府美陈；
2.搭配支架的KT板小品，尺寸：高度2米，宽度4米（具体尺寸，须根据甲方要求，结合现场环境确定）；
3.含一年维护费用；
4.具体详见效果图</t>
  </si>
  <si>
    <t>011507002028</t>
  </si>
  <si>
    <t>金鹰东南角花灯小品</t>
  </si>
  <si>
    <t>1.金鹰东南角花灯小品；
2.尺寸：高度5米，宽度9米（具体尺寸，须根据甲方要求，结合现场环境确定）；
3.含一年维护费用
4.具体详见效果图</t>
  </si>
  <si>
    <t>011507002029</t>
  </si>
  <si>
    <t>墙面喷绘</t>
  </si>
  <si>
    <t>1.墙面喷绘；
2.采用防水喷绘涂料，合同维护期内不剥落，不掉色；
3.彩绘内容满足建设单位需要</t>
  </si>
  <si>
    <t>m2</t>
  </si>
  <si>
    <t>150</t>
  </si>
  <si>
    <t>A.5</t>
  </si>
  <si>
    <t>城市绿雕与节点小品</t>
  </si>
  <si>
    <t>A.5.3</t>
  </si>
  <si>
    <t>老区政府</t>
  </si>
  <si>
    <t>011507002006</t>
  </si>
  <si>
    <t>老区政府小品</t>
  </si>
  <si>
    <t>1.老区政府小品（含骨架、基础等一切内容）搬运费及一年维护费用</t>
  </si>
  <si>
    <t>A.5.4</t>
  </si>
  <si>
    <t>四人医对面（翡翠城转角节点）</t>
  </si>
  <si>
    <t>011507002014</t>
  </si>
  <si>
    <t>四人医对面（翡翠城）小品</t>
  </si>
  <si>
    <t>1.四人医对面（翡翠城）小品（含骨架、基础等一切内容）搬运费及一年维护费用</t>
  </si>
  <si>
    <t>A.5.5</t>
  </si>
  <si>
    <t>金鹰十字路口西南角</t>
  </si>
  <si>
    <t>011507002010</t>
  </si>
  <si>
    <t>金鹰西南角绿雕</t>
  </si>
  <si>
    <t>1.金鹰西南角绿雕（含基础、骨架等一切内容）搬运费及一年维护费用</t>
  </si>
  <si>
    <t>A.5.9</t>
  </si>
  <si>
    <t>新（区政府）小品</t>
  </si>
  <si>
    <t>011507002016</t>
  </si>
  <si>
    <t>新（区政府）绿雕</t>
  </si>
  <si>
    <t>1.新（区政府）绿雕（含骨架、基础等一切内容）搬运费及一年维护费用</t>
  </si>
  <si>
    <t>A.5.10</t>
  </si>
  <si>
    <t>火车站小品（火车站与站前路口）</t>
  </si>
  <si>
    <t>011507002015</t>
  </si>
  <si>
    <t>火车站小品绿雕</t>
  </si>
  <si>
    <t>1.火车站小品绿雕（含骨架、基础等一切内容）搬运费及一年维护费用</t>
  </si>
  <si>
    <t>A.6</t>
  </si>
  <si>
    <t>海陵住建局院内</t>
  </si>
  <si>
    <t>050307001104</t>
  </si>
  <si>
    <t>050307009046</t>
  </si>
  <si>
    <t>1.利旧25#镀锌方管，长度105cm，两个支角及平角，抱箍配件一套，仿古金色烤漆；
2.含拆除、仓储、运输、清理、吊装费用
3.维护期按甲方要求</t>
  </si>
  <si>
    <t>011507002020</t>
  </si>
  <si>
    <t>绒布灯笼</t>
  </si>
  <si>
    <t>1.200#红色绒布灯笼含安装费、接电配线配电箱费用
2.含拆除、仓储、运输、清理、吊装费用（配套灯）；</t>
  </si>
  <si>
    <t>050307009047</t>
  </si>
  <si>
    <t>中国结对联</t>
  </si>
  <si>
    <t>1.大红编织中国结对联（7字），高度约2.2m</t>
  </si>
  <si>
    <t>050307009048</t>
  </si>
  <si>
    <t>050307009049</t>
  </si>
  <si>
    <t>“春”字挂饰</t>
  </si>
  <si>
    <t>1.“春”字挂饰，宽约14cm，高约40cm，具体详见效果图</t>
  </si>
  <si>
    <t>011507002021</t>
  </si>
  <si>
    <t>小号绒布灯笼</t>
  </si>
  <si>
    <t>1.小号绒布灯笼，直径约11cm，高度9.8cm，含
安装费
2.含拆除、仓储、运输、清理、吊装费用（配套灯）；</t>
  </si>
  <si>
    <t>74</t>
  </si>
  <si>
    <t>011507002022</t>
  </si>
  <si>
    <t>中号绒布灯笼</t>
  </si>
  <si>
    <t>1.中号绒布灯笼，直径约14cm，高度12cm，含安
装费
2.含拆除、仓储、运输、清理、吊装费用（配套灯）；</t>
  </si>
  <si>
    <t>52</t>
  </si>
  <si>
    <t>011507002023</t>
  </si>
  <si>
    <t>大号绒布灯笼</t>
  </si>
  <si>
    <t>1.大号绒布灯笼，直径约17cm，高度15cm，含安
装费
2.含拆除、仓储、运输、清理、吊装费用（配套灯）；</t>
  </si>
  <si>
    <t>58</t>
  </si>
  <si>
    <t>011507002024</t>
  </si>
  <si>
    <t>小号塑料灯笼</t>
  </si>
  <si>
    <t>1.小号塑料灯笼，直径约8.5cm，高度10cm，含
安装费
2.含拆除、仓储、运输、清理、吊装费用（配套灯）；</t>
  </si>
  <si>
    <t>011507002025</t>
  </si>
  <si>
    <t>中号塑料灯笼</t>
  </si>
  <si>
    <t>1.中号塑料灯笼，直径约14.5cm，高度12cm，含
安装费
2.含拆除、仓储、运输、清理、吊装费用（配套灯）；</t>
  </si>
  <si>
    <t>40</t>
  </si>
  <si>
    <t>011507002026</t>
  </si>
  <si>
    <t>大号塑料灯笼</t>
  </si>
  <si>
    <t>1.大号塑料灯笼，直径约18cm，高度26cm，含安
装费
2.含拆除、仓储、运输、清理、吊装费用（配套灯）；</t>
  </si>
  <si>
    <t>80</t>
  </si>
  <si>
    <t>C</t>
  </si>
  <si>
    <t>安装工程</t>
  </si>
  <si>
    <t>C.1</t>
  </si>
  <si>
    <t>鼓楼路接电（海阳路—济川路）</t>
  </si>
  <si>
    <t>030411001001</t>
  </si>
  <si>
    <t>配管</t>
  </si>
  <si>
    <t>1.名称:PVC硬塑料管
2.规格:DN20
3.配置形式:明配</t>
  </si>
  <si>
    <t>m</t>
  </si>
  <si>
    <t>1716</t>
  </si>
  <si>
    <t>030411004001</t>
  </si>
  <si>
    <t>配线</t>
  </si>
  <si>
    <t>1.配线形式:管内穿线
2.规格:BVVB-2*1.5mm2
3.材质:铜芯</t>
  </si>
  <si>
    <t>3432</t>
  </si>
  <si>
    <t>030404031001</t>
  </si>
  <si>
    <t>小电器</t>
  </si>
  <si>
    <t>1.名称:无端子外部接线2.5</t>
  </si>
  <si>
    <t>572</t>
  </si>
  <si>
    <t>C.2</t>
  </si>
  <si>
    <t>海陵路接电（济川路—人民西路）</t>
  </si>
  <si>
    <t>030411001002</t>
  </si>
  <si>
    <t>686</t>
  </si>
  <si>
    <t>030411004002</t>
  </si>
  <si>
    <t>1372</t>
  </si>
  <si>
    <t>030404031002</t>
  </si>
  <si>
    <t>392</t>
  </si>
  <si>
    <t>C.3</t>
  </si>
  <si>
    <t>青年路（济川路-海阳路）接电</t>
  </si>
  <si>
    <t>030411001003</t>
  </si>
  <si>
    <t>2674</t>
  </si>
  <si>
    <t>030411004003</t>
  </si>
  <si>
    <t>5348</t>
  </si>
  <si>
    <t>030404031003</t>
  </si>
  <si>
    <t>1528</t>
  </si>
  <si>
    <t>C.4</t>
  </si>
  <si>
    <t>030411001004</t>
  </si>
  <si>
    <t>511</t>
  </si>
  <si>
    <t>030411004004</t>
  </si>
  <si>
    <t>1022</t>
  </si>
  <si>
    <t>030404031004</t>
  </si>
  <si>
    <t>292</t>
  </si>
  <si>
    <t>C.5</t>
  </si>
  <si>
    <t>济川路（南官河—兴泰公路）接电</t>
  </si>
  <si>
    <t>030411001005</t>
  </si>
  <si>
    <t>924</t>
  </si>
  <si>
    <t>030411004005</t>
  </si>
  <si>
    <t>1848</t>
  </si>
  <si>
    <t>030404031005</t>
  </si>
  <si>
    <t>528</t>
  </si>
  <si>
    <t>C.6</t>
  </si>
  <si>
    <t>迎春西路（祥泰路—吴陵路）接电</t>
  </si>
  <si>
    <t>030411001006</t>
  </si>
  <si>
    <t>280</t>
  </si>
  <si>
    <t>030411004006</t>
  </si>
  <si>
    <t>560</t>
  </si>
  <si>
    <t>030404031006</t>
  </si>
  <si>
    <t>160</t>
  </si>
  <si>
    <t>C.7</t>
  </si>
  <si>
    <t>030411001007</t>
  </si>
  <si>
    <t>1134</t>
  </si>
  <si>
    <t>030411004007</t>
  </si>
  <si>
    <t>2268</t>
  </si>
  <si>
    <t>030404031007</t>
  </si>
  <si>
    <t>648</t>
  </si>
  <si>
    <t>C.8</t>
  </si>
  <si>
    <t>东进路（南官河—春晖路）接电</t>
  </si>
  <si>
    <t>030411001008</t>
  </si>
  <si>
    <t>1162</t>
  </si>
  <si>
    <t>030411004008</t>
  </si>
  <si>
    <t>2324</t>
  </si>
  <si>
    <t>030404031008</t>
  </si>
  <si>
    <t>644</t>
  </si>
  <si>
    <t>C.12</t>
  </si>
  <si>
    <t>西门桥接电</t>
  </si>
  <si>
    <t>030411001016</t>
  </si>
  <si>
    <t>56</t>
  </si>
  <si>
    <t>030411004014</t>
  </si>
  <si>
    <t>112</t>
  </si>
  <si>
    <t>030404031014</t>
  </si>
  <si>
    <t>C.13</t>
  </si>
  <si>
    <t>五一路（光孝寺南门）接电</t>
  </si>
  <si>
    <t>030411001018</t>
  </si>
  <si>
    <t>472.5</t>
  </si>
  <si>
    <t>030411004016</t>
  </si>
  <si>
    <t>945</t>
  </si>
  <si>
    <t>030404031016</t>
  </si>
  <si>
    <t>270</t>
  </si>
  <si>
    <t>C.15</t>
  </si>
  <si>
    <t>030411001025</t>
  </si>
  <si>
    <t>105</t>
  </si>
  <si>
    <t>030411004023</t>
  </si>
  <si>
    <t>210</t>
  </si>
  <si>
    <t>030404031023</t>
  </si>
  <si>
    <t>C.16</t>
  </si>
  <si>
    <t>030411001028</t>
  </si>
  <si>
    <t>030411004025</t>
  </si>
  <si>
    <t>784</t>
  </si>
  <si>
    <t>030404031025</t>
  </si>
  <si>
    <t>2248</t>
  </si>
  <si>
    <t>C.17</t>
  </si>
  <si>
    <t>迎春桥接电</t>
  </si>
  <si>
    <t>030411001034</t>
  </si>
  <si>
    <t>030411001035</t>
  </si>
  <si>
    <t>1.名称:PE塑料管
2.规格:DN20
3.配置形式:埋地敷设</t>
  </si>
  <si>
    <t>140</t>
  </si>
  <si>
    <t>030411004029</t>
  </si>
  <si>
    <t>420</t>
  </si>
  <si>
    <t>030404031030</t>
  </si>
  <si>
    <t>C.18</t>
  </si>
  <si>
    <t>鼓楼大桥两侧廊架接电</t>
  </si>
  <si>
    <t>030411001026</t>
  </si>
  <si>
    <t>245</t>
  </si>
  <si>
    <t>030411001027</t>
  </si>
  <si>
    <t>120</t>
  </si>
  <si>
    <t>030411004024</t>
  </si>
  <si>
    <t>490</t>
  </si>
  <si>
    <t>030404031024</t>
  </si>
  <si>
    <t>272</t>
  </si>
  <si>
    <t>C.19</t>
  </si>
  <si>
    <t>030411001036</t>
  </si>
  <si>
    <t>175</t>
  </si>
  <si>
    <t>030411004030</t>
  </si>
  <si>
    <t>350</t>
  </si>
  <si>
    <t>030404031031</t>
  </si>
  <si>
    <t>C.20</t>
  </si>
  <si>
    <t>万达广场对面花灯小品接电</t>
  </si>
  <si>
    <t>030411001041</t>
  </si>
  <si>
    <t>030411004035</t>
  </si>
  <si>
    <t>030404031036</t>
  </si>
  <si>
    <t>C.22</t>
  </si>
  <si>
    <t>金鹰东南角花灯小品接电</t>
  </si>
  <si>
    <t>030411001040</t>
  </si>
  <si>
    <t>030411004034</t>
  </si>
  <si>
    <t>030404031035</t>
  </si>
  <si>
    <t>C.23</t>
  </si>
  <si>
    <t>030411001038</t>
  </si>
  <si>
    <t>78</t>
  </si>
  <si>
    <t>030411004032</t>
  </si>
  <si>
    <t>030404031033</t>
  </si>
  <si>
    <t>C.24</t>
  </si>
  <si>
    <t>漏电保护器\拆除管线</t>
  </si>
  <si>
    <t>030404031026</t>
  </si>
  <si>
    <t>漏电保护器</t>
  </si>
  <si>
    <t>1.漏电保护器安装</t>
  </si>
  <si>
    <t>2873</t>
  </si>
  <si>
    <t>030411001029</t>
  </si>
  <si>
    <t>拆除配管、管线、漏电保护器</t>
  </si>
  <si>
    <t>1.拆除配管、管线</t>
  </si>
  <si>
    <t>合  计</t>
  </si>
  <si>
    <t xml:space="preserve">备注：1.主次干道的所有灯笼后期均需保护性拆除，不得损坏，拆除时间按采购人要求；综合单价均包含保护性拆除、运输至成交供应商仓储点、一年仓储费用、包装费用及保管费。
2.国旗灯箱、街区灯笼和灯箱综合单价均包含一年维护费。
3.所有绿雕维护费包含一年3次更换字体的绿雕名称。
4.以上项目单价均包含完成该项目所需的人工费、材料费、机械费、各类措施费及管理费、利润、规费和税金（税率9%）。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</si>
</sst>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0"/>
      <color rgb="FF000000"/>
      <name val="Arial"/>
      <charset val="1"/>
    </font>
    <font>
      <b/>
      <sz val="18"/>
      <color rgb="FF000000"/>
      <name val="宋体"/>
      <charset val="1"/>
    </font>
    <font>
      <b/>
      <sz val="10"/>
      <color rgb="FF000000"/>
      <name val="宋体"/>
      <charset val="1"/>
    </font>
    <font>
      <sz val="10"/>
      <color rgb="FF000000"/>
      <name val="宋体"/>
      <charset val="1"/>
    </font>
    <font>
      <b/>
      <sz val="9"/>
      <color rgb="FF000000"/>
      <name val="宋体"/>
      <charset val="1"/>
    </font>
    <font>
      <sz val="9"/>
      <color rgb="FF000000"/>
      <name val="宋体"/>
      <charset val="1"/>
    </font>
    <font>
      <b/>
      <sz val="10"/>
      <color rgb="FFFF0000"/>
      <name val="宋体"/>
      <charset val="1"/>
    </font>
    <font>
      <b/>
      <sz val="10"/>
      <color rgb="FFFF0000"/>
      <name val="Arial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4" fillId="0" borderId="5" xfId="0" applyNumberFormat="1" applyFont="1" applyFill="1" applyBorder="1" applyAlignment="1">
      <alignment horizontal="right" vertical="center" wrapText="1"/>
    </xf>
    <xf numFmtId="176" fontId="4" fillId="0" borderId="6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0"/>
  <sheetViews>
    <sheetView tabSelected="1" workbookViewId="0">
      <selection activeCell="K5" sqref="K5"/>
    </sheetView>
  </sheetViews>
  <sheetFormatPr defaultColWidth="9" defaultRowHeight="13.2"/>
  <cols>
    <col min="1" max="1" width="5.00925925925926" customWidth="1"/>
    <col min="2" max="2" width="12.1944444444444" customWidth="1"/>
    <col min="3" max="3" width="20.0925925925926" customWidth="1"/>
    <col min="4" max="4" width="32.6388888888889" customWidth="1"/>
    <col min="5" max="5" width="6.36111111111111" customWidth="1"/>
    <col min="6" max="6" width="10.6388888888889" customWidth="1"/>
    <col min="7" max="8" width="14.3611111111111" style="2" customWidth="1"/>
    <col min="10" max="10" width="11.9074074074074" style="3" hidden="1" customWidth="1"/>
  </cols>
  <sheetData>
    <row r="1" ht="37" customHeight="1" spans="1:10">
      <c r="A1" s="4" t="s">
        <v>0</v>
      </c>
      <c r="B1" s="4"/>
      <c r="C1" s="4"/>
      <c r="D1" s="4"/>
      <c r="E1" s="4"/>
      <c r="F1" s="4"/>
      <c r="G1" s="5"/>
      <c r="H1" s="5"/>
    </row>
    <row r="2" ht="17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ht="17.75" customHeight="1" spans="1:10">
      <c r="A3" s="9"/>
      <c r="B3" s="9"/>
      <c r="C3" s="9"/>
      <c r="D3" s="9"/>
      <c r="E3" s="10"/>
      <c r="F3" s="9"/>
      <c r="G3" s="11"/>
      <c r="H3" s="12"/>
    </row>
    <row r="4" ht="28.15" customHeight="1" spans="1:10">
      <c r="A4" s="13"/>
      <c r="B4" s="14" t="s">
        <v>9</v>
      </c>
      <c r="C4" s="14" t="s">
        <v>10</v>
      </c>
      <c r="D4" s="14"/>
      <c r="E4" s="15"/>
      <c r="F4" s="16"/>
      <c r="G4" s="17"/>
      <c r="H4" s="18">
        <f>H5+H10+H15+H20+H25+H28+H33+H36+H41</f>
        <v>396719.27</v>
      </c>
    </row>
    <row r="5" ht="40.7" customHeight="1" spans="1:10">
      <c r="A5" s="13"/>
      <c r="B5" s="14" t="s">
        <v>11</v>
      </c>
      <c r="C5" s="14" t="s">
        <v>12</v>
      </c>
      <c r="D5" s="14"/>
      <c r="E5" s="15"/>
      <c r="F5" s="16"/>
      <c r="G5" s="17"/>
      <c r="H5" s="19">
        <f>SUM(H6:H9)</f>
        <v>51720.59</v>
      </c>
    </row>
    <row r="6" ht="93" customHeight="1" spans="1:10">
      <c r="A6" s="13" t="s">
        <v>13</v>
      </c>
      <c r="B6" s="20" t="s">
        <v>14</v>
      </c>
      <c r="C6" s="20" t="s">
        <v>15</v>
      </c>
      <c r="D6" s="21" t="s">
        <v>16</v>
      </c>
      <c r="E6" s="13" t="s">
        <v>17</v>
      </c>
      <c r="F6" s="22" t="s">
        <v>18</v>
      </c>
      <c r="G6" s="23">
        <v>1286.41</v>
      </c>
      <c r="H6" s="23">
        <f>ROUND(F6*G6,2)</f>
        <v>12864.1</v>
      </c>
      <c r="J6" s="3">
        <f>F6*G6</f>
        <v>12864.1</v>
      </c>
    </row>
    <row r="7" ht="93" customHeight="1" spans="1:10">
      <c r="A7" s="13" t="s">
        <v>19</v>
      </c>
      <c r="B7" s="20" t="s">
        <v>20</v>
      </c>
      <c r="C7" s="20" t="s">
        <v>21</v>
      </c>
      <c r="D7" s="21" t="s">
        <v>22</v>
      </c>
      <c r="E7" s="13" t="s">
        <v>17</v>
      </c>
      <c r="F7" s="22" t="s">
        <v>23</v>
      </c>
      <c r="G7" s="23">
        <v>116.96</v>
      </c>
      <c r="H7" s="23">
        <f t="shared" ref="H7:H40" si="0">ROUND(F7*G7,2)</f>
        <v>32280.96</v>
      </c>
      <c r="J7" s="3">
        <f t="shared" ref="J7:J38" si="1">F7*G7</f>
        <v>32280.96</v>
      </c>
    </row>
    <row r="8" ht="93" customHeight="1" spans="1:10">
      <c r="A8" s="13" t="s">
        <v>24</v>
      </c>
      <c r="B8" s="20" t="s">
        <v>25</v>
      </c>
      <c r="C8" s="20" t="s">
        <v>26</v>
      </c>
      <c r="D8" s="21" t="s">
        <v>27</v>
      </c>
      <c r="E8" s="13" t="s">
        <v>28</v>
      </c>
      <c r="F8" s="22" t="s">
        <v>18</v>
      </c>
      <c r="G8" s="23">
        <v>152.02</v>
      </c>
      <c r="H8" s="23">
        <f t="shared" si="0"/>
        <v>1520.2</v>
      </c>
      <c r="J8" s="3">
        <f t="shared" si="1"/>
        <v>1520.2</v>
      </c>
    </row>
    <row r="9" ht="93" customHeight="1" spans="1:10">
      <c r="A9" s="13" t="s">
        <v>29</v>
      </c>
      <c r="B9" s="20" t="s">
        <v>30</v>
      </c>
      <c r="C9" s="20" t="s">
        <v>31</v>
      </c>
      <c r="D9" s="21" t="s">
        <v>32</v>
      </c>
      <c r="E9" s="13" t="s">
        <v>28</v>
      </c>
      <c r="F9" s="22" t="s">
        <v>33</v>
      </c>
      <c r="G9" s="23">
        <v>38.01</v>
      </c>
      <c r="H9" s="23">
        <f t="shared" si="0"/>
        <v>5055.33</v>
      </c>
      <c r="J9" s="3">
        <f t="shared" si="1"/>
        <v>5055.33</v>
      </c>
    </row>
    <row r="10" ht="39.95" customHeight="1" spans="1:10">
      <c r="A10" s="13"/>
      <c r="B10" s="14" t="s">
        <v>34</v>
      </c>
      <c r="C10" s="14" t="s">
        <v>35</v>
      </c>
      <c r="D10" s="14"/>
      <c r="E10" s="15"/>
      <c r="F10" s="16"/>
      <c r="G10" s="17"/>
      <c r="H10" s="24">
        <f>SUM(H11:H14)</f>
        <v>29915.02</v>
      </c>
      <c r="J10" s="3">
        <f t="shared" si="1"/>
        <v>0</v>
      </c>
    </row>
    <row r="11" ht="89" customHeight="1" spans="1:10">
      <c r="A11" s="13" t="s">
        <v>36</v>
      </c>
      <c r="B11" s="20" t="s">
        <v>37</v>
      </c>
      <c r="C11" s="20" t="s">
        <v>38</v>
      </c>
      <c r="D11" s="21" t="s">
        <v>39</v>
      </c>
      <c r="E11" s="13" t="s">
        <v>17</v>
      </c>
      <c r="F11" s="22" t="s">
        <v>18</v>
      </c>
      <c r="G11" s="23">
        <v>584.73</v>
      </c>
      <c r="H11" s="23">
        <f t="shared" si="0"/>
        <v>5847.3</v>
      </c>
      <c r="J11" s="3">
        <f t="shared" si="1"/>
        <v>5847.3</v>
      </c>
    </row>
    <row r="12" ht="89" customHeight="1" spans="1:10">
      <c r="A12" s="13" t="s">
        <v>40</v>
      </c>
      <c r="B12" s="20" t="s">
        <v>41</v>
      </c>
      <c r="C12" s="20" t="s">
        <v>42</v>
      </c>
      <c r="D12" s="21" t="s">
        <v>43</v>
      </c>
      <c r="E12" s="13" t="s">
        <v>17</v>
      </c>
      <c r="F12" s="22" t="s">
        <v>44</v>
      </c>
      <c r="G12" s="23">
        <v>105.25</v>
      </c>
      <c r="H12" s="23">
        <f t="shared" si="0"/>
        <v>19576.5</v>
      </c>
      <c r="J12" s="3">
        <f t="shared" si="1"/>
        <v>19576.5</v>
      </c>
    </row>
    <row r="13" ht="89" customHeight="1" spans="1:10">
      <c r="A13" s="13" t="s">
        <v>45</v>
      </c>
      <c r="B13" s="20" t="s">
        <v>46</v>
      </c>
      <c r="C13" s="20" t="s">
        <v>26</v>
      </c>
      <c r="D13" s="21" t="s">
        <v>47</v>
      </c>
      <c r="E13" s="13" t="s">
        <v>28</v>
      </c>
      <c r="F13" s="22" t="s">
        <v>18</v>
      </c>
      <c r="G13" s="23">
        <v>140.33</v>
      </c>
      <c r="H13" s="23">
        <f t="shared" si="0"/>
        <v>1403.3</v>
      </c>
      <c r="J13" s="3">
        <f t="shared" si="1"/>
        <v>1403.3</v>
      </c>
    </row>
    <row r="14" ht="89" customHeight="1" spans="1:10">
      <c r="A14" s="13" t="s">
        <v>48</v>
      </c>
      <c r="B14" s="20" t="s">
        <v>49</v>
      </c>
      <c r="C14" s="20" t="s">
        <v>31</v>
      </c>
      <c r="D14" s="21" t="s">
        <v>50</v>
      </c>
      <c r="E14" s="13" t="s">
        <v>28</v>
      </c>
      <c r="F14" s="22" t="s">
        <v>51</v>
      </c>
      <c r="G14" s="23">
        <v>35.09</v>
      </c>
      <c r="H14" s="23">
        <f t="shared" si="0"/>
        <v>3087.92</v>
      </c>
      <c r="J14" s="3">
        <f t="shared" si="1"/>
        <v>3087.92</v>
      </c>
    </row>
    <row r="15" ht="39.95" customHeight="1" spans="1:10">
      <c r="A15" s="13"/>
      <c r="B15" s="14" t="s">
        <v>52</v>
      </c>
      <c r="C15" s="14" t="s">
        <v>53</v>
      </c>
      <c r="D15" s="14"/>
      <c r="E15" s="15"/>
      <c r="F15" s="16"/>
      <c r="G15" s="17"/>
      <c r="H15" s="24">
        <f>SUM(H16:H19)</f>
        <v>115990.76</v>
      </c>
      <c r="J15" s="3">
        <f t="shared" si="1"/>
        <v>0</v>
      </c>
    </row>
    <row r="16" ht="112" customHeight="1" spans="1:10">
      <c r="A16" s="13" t="s">
        <v>54</v>
      </c>
      <c r="B16" s="20" t="s">
        <v>55</v>
      </c>
      <c r="C16" s="20" t="s">
        <v>56</v>
      </c>
      <c r="D16" s="21" t="s">
        <v>57</v>
      </c>
      <c r="E16" s="13" t="s">
        <v>17</v>
      </c>
      <c r="F16" s="22" t="s">
        <v>58</v>
      </c>
      <c r="G16" s="23">
        <v>491.18</v>
      </c>
      <c r="H16" s="23">
        <f t="shared" si="0"/>
        <v>9823.6</v>
      </c>
      <c r="J16" s="3">
        <f t="shared" si="1"/>
        <v>9823.6</v>
      </c>
    </row>
    <row r="17" ht="112" customHeight="1" spans="1:10">
      <c r="A17" s="13" t="s">
        <v>18</v>
      </c>
      <c r="B17" s="20" t="s">
        <v>59</v>
      </c>
      <c r="C17" s="20" t="s">
        <v>60</v>
      </c>
      <c r="D17" s="21" t="s">
        <v>61</v>
      </c>
      <c r="E17" s="13" t="s">
        <v>17</v>
      </c>
      <c r="F17" s="22" t="s">
        <v>62</v>
      </c>
      <c r="G17" s="23">
        <v>105.25</v>
      </c>
      <c r="H17" s="23">
        <f t="shared" si="0"/>
        <v>78306</v>
      </c>
      <c r="J17" s="3">
        <f t="shared" si="1"/>
        <v>78306</v>
      </c>
    </row>
    <row r="18" ht="77" customHeight="1" spans="1:10">
      <c r="A18" s="13" t="s">
        <v>63</v>
      </c>
      <c r="B18" s="20" t="s">
        <v>64</v>
      </c>
      <c r="C18" s="20" t="s">
        <v>26</v>
      </c>
      <c r="D18" s="21" t="s">
        <v>47</v>
      </c>
      <c r="E18" s="13" t="s">
        <v>28</v>
      </c>
      <c r="F18" s="22" t="s">
        <v>18</v>
      </c>
      <c r="G18" s="23">
        <v>140.33</v>
      </c>
      <c r="H18" s="23">
        <f t="shared" si="0"/>
        <v>1403.3</v>
      </c>
      <c r="J18" s="3">
        <f t="shared" si="1"/>
        <v>1403.3</v>
      </c>
    </row>
    <row r="19" ht="77" customHeight="1" spans="1:10">
      <c r="A19" s="13" t="s">
        <v>65</v>
      </c>
      <c r="B19" s="20" t="s">
        <v>66</v>
      </c>
      <c r="C19" s="20" t="s">
        <v>31</v>
      </c>
      <c r="D19" s="21" t="s">
        <v>50</v>
      </c>
      <c r="E19" s="13" t="s">
        <v>28</v>
      </c>
      <c r="F19" s="22" t="s">
        <v>67</v>
      </c>
      <c r="G19" s="23">
        <v>35.09</v>
      </c>
      <c r="H19" s="23">
        <f t="shared" si="0"/>
        <v>26457.86</v>
      </c>
      <c r="J19" s="3">
        <f t="shared" si="1"/>
        <v>26457.86</v>
      </c>
    </row>
    <row r="20" ht="47" customHeight="1" spans="1:10">
      <c r="A20" s="13"/>
      <c r="B20" s="14" t="s">
        <v>68</v>
      </c>
      <c r="C20" s="14" t="s">
        <v>69</v>
      </c>
      <c r="D20" s="14"/>
      <c r="E20" s="15"/>
      <c r="F20" s="16"/>
      <c r="G20" s="17"/>
      <c r="H20" s="24">
        <f>SUM(H21:H24)</f>
        <v>24408.54</v>
      </c>
      <c r="J20" s="3">
        <f t="shared" si="1"/>
        <v>0</v>
      </c>
    </row>
    <row r="21" ht="94" customHeight="1" spans="1:10">
      <c r="A21" s="13" t="s">
        <v>70</v>
      </c>
      <c r="B21" s="20" t="s">
        <v>71</v>
      </c>
      <c r="C21" s="20" t="s">
        <v>72</v>
      </c>
      <c r="D21" s="21" t="s">
        <v>73</v>
      </c>
      <c r="E21" s="13" t="s">
        <v>17</v>
      </c>
      <c r="F21" s="22" t="s">
        <v>18</v>
      </c>
      <c r="G21" s="23">
        <v>643.2</v>
      </c>
      <c r="H21" s="23">
        <f t="shared" si="0"/>
        <v>6432</v>
      </c>
      <c r="J21" s="3">
        <f t="shared" si="1"/>
        <v>6432</v>
      </c>
    </row>
    <row r="22" ht="94" customHeight="1" spans="1:10">
      <c r="A22" s="13" t="s">
        <v>74</v>
      </c>
      <c r="B22" s="20" t="s">
        <v>75</v>
      </c>
      <c r="C22" s="20" t="s">
        <v>76</v>
      </c>
      <c r="D22" s="21" t="s">
        <v>77</v>
      </c>
      <c r="E22" s="13" t="s">
        <v>17</v>
      </c>
      <c r="F22" s="22" t="s">
        <v>78</v>
      </c>
      <c r="G22" s="23">
        <v>116.96</v>
      </c>
      <c r="H22" s="23">
        <f t="shared" si="0"/>
        <v>15906.56</v>
      </c>
      <c r="J22" s="3">
        <f t="shared" si="1"/>
        <v>15906.56</v>
      </c>
    </row>
    <row r="23" ht="94" customHeight="1" spans="1:10">
      <c r="A23" s="13" t="s">
        <v>79</v>
      </c>
      <c r="B23" s="20" t="s">
        <v>80</v>
      </c>
      <c r="C23" s="20" t="s">
        <v>26</v>
      </c>
      <c r="D23" s="21" t="s">
        <v>47</v>
      </c>
      <c r="E23" s="13" t="s">
        <v>28</v>
      </c>
      <c r="F23" s="22" t="s">
        <v>63</v>
      </c>
      <c r="G23" s="23">
        <v>140.33</v>
      </c>
      <c r="H23" s="23">
        <f t="shared" si="0"/>
        <v>1543.63</v>
      </c>
      <c r="J23" s="3">
        <f t="shared" si="1"/>
        <v>1543.63</v>
      </c>
    </row>
    <row r="24" ht="94" customHeight="1" spans="1:10">
      <c r="A24" s="13" t="s">
        <v>81</v>
      </c>
      <c r="B24" s="20" t="s">
        <v>82</v>
      </c>
      <c r="C24" s="20" t="s">
        <v>31</v>
      </c>
      <c r="D24" s="21" t="s">
        <v>83</v>
      </c>
      <c r="E24" s="13" t="s">
        <v>28</v>
      </c>
      <c r="F24" s="22" t="s">
        <v>79</v>
      </c>
      <c r="G24" s="23">
        <v>35.09</v>
      </c>
      <c r="H24" s="23">
        <f t="shared" si="0"/>
        <v>526.35</v>
      </c>
      <c r="J24" s="3">
        <f t="shared" si="1"/>
        <v>526.35</v>
      </c>
    </row>
    <row r="25" ht="39.95" customHeight="1" spans="1:10">
      <c r="A25" s="13"/>
      <c r="B25" s="14" t="s">
        <v>84</v>
      </c>
      <c r="C25" s="14" t="s">
        <v>85</v>
      </c>
      <c r="D25" s="14"/>
      <c r="E25" s="15"/>
      <c r="F25" s="16"/>
      <c r="G25" s="17"/>
      <c r="H25" s="24">
        <f>SUM(H26:H27)</f>
        <v>50637.88</v>
      </c>
      <c r="J25" s="3">
        <f t="shared" si="1"/>
        <v>0</v>
      </c>
    </row>
    <row r="26" ht="122" customHeight="1" spans="1:10">
      <c r="A26" s="13" t="s">
        <v>86</v>
      </c>
      <c r="B26" s="20" t="s">
        <v>87</v>
      </c>
      <c r="C26" s="20" t="s">
        <v>88</v>
      </c>
      <c r="D26" s="21" t="s">
        <v>89</v>
      </c>
      <c r="E26" s="13" t="s">
        <v>17</v>
      </c>
      <c r="F26" s="22" t="s">
        <v>18</v>
      </c>
      <c r="G26" s="23">
        <v>608.12</v>
      </c>
      <c r="H26" s="23">
        <f t="shared" si="0"/>
        <v>6081.2</v>
      </c>
      <c r="J26" s="3">
        <f t="shared" si="1"/>
        <v>6081.2</v>
      </c>
    </row>
    <row r="27" ht="122" customHeight="1" spans="1:10">
      <c r="A27" s="13" t="s">
        <v>90</v>
      </c>
      <c r="B27" s="20" t="s">
        <v>91</v>
      </c>
      <c r="C27" s="20" t="s">
        <v>92</v>
      </c>
      <c r="D27" s="21" t="s">
        <v>93</v>
      </c>
      <c r="E27" s="13" t="s">
        <v>17</v>
      </c>
      <c r="F27" s="22" t="s">
        <v>94</v>
      </c>
      <c r="G27" s="23">
        <v>175.42</v>
      </c>
      <c r="H27" s="23">
        <f t="shared" si="0"/>
        <v>44556.68</v>
      </c>
      <c r="J27" s="3">
        <f t="shared" si="1"/>
        <v>44556.68</v>
      </c>
    </row>
    <row r="28" ht="39.95" customHeight="1" spans="1:10">
      <c r="A28" s="13"/>
      <c r="B28" s="14" t="s">
        <v>95</v>
      </c>
      <c r="C28" s="14" t="s">
        <v>96</v>
      </c>
      <c r="D28" s="14"/>
      <c r="E28" s="15"/>
      <c r="F28" s="16"/>
      <c r="G28" s="17"/>
      <c r="H28" s="24">
        <f>SUM(H29:H32)</f>
        <v>15670.8</v>
      </c>
      <c r="J28" s="3">
        <f t="shared" si="1"/>
        <v>0</v>
      </c>
    </row>
    <row r="29" ht="93" customHeight="1" spans="1:10">
      <c r="A29" s="13" t="s">
        <v>97</v>
      </c>
      <c r="B29" s="20" t="s">
        <v>98</v>
      </c>
      <c r="C29" s="20" t="s">
        <v>38</v>
      </c>
      <c r="D29" s="21" t="s">
        <v>99</v>
      </c>
      <c r="E29" s="13" t="s">
        <v>17</v>
      </c>
      <c r="F29" s="22" t="s">
        <v>18</v>
      </c>
      <c r="G29" s="23">
        <v>584.73</v>
      </c>
      <c r="H29" s="23">
        <f t="shared" si="0"/>
        <v>5847.3</v>
      </c>
      <c r="J29" s="3">
        <f t="shared" si="1"/>
        <v>5847.3</v>
      </c>
    </row>
    <row r="30" ht="93" customHeight="1" spans="1:10">
      <c r="A30" s="13" t="s">
        <v>58</v>
      </c>
      <c r="B30" s="20" t="s">
        <v>100</v>
      </c>
      <c r="C30" s="20" t="s">
        <v>42</v>
      </c>
      <c r="D30" s="21" t="s">
        <v>43</v>
      </c>
      <c r="E30" s="13" t="s">
        <v>17</v>
      </c>
      <c r="F30" s="22" t="s">
        <v>101</v>
      </c>
      <c r="G30" s="23">
        <v>105.25</v>
      </c>
      <c r="H30" s="23">
        <f t="shared" si="0"/>
        <v>7367.5</v>
      </c>
      <c r="J30" s="3">
        <f t="shared" si="1"/>
        <v>7367.5</v>
      </c>
    </row>
    <row r="31" ht="93" customHeight="1" spans="1:10">
      <c r="A31" s="13" t="s">
        <v>102</v>
      </c>
      <c r="B31" s="20" t="s">
        <v>103</v>
      </c>
      <c r="C31" s="20" t="s">
        <v>26</v>
      </c>
      <c r="D31" s="21" t="s">
        <v>47</v>
      </c>
      <c r="E31" s="13" t="s">
        <v>28</v>
      </c>
      <c r="F31" s="22" t="s">
        <v>18</v>
      </c>
      <c r="G31" s="23">
        <v>140.33</v>
      </c>
      <c r="H31" s="23">
        <f t="shared" si="0"/>
        <v>1403.3</v>
      </c>
      <c r="J31" s="3">
        <f t="shared" si="1"/>
        <v>1403.3</v>
      </c>
    </row>
    <row r="32" ht="93" customHeight="1" spans="1:10">
      <c r="A32" s="13" t="s">
        <v>104</v>
      </c>
      <c r="B32" s="20" t="s">
        <v>105</v>
      </c>
      <c r="C32" s="20" t="s">
        <v>31</v>
      </c>
      <c r="D32" s="21" t="s">
        <v>50</v>
      </c>
      <c r="E32" s="13" t="s">
        <v>28</v>
      </c>
      <c r="F32" s="22" t="s">
        <v>106</v>
      </c>
      <c r="G32" s="23">
        <v>35.09</v>
      </c>
      <c r="H32" s="23">
        <f t="shared" si="0"/>
        <v>1052.7</v>
      </c>
      <c r="J32" s="3">
        <f t="shared" si="1"/>
        <v>1052.7</v>
      </c>
    </row>
    <row r="33" ht="40.7" customHeight="1" spans="1:10">
      <c r="A33" s="13"/>
      <c r="B33" s="14" t="s">
        <v>107</v>
      </c>
      <c r="C33" s="14" t="s">
        <v>108</v>
      </c>
      <c r="D33" s="14"/>
      <c r="E33" s="15"/>
      <c r="F33" s="16"/>
      <c r="G33" s="17"/>
      <c r="H33" s="24">
        <f>SUM(H34:H35)</f>
        <v>51710.48</v>
      </c>
      <c r="J33" s="3">
        <f t="shared" si="1"/>
        <v>0</v>
      </c>
    </row>
    <row r="34" ht="97" customHeight="1" spans="1:10">
      <c r="A34" s="13" t="s">
        <v>109</v>
      </c>
      <c r="B34" s="20" t="s">
        <v>110</v>
      </c>
      <c r="C34" s="20" t="s">
        <v>111</v>
      </c>
      <c r="D34" s="21" t="s">
        <v>112</v>
      </c>
      <c r="E34" s="13" t="s">
        <v>17</v>
      </c>
      <c r="F34" s="22" t="s">
        <v>18</v>
      </c>
      <c r="G34" s="23">
        <v>397.62</v>
      </c>
      <c r="H34" s="23">
        <f t="shared" si="0"/>
        <v>3976.2</v>
      </c>
      <c r="J34" s="3">
        <f t="shared" si="1"/>
        <v>3976.2</v>
      </c>
    </row>
    <row r="35" ht="97" customHeight="1" spans="1:10">
      <c r="A35" s="13" t="s">
        <v>113</v>
      </c>
      <c r="B35" s="20" t="s">
        <v>114</v>
      </c>
      <c r="C35" s="20" t="s">
        <v>115</v>
      </c>
      <c r="D35" s="21" t="s">
        <v>116</v>
      </c>
      <c r="E35" s="13" t="s">
        <v>17</v>
      </c>
      <c r="F35" s="22" t="s">
        <v>117</v>
      </c>
      <c r="G35" s="23">
        <v>152.02</v>
      </c>
      <c r="H35" s="23">
        <f t="shared" si="0"/>
        <v>47734.28</v>
      </c>
      <c r="J35" s="3">
        <f t="shared" si="1"/>
        <v>47734.28</v>
      </c>
    </row>
    <row r="36" ht="39.95" customHeight="1" spans="1:10">
      <c r="A36" s="13"/>
      <c r="B36" s="14" t="s">
        <v>118</v>
      </c>
      <c r="C36" s="14" t="s">
        <v>119</v>
      </c>
      <c r="D36" s="14"/>
      <c r="E36" s="15"/>
      <c r="F36" s="16"/>
      <c r="G36" s="17"/>
      <c r="H36" s="24">
        <f>SUM(H37:H40)</f>
        <v>52127.68</v>
      </c>
      <c r="J36" s="3">
        <f t="shared" si="1"/>
        <v>0</v>
      </c>
    </row>
    <row r="37" ht="98" customHeight="1" spans="1:10">
      <c r="A37" s="13" t="s">
        <v>120</v>
      </c>
      <c r="B37" s="20" t="s">
        <v>121</v>
      </c>
      <c r="C37" s="20" t="s">
        <v>122</v>
      </c>
      <c r="D37" s="21" t="s">
        <v>123</v>
      </c>
      <c r="E37" s="13" t="s">
        <v>17</v>
      </c>
      <c r="F37" s="22" t="s">
        <v>18</v>
      </c>
      <c r="G37" s="23">
        <v>701.68</v>
      </c>
      <c r="H37" s="23">
        <f t="shared" si="0"/>
        <v>7016.8</v>
      </c>
      <c r="J37" s="3">
        <f t="shared" si="1"/>
        <v>7016.8</v>
      </c>
    </row>
    <row r="38" ht="98" customHeight="1" spans="1:10">
      <c r="A38" s="13" t="s">
        <v>124</v>
      </c>
      <c r="B38" s="20" t="s">
        <v>125</v>
      </c>
      <c r="C38" s="20" t="s">
        <v>126</v>
      </c>
      <c r="D38" s="21" t="s">
        <v>127</v>
      </c>
      <c r="E38" s="13" t="s">
        <v>17</v>
      </c>
      <c r="F38" s="22" t="s">
        <v>128</v>
      </c>
      <c r="G38" s="23">
        <v>116.96</v>
      </c>
      <c r="H38" s="23">
        <f t="shared" si="0"/>
        <v>37661.12</v>
      </c>
      <c r="J38" s="3">
        <f t="shared" si="1"/>
        <v>37661.12</v>
      </c>
    </row>
    <row r="39" ht="98" customHeight="1" spans="1:10">
      <c r="A39" s="13" t="s">
        <v>129</v>
      </c>
      <c r="B39" s="20" t="s">
        <v>130</v>
      </c>
      <c r="C39" s="20" t="s">
        <v>26</v>
      </c>
      <c r="D39" s="21" t="s">
        <v>27</v>
      </c>
      <c r="E39" s="13" t="s">
        <v>28</v>
      </c>
      <c r="F39" s="22" t="s">
        <v>18</v>
      </c>
      <c r="G39" s="23">
        <v>152.02</v>
      </c>
      <c r="H39" s="23">
        <f t="shared" si="0"/>
        <v>1520.2</v>
      </c>
      <c r="J39" s="3">
        <f t="shared" ref="J39:J70" si="2">F39*G39</f>
        <v>1520.2</v>
      </c>
    </row>
    <row r="40" ht="98" customHeight="1" spans="1:10">
      <c r="A40" s="13" t="s">
        <v>131</v>
      </c>
      <c r="B40" s="20" t="s">
        <v>132</v>
      </c>
      <c r="C40" s="20" t="s">
        <v>31</v>
      </c>
      <c r="D40" s="21" t="s">
        <v>32</v>
      </c>
      <c r="E40" s="13" t="s">
        <v>28</v>
      </c>
      <c r="F40" s="22" t="s">
        <v>133</v>
      </c>
      <c r="G40" s="23">
        <v>38.01</v>
      </c>
      <c r="H40" s="23">
        <f t="shared" si="0"/>
        <v>5929.56</v>
      </c>
      <c r="J40" s="3">
        <f t="shared" si="2"/>
        <v>5929.56</v>
      </c>
    </row>
    <row r="41" ht="28.85" customHeight="1" spans="1:10">
      <c r="A41" s="13"/>
      <c r="B41" s="14" t="s">
        <v>134</v>
      </c>
      <c r="C41" s="14" t="s">
        <v>135</v>
      </c>
      <c r="D41" s="14"/>
      <c r="E41" s="15"/>
      <c r="F41" s="16"/>
      <c r="G41" s="17"/>
      <c r="H41" s="24">
        <f>SUM(H42:H43)</f>
        <v>4537.52</v>
      </c>
      <c r="J41" s="3">
        <f t="shared" si="2"/>
        <v>0</v>
      </c>
    </row>
    <row r="42" ht="116" customHeight="1" spans="1:10">
      <c r="A42" s="13" t="s">
        <v>136</v>
      </c>
      <c r="B42" s="20" t="s">
        <v>137</v>
      </c>
      <c r="C42" s="20" t="s">
        <v>88</v>
      </c>
      <c r="D42" s="21" t="s">
        <v>138</v>
      </c>
      <c r="E42" s="13" t="s">
        <v>17</v>
      </c>
      <c r="F42" s="22" t="s">
        <v>29</v>
      </c>
      <c r="G42" s="23">
        <v>608.12</v>
      </c>
      <c r="H42" s="23">
        <f>ROUND(F42*G42,2)</f>
        <v>2432.48</v>
      </c>
      <c r="J42" s="3">
        <f t="shared" si="2"/>
        <v>2432.48</v>
      </c>
    </row>
    <row r="43" ht="116" customHeight="1" spans="1:10">
      <c r="A43" s="13" t="s">
        <v>106</v>
      </c>
      <c r="B43" s="20" t="s">
        <v>139</v>
      </c>
      <c r="C43" s="20" t="s">
        <v>92</v>
      </c>
      <c r="D43" s="21" t="s">
        <v>140</v>
      </c>
      <c r="E43" s="13" t="s">
        <v>17</v>
      </c>
      <c r="F43" s="22" t="s">
        <v>65</v>
      </c>
      <c r="G43" s="23">
        <v>175.42</v>
      </c>
      <c r="H43" s="23">
        <f>ROUND(F43*G43,2)</f>
        <v>2105.04</v>
      </c>
      <c r="J43" s="3">
        <f t="shared" si="2"/>
        <v>2105.04</v>
      </c>
    </row>
    <row r="44" ht="28.85" customHeight="1" spans="1:10">
      <c r="A44" s="13"/>
      <c r="B44" s="14" t="s">
        <v>141</v>
      </c>
      <c r="C44" s="14" t="s">
        <v>142</v>
      </c>
      <c r="D44" s="14"/>
      <c r="E44" s="15"/>
      <c r="F44" s="16"/>
      <c r="G44" s="17"/>
      <c r="H44" s="24">
        <f>H45+H53+H55+H57+H59+H61+H63+H65+H67+H72+H74+H76+H80+H84</f>
        <v>382717.01</v>
      </c>
      <c r="J44" s="3">
        <f t="shared" si="2"/>
        <v>0</v>
      </c>
    </row>
    <row r="45" ht="28.85" customHeight="1" spans="1:10">
      <c r="A45" s="13"/>
      <c r="B45" s="14" t="s">
        <v>143</v>
      </c>
      <c r="C45" s="14" t="s">
        <v>144</v>
      </c>
      <c r="D45" s="14"/>
      <c r="E45" s="15"/>
      <c r="F45" s="16"/>
      <c r="G45" s="17"/>
      <c r="H45" s="24">
        <f>SUM(H46:H52)</f>
        <v>49530.25</v>
      </c>
      <c r="J45" s="3">
        <f t="shared" si="2"/>
        <v>0</v>
      </c>
    </row>
    <row r="46" ht="98" customHeight="1" spans="1:10">
      <c r="A46" s="13" t="s">
        <v>145</v>
      </c>
      <c r="B46" s="20" t="s">
        <v>146</v>
      </c>
      <c r="C46" s="20" t="s">
        <v>147</v>
      </c>
      <c r="D46" s="20" t="s">
        <v>148</v>
      </c>
      <c r="E46" s="13" t="s">
        <v>17</v>
      </c>
      <c r="F46" s="22" t="s">
        <v>79</v>
      </c>
      <c r="G46" s="23">
        <v>58.47</v>
      </c>
      <c r="H46" s="23">
        <f t="shared" ref="H46:H52" si="3">ROUND(F46*G46,2)</f>
        <v>877.05</v>
      </c>
      <c r="J46" s="3">
        <f t="shared" si="2"/>
        <v>877.05</v>
      </c>
    </row>
    <row r="47" ht="98" customHeight="1" spans="1:10">
      <c r="A47" s="13" t="s">
        <v>149</v>
      </c>
      <c r="B47" s="20" t="s">
        <v>150</v>
      </c>
      <c r="C47" s="20" t="s">
        <v>151</v>
      </c>
      <c r="D47" s="20" t="s">
        <v>152</v>
      </c>
      <c r="E47" s="13" t="s">
        <v>17</v>
      </c>
      <c r="F47" s="22" t="s">
        <v>106</v>
      </c>
      <c r="G47" s="23">
        <v>233.89</v>
      </c>
      <c r="H47" s="23">
        <f t="shared" si="3"/>
        <v>7016.7</v>
      </c>
      <c r="J47" s="3">
        <f t="shared" si="2"/>
        <v>7016.7</v>
      </c>
    </row>
    <row r="48" ht="98" customHeight="1" spans="1:10">
      <c r="A48" s="13" t="s">
        <v>153</v>
      </c>
      <c r="B48" s="20" t="s">
        <v>154</v>
      </c>
      <c r="C48" s="20" t="s">
        <v>155</v>
      </c>
      <c r="D48" s="21" t="s">
        <v>156</v>
      </c>
      <c r="E48" s="13" t="s">
        <v>17</v>
      </c>
      <c r="F48" s="22" t="s">
        <v>106</v>
      </c>
      <c r="G48" s="23">
        <v>233.89</v>
      </c>
      <c r="H48" s="23">
        <f t="shared" si="3"/>
        <v>7016.7</v>
      </c>
      <c r="J48" s="3">
        <f t="shared" si="2"/>
        <v>7016.7</v>
      </c>
    </row>
    <row r="49" ht="98" customHeight="1" spans="1:10">
      <c r="A49" s="13" t="s">
        <v>157</v>
      </c>
      <c r="B49" s="20" t="s">
        <v>158</v>
      </c>
      <c r="C49" s="20" t="s">
        <v>155</v>
      </c>
      <c r="D49" s="21" t="s">
        <v>159</v>
      </c>
      <c r="E49" s="13" t="s">
        <v>17</v>
      </c>
      <c r="F49" s="22" t="s">
        <v>58</v>
      </c>
      <c r="G49" s="23">
        <v>233.89</v>
      </c>
      <c r="H49" s="23">
        <f t="shared" si="3"/>
        <v>4677.8</v>
      </c>
      <c r="J49" s="3">
        <f t="shared" si="2"/>
        <v>4677.8</v>
      </c>
    </row>
    <row r="50" ht="99" customHeight="1" spans="1:10">
      <c r="A50" s="13" t="s">
        <v>160</v>
      </c>
      <c r="B50" s="20" t="s">
        <v>161</v>
      </c>
      <c r="C50" s="20" t="s">
        <v>162</v>
      </c>
      <c r="D50" s="20" t="s">
        <v>163</v>
      </c>
      <c r="E50" s="13" t="s">
        <v>17</v>
      </c>
      <c r="F50" s="22" t="s">
        <v>58</v>
      </c>
      <c r="G50" s="23">
        <v>210.51</v>
      </c>
      <c r="H50" s="23">
        <f t="shared" si="3"/>
        <v>4210.2</v>
      </c>
      <c r="J50" s="3">
        <f t="shared" si="2"/>
        <v>4210.2</v>
      </c>
    </row>
    <row r="51" ht="99" customHeight="1" spans="1:10">
      <c r="A51" s="13" t="s">
        <v>164</v>
      </c>
      <c r="B51" s="20" t="s">
        <v>165</v>
      </c>
      <c r="C51" s="20" t="s">
        <v>162</v>
      </c>
      <c r="D51" s="21" t="s">
        <v>166</v>
      </c>
      <c r="E51" s="13" t="s">
        <v>17</v>
      </c>
      <c r="F51" s="22" t="s">
        <v>58</v>
      </c>
      <c r="G51" s="23">
        <v>233.89</v>
      </c>
      <c r="H51" s="23">
        <f t="shared" si="3"/>
        <v>4677.8</v>
      </c>
      <c r="J51" s="3">
        <f t="shared" si="2"/>
        <v>4677.8</v>
      </c>
    </row>
    <row r="52" ht="99" customHeight="1" spans="1:10">
      <c r="A52" s="13">
        <v>37</v>
      </c>
      <c r="B52" s="20" t="s">
        <v>167</v>
      </c>
      <c r="C52" s="20" t="s">
        <v>168</v>
      </c>
      <c r="D52" s="21" t="s">
        <v>169</v>
      </c>
      <c r="E52" s="13" t="s">
        <v>17</v>
      </c>
      <c r="F52" s="22">
        <v>600</v>
      </c>
      <c r="G52" s="23">
        <v>35.09</v>
      </c>
      <c r="H52" s="23">
        <f t="shared" si="3"/>
        <v>21054</v>
      </c>
      <c r="J52" s="3">
        <f t="shared" si="2"/>
        <v>21054</v>
      </c>
    </row>
    <row r="53" ht="39.95" customHeight="1" spans="1:10">
      <c r="A53" s="13"/>
      <c r="B53" s="14" t="s">
        <v>170</v>
      </c>
      <c r="C53" s="14" t="s">
        <v>171</v>
      </c>
      <c r="D53" s="14"/>
      <c r="E53" s="15"/>
      <c r="F53" s="16"/>
      <c r="G53" s="17"/>
      <c r="H53" s="24">
        <f>SUM(H54)</f>
        <v>1754.18</v>
      </c>
      <c r="J53" s="3">
        <f t="shared" si="2"/>
        <v>0</v>
      </c>
    </row>
    <row r="54" ht="109" customHeight="1" spans="1:10">
      <c r="A54" s="13">
        <v>38</v>
      </c>
      <c r="B54" s="20" t="s">
        <v>172</v>
      </c>
      <c r="C54" s="20" t="s">
        <v>173</v>
      </c>
      <c r="D54" s="21" t="s">
        <v>174</v>
      </c>
      <c r="E54" s="13" t="s">
        <v>175</v>
      </c>
      <c r="F54" s="22" t="s">
        <v>13</v>
      </c>
      <c r="G54" s="23">
        <v>1754.18</v>
      </c>
      <c r="H54" s="23">
        <f t="shared" ref="H53:H71" si="4">ROUND(F54*G54,2)</f>
        <v>1754.18</v>
      </c>
      <c r="J54" s="3">
        <f t="shared" si="2"/>
        <v>1754.18</v>
      </c>
    </row>
    <row r="55" ht="39.95" customHeight="1" spans="1:10">
      <c r="A55" s="13"/>
      <c r="B55" s="14" t="s">
        <v>176</v>
      </c>
      <c r="C55" s="14" t="s">
        <v>177</v>
      </c>
      <c r="D55" s="14"/>
      <c r="E55" s="15"/>
      <c r="F55" s="16"/>
      <c r="G55" s="17"/>
      <c r="H55" s="24">
        <f>SUM(H56)</f>
        <v>1754.18</v>
      </c>
      <c r="J55" s="3">
        <f t="shared" si="2"/>
        <v>0</v>
      </c>
    </row>
    <row r="56" ht="110" customHeight="1" spans="1:10">
      <c r="A56" s="13">
        <v>39</v>
      </c>
      <c r="B56" s="28" t="s">
        <v>178</v>
      </c>
      <c r="C56" s="20" t="s">
        <v>179</v>
      </c>
      <c r="D56" s="21" t="s">
        <v>180</v>
      </c>
      <c r="E56" s="13" t="s">
        <v>175</v>
      </c>
      <c r="F56" s="22" t="s">
        <v>13</v>
      </c>
      <c r="G56" s="23">
        <v>1754.18</v>
      </c>
      <c r="H56" s="23">
        <f t="shared" si="4"/>
        <v>1754.18</v>
      </c>
      <c r="J56" s="3">
        <f t="shared" si="2"/>
        <v>1754.18</v>
      </c>
    </row>
    <row r="57" ht="39.95" customHeight="1" spans="1:10">
      <c r="A57" s="13"/>
      <c r="B57" s="14" t="s">
        <v>176</v>
      </c>
      <c r="C57" s="14" t="s">
        <v>181</v>
      </c>
      <c r="D57" s="14"/>
      <c r="E57" s="15"/>
      <c r="F57" s="16"/>
      <c r="G57" s="17"/>
      <c r="H57" s="24">
        <f>SUM(H58)</f>
        <v>1403.34</v>
      </c>
      <c r="J57" s="3">
        <f t="shared" si="2"/>
        <v>0</v>
      </c>
    </row>
    <row r="58" ht="95" customHeight="1" spans="1:10">
      <c r="A58" s="13">
        <v>40</v>
      </c>
      <c r="B58" s="20" t="s">
        <v>182</v>
      </c>
      <c r="C58" s="20" t="s">
        <v>183</v>
      </c>
      <c r="D58" s="21" t="s">
        <v>184</v>
      </c>
      <c r="E58" s="13" t="s">
        <v>175</v>
      </c>
      <c r="F58" s="22" t="s">
        <v>13</v>
      </c>
      <c r="G58" s="23">
        <v>1403.34</v>
      </c>
      <c r="H58" s="23">
        <f t="shared" si="4"/>
        <v>1403.34</v>
      </c>
      <c r="J58" s="3">
        <f t="shared" si="2"/>
        <v>1403.34</v>
      </c>
    </row>
    <row r="59" ht="28.15" customHeight="1" spans="1:10">
      <c r="A59" s="13"/>
      <c r="B59" s="14" t="s">
        <v>185</v>
      </c>
      <c r="C59" s="14" t="s">
        <v>186</v>
      </c>
      <c r="D59" s="14"/>
      <c r="E59" s="15"/>
      <c r="F59" s="16"/>
      <c r="G59" s="17"/>
      <c r="H59" s="24">
        <f>SUM(H60)</f>
        <v>2338.9</v>
      </c>
      <c r="J59" s="3">
        <f t="shared" si="2"/>
        <v>0</v>
      </c>
    </row>
    <row r="60" ht="94" customHeight="1" spans="1:10">
      <c r="A60" s="13">
        <v>41</v>
      </c>
      <c r="B60" s="20" t="s">
        <v>187</v>
      </c>
      <c r="C60" s="20" t="s">
        <v>188</v>
      </c>
      <c r="D60" s="21" t="s">
        <v>189</v>
      </c>
      <c r="E60" s="13" t="s">
        <v>175</v>
      </c>
      <c r="F60" s="22" t="s">
        <v>13</v>
      </c>
      <c r="G60" s="23">
        <v>2338.9</v>
      </c>
      <c r="H60" s="23">
        <f t="shared" si="4"/>
        <v>2338.9</v>
      </c>
      <c r="J60" s="3">
        <f t="shared" si="2"/>
        <v>2338.9</v>
      </c>
    </row>
    <row r="61" ht="28.85" customHeight="1" spans="1:10">
      <c r="A61" s="13"/>
      <c r="B61" s="14" t="s">
        <v>190</v>
      </c>
      <c r="C61" s="14" t="s">
        <v>191</v>
      </c>
      <c r="D61" s="14"/>
      <c r="E61" s="15"/>
      <c r="F61" s="16"/>
      <c r="G61" s="17"/>
      <c r="H61" s="24">
        <f>SUM(H62)</f>
        <v>1169.45</v>
      </c>
      <c r="J61" s="3">
        <f t="shared" si="2"/>
        <v>0</v>
      </c>
    </row>
    <row r="62" ht="83" customHeight="1" spans="1:10">
      <c r="A62" s="13">
        <v>42</v>
      </c>
      <c r="B62" s="20" t="s">
        <v>192</v>
      </c>
      <c r="C62" s="20" t="s">
        <v>193</v>
      </c>
      <c r="D62" s="21" t="s">
        <v>194</v>
      </c>
      <c r="E62" s="13" t="s">
        <v>175</v>
      </c>
      <c r="F62" s="22" t="s">
        <v>13</v>
      </c>
      <c r="G62" s="23">
        <v>1169.45</v>
      </c>
      <c r="H62" s="23">
        <f t="shared" si="4"/>
        <v>1169.45</v>
      </c>
      <c r="J62" s="3">
        <f t="shared" si="2"/>
        <v>1169.45</v>
      </c>
    </row>
    <row r="63" ht="40.7" customHeight="1" spans="1:10">
      <c r="A63" s="13"/>
      <c r="B63" s="14" t="s">
        <v>195</v>
      </c>
      <c r="C63" s="14" t="s">
        <v>196</v>
      </c>
      <c r="D63" s="14"/>
      <c r="E63" s="15"/>
      <c r="F63" s="16"/>
      <c r="G63" s="17"/>
      <c r="H63" s="24">
        <f>SUM(H64)</f>
        <v>10526</v>
      </c>
      <c r="J63" s="3">
        <f t="shared" si="2"/>
        <v>0</v>
      </c>
    </row>
    <row r="64" ht="83" customHeight="1" spans="1:10">
      <c r="A64" s="13">
        <v>43</v>
      </c>
      <c r="B64" s="20" t="s">
        <v>197</v>
      </c>
      <c r="C64" s="20" t="s">
        <v>198</v>
      </c>
      <c r="D64" s="21" t="s">
        <v>199</v>
      </c>
      <c r="E64" s="13" t="s">
        <v>200</v>
      </c>
      <c r="F64" s="22" t="s">
        <v>201</v>
      </c>
      <c r="G64" s="23">
        <v>52.63</v>
      </c>
      <c r="H64" s="23">
        <f t="shared" si="4"/>
        <v>10526</v>
      </c>
      <c r="J64" s="3">
        <f t="shared" si="2"/>
        <v>10526</v>
      </c>
    </row>
    <row r="65" ht="39.95" customHeight="1" spans="1:10">
      <c r="A65" s="13"/>
      <c r="B65" s="14" t="s">
        <v>202</v>
      </c>
      <c r="C65" s="14" t="s">
        <v>203</v>
      </c>
      <c r="D65" s="14"/>
      <c r="E65" s="15"/>
      <c r="F65" s="16"/>
      <c r="G65" s="17"/>
      <c r="H65" s="24">
        <f>SUM(H66)</f>
        <v>3157.5</v>
      </c>
      <c r="J65" s="3">
        <f t="shared" si="2"/>
        <v>0</v>
      </c>
    </row>
    <row r="66" ht="95" customHeight="1" spans="1:10">
      <c r="A66" s="13">
        <v>44</v>
      </c>
      <c r="B66" s="20" t="s">
        <v>204</v>
      </c>
      <c r="C66" s="20" t="s">
        <v>205</v>
      </c>
      <c r="D66" s="21" t="s">
        <v>206</v>
      </c>
      <c r="E66" s="13" t="s">
        <v>17</v>
      </c>
      <c r="F66" s="22" t="s">
        <v>106</v>
      </c>
      <c r="G66" s="23">
        <v>105.25</v>
      </c>
      <c r="H66" s="23">
        <f t="shared" si="4"/>
        <v>3157.5</v>
      </c>
      <c r="J66" s="3">
        <f t="shared" si="2"/>
        <v>3157.5</v>
      </c>
    </row>
    <row r="67" ht="51.8" customHeight="1" spans="1:10">
      <c r="A67" s="13"/>
      <c r="B67" s="14" t="s">
        <v>207</v>
      </c>
      <c r="C67" s="14" t="s">
        <v>208</v>
      </c>
      <c r="D67" s="14"/>
      <c r="E67" s="15"/>
      <c r="F67" s="16"/>
      <c r="G67" s="17"/>
      <c r="H67" s="24">
        <f>SUM(H68:H71)</f>
        <v>131689.7</v>
      </c>
      <c r="J67" s="3">
        <f t="shared" si="2"/>
        <v>0</v>
      </c>
    </row>
    <row r="68" ht="109" customHeight="1" spans="1:10">
      <c r="A68" s="13">
        <v>45</v>
      </c>
      <c r="B68" s="20" t="s">
        <v>209</v>
      </c>
      <c r="C68" s="20" t="s">
        <v>92</v>
      </c>
      <c r="D68" s="21" t="s">
        <v>93</v>
      </c>
      <c r="E68" s="13" t="s">
        <v>17</v>
      </c>
      <c r="F68" s="22" t="s">
        <v>210</v>
      </c>
      <c r="G68" s="23">
        <v>175.42</v>
      </c>
      <c r="H68" s="23">
        <f t="shared" si="4"/>
        <v>17542</v>
      </c>
      <c r="J68" s="3">
        <f t="shared" si="2"/>
        <v>17542</v>
      </c>
    </row>
    <row r="69" ht="109" customHeight="1" spans="1:10">
      <c r="A69" s="13">
        <v>46</v>
      </c>
      <c r="B69" s="20" t="s">
        <v>211</v>
      </c>
      <c r="C69" s="20" t="s">
        <v>88</v>
      </c>
      <c r="D69" s="21" t="s">
        <v>89</v>
      </c>
      <c r="E69" s="13" t="s">
        <v>17</v>
      </c>
      <c r="F69" s="22" t="s">
        <v>18</v>
      </c>
      <c r="G69" s="23">
        <v>608.12</v>
      </c>
      <c r="H69" s="23">
        <f t="shared" si="4"/>
        <v>6081.2</v>
      </c>
      <c r="J69" s="3">
        <f t="shared" si="2"/>
        <v>6081.2</v>
      </c>
    </row>
    <row r="70" ht="65.15" customHeight="1" spans="1:10">
      <c r="A70" s="13">
        <v>47</v>
      </c>
      <c r="B70" s="20" t="s">
        <v>212</v>
      </c>
      <c r="C70" s="20" t="s">
        <v>213</v>
      </c>
      <c r="D70" s="20" t="s">
        <v>214</v>
      </c>
      <c r="E70" s="13" t="s">
        <v>17</v>
      </c>
      <c r="F70" s="22" t="s">
        <v>106</v>
      </c>
      <c r="G70" s="23">
        <v>93.55</v>
      </c>
      <c r="H70" s="23">
        <f t="shared" si="4"/>
        <v>2806.5</v>
      </c>
      <c r="J70" s="3">
        <f t="shared" si="2"/>
        <v>2806.5</v>
      </c>
    </row>
    <row r="71" ht="75" customHeight="1" spans="1:10">
      <c r="A71" s="13">
        <v>48</v>
      </c>
      <c r="B71" s="20" t="s">
        <v>215</v>
      </c>
      <c r="C71" s="20" t="s">
        <v>216</v>
      </c>
      <c r="D71" s="21" t="s">
        <v>217</v>
      </c>
      <c r="E71" s="13" t="s">
        <v>200</v>
      </c>
      <c r="F71" s="22" t="s">
        <v>218</v>
      </c>
      <c r="G71" s="23">
        <v>52.63</v>
      </c>
      <c r="H71" s="23">
        <f t="shared" si="4"/>
        <v>105260</v>
      </c>
      <c r="J71" s="3">
        <f t="shared" ref="J71:J102" si="5">F71*G71</f>
        <v>105260</v>
      </c>
    </row>
    <row r="72" ht="28.15" customHeight="1" spans="1:10">
      <c r="A72" s="13"/>
      <c r="B72" s="14" t="s">
        <v>219</v>
      </c>
      <c r="C72" s="14" t="s">
        <v>220</v>
      </c>
      <c r="D72" s="14"/>
      <c r="E72" s="15"/>
      <c r="F72" s="16"/>
      <c r="G72" s="17"/>
      <c r="H72" s="24">
        <f>SUM(H73)</f>
        <v>2338.9</v>
      </c>
      <c r="J72" s="3">
        <f t="shared" si="5"/>
        <v>0</v>
      </c>
    </row>
    <row r="73" ht="111" customHeight="1" spans="1:10">
      <c r="A73" s="13">
        <v>49</v>
      </c>
      <c r="B73" s="20" t="s">
        <v>221</v>
      </c>
      <c r="C73" s="20" t="s">
        <v>222</v>
      </c>
      <c r="D73" s="21" t="s">
        <v>223</v>
      </c>
      <c r="E73" s="13" t="s">
        <v>175</v>
      </c>
      <c r="F73" s="22" t="s">
        <v>13</v>
      </c>
      <c r="G73" s="23">
        <v>2338.9</v>
      </c>
      <c r="H73" s="23">
        <f t="shared" ref="H72:H103" si="6">ROUND(F73*G73,2)</f>
        <v>2338.9</v>
      </c>
      <c r="J73" s="3">
        <f t="shared" si="5"/>
        <v>2338.9</v>
      </c>
    </row>
    <row r="74" ht="28.85" customHeight="1" spans="1:10">
      <c r="A74" s="13"/>
      <c r="B74" s="14" t="s">
        <v>224</v>
      </c>
      <c r="C74" s="14" t="s">
        <v>225</v>
      </c>
      <c r="D74" s="14"/>
      <c r="E74" s="15"/>
      <c r="F74" s="16"/>
      <c r="G74" s="17"/>
      <c r="H74" s="24">
        <f>SUM(H75)</f>
        <v>2338.9</v>
      </c>
      <c r="J74" s="3">
        <f t="shared" si="5"/>
        <v>0</v>
      </c>
    </row>
    <row r="75" ht="108" customHeight="1" spans="1:10">
      <c r="A75" s="13">
        <v>50</v>
      </c>
      <c r="B75" s="20" t="s">
        <v>226</v>
      </c>
      <c r="C75" s="20" t="s">
        <v>222</v>
      </c>
      <c r="D75" s="21" t="s">
        <v>223</v>
      </c>
      <c r="E75" s="13" t="s">
        <v>175</v>
      </c>
      <c r="F75" s="22" t="s">
        <v>13</v>
      </c>
      <c r="G75" s="23">
        <v>2338.9</v>
      </c>
      <c r="H75" s="23">
        <f t="shared" si="6"/>
        <v>2338.9</v>
      </c>
      <c r="J75" s="3">
        <f t="shared" si="5"/>
        <v>2338.9</v>
      </c>
    </row>
    <row r="76" ht="28.15" customHeight="1" spans="1:10">
      <c r="A76" s="13"/>
      <c r="B76" s="14" t="s">
        <v>227</v>
      </c>
      <c r="C76" s="14" t="s">
        <v>228</v>
      </c>
      <c r="D76" s="14"/>
      <c r="E76" s="15"/>
      <c r="F76" s="16"/>
      <c r="G76" s="17"/>
      <c r="H76" s="24">
        <f>SUM(H77:H79)</f>
        <v>97766.2</v>
      </c>
      <c r="J76" s="3">
        <f t="shared" si="5"/>
        <v>0</v>
      </c>
    </row>
    <row r="77" ht="97" customHeight="1" spans="1:10">
      <c r="A77" s="13">
        <v>51</v>
      </c>
      <c r="B77" s="20" t="s">
        <v>229</v>
      </c>
      <c r="C77" s="20" t="s">
        <v>230</v>
      </c>
      <c r="D77" s="21" t="s">
        <v>231</v>
      </c>
      <c r="E77" s="13" t="s">
        <v>17</v>
      </c>
      <c r="F77" s="22" t="s">
        <v>58</v>
      </c>
      <c r="G77" s="23">
        <v>1754.18</v>
      </c>
      <c r="H77" s="23">
        <f t="shared" si="6"/>
        <v>35083.6</v>
      </c>
      <c r="J77" s="3">
        <f t="shared" si="5"/>
        <v>35083.6</v>
      </c>
    </row>
    <row r="78" ht="97" customHeight="1" spans="1:10">
      <c r="A78" s="13">
        <v>52</v>
      </c>
      <c r="B78" s="20" t="s">
        <v>232</v>
      </c>
      <c r="C78" s="20" t="s">
        <v>233</v>
      </c>
      <c r="D78" s="21" t="s">
        <v>234</v>
      </c>
      <c r="E78" s="13" t="s">
        <v>17</v>
      </c>
      <c r="F78" s="22" t="s">
        <v>58</v>
      </c>
      <c r="G78" s="23">
        <v>2923.63</v>
      </c>
      <c r="H78" s="23">
        <f t="shared" si="6"/>
        <v>58472.6</v>
      </c>
      <c r="J78" s="3">
        <f t="shared" si="5"/>
        <v>58472.6</v>
      </c>
    </row>
    <row r="79" ht="91" customHeight="1" spans="1:10">
      <c r="A79" s="13">
        <v>53</v>
      </c>
      <c r="B79" s="20" t="s">
        <v>235</v>
      </c>
      <c r="C79" s="20" t="s">
        <v>236</v>
      </c>
      <c r="D79" s="21" t="s">
        <v>237</v>
      </c>
      <c r="E79" s="13" t="s">
        <v>17</v>
      </c>
      <c r="F79" s="22" t="s">
        <v>48</v>
      </c>
      <c r="G79" s="23">
        <v>526.25</v>
      </c>
      <c r="H79" s="23">
        <f t="shared" si="6"/>
        <v>4210</v>
      </c>
      <c r="J79" s="3">
        <f t="shared" si="5"/>
        <v>4210</v>
      </c>
    </row>
    <row r="80" ht="28.85" customHeight="1" spans="1:10">
      <c r="A80" s="13"/>
      <c r="B80" s="14" t="s">
        <v>238</v>
      </c>
      <c r="C80" s="14" t="s">
        <v>239</v>
      </c>
      <c r="D80" s="14"/>
      <c r="E80" s="15"/>
      <c r="F80" s="16"/>
      <c r="G80" s="17"/>
      <c r="H80" s="24">
        <f>SUM(H81:H83)</f>
        <v>66424.88</v>
      </c>
      <c r="J80" s="3">
        <f t="shared" si="5"/>
        <v>0</v>
      </c>
    </row>
    <row r="81" ht="116" customHeight="1" spans="1:10">
      <c r="A81" s="13">
        <v>54</v>
      </c>
      <c r="B81" s="20" t="s">
        <v>240</v>
      </c>
      <c r="C81" s="20" t="s">
        <v>233</v>
      </c>
      <c r="D81" s="21" t="s">
        <v>241</v>
      </c>
      <c r="E81" s="13" t="s">
        <v>17</v>
      </c>
      <c r="F81" s="22" t="s">
        <v>81</v>
      </c>
      <c r="G81" s="23">
        <v>2923.63</v>
      </c>
      <c r="H81" s="23">
        <f t="shared" si="6"/>
        <v>46778.08</v>
      </c>
      <c r="J81" s="3">
        <f t="shared" si="5"/>
        <v>46778.08</v>
      </c>
    </row>
    <row r="82" ht="86" customHeight="1" spans="1:10">
      <c r="A82" s="13">
        <v>55</v>
      </c>
      <c r="B82" s="20" t="s">
        <v>242</v>
      </c>
      <c r="C82" s="20" t="s">
        <v>243</v>
      </c>
      <c r="D82" s="21" t="s">
        <v>244</v>
      </c>
      <c r="E82" s="13" t="s">
        <v>17</v>
      </c>
      <c r="F82" s="22" t="s">
        <v>245</v>
      </c>
      <c r="G82" s="23">
        <v>257.28</v>
      </c>
      <c r="H82" s="23">
        <f t="shared" si="6"/>
        <v>15436.8</v>
      </c>
      <c r="J82" s="3">
        <f t="shared" si="5"/>
        <v>15436.8</v>
      </c>
    </row>
    <row r="83" ht="93" customHeight="1" spans="1:10">
      <c r="A83" s="13">
        <v>56</v>
      </c>
      <c r="B83" s="20" t="s">
        <v>246</v>
      </c>
      <c r="C83" s="20" t="s">
        <v>236</v>
      </c>
      <c r="D83" s="21" t="s">
        <v>237</v>
      </c>
      <c r="E83" s="13" t="s">
        <v>17</v>
      </c>
      <c r="F83" s="22" t="s">
        <v>48</v>
      </c>
      <c r="G83" s="23">
        <v>526.25</v>
      </c>
      <c r="H83" s="23">
        <f t="shared" si="6"/>
        <v>4210</v>
      </c>
      <c r="J83" s="3">
        <f t="shared" si="5"/>
        <v>4210</v>
      </c>
    </row>
    <row r="84" ht="39.95" customHeight="1" spans="1:10">
      <c r="A84" s="13"/>
      <c r="B84" s="14" t="s">
        <v>247</v>
      </c>
      <c r="C84" s="14" t="s">
        <v>248</v>
      </c>
      <c r="D84" s="14"/>
      <c r="E84" s="15"/>
      <c r="F84" s="16"/>
      <c r="G84" s="17"/>
      <c r="H84" s="24">
        <f>SUM(H85:H86)</f>
        <v>10524.63</v>
      </c>
      <c r="J84" s="3">
        <f t="shared" si="5"/>
        <v>0</v>
      </c>
    </row>
    <row r="85" ht="59" customHeight="1" spans="1:10">
      <c r="A85" s="13">
        <v>57</v>
      </c>
      <c r="B85" s="20" t="s">
        <v>249</v>
      </c>
      <c r="C85" s="20" t="s">
        <v>250</v>
      </c>
      <c r="D85" s="21" t="s">
        <v>251</v>
      </c>
      <c r="E85" s="13" t="s">
        <v>17</v>
      </c>
      <c r="F85" s="22" t="s">
        <v>252</v>
      </c>
      <c r="G85" s="23">
        <v>152.02</v>
      </c>
      <c r="H85" s="23">
        <f t="shared" si="6"/>
        <v>7601</v>
      </c>
      <c r="J85" s="3">
        <f t="shared" si="5"/>
        <v>7601</v>
      </c>
    </row>
    <row r="86" ht="70" customHeight="1" spans="1:10">
      <c r="A86" s="13">
        <v>58</v>
      </c>
      <c r="B86" s="20" t="s">
        <v>253</v>
      </c>
      <c r="C86" s="20" t="s">
        <v>254</v>
      </c>
      <c r="D86" s="21" t="s">
        <v>255</v>
      </c>
      <c r="E86" s="13" t="s">
        <v>175</v>
      </c>
      <c r="F86" s="22" t="s">
        <v>13</v>
      </c>
      <c r="G86" s="23">
        <v>2923.63</v>
      </c>
      <c r="H86" s="23">
        <f t="shared" si="6"/>
        <v>2923.63</v>
      </c>
      <c r="J86" s="3">
        <f t="shared" si="5"/>
        <v>2923.63</v>
      </c>
    </row>
    <row r="87" ht="28.15" customHeight="1" spans="1:10">
      <c r="A87" s="13"/>
      <c r="B87" s="14" t="s">
        <v>256</v>
      </c>
      <c r="C87" s="14" t="s">
        <v>257</v>
      </c>
      <c r="D87" s="14"/>
      <c r="E87" s="15"/>
      <c r="F87" s="16"/>
      <c r="G87" s="17"/>
      <c r="H87" s="24">
        <f>H88+H90</f>
        <v>110513.4</v>
      </c>
      <c r="J87" s="3">
        <f t="shared" si="5"/>
        <v>0</v>
      </c>
    </row>
    <row r="88" ht="28.85" customHeight="1" spans="1:10">
      <c r="A88" s="13"/>
      <c r="B88" s="14" t="s">
        <v>258</v>
      </c>
      <c r="C88" s="14" t="s">
        <v>259</v>
      </c>
      <c r="D88" s="14"/>
      <c r="E88" s="15"/>
      <c r="F88" s="16"/>
      <c r="G88" s="17"/>
      <c r="H88" s="24">
        <f>SUM(H89)</f>
        <v>73675.6</v>
      </c>
      <c r="J88" s="3">
        <f t="shared" si="5"/>
        <v>0</v>
      </c>
    </row>
    <row r="89" ht="89" customHeight="1" spans="1:10">
      <c r="A89" s="13">
        <v>59</v>
      </c>
      <c r="B89" s="20" t="s">
        <v>260</v>
      </c>
      <c r="C89" s="20" t="s">
        <v>259</v>
      </c>
      <c r="D89" s="21" t="s">
        <v>261</v>
      </c>
      <c r="E89" s="13" t="s">
        <v>28</v>
      </c>
      <c r="F89" s="22" t="s">
        <v>58</v>
      </c>
      <c r="G89" s="23">
        <v>3683.78</v>
      </c>
      <c r="H89" s="23">
        <f t="shared" si="6"/>
        <v>73675.6</v>
      </c>
      <c r="J89" s="3">
        <f t="shared" si="5"/>
        <v>73675.6</v>
      </c>
    </row>
    <row r="90" ht="28.85" customHeight="1" spans="1:10">
      <c r="A90" s="13"/>
      <c r="B90" s="14" t="s">
        <v>262</v>
      </c>
      <c r="C90" s="14" t="s">
        <v>263</v>
      </c>
      <c r="D90" s="14"/>
      <c r="E90" s="15"/>
      <c r="F90" s="16"/>
      <c r="G90" s="17"/>
      <c r="H90" s="24">
        <f>SUM(H91)</f>
        <v>36837.8</v>
      </c>
      <c r="J90" s="3">
        <f t="shared" si="5"/>
        <v>0</v>
      </c>
    </row>
    <row r="91" ht="87" customHeight="1" spans="1:10">
      <c r="A91" s="13">
        <v>60</v>
      </c>
      <c r="B91" s="20" t="s">
        <v>264</v>
      </c>
      <c r="C91" s="20" t="s">
        <v>263</v>
      </c>
      <c r="D91" s="21" t="s">
        <v>261</v>
      </c>
      <c r="E91" s="13" t="s">
        <v>28</v>
      </c>
      <c r="F91" s="22" t="s">
        <v>18</v>
      </c>
      <c r="G91" s="23">
        <v>3683.78</v>
      </c>
      <c r="H91" s="23">
        <f t="shared" si="6"/>
        <v>36837.8</v>
      </c>
      <c r="J91" s="3">
        <f t="shared" si="5"/>
        <v>36837.8</v>
      </c>
    </row>
    <row r="92" ht="28.85" customHeight="1" spans="1:10">
      <c r="A92" s="13"/>
      <c r="B92" s="14" t="s">
        <v>265</v>
      </c>
      <c r="C92" s="14" t="s">
        <v>266</v>
      </c>
      <c r="D92" s="14"/>
      <c r="E92" s="15"/>
      <c r="F92" s="16"/>
      <c r="G92" s="17"/>
      <c r="H92" s="24">
        <f>SUM(H93:H96)</f>
        <v>162261.68</v>
      </c>
      <c r="J92" s="3">
        <f t="shared" si="5"/>
        <v>0</v>
      </c>
    </row>
    <row r="93" ht="94" customHeight="1" spans="1:10">
      <c r="A93" s="13">
        <v>61</v>
      </c>
      <c r="B93" s="20" t="s">
        <v>267</v>
      </c>
      <c r="C93" s="20" t="s">
        <v>268</v>
      </c>
      <c r="D93" s="20" t="s">
        <v>269</v>
      </c>
      <c r="E93" s="13" t="s">
        <v>270</v>
      </c>
      <c r="F93" s="22" t="s">
        <v>13</v>
      </c>
      <c r="G93" s="23">
        <v>70167.19</v>
      </c>
      <c r="H93" s="23">
        <f t="shared" si="6"/>
        <v>70167.19</v>
      </c>
      <c r="J93" s="3">
        <f t="shared" si="5"/>
        <v>70167.19</v>
      </c>
    </row>
    <row r="94" ht="88" customHeight="1" spans="1:10">
      <c r="A94" s="13">
        <v>62</v>
      </c>
      <c r="B94" s="20" t="s">
        <v>271</v>
      </c>
      <c r="C94" s="20" t="s">
        <v>272</v>
      </c>
      <c r="D94" s="21" t="s">
        <v>273</v>
      </c>
      <c r="E94" s="13" t="s">
        <v>270</v>
      </c>
      <c r="F94" s="22" t="s">
        <v>13</v>
      </c>
      <c r="G94" s="23">
        <v>10525.08</v>
      </c>
      <c r="H94" s="23">
        <f t="shared" si="6"/>
        <v>10525.08</v>
      </c>
      <c r="J94" s="3">
        <f t="shared" si="5"/>
        <v>10525.08</v>
      </c>
    </row>
    <row r="95" ht="75" customHeight="1" spans="1:10">
      <c r="A95" s="13">
        <v>63</v>
      </c>
      <c r="B95" s="20" t="s">
        <v>274</v>
      </c>
      <c r="C95" s="20" t="s">
        <v>275</v>
      </c>
      <c r="D95" s="21" t="s">
        <v>276</v>
      </c>
      <c r="E95" s="13" t="s">
        <v>270</v>
      </c>
      <c r="F95" s="22" t="s">
        <v>13</v>
      </c>
      <c r="G95" s="23">
        <v>52625.41</v>
      </c>
      <c r="H95" s="23">
        <f t="shared" si="6"/>
        <v>52625.41</v>
      </c>
      <c r="J95" s="3">
        <f t="shared" si="5"/>
        <v>52625.41</v>
      </c>
    </row>
    <row r="96" ht="63" customHeight="1" spans="1:10">
      <c r="A96" s="13">
        <v>64</v>
      </c>
      <c r="B96" s="20" t="s">
        <v>277</v>
      </c>
      <c r="C96" s="20" t="s">
        <v>278</v>
      </c>
      <c r="D96" s="21" t="s">
        <v>279</v>
      </c>
      <c r="E96" s="13" t="s">
        <v>280</v>
      </c>
      <c r="F96" s="22" t="s">
        <v>281</v>
      </c>
      <c r="G96" s="23">
        <v>192.96</v>
      </c>
      <c r="H96" s="23">
        <f t="shared" si="6"/>
        <v>28944</v>
      </c>
      <c r="J96" s="3">
        <f t="shared" si="5"/>
        <v>28944</v>
      </c>
    </row>
    <row r="97" ht="28.85" customHeight="1" spans="1:10">
      <c r="A97" s="13"/>
      <c r="B97" s="14" t="s">
        <v>282</v>
      </c>
      <c r="C97" s="14" t="s">
        <v>283</v>
      </c>
      <c r="D97" s="14"/>
      <c r="E97" s="15"/>
      <c r="F97" s="16"/>
      <c r="G97" s="17"/>
      <c r="H97" s="24">
        <f>H98+H100+H102+H104+H106</f>
        <v>16372.34</v>
      </c>
      <c r="J97" s="3">
        <f t="shared" si="5"/>
        <v>0</v>
      </c>
    </row>
    <row r="98" ht="28.15" customHeight="1" spans="1:10">
      <c r="A98" s="13"/>
      <c r="B98" s="14" t="s">
        <v>284</v>
      </c>
      <c r="C98" s="14" t="s">
        <v>285</v>
      </c>
      <c r="D98" s="14"/>
      <c r="E98" s="15"/>
      <c r="F98" s="16"/>
      <c r="G98" s="17"/>
      <c r="H98" s="24">
        <f>SUM(H99)</f>
        <v>2338.9</v>
      </c>
      <c r="J98" s="3">
        <f t="shared" si="5"/>
        <v>0</v>
      </c>
    </row>
    <row r="99" ht="48" customHeight="1" spans="1:10">
      <c r="A99" s="13">
        <v>65</v>
      </c>
      <c r="B99" s="20" t="s">
        <v>286</v>
      </c>
      <c r="C99" s="20" t="s">
        <v>287</v>
      </c>
      <c r="D99" s="21" t="s">
        <v>288</v>
      </c>
      <c r="E99" s="13" t="s">
        <v>17</v>
      </c>
      <c r="F99" s="22" t="s">
        <v>13</v>
      </c>
      <c r="G99" s="23">
        <v>2338.9</v>
      </c>
      <c r="H99" s="23">
        <f t="shared" si="6"/>
        <v>2338.9</v>
      </c>
      <c r="J99" s="3">
        <f t="shared" si="5"/>
        <v>2338.9</v>
      </c>
    </row>
    <row r="100" ht="40.7" customHeight="1" spans="1:10">
      <c r="A100" s="13"/>
      <c r="B100" s="14" t="s">
        <v>289</v>
      </c>
      <c r="C100" s="14" t="s">
        <v>290</v>
      </c>
      <c r="D100" s="14"/>
      <c r="E100" s="15"/>
      <c r="F100" s="16"/>
      <c r="G100" s="17"/>
      <c r="H100" s="24">
        <f>SUM(H101)</f>
        <v>2338.9</v>
      </c>
      <c r="J100" s="3">
        <f t="shared" si="5"/>
        <v>0</v>
      </c>
    </row>
    <row r="101" ht="48" customHeight="1" spans="1:10">
      <c r="A101" s="13">
        <v>66</v>
      </c>
      <c r="B101" s="20" t="s">
        <v>291</v>
      </c>
      <c r="C101" s="20" t="s">
        <v>292</v>
      </c>
      <c r="D101" s="21" t="s">
        <v>293</v>
      </c>
      <c r="E101" s="13" t="s">
        <v>17</v>
      </c>
      <c r="F101" s="22" t="s">
        <v>13</v>
      </c>
      <c r="G101" s="23">
        <v>2338.9</v>
      </c>
      <c r="H101" s="23">
        <f t="shared" si="6"/>
        <v>2338.9</v>
      </c>
      <c r="J101" s="3">
        <f t="shared" si="5"/>
        <v>2338.9</v>
      </c>
    </row>
    <row r="102" ht="28.85" customHeight="1" spans="1:10">
      <c r="A102" s="13"/>
      <c r="B102" s="14" t="s">
        <v>294</v>
      </c>
      <c r="C102" s="14" t="s">
        <v>295</v>
      </c>
      <c r="D102" s="14"/>
      <c r="E102" s="15"/>
      <c r="F102" s="16"/>
      <c r="G102" s="17"/>
      <c r="H102" s="24">
        <f>SUM(H103)</f>
        <v>2338.9</v>
      </c>
      <c r="J102" s="3">
        <f t="shared" si="5"/>
        <v>0</v>
      </c>
    </row>
    <row r="103" ht="48" customHeight="1" spans="1:10">
      <c r="A103" s="13">
        <v>67</v>
      </c>
      <c r="B103" s="20" t="s">
        <v>296</v>
      </c>
      <c r="C103" s="20" t="s">
        <v>297</v>
      </c>
      <c r="D103" s="21" t="s">
        <v>298</v>
      </c>
      <c r="E103" s="13" t="s">
        <v>17</v>
      </c>
      <c r="F103" s="22" t="s">
        <v>13</v>
      </c>
      <c r="G103" s="23">
        <v>2338.9</v>
      </c>
      <c r="H103" s="23">
        <f t="shared" si="6"/>
        <v>2338.9</v>
      </c>
      <c r="J103" s="3">
        <f t="shared" ref="J103:J134" si="7">F103*G103</f>
        <v>2338.9</v>
      </c>
    </row>
    <row r="104" ht="28.85" customHeight="1" spans="1:10">
      <c r="A104" s="13"/>
      <c r="B104" s="14" t="s">
        <v>299</v>
      </c>
      <c r="C104" s="14" t="s">
        <v>300</v>
      </c>
      <c r="D104" s="14"/>
      <c r="E104" s="15"/>
      <c r="F104" s="16"/>
      <c r="G104" s="17"/>
      <c r="H104" s="24">
        <f>SUM(H105)</f>
        <v>2338.9</v>
      </c>
      <c r="J104" s="3">
        <f t="shared" si="7"/>
        <v>0</v>
      </c>
    </row>
    <row r="105" ht="50" customHeight="1" spans="1:10">
      <c r="A105" s="13">
        <v>68</v>
      </c>
      <c r="B105" s="20" t="s">
        <v>301</v>
      </c>
      <c r="C105" s="20" t="s">
        <v>302</v>
      </c>
      <c r="D105" s="21" t="s">
        <v>303</v>
      </c>
      <c r="E105" s="13" t="s">
        <v>17</v>
      </c>
      <c r="F105" s="22" t="s">
        <v>13</v>
      </c>
      <c r="G105" s="23">
        <v>2338.9</v>
      </c>
      <c r="H105" s="23">
        <f t="shared" ref="H104:H135" si="8">ROUND(F105*G105,2)</f>
        <v>2338.9</v>
      </c>
      <c r="J105" s="3">
        <f t="shared" si="7"/>
        <v>2338.9</v>
      </c>
    </row>
    <row r="106" ht="36" customHeight="1" spans="1:10">
      <c r="A106" s="13"/>
      <c r="B106" s="14" t="s">
        <v>304</v>
      </c>
      <c r="C106" s="14" t="s">
        <v>305</v>
      </c>
      <c r="D106" s="14"/>
      <c r="E106" s="15"/>
      <c r="F106" s="16"/>
      <c r="G106" s="17"/>
      <c r="H106" s="24">
        <f>SUM(H107)</f>
        <v>7016.74</v>
      </c>
      <c r="J106" s="3">
        <f t="shared" si="7"/>
        <v>0</v>
      </c>
    </row>
    <row r="107" ht="51" customHeight="1" spans="1:10">
      <c r="A107" s="13">
        <v>69</v>
      </c>
      <c r="B107" s="20" t="s">
        <v>306</v>
      </c>
      <c r="C107" s="20" t="s">
        <v>307</v>
      </c>
      <c r="D107" s="21" t="s">
        <v>308</v>
      </c>
      <c r="E107" s="13" t="s">
        <v>17</v>
      </c>
      <c r="F107" s="22" t="s">
        <v>19</v>
      </c>
      <c r="G107" s="23">
        <v>3508.37</v>
      </c>
      <c r="H107" s="23">
        <f t="shared" si="8"/>
        <v>7016.74</v>
      </c>
      <c r="J107" s="3">
        <f t="shared" si="7"/>
        <v>7016.74</v>
      </c>
    </row>
    <row r="108" ht="28.15" customHeight="1" spans="1:10">
      <c r="A108" s="13"/>
      <c r="B108" s="14" t="s">
        <v>309</v>
      </c>
      <c r="C108" s="14" t="s">
        <v>310</v>
      </c>
      <c r="D108" s="14"/>
      <c r="E108" s="15"/>
      <c r="F108" s="16"/>
      <c r="G108" s="17"/>
      <c r="H108" s="24">
        <f>SUM(H109:H120)</f>
        <v>8459.35</v>
      </c>
      <c r="J108" s="3">
        <f t="shared" si="7"/>
        <v>0</v>
      </c>
    </row>
    <row r="109" ht="98" customHeight="1" spans="1:10">
      <c r="A109" s="13">
        <v>70</v>
      </c>
      <c r="B109" s="20" t="s">
        <v>311</v>
      </c>
      <c r="C109" s="20" t="s">
        <v>42</v>
      </c>
      <c r="D109" s="21" t="s">
        <v>43</v>
      </c>
      <c r="E109" s="13" t="s">
        <v>17</v>
      </c>
      <c r="F109" s="22" t="s">
        <v>124</v>
      </c>
      <c r="G109" s="23">
        <v>105.25</v>
      </c>
      <c r="H109" s="23">
        <f t="shared" si="8"/>
        <v>2736.5</v>
      </c>
      <c r="J109" s="3">
        <f t="shared" si="7"/>
        <v>2736.5</v>
      </c>
    </row>
    <row r="110" ht="74" customHeight="1" spans="1:10">
      <c r="A110" s="13">
        <v>71</v>
      </c>
      <c r="B110" s="20" t="s">
        <v>312</v>
      </c>
      <c r="C110" s="20" t="s">
        <v>31</v>
      </c>
      <c r="D110" s="21" t="s">
        <v>313</v>
      </c>
      <c r="E110" s="13" t="s">
        <v>28</v>
      </c>
      <c r="F110" s="22" t="s">
        <v>70</v>
      </c>
      <c r="G110" s="23">
        <v>35.09</v>
      </c>
      <c r="H110" s="23">
        <f t="shared" si="8"/>
        <v>456.17</v>
      </c>
      <c r="J110" s="3">
        <f t="shared" si="7"/>
        <v>456.17</v>
      </c>
    </row>
    <row r="111" ht="66" customHeight="1" spans="1:10">
      <c r="A111" s="13">
        <v>72</v>
      </c>
      <c r="B111" s="20" t="s">
        <v>314</v>
      </c>
      <c r="C111" s="20" t="s">
        <v>315</v>
      </c>
      <c r="D111" s="21" t="s">
        <v>316</v>
      </c>
      <c r="E111" s="13" t="s">
        <v>28</v>
      </c>
      <c r="F111" s="22" t="s">
        <v>29</v>
      </c>
      <c r="G111" s="23">
        <v>350.85</v>
      </c>
      <c r="H111" s="23">
        <f t="shared" si="8"/>
        <v>1403.4</v>
      </c>
      <c r="J111" s="3">
        <f t="shared" si="7"/>
        <v>1403.4</v>
      </c>
    </row>
    <row r="112" ht="53.3" customHeight="1" spans="1:10">
      <c r="A112" s="13">
        <v>73</v>
      </c>
      <c r="B112" s="20" t="s">
        <v>317</v>
      </c>
      <c r="C112" s="20" t="s">
        <v>318</v>
      </c>
      <c r="D112" s="20" t="s">
        <v>319</v>
      </c>
      <c r="E112" s="13" t="s">
        <v>17</v>
      </c>
      <c r="F112" s="22" t="s">
        <v>19</v>
      </c>
      <c r="G112" s="23">
        <v>175.43</v>
      </c>
      <c r="H112" s="23">
        <f t="shared" si="8"/>
        <v>350.86</v>
      </c>
      <c r="J112" s="3">
        <f t="shared" si="7"/>
        <v>350.86</v>
      </c>
    </row>
    <row r="113" ht="54" customHeight="1" spans="1:10">
      <c r="A113" s="13">
        <v>74</v>
      </c>
      <c r="B113" s="20" t="s">
        <v>320</v>
      </c>
      <c r="C113" s="20" t="s">
        <v>213</v>
      </c>
      <c r="D113" s="20" t="s">
        <v>214</v>
      </c>
      <c r="E113" s="13" t="s">
        <v>17</v>
      </c>
      <c r="F113" s="22" t="s">
        <v>29</v>
      </c>
      <c r="G113" s="23">
        <v>93.56</v>
      </c>
      <c r="H113" s="23">
        <f t="shared" si="8"/>
        <v>374.24</v>
      </c>
      <c r="J113" s="3">
        <f t="shared" si="7"/>
        <v>374.24</v>
      </c>
    </row>
    <row r="114" ht="56" customHeight="1" spans="1:10">
      <c r="A114" s="13">
        <v>75</v>
      </c>
      <c r="B114" s="20" t="s">
        <v>321</v>
      </c>
      <c r="C114" s="20" t="s">
        <v>322</v>
      </c>
      <c r="D114" s="20" t="s">
        <v>323</v>
      </c>
      <c r="E114" s="13" t="s">
        <v>17</v>
      </c>
      <c r="F114" s="22" t="s">
        <v>120</v>
      </c>
      <c r="G114" s="23">
        <v>5.84</v>
      </c>
      <c r="H114" s="23">
        <f t="shared" si="8"/>
        <v>146</v>
      </c>
      <c r="J114" s="3">
        <f t="shared" si="7"/>
        <v>146</v>
      </c>
    </row>
    <row r="115" ht="67" customHeight="1" spans="1:10">
      <c r="A115" s="13">
        <v>76</v>
      </c>
      <c r="B115" s="20" t="s">
        <v>324</v>
      </c>
      <c r="C115" s="20" t="s">
        <v>325</v>
      </c>
      <c r="D115" s="21" t="s">
        <v>326</v>
      </c>
      <c r="E115" s="13" t="s">
        <v>17</v>
      </c>
      <c r="F115" s="22" t="s">
        <v>327</v>
      </c>
      <c r="G115" s="23">
        <v>3.27</v>
      </c>
      <c r="H115" s="23">
        <f t="shared" si="8"/>
        <v>241.98</v>
      </c>
      <c r="J115" s="3">
        <f t="shared" si="7"/>
        <v>241.98</v>
      </c>
    </row>
    <row r="116" ht="70" customHeight="1" spans="1:10">
      <c r="A116" s="13">
        <v>77</v>
      </c>
      <c r="B116" s="20" t="s">
        <v>328</v>
      </c>
      <c r="C116" s="20" t="s">
        <v>329</v>
      </c>
      <c r="D116" s="21" t="s">
        <v>330</v>
      </c>
      <c r="E116" s="13" t="s">
        <v>17</v>
      </c>
      <c r="F116" s="22" t="s">
        <v>331</v>
      </c>
      <c r="G116" s="23">
        <v>4.73</v>
      </c>
      <c r="H116" s="23">
        <f t="shared" si="8"/>
        <v>245.96</v>
      </c>
      <c r="J116" s="3">
        <f t="shared" si="7"/>
        <v>245.96</v>
      </c>
    </row>
    <row r="117" ht="70" customHeight="1" spans="1:10">
      <c r="A117" s="13">
        <v>78</v>
      </c>
      <c r="B117" s="20" t="s">
        <v>332</v>
      </c>
      <c r="C117" s="20" t="s">
        <v>333</v>
      </c>
      <c r="D117" s="21" t="s">
        <v>334</v>
      </c>
      <c r="E117" s="13" t="s">
        <v>17</v>
      </c>
      <c r="F117" s="22" t="s">
        <v>335</v>
      </c>
      <c r="G117" s="23">
        <v>6.78</v>
      </c>
      <c r="H117" s="23">
        <f t="shared" si="8"/>
        <v>393.24</v>
      </c>
      <c r="J117" s="3">
        <f t="shared" si="7"/>
        <v>393.24</v>
      </c>
    </row>
    <row r="118" ht="70" customHeight="1" spans="1:10">
      <c r="A118" s="13">
        <v>79</v>
      </c>
      <c r="B118" s="20" t="s">
        <v>336</v>
      </c>
      <c r="C118" s="20" t="s">
        <v>337</v>
      </c>
      <c r="D118" s="21" t="s">
        <v>338</v>
      </c>
      <c r="E118" s="13" t="s">
        <v>17</v>
      </c>
      <c r="F118" s="22" t="s">
        <v>245</v>
      </c>
      <c r="G118" s="23">
        <v>3.83</v>
      </c>
      <c r="H118" s="23">
        <f t="shared" si="8"/>
        <v>229.8</v>
      </c>
      <c r="J118" s="3">
        <f t="shared" si="7"/>
        <v>229.8</v>
      </c>
    </row>
    <row r="119" ht="77" customHeight="1" spans="1:10">
      <c r="A119" s="13">
        <v>80</v>
      </c>
      <c r="B119" s="20" t="s">
        <v>339</v>
      </c>
      <c r="C119" s="20" t="s">
        <v>340</v>
      </c>
      <c r="D119" s="21" t="s">
        <v>341</v>
      </c>
      <c r="E119" s="13" t="s">
        <v>17</v>
      </c>
      <c r="F119" s="22" t="s">
        <v>342</v>
      </c>
      <c r="G119" s="23">
        <v>8.43</v>
      </c>
      <c r="H119" s="23">
        <f t="shared" si="8"/>
        <v>337.2</v>
      </c>
      <c r="J119" s="3">
        <f t="shared" si="7"/>
        <v>337.2</v>
      </c>
    </row>
    <row r="120" ht="77" customHeight="1" spans="1:10">
      <c r="A120" s="13">
        <v>81</v>
      </c>
      <c r="B120" s="20" t="s">
        <v>343</v>
      </c>
      <c r="C120" s="20" t="s">
        <v>344</v>
      </c>
      <c r="D120" s="21" t="s">
        <v>345</v>
      </c>
      <c r="E120" s="13" t="s">
        <v>17</v>
      </c>
      <c r="F120" s="22" t="s">
        <v>346</v>
      </c>
      <c r="G120" s="23">
        <v>19.3</v>
      </c>
      <c r="H120" s="23">
        <f t="shared" si="8"/>
        <v>1544</v>
      </c>
      <c r="J120" s="3">
        <f t="shared" si="7"/>
        <v>1544</v>
      </c>
    </row>
    <row r="121" ht="28.85" customHeight="1" spans="1:10">
      <c r="A121" s="13"/>
      <c r="B121" s="14" t="s">
        <v>347</v>
      </c>
      <c r="C121" s="14" t="s">
        <v>348</v>
      </c>
      <c r="D121" s="14"/>
      <c r="E121" s="15"/>
      <c r="F121" s="16"/>
      <c r="G121" s="17"/>
      <c r="H121" s="24">
        <f>H122+H126+H130+H134+H138+H142+H146+H150+H154+H158+H162+H166+H170+H175+H180+H184+H188+H192+H196</f>
        <v>434165.62</v>
      </c>
      <c r="J121" s="3">
        <f t="shared" si="7"/>
        <v>0</v>
      </c>
    </row>
    <row r="122" ht="39.95" customHeight="1" spans="1:10">
      <c r="A122" s="13"/>
      <c r="B122" s="14" t="s">
        <v>349</v>
      </c>
      <c r="C122" s="14" t="s">
        <v>350</v>
      </c>
      <c r="D122" s="14"/>
      <c r="E122" s="15"/>
      <c r="F122" s="16"/>
      <c r="G122" s="17"/>
      <c r="H122" s="24">
        <f>SUM(H123:H125)</f>
        <v>50684.92</v>
      </c>
      <c r="J122" s="3">
        <f t="shared" si="7"/>
        <v>0</v>
      </c>
    </row>
    <row r="123" ht="65.15" customHeight="1" spans="1:10">
      <c r="A123" s="13">
        <v>82</v>
      </c>
      <c r="B123" s="20" t="s">
        <v>351</v>
      </c>
      <c r="C123" s="20" t="s">
        <v>352</v>
      </c>
      <c r="D123" s="20" t="s">
        <v>353</v>
      </c>
      <c r="E123" s="13" t="s">
        <v>354</v>
      </c>
      <c r="F123" s="22" t="s">
        <v>355</v>
      </c>
      <c r="G123" s="23">
        <v>17.62</v>
      </c>
      <c r="H123" s="23">
        <f t="shared" si="8"/>
        <v>30235.92</v>
      </c>
      <c r="J123" s="3">
        <f t="shared" si="7"/>
        <v>30235.92</v>
      </c>
    </row>
    <row r="124" ht="65.85" customHeight="1" spans="1:10">
      <c r="A124" s="13">
        <v>83</v>
      </c>
      <c r="B124" s="20" t="s">
        <v>356</v>
      </c>
      <c r="C124" s="20" t="s">
        <v>357</v>
      </c>
      <c r="D124" s="20" t="s">
        <v>358</v>
      </c>
      <c r="E124" s="13" t="s">
        <v>354</v>
      </c>
      <c r="F124" s="22" t="s">
        <v>359</v>
      </c>
      <c r="G124" s="23">
        <v>5.13</v>
      </c>
      <c r="H124" s="23">
        <f t="shared" si="8"/>
        <v>17606.16</v>
      </c>
      <c r="J124" s="3">
        <f t="shared" si="7"/>
        <v>17606.16</v>
      </c>
    </row>
    <row r="125" ht="40.7" customHeight="1" spans="1:10">
      <c r="A125" s="13">
        <v>84</v>
      </c>
      <c r="B125" s="20" t="s">
        <v>360</v>
      </c>
      <c r="C125" s="20" t="s">
        <v>361</v>
      </c>
      <c r="D125" s="20" t="s">
        <v>362</v>
      </c>
      <c r="E125" s="13" t="s">
        <v>17</v>
      </c>
      <c r="F125" s="22" t="s">
        <v>363</v>
      </c>
      <c r="G125" s="23">
        <v>4.97</v>
      </c>
      <c r="H125" s="23">
        <f t="shared" si="8"/>
        <v>2842.84</v>
      </c>
      <c r="J125" s="3">
        <f t="shared" si="7"/>
        <v>2842.84</v>
      </c>
    </row>
    <row r="126" ht="39.95" customHeight="1" spans="1:10">
      <c r="A126" s="13"/>
      <c r="B126" s="14" t="s">
        <v>364</v>
      </c>
      <c r="C126" s="14" t="s">
        <v>365</v>
      </c>
      <c r="D126" s="14"/>
      <c r="E126" s="15"/>
      <c r="F126" s="16"/>
      <c r="G126" s="17"/>
      <c r="H126" s="24">
        <f>SUM(H127:H129)</f>
        <v>21073.92</v>
      </c>
      <c r="J126" s="3">
        <f t="shared" si="7"/>
        <v>0</v>
      </c>
    </row>
    <row r="127" ht="65.85" customHeight="1" spans="1:10">
      <c r="A127" s="13">
        <v>85</v>
      </c>
      <c r="B127" s="20" t="s">
        <v>366</v>
      </c>
      <c r="C127" s="20" t="s">
        <v>352</v>
      </c>
      <c r="D127" s="20" t="s">
        <v>353</v>
      </c>
      <c r="E127" s="13" t="s">
        <v>354</v>
      </c>
      <c r="F127" s="22" t="s">
        <v>367</v>
      </c>
      <c r="G127" s="23">
        <v>17.62</v>
      </c>
      <c r="H127" s="23">
        <f t="shared" si="8"/>
        <v>12087.32</v>
      </c>
      <c r="J127" s="3">
        <f t="shared" si="7"/>
        <v>12087.32</v>
      </c>
    </row>
    <row r="128" ht="65.15" customHeight="1" spans="1:10">
      <c r="A128" s="13">
        <v>86</v>
      </c>
      <c r="B128" s="20" t="s">
        <v>368</v>
      </c>
      <c r="C128" s="20" t="s">
        <v>357</v>
      </c>
      <c r="D128" s="20" t="s">
        <v>358</v>
      </c>
      <c r="E128" s="13" t="s">
        <v>354</v>
      </c>
      <c r="F128" s="22" t="s">
        <v>369</v>
      </c>
      <c r="G128" s="23">
        <v>5.13</v>
      </c>
      <c r="H128" s="23">
        <f t="shared" si="8"/>
        <v>7038.36</v>
      </c>
      <c r="J128" s="3">
        <f t="shared" si="7"/>
        <v>7038.36</v>
      </c>
    </row>
    <row r="129" ht="40.7" customHeight="1" spans="1:10">
      <c r="A129" s="13">
        <v>87</v>
      </c>
      <c r="B129" s="20" t="s">
        <v>370</v>
      </c>
      <c r="C129" s="20" t="s">
        <v>361</v>
      </c>
      <c r="D129" s="20" t="s">
        <v>362</v>
      </c>
      <c r="E129" s="13" t="s">
        <v>17</v>
      </c>
      <c r="F129" s="22" t="s">
        <v>371</v>
      </c>
      <c r="G129" s="23">
        <v>4.97</v>
      </c>
      <c r="H129" s="23">
        <f t="shared" si="8"/>
        <v>1948.24</v>
      </c>
      <c r="J129" s="3">
        <f t="shared" si="7"/>
        <v>1948.24</v>
      </c>
    </row>
    <row r="130" ht="40.7" customHeight="1" spans="1:10">
      <c r="A130" s="13"/>
      <c r="B130" s="14" t="s">
        <v>372</v>
      </c>
      <c r="C130" s="14" t="s">
        <v>373</v>
      </c>
      <c r="D130" s="14"/>
      <c r="E130" s="15"/>
      <c r="F130" s="16"/>
      <c r="G130" s="17"/>
      <c r="H130" s="24">
        <f>SUM(H131:H133)</f>
        <v>82145.28</v>
      </c>
      <c r="J130" s="3">
        <f t="shared" si="7"/>
        <v>0</v>
      </c>
    </row>
    <row r="131" ht="47" customHeight="1" spans="1:10">
      <c r="A131" s="13">
        <v>88</v>
      </c>
      <c r="B131" s="20" t="s">
        <v>374</v>
      </c>
      <c r="C131" s="20" t="s">
        <v>352</v>
      </c>
      <c r="D131" s="20" t="s">
        <v>353</v>
      </c>
      <c r="E131" s="13" t="s">
        <v>354</v>
      </c>
      <c r="F131" s="22" t="s">
        <v>375</v>
      </c>
      <c r="G131" s="23">
        <v>17.62</v>
      </c>
      <c r="H131" s="23">
        <f t="shared" si="8"/>
        <v>47115.88</v>
      </c>
      <c r="J131" s="3">
        <f t="shared" si="7"/>
        <v>47115.88</v>
      </c>
    </row>
    <row r="132" ht="47" customHeight="1" spans="1:10">
      <c r="A132" s="13">
        <v>89</v>
      </c>
      <c r="B132" s="20" t="s">
        <v>376</v>
      </c>
      <c r="C132" s="20" t="s">
        <v>357</v>
      </c>
      <c r="D132" s="20" t="s">
        <v>358</v>
      </c>
      <c r="E132" s="13" t="s">
        <v>354</v>
      </c>
      <c r="F132" s="22" t="s">
        <v>377</v>
      </c>
      <c r="G132" s="23">
        <v>5.13</v>
      </c>
      <c r="H132" s="23">
        <f t="shared" si="8"/>
        <v>27435.24</v>
      </c>
      <c r="J132" s="3">
        <f t="shared" si="7"/>
        <v>27435.24</v>
      </c>
    </row>
    <row r="133" ht="41.45" customHeight="1" spans="1:10">
      <c r="A133" s="13">
        <v>90</v>
      </c>
      <c r="B133" s="20" t="s">
        <v>378</v>
      </c>
      <c r="C133" s="20" t="s">
        <v>361</v>
      </c>
      <c r="D133" s="20" t="s">
        <v>362</v>
      </c>
      <c r="E133" s="13" t="s">
        <v>17</v>
      </c>
      <c r="F133" s="22" t="s">
        <v>379</v>
      </c>
      <c r="G133" s="23">
        <v>4.97</v>
      </c>
      <c r="H133" s="23">
        <f t="shared" si="8"/>
        <v>7594.16</v>
      </c>
      <c r="J133" s="3">
        <f t="shared" si="7"/>
        <v>7594.16</v>
      </c>
    </row>
    <row r="134" ht="74.75" customHeight="1" spans="1:10">
      <c r="A134" s="13"/>
      <c r="B134" s="14" t="s">
        <v>380</v>
      </c>
      <c r="C134" s="14" t="s">
        <v>69</v>
      </c>
      <c r="D134" s="14"/>
      <c r="E134" s="15"/>
      <c r="F134" s="16"/>
      <c r="G134" s="17"/>
      <c r="H134" s="24">
        <f>SUM(H135:H137)</f>
        <v>15697.92</v>
      </c>
      <c r="J134" s="3">
        <f t="shared" si="7"/>
        <v>0</v>
      </c>
    </row>
    <row r="135" ht="54" customHeight="1" spans="1:10">
      <c r="A135" s="13">
        <v>91</v>
      </c>
      <c r="B135" s="20" t="s">
        <v>381</v>
      </c>
      <c r="C135" s="20" t="s">
        <v>352</v>
      </c>
      <c r="D135" s="20" t="s">
        <v>353</v>
      </c>
      <c r="E135" s="13" t="s">
        <v>354</v>
      </c>
      <c r="F135" s="22" t="s">
        <v>382</v>
      </c>
      <c r="G135" s="23">
        <v>17.62</v>
      </c>
      <c r="H135" s="23">
        <f t="shared" si="8"/>
        <v>9003.82</v>
      </c>
      <c r="J135" s="3">
        <f t="shared" ref="J135:J166" si="9">F135*G135</f>
        <v>9003.82</v>
      </c>
    </row>
    <row r="136" ht="54" customHeight="1" spans="1:10">
      <c r="A136" s="13">
        <v>92</v>
      </c>
      <c r="B136" s="20" t="s">
        <v>383</v>
      </c>
      <c r="C136" s="20" t="s">
        <v>357</v>
      </c>
      <c r="D136" s="20" t="s">
        <v>358</v>
      </c>
      <c r="E136" s="13" t="s">
        <v>354</v>
      </c>
      <c r="F136" s="22" t="s">
        <v>384</v>
      </c>
      <c r="G136" s="23">
        <v>5.13</v>
      </c>
      <c r="H136" s="23">
        <f t="shared" ref="H136:H167" si="10">ROUND(F136*G136,2)</f>
        <v>5242.86</v>
      </c>
      <c r="J136" s="3">
        <f t="shared" si="9"/>
        <v>5242.86</v>
      </c>
    </row>
    <row r="137" ht="40.7" customHeight="1" spans="1:10">
      <c r="A137" s="13">
        <v>93</v>
      </c>
      <c r="B137" s="20" t="s">
        <v>385</v>
      </c>
      <c r="C137" s="20" t="s">
        <v>361</v>
      </c>
      <c r="D137" s="20" t="s">
        <v>362</v>
      </c>
      <c r="E137" s="13" t="s">
        <v>17</v>
      </c>
      <c r="F137" s="22" t="s">
        <v>386</v>
      </c>
      <c r="G137" s="23">
        <v>4.97</v>
      </c>
      <c r="H137" s="23">
        <f t="shared" si="10"/>
        <v>1451.24</v>
      </c>
      <c r="J137" s="3">
        <f t="shared" si="9"/>
        <v>1451.24</v>
      </c>
    </row>
    <row r="138" ht="40.7" customHeight="1" spans="1:10">
      <c r="A138" s="13"/>
      <c r="B138" s="14" t="s">
        <v>387</v>
      </c>
      <c r="C138" s="14" t="s">
        <v>388</v>
      </c>
      <c r="D138" s="14"/>
      <c r="E138" s="15"/>
      <c r="F138" s="16"/>
      <c r="G138" s="17"/>
      <c r="H138" s="24">
        <f>SUM(H139:H141)</f>
        <v>28385.28</v>
      </c>
      <c r="J138" s="3">
        <f t="shared" si="9"/>
        <v>0</v>
      </c>
    </row>
    <row r="139" customFormat="1" ht="47" customHeight="1" spans="1:10">
      <c r="A139" s="13">
        <v>94</v>
      </c>
      <c r="B139" s="20" t="s">
        <v>389</v>
      </c>
      <c r="C139" s="20" t="s">
        <v>352</v>
      </c>
      <c r="D139" s="20" t="s">
        <v>353</v>
      </c>
      <c r="E139" s="13" t="s">
        <v>354</v>
      </c>
      <c r="F139" s="22" t="s">
        <v>390</v>
      </c>
      <c r="G139" s="23">
        <v>17.62</v>
      </c>
      <c r="H139" s="23">
        <f t="shared" si="10"/>
        <v>16280.88</v>
      </c>
      <c r="J139" s="3">
        <f t="shared" si="9"/>
        <v>16280.88</v>
      </c>
    </row>
    <row r="140" customFormat="1" ht="47" customHeight="1" spans="1:10">
      <c r="A140" s="13">
        <v>95</v>
      </c>
      <c r="B140" s="20" t="s">
        <v>391</v>
      </c>
      <c r="C140" s="20" t="s">
        <v>357</v>
      </c>
      <c r="D140" s="20" t="s">
        <v>358</v>
      </c>
      <c r="E140" s="13" t="s">
        <v>354</v>
      </c>
      <c r="F140" s="22" t="s">
        <v>392</v>
      </c>
      <c r="G140" s="23">
        <v>5.13</v>
      </c>
      <c r="H140" s="23">
        <f t="shared" si="10"/>
        <v>9480.24</v>
      </c>
      <c r="J140" s="3">
        <f t="shared" si="9"/>
        <v>9480.24</v>
      </c>
    </row>
    <row r="141" ht="41.45" customHeight="1" spans="1:10">
      <c r="A141" s="13">
        <v>96</v>
      </c>
      <c r="B141" s="20" t="s">
        <v>393</v>
      </c>
      <c r="C141" s="20" t="s">
        <v>361</v>
      </c>
      <c r="D141" s="20" t="s">
        <v>362</v>
      </c>
      <c r="E141" s="13" t="s">
        <v>17</v>
      </c>
      <c r="F141" s="22" t="s">
        <v>394</v>
      </c>
      <c r="G141" s="23">
        <v>4.97</v>
      </c>
      <c r="H141" s="23">
        <f t="shared" si="10"/>
        <v>2624.16</v>
      </c>
      <c r="J141" s="3">
        <f t="shared" si="9"/>
        <v>2624.16</v>
      </c>
    </row>
    <row r="142" ht="51.8" customHeight="1" spans="1:10">
      <c r="A142" s="13"/>
      <c r="B142" s="14" t="s">
        <v>395</v>
      </c>
      <c r="C142" s="14" t="s">
        <v>396</v>
      </c>
      <c r="D142" s="14"/>
      <c r="E142" s="15"/>
      <c r="F142" s="16"/>
      <c r="G142" s="17"/>
      <c r="H142" s="24">
        <f>SUM(H143:H145)</f>
        <v>8601.6</v>
      </c>
      <c r="J142" s="3">
        <f t="shared" si="9"/>
        <v>0</v>
      </c>
    </row>
    <row r="143" customFormat="1" ht="47" customHeight="1" spans="1:10">
      <c r="A143" s="13">
        <v>97</v>
      </c>
      <c r="B143" s="20" t="s">
        <v>397</v>
      </c>
      <c r="C143" s="20" t="s">
        <v>352</v>
      </c>
      <c r="D143" s="20" t="s">
        <v>353</v>
      </c>
      <c r="E143" s="13" t="s">
        <v>354</v>
      </c>
      <c r="F143" s="22" t="s">
        <v>398</v>
      </c>
      <c r="G143" s="23">
        <v>17.62</v>
      </c>
      <c r="H143" s="23">
        <f t="shared" si="10"/>
        <v>4933.6</v>
      </c>
      <c r="J143" s="3">
        <f t="shared" si="9"/>
        <v>4933.6</v>
      </c>
    </row>
    <row r="144" customFormat="1" ht="47" customHeight="1" spans="1:10">
      <c r="A144" s="13">
        <v>98</v>
      </c>
      <c r="B144" s="20" t="s">
        <v>399</v>
      </c>
      <c r="C144" s="20" t="s">
        <v>357</v>
      </c>
      <c r="D144" s="20" t="s">
        <v>358</v>
      </c>
      <c r="E144" s="13" t="s">
        <v>354</v>
      </c>
      <c r="F144" s="22" t="s">
        <v>400</v>
      </c>
      <c r="G144" s="23">
        <v>5.13</v>
      </c>
      <c r="H144" s="23">
        <f t="shared" si="10"/>
        <v>2872.8</v>
      </c>
      <c r="J144" s="3">
        <f t="shared" si="9"/>
        <v>2872.8</v>
      </c>
    </row>
    <row r="145" ht="41.45" customHeight="1" spans="1:10">
      <c r="A145" s="13">
        <v>99</v>
      </c>
      <c r="B145" s="20" t="s">
        <v>401</v>
      </c>
      <c r="C145" s="20" t="s">
        <v>361</v>
      </c>
      <c r="D145" s="20" t="s">
        <v>362</v>
      </c>
      <c r="E145" s="13" t="s">
        <v>17</v>
      </c>
      <c r="F145" s="22" t="s">
        <v>402</v>
      </c>
      <c r="G145" s="23">
        <v>4.97</v>
      </c>
      <c r="H145" s="23">
        <f t="shared" si="10"/>
        <v>795.2</v>
      </c>
      <c r="J145" s="3">
        <f t="shared" si="9"/>
        <v>795.2</v>
      </c>
    </row>
    <row r="146" ht="39.95" customHeight="1" spans="1:10">
      <c r="A146" s="13"/>
      <c r="B146" s="14" t="s">
        <v>403</v>
      </c>
      <c r="C146" s="14" t="s">
        <v>108</v>
      </c>
      <c r="D146" s="14"/>
      <c r="E146" s="15"/>
      <c r="F146" s="16"/>
      <c r="G146" s="17"/>
      <c r="H146" s="24">
        <f>SUM(H147:H149)</f>
        <v>34836.48</v>
      </c>
      <c r="J146" s="3">
        <f t="shared" si="9"/>
        <v>0</v>
      </c>
    </row>
    <row r="147" customFormat="1" ht="47" customHeight="1" spans="1:10">
      <c r="A147" s="13">
        <v>100</v>
      </c>
      <c r="B147" s="20" t="s">
        <v>404</v>
      </c>
      <c r="C147" s="20" t="s">
        <v>352</v>
      </c>
      <c r="D147" s="20" t="s">
        <v>353</v>
      </c>
      <c r="E147" s="13" t="s">
        <v>354</v>
      </c>
      <c r="F147" s="22" t="s">
        <v>405</v>
      </c>
      <c r="G147" s="23">
        <v>17.62</v>
      </c>
      <c r="H147" s="23">
        <f t="shared" si="10"/>
        <v>19981.08</v>
      </c>
      <c r="J147" s="3">
        <f t="shared" si="9"/>
        <v>19981.08</v>
      </c>
    </row>
    <row r="148" customFormat="1" ht="47" customHeight="1" spans="1:10">
      <c r="A148" s="13">
        <v>101</v>
      </c>
      <c r="B148" s="20" t="s">
        <v>406</v>
      </c>
      <c r="C148" s="20" t="s">
        <v>357</v>
      </c>
      <c r="D148" s="20" t="s">
        <v>358</v>
      </c>
      <c r="E148" s="13" t="s">
        <v>354</v>
      </c>
      <c r="F148" s="22" t="s">
        <v>407</v>
      </c>
      <c r="G148" s="23">
        <v>5.13</v>
      </c>
      <c r="H148" s="23">
        <f t="shared" si="10"/>
        <v>11634.84</v>
      </c>
      <c r="J148" s="3">
        <f t="shared" si="9"/>
        <v>11634.84</v>
      </c>
    </row>
    <row r="149" ht="41.45" customHeight="1" spans="1:10">
      <c r="A149" s="13">
        <v>102</v>
      </c>
      <c r="B149" s="20" t="s">
        <v>408</v>
      </c>
      <c r="C149" s="20" t="s">
        <v>361</v>
      </c>
      <c r="D149" s="20" t="s">
        <v>362</v>
      </c>
      <c r="E149" s="13" t="s">
        <v>17</v>
      </c>
      <c r="F149" s="22" t="s">
        <v>409</v>
      </c>
      <c r="G149" s="23">
        <v>4.97</v>
      </c>
      <c r="H149" s="23">
        <f t="shared" si="10"/>
        <v>3220.56</v>
      </c>
      <c r="J149" s="3">
        <f t="shared" si="9"/>
        <v>3220.56</v>
      </c>
    </row>
    <row r="150" ht="39.95" customHeight="1" spans="1:10">
      <c r="A150" s="13"/>
      <c r="B150" s="14" t="s">
        <v>410</v>
      </c>
      <c r="C150" s="14" t="s">
        <v>411</v>
      </c>
      <c r="D150" s="14"/>
      <c r="E150" s="15"/>
      <c r="F150" s="16"/>
      <c r="G150" s="17"/>
      <c r="H150" s="24">
        <f>SUM(H151:H153)</f>
        <v>35597.24</v>
      </c>
      <c r="J150" s="3">
        <f t="shared" si="9"/>
        <v>0</v>
      </c>
    </row>
    <row r="151" customFormat="1" ht="47" customHeight="1" spans="1:10">
      <c r="A151" s="13">
        <v>103</v>
      </c>
      <c r="B151" s="20" t="s">
        <v>412</v>
      </c>
      <c r="C151" s="20" t="s">
        <v>352</v>
      </c>
      <c r="D151" s="20" t="s">
        <v>353</v>
      </c>
      <c r="E151" s="13" t="s">
        <v>354</v>
      </c>
      <c r="F151" s="22" t="s">
        <v>413</v>
      </c>
      <c r="G151" s="23">
        <v>17.62</v>
      </c>
      <c r="H151" s="23">
        <f t="shared" si="10"/>
        <v>20474.44</v>
      </c>
      <c r="J151" s="3">
        <f t="shared" si="9"/>
        <v>20474.44</v>
      </c>
    </row>
    <row r="152" customFormat="1" ht="47" customHeight="1" spans="1:10">
      <c r="A152" s="13">
        <v>104</v>
      </c>
      <c r="B152" s="20" t="s">
        <v>414</v>
      </c>
      <c r="C152" s="20" t="s">
        <v>357</v>
      </c>
      <c r="D152" s="20" t="s">
        <v>358</v>
      </c>
      <c r="E152" s="13" t="s">
        <v>354</v>
      </c>
      <c r="F152" s="22" t="s">
        <v>415</v>
      </c>
      <c r="G152" s="23">
        <v>5.13</v>
      </c>
      <c r="H152" s="23">
        <f t="shared" si="10"/>
        <v>11922.12</v>
      </c>
      <c r="J152" s="3">
        <f t="shared" si="9"/>
        <v>11922.12</v>
      </c>
    </row>
    <row r="153" ht="41.45" customHeight="1" spans="1:10">
      <c r="A153" s="13">
        <v>105</v>
      </c>
      <c r="B153" s="20" t="s">
        <v>416</v>
      </c>
      <c r="C153" s="20" t="s">
        <v>361</v>
      </c>
      <c r="D153" s="20" t="s">
        <v>362</v>
      </c>
      <c r="E153" s="13" t="s">
        <v>17</v>
      </c>
      <c r="F153" s="22" t="s">
        <v>417</v>
      </c>
      <c r="G153" s="23">
        <v>4.97</v>
      </c>
      <c r="H153" s="23">
        <f t="shared" si="10"/>
        <v>3200.68</v>
      </c>
      <c r="J153" s="3">
        <f t="shared" si="9"/>
        <v>3200.68</v>
      </c>
    </row>
    <row r="154" ht="33" customHeight="1" spans="1:10">
      <c r="A154" s="13"/>
      <c r="B154" s="14" t="s">
        <v>418</v>
      </c>
      <c r="C154" s="14" t="s">
        <v>419</v>
      </c>
      <c r="D154" s="14"/>
      <c r="E154" s="15"/>
      <c r="F154" s="16"/>
      <c r="G154" s="17"/>
      <c r="H154" s="24">
        <f>SUM(H155:H157)</f>
        <v>1720.32</v>
      </c>
      <c r="J154" s="3">
        <f t="shared" si="9"/>
        <v>0</v>
      </c>
    </row>
    <row r="155" customFormat="1" ht="47" customHeight="1" spans="1:10">
      <c r="A155" s="13">
        <v>106</v>
      </c>
      <c r="B155" s="20" t="s">
        <v>420</v>
      </c>
      <c r="C155" s="20" t="s">
        <v>352</v>
      </c>
      <c r="D155" s="20" t="s">
        <v>353</v>
      </c>
      <c r="E155" s="13" t="s">
        <v>354</v>
      </c>
      <c r="F155" s="22" t="s">
        <v>421</v>
      </c>
      <c r="G155" s="23">
        <v>17.62</v>
      </c>
      <c r="H155" s="23">
        <f t="shared" si="10"/>
        <v>986.72</v>
      </c>
      <c r="J155" s="3">
        <f t="shared" si="9"/>
        <v>986.72</v>
      </c>
    </row>
    <row r="156" customFormat="1" ht="47" customHeight="1" spans="1:10">
      <c r="A156" s="13">
        <v>107</v>
      </c>
      <c r="B156" s="20" t="s">
        <v>422</v>
      </c>
      <c r="C156" s="20" t="s">
        <v>357</v>
      </c>
      <c r="D156" s="20" t="s">
        <v>358</v>
      </c>
      <c r="E156" s="13" t="s">
        <v>354</v>
      </c>
      <c r="F156" s="22" t="s">
        <v>423</v>
      </c>
      <c r="G156" s="23">
        <v>5.13</v>
      </c>
      <c r="H156" s="23">
        <f t="shared" si="10"/>
        <v>574.56</v>
      </c>
      <c r="J156" s="3">
        <f t="shared" si="9"/>
        <v>574.56</v>
      </c>
    </row>
    <row r="157" ht="41.45" customHeight="1" spans="1:10">
      <c r="A157" s="13">
        <v>108</v>
      </c>
      <c r="B157" s="20" t="s">
        <v>424</v>
      </c>
      <c r="C157" s="20" t="s">
        <v>361</v>
      </c>
      <c r="D157" s="20" t="s">
        <v>362</v>
      </c>
      <c r="E157" s="13" t="s">
        <v>17</v>
      </c>
      <c r="F157" s="22" t="s">
        <v>149</v>
      </c>
      <c r="G157" s="23">
        <v>4.97</v>
      </c>
      <c r="H157" s="23">
        <f t="shared" si="10"/>
        <v>159.04</v>
      </c>
      <c r="J157" s="3">
        <f t="shared" si="9"/>
        <v>159.04</v>
      </c>
    </row>
    <row r="158" ht="39.95" customHeight="1" spans="1:10">
      <c r="A158" s="13"/>
      <c r="B158" s="14" t="s">
        <v>425</v>
      </c>
      <c r="C158" s="14" t="s">
        <v>426</v>
      </c>
      <c r="D158" s="14"/>
      <c r="E158" s="15"/>
      <c r="F158" s="16"/>
      <c r="G158" s="17"/>
      <c r="H158" s="24">
        <f>SUM(H159:H161)</f>
        <v>14515.2</v>
      </c>
      <c r="J158" s="3">
        <f t="shared" si="9"/>
        <v>0</v>
      </c>
    </row>
    <row r="159" customFormat="1" ht="47" customHeight="1" spans="1:10">
      <c r="A159" s="13">
        <v>109</v>
      </c>
      <c r="B159" s="20" t="s">
        <v>427</v>
      </c>
      <c r="C159" s="20" t="s">
        <v>352</v>
      </c>
      <c r="D159" s="20" t="s">
        <v>353</v>
      </c>
      <c r="E159" s="13" t="s">
        <v>354</v>
      </c>
      <c r="F159" s="22" t="s">
        <v>428</v>
      </c>
      <c r="G159" s="23">
        <v>17.62</v>
      </c>
      <c r="H159" s="23">
        <f t="shared" si="10"/>
        <v>8325.45</v>
      </c>
      <c r="J159" s="3">
        <f t="shared" si="9"/>
        <v>8325.45</v>
      </c>
    </row>
    <row r="160" customFormat="1" ht="47" customHeight="1" spans="1:10">
      <c r="A160" s="13">
        <v>110</v>
      </c>
      <c r="B160" s="20" t="s">
        <v>429</v>
      </c>
      <c r="C160" s="20" t="s">
        <v>357</v>
      </c>
      <c r="D160" s="20" t="s">
        <v>358</v>
      </c>
      <c r="E160" s="13" t="s">
        <v>354</v>
      </c>
      <c r="F160" s="22" t="s">
        <v>430</v>
      </c>
      <c r="G160" s="23">
        <v>5.13</v>
      </c>
      <c r="H160" s="23">
        <f t="shared" si="10"/>
        <v>4847.85</v>
      </c>
      <c r="J160" s="3">
        <f t="shared" si="9"/>
        <v>4847.85</v>
      </c>
    </row>
    <row r="161" ht="41.45" customHeight="1" spans="1:10">
      <c r="A161" s="13">
        <v>111</v>
      </c>
      <c r="B161" s="20" t="s">
        <v>431</v>
      </c>
      <c r="C161" s="20" t="s">
        <v>361</v>
      </c>
      <c r="D161" s="20" t="s">
        <v>362</v>
      </c>
      <c r="E161" s="13" t="s">
        <v>17</v>
      </c>
      <c r="F161" s="22" t="s">
        <v>432</v>
      </c>
      <c r="G161" s="23">
        <v>4.97</v>
      </c>
      <c r="H161" s="23">
        <f t="shared" si="10"/>
        <v>1341.9</v>
      </c>
      <c r="J161" s="3">
        <f t="shared" si="9"/>
        <v>1341.9</v>
      </c>
    </row>
    <row r="162" ht="45" customHeight="1" spans="1:10">
      <c r="A162" s="13"/>
      <c r="B162" s="14" t="s">
        <v>433</v>
      </c>
      <c r="C162" s="14" t="s">
        <v>69</v>
      </c>
      <c r="D162" s="14"/>
      <c r="E162" s="15"/>
      <c r="F162" s="16"/>
      <c r="G162" s="17"/>
      <c r="H162" s="24">
        <f>SUM(H163:H165)</f>
        <v>3225.6</v>
      </c>
      <c r="J162" s="3">
        <f t="shared" si="9"/>
        <v>0</v>
      </c>
    </row>
    <row r="163" customFormat="1" ht="47" customHeight="1" spans="1:10">
      <c r="A163" s="13">
        <v>112</v>
      </c>
      <c r="B163" s="20" t="s">
        <v>434</v>
      </c>
      <c r="C163" s="20" t="s">
        <v>352</v>
      </c>
      <c r="D163" s="20" t="s">
        <v>353</v>
      </c>
      <c r="E163" s="13" t="s">
        <v>354</v>
      </c>
      <c r="F163" s="22" t="s">
        <v>435</v>
      </c>
      <c r="G163" s="23">
        <v>17.62</v>
      </c>
      <c r="H163" s="23">
        <f t="shared" si="10"/>
        <v>1850.1</v>
      </c>
      <c r="J163" s="3">
        <f t="shared" si="9"/>
        <v>1850.1</v>
      </c>
    </row>
    <row r="164" customFormat="1" ht="47" customHeight="1" spans="1:10">
      <c r="A164" s="13">
        <v>113</v>
      </c>
      <c r="B164" s="20" t="s">
        <v>436</v>
      </c>
      <c r="C164" s="20" t="s">
        <v>357</v>
      </c>
      <c r="D164" s="20" t="s">
        <v>358</v>
      </c>
      <c r="E164" s="13" t="s">
        <v>354</v>
      </c>
      <c r="F164" s="22" t="s">
        <v>437</v>
      </c>
      <c r="G164" s="23">
        <v>5.13</v>
      </c>
      <c r="H164" s="23">
        <f t="shared" si="10"/>
        <v>1077.3</v>
      </c>
      <c r="J164" s="3">
        <f t="shared" si="9"/>
        <v>1077.3</v>
      </c>
    </row>
    <row r="165" ht="41.45" customHeight="1" spans="1:10">
      <c r="A165" s="13">
        <v>114</v>
      </c>
      <c r="B165" s="20" t="s">
        <v>438</v>
      </c>
      <c r="C165" s="20" t="s">
        <v>361</v>
      </c>
      <c r="D165" s="20" t="s">
        <v>362</v>
      </c>
      <c r="E165" s="13" t="s">
        <v>17</v>
      </c>
      <c r="F165" s="22" t="s">
        <v>245</v>
      </c>
      <c r="G165" s="23">
        <v>4.97</v>
      </c>
      <c r="H165" s="23">
        <f t="shared" si="10"/>
        <v>298.2</v>
      </c>
      <c r="J165" s="3">
        <f t="shared" si="9"/>
        <v>298.2</v>
      </c>
    </row>
    <row r="166" ht="51.8" customHeight="1" spans="1:10">
      <c r="A166" s="13"/>
      <c r="B166" s="14" t="s">
        <v>439</v>
      </c>
      <c r="C166" s="14" t="s">
        <v>208</v>
      </c>
      <c r="D166" s="14"/>
      <c r="E166" s="15"/>
      <c r="F166" s="16"/>
      <c r="G166" s="17"/>
      <c r="H166" s="24">
        <f>SUM(H167:H169)</f>
        <v>22101.52</v>
      </c>
      <c r="J166" s="3">
        <f t="shared" si="9"/>
        <v>0</v>
      </c>
    </row>
    <row r="167" customFormat="1" ht="47" customHeight="1" spans="1:10">
      <c r="A167" s="13">
        <v>115</v>
      </c>
      <c r="B167" s="20" t="s">
        <v>440</v>
      </c>
      <c r="C167" s="20" t="s">
        <v>352</v>
      </c>
      <c r="D167" s="20" t="s">
        <v>353</v>
      </c>
      <c r="E167" s="13" t="s">
        <v>354</v>
      </c>
      <c r="F167" s="22" t="s">
        <v>371</v>
      </c>
      <c r="G167" s="23">
        <v>17.62</v>
      </c>
      <c r="H167" s="23">
        <f t="shared" si="10"/>
        <v>6907.04</v>
      </c>
      <c r="J167" s="3">
        <f t="shared" ref="J167:J198" si="11">F167*G167</f>
        <v>6907.04</v>
      </c>
    </row>
    <row r="168" customFormat="1" ht="47" customHeight="1" spans="1:10">
      <c r="A168" s="13">
        <v>116</v>
      </c>
      <c r="B168" s="20" t="s">
        <v>441</v>
      </c>
      <c r="C168" s="20" t="s">
        <v>357</v>
      </c>
      <c r="D168" s="20" t="s">
        <v>358</v>
      </c>
      <c r="E168" s="13" t="s">
        <v>354</v>
      </c>
      <c r="F168" s="22" t="s">
        <v>442</v>
      </c>
      <c r="G168" s="23">
        <v>5.13</v>
      </c>
      <c r="H168" s="23">
        <f t="shared" ref="H168:H198" si="12">ROUND(F168*G168,2)</f>
        <v>4021.92</v>
      </c>
      <c r="J168" s="3">
        <f t="shared" si="11"/>
        <v>4021.92</v>
      </c>
    </row>
    <row r="169" ht="41.45" customHeight="1" spans="1:10">
      <c r="A169" s="13">
        <v>117</v>
      </c>
      <c r="B169" s="20" t="s">
        <v>443</v>
      </c>
      <c r="C169" s="20" t="s">
        <v>361</v>
      </c>
      <c r="D169" s="20" t="s">
        <v>362</v>
      </c>
      <c r="E169" s="13" t="s">
        <v>17</v>
      </c>
      <c r="F169" s="22" t="s">
        <v>444</v>
      </c>
      <c r="G169" s="23">
        <v>4.97</v>
      </c>
      <c r="H169" s="23">
        <f t="shared" si="12"/>
        <v>11172.56</v>
      </c>
      <c r="J169" s="3">
        <f t="shared" si="11"/>
        <v>11172.56</v>
      </c>
    </row>
    <row r="170" ht="28.15" customHeight="1" spans="1:10">
      <c r="A170" s="13"/>
      <c r="B170" s="14" t="s">
        <v>445</v>
      </c>
      <c r="C170" s="14" t="s">
        <v>446</v>
      </c>
      <c r="D170" s="14"/>
      <c r="E170" s="15"/>
      <c r="F170" s="16"/>
      <c r="G170" s="17"/>
      <c r="H170" s="24">
        <f>SUM(H171:H174)</f>
        <v>6340.6</v>
      </c>
      <c r="J170" s="3">
        <f t="shared" si="11"/>
        <v>0</v>
      </c>
    </row>
    <row r="171" customFormat="1" ht="47" customHeight="1" spans="1:10">
      <c r="A171" s="13">
        <v>118</v>
      </c>
      <c r="B171" s="20" t="s">
        <v>447</v>
      </c>
      <c r="C171" s="20" t="s">
        <v>352</v>
      </c>
      <c r="D171" s="20" t="s">
        <v>353</v>
      </c>
      <c r="E171" s="13" t="s">
        <v>354</v>
      </c>
      <c r="F171" s="22" t="s">
        <v>101</v>
      </c>
      <c r="G171" s="23">
        <v>17.62</v>
      </c>
      <c r="H171" s="23">
        <f t="shared" si="12"/>
        <v>1233.4</v>
      </c>
      <c r="J171" s="3">
        <f t="shared" si="11"/>
        <v>1233.4</v>
      </c>
    </row>
    <row r="172" customFormat="1" ht="47" customHeight="1" spans="1:10">
      <c r="A172" s="13">
        <v>119</v>
      </c>
      <c r="B172" s="20" t="s">
        <v>448</v>
      </c>
      <c r="C172" s="20" t="s">
        <v>352</v>
      </c>
      <c r="D172" s="20" t="s">
        <v>449</v>
      </c>
      <c r="E172" s="13" t="s">
        <v>354</v>
      </c>
      <c r="F172" s="22" t="s">
        <v>450</v>
      </c>
      <c r="G172" s="23">
        <v>19.67</v>
      </c>
      <c r="H172" s="23">
        <f t="shared" si="12"/>
        <v>2753.8</v>
      </c>
      <c r="J172" s="3">
        <f t="shared" si="11"/>
        <v>2753.8</v>
      </c>
    </row>
    <row r="173" customFormat="1" ht="47" customHeight="1" spans="1:10">
      <c r="A173" s="13">
        <v>120</v>
      </c>
      <c r="B173" s="20" t="s">
        <v>451</v>
      </c>
      <c r="C173" s="20" t="s">
        <v>357</v>
      </c>
      <c r="D173" s="20" t="s">
        <v>358</v>
      </c>
      <c r="E173" s="13" t="s">
        <v>354</v>
      </c>
      <c r="F173" s="22" t="s">
        <v>452</v>
      </c>
      <c r="G173" s="23">
        <v>5.13</v>
      </c>
      <c r="H173" s="23">
        <f t="shared" si="12"/>
        <v>2154.6</v>
      </c>
      <c r="J173" s="3">
        <f t="shared" si="11"/>
        <v>2154.6</v>
      </c>
    </row>
    <row r="174" ht="40.7" customHeight="1" spans="1:10">
      <c r="A174" s="13">
        <v>121</v>
      </c>
      <c r="B174" s="20" t="s">
        <v>453</v>
      </c>
      <c r="C174" s="20" t="s">
        <v>361</v>
      </c>
      <c r="D174" s="20" t="s">
        <v>362</v>
      </c>
      <c r="E174" s="13" t="s">
        <v>17</v>
      </c>
      <c r="F174" s="22" t="s">
        <v>342</v>
      </c>
      <c r="G174" s="23">
        <v>4.97</v>
      </c>
      <c r="H174" s="23">
        <f t="shared" si="12"/>
        <v>198.8</v>
      </c>
      <c r="J174" s="3">
        <f t="shared" si="11"/>
        <v>198.8</v>
      </c>
    </row>
    <row r="175" ht="28.85" customHeight="1" spans="1:10">
      <c r="A175" s="13"/>
      <c r="B175" s="14" t="s">
        <v>454</v>
      </c>
      <c r="C175" s="14" t="s">
        <v>455</v>
      </c>
      <c r="D175" s="14"/>
      <c r="E175" s="15"/>
      <c r="F175" s="16"/>
      <c r="G175" s="17"/>
      <c r="H175" s="24">
        <f>SUM(H176:H179)</f>
        <v>10542.84</v>
      </c>
      <c r="J175" s="3">
        <f t="shared" si="11"/>
        <v>0</v>
      </c>
    </row>
    <row r="176" customFormat="1" ht="47" customHeight="1" spans="1:10">
      <c r="A176" s="13">
        <v>122</v>
      </c>
      <c r="B176" s="20" t="s">
        <v>456</v>
      </c>
      <c r="C176" s="20" t="s">
        <v>352</v>
      </c>
      <c r="D176" s="20" t="s">
        <v>353</v>
      </c>
      <c r="E176" s="13" t="s">
        <v>354</v>
      </c>
      <c r="F176" s="22" t="s">
        <v>457</v>
      </c>
      <c r="G176" s="23">
        <v>17.62</v>
      </c>
      <c r="H176" s="23">
        <f t="shared" si="12"/>
        <v>4316.9</v>
      </c>
      <c r="J176" s="3">
        <f t="shared" si="11"/>
        <v>4316.9</v>
      </c>
    </row>
    <row r="177" customFormat="1" ht="47" customHeight="1" spans="1:10">
      <c r="A177" s="13">
        <v>123</v>
      </c>
      <c r="B177" s="20" t="s">
        <v>458</v>
      </c>
      <c r="C177" s="20" t="s">
        <v>352</v>
      </c>
      <c r="D177" s="20" t="s">
        <v>449</v>
      </c>
      <c r="E177" s="13" t="s">
        <v>354</v>
      </c>
      <c r="F177" s="22" t="s">
        <v>459</v>
      </c>
      <c r="G177" s="23">
        <v>19.67</v>
      </c>
      <c r="H177" s="23">
        <f t="shared" si="12"/>
        <v>2360.4</v>
      </c>
      <c r="J177" s="3">
        <f t="shared" si="11"/>
        <v>2360.4</v>
      </c>
    </row>
    <row r="178" customFormat="1" ht="47" customHeight="1" spans="1:10">
      <c r="A178" s="13">
        <v>124</v>
      </c>
      <c r="B178" s="20" t="s">
        <v>460</v>
      </c>
      <c r="C178" s="20" t="s">
        <v>357</v>
      </c>
      <c r="D178" s="20" t="s">
        <v>358</v>
      </c>
      <c r="E178" s="13" t="s">
        <v>354</v>
      </c>
      <c r="F178" s="22" t="s">
        <v>461</v>
      </c>
      <c r="G178" s="23">
        <v>5.13</v>
      </c>
      <c r="H178" s="23">
        <f t="shared" si="12"/>
        <v>2513.7</v>
      </c>
      <c r="J178" s="3">
        <f t="shared" si="11"/>
        <v>2513.7</v>
      </c>
    </row>
    <row r="179" ht="41.45" customHeight="1" spans="1:10">
      <c r="A179" s="13">
        <v>125</v>
      </c>
      <c r="B179" s="20" t="s">
        <v>462</v>
      </c>
      <c r="C179" s="20" t="s">
        <v>361</v>
      </c>
      <c r="D179" s="20" t="s">
        <v>362</v>
      </c>
      <c r="E179" s="13" t="s">
        <v>17</v>
      </c>
      <c r="F179" s="22" t="s">
        <v>463</v>
      </c>
      <c r="G179" s="23">
        <v>4.97</v>
      </c>
      <c r="H179" s="23">
        <f t="shared" si="12"/>
        <v>1351.84</v>
      </c>
      <c r="J179" s="3">
        <f t="shared" si="11"/>
        <v>1351.84</v>
      </c>
    </row>
    <row r="180" ht="39.95" customHeight="1" spans="1:10">
      <c r="A180" s="13"/>
      <c r="B180" s="14" t="s">
        <v>464</v>
      </c>
      <c r="C180" s="14" t="s">
        <v>248</v>
      </c>
      <c r="D180" s="14"/>
      <c r="E180" s="15"/>
      <c r="F180" s="16"/>
      <c r="G180" s="17"/>
      <c r="H180" s="24">
        <f>SUM(H181:H183)</f>
        <v>5376</v>
      </c>
      <c r="J180" s="3">
        <f t="shared" si="11"/>
        <v>0</v>
      </c>
    </row>
    <row r="181" customFormat="1" ht="47" customHeight="1" spans="1:10">
      <c r="A181" s="13">
        <v>126</v>
      </c>
      <c r="B181" s="20" t="s">
        <v>465</v>
      </c>
      <c r="C181" s="20" t="s">
        <v>352</v>
      </c>
      <c r="D181" s="20" t="s">
        <v>353</v>
      </c>
      <c r="E181" s="13" t="s">
        <v>354</v>
      </c>
      <c r="F181" s="22" t="s">
        <v>466</v>
      </c>
      <c r="G181" s="23">
        <v>17.62</v>
      </c>
      <c r="H181" s="23">
        <f t="shared" si="12"/>
        <v>3083.5</v>
      </c>
      <c r="J181" s="3">
        <f t="shared" si="11"/>
        <v>3083.5</v>
      </c>
    </row>
    <row r="182" customFormat="1" ht="47" customHeight="1" spans="1:10">
      <c r="A182" s="13">
        <v>127</v>
      </c>
      <c r="B182" s="20" t="s">
        <v>467</v>
      </c>
      <c r="C182" s="20" t="s">
        <v>357</v>
      </c>
      <c r="D182" s="20" t="s">
        <v>358</v>
      </c>
      <c r="E182" s="13" t="s">
        <v>354</v>
      </c>
      <c r="F182" s="22" t="s">
        <v>468</v>
      </c>
      <c r="G182" s="23">
        <v>5.13</v>
      </c>
      <c r="H182" s="23">
        <f t="shared" si="12"/>
        <v>1795.5</v>
      </c>
      <c r="J182" s="3">
        <f t="shared" si="11"/>
        <v>1795.5</v>
      </c>
    </row>
    <row r="183" ht="40.7" customHeight="1" spans="1:10">
      <c r="A183" s="13">
        <v>128</v>
      </c>
      <c r="B183" s="20" t="s">
        <v>469</v>
      </c>
      <c r="C183" s="20" t="s">
        <v>361</v>
      </c>
      <c r="D183" s="20" t="s">
        <v>362</v>
      </c>
      <c r="E183" s="13" t="s">
        <v>17</v>
      </c>
      <c r="F183" s="22" t="s">
        <v>210</v>
      </c>
      <c r="G183" s="23">
        <v>4.97</v>
      </c>
      <c r="H183" s="23">
        <f t="shared" si="12"/>
        <v>497</v>
      </c>
      <c r="J183" s="3">
        <f t="shared" si="11"/>
        <v>497</v>
      </c>
    </row>
    <row r="184" ht="39.95" customHeight="1" spans="1:10">
      <c r="A184" s="13"/>
      <c r="B184" s="14" t="s">
        <v>470</v>
      </c>
      <c r="C184" s="14" t="s">
        <v>471</v>
      </c>
      <c r="D184" s="14"/>
      <c r="E184" s="15"/>
      <c r="F184" s="16"/>
      <c r="G184" s="17"/>
      <c r="H184" s="24">
        <f>SUM(H185:H187)</f>
        <v>2807.88</v>
      </c>
      <c r="J184" s="3">
        <f t="shared" si="11"/>
        <v>0</v>
      </c>
    </row>
    <row r="185" customFormat="1" ht="47" customHeight="1" spans="1:10">
      <c r="A185" s="13">
        <v>129</v>
      </c>
      <c r="B185" s="20" t="s">
        <v>472</v>
      </c>
      <c r="C185" s="20" t="s">
        <v>352</v>
      </c>
      <c r="D185" s="20" t="s">
        <v>353</v>
      </c>
      <c r="E185" s="13" t="s">
        <v>354</v>
      </c>
      <c r="F185" s="22" t="s">
        <v>210</v>
      </c>
      <c r="G185" s="23">
        <v>17.62</v>
      </c>
      <c r="H185" s="23">
        <f t="shared" si="12"/>
        <v>1762</v>
      </c>
      <c r="J185" s="3">
        <f t="shared" si="11"/>
        <v>1762</v>
      </c>
    </row>
    <row r="186" customFormat="1" ht="47" customHeight="1" spans="1:10">
      <c r="A186" s="13">
        <v>130</v>
      </c>
      <c r="B186" s="20" t="s">
        <v>473</v>
      </c>
      <c r="C186" s="20" t="s">
        <v>357</v>
      </c>
      <c r="D186" s="20" t="s">
        <v>358</v>
      </c>
      <c r="E186" s="13" t="s">
        <v>354</v>
      </c>
      <c r="F186" s="22" t="s">
        <v>201</v>
      </c>
      <c r="G186" s="23">
        <v>5.13</v>
      </c>
      <c r="H186" s="23">
        <f t="shared" si="12"/>
        <v>1026</v>
      </c>
      <c r="J186" s="3">
        <f t="shared" si="11"/>
        <v>1026</v>
      </c>
    </row>
    <row r="187" ht="40.7" customHeight="1" spans="1:10">
      <c r="A187" s="13">
        <v>131</v>
      </c>
      <c r="B187" s="20" t="s">
        <v>474</v>
      </c>
      <c r="C187" s="20" t="s">
        <v>361</v>
      </c>
      <c r="D187" s="20" t="s">
        <v>362</v>
      </c>
      <c r="E187" s="13" t="s">
        <v>17</v>
      </c>
      <c r="F187" s="22" t="s">
        <v>29</v>
      </c>
      <c r="G187" s="23">
        <v>4.97</v>
      </c>
      <c r="H187" s="23">
        <f t="shared" si="12"/>
        <v>19.88</v>
      </c>
      <c r="J187" s="3">
        <f t="shared" si="11"/>
        <v>19.88</v>
      </c>
    </row>
    <row r="188" ht="40.7" customHeight="1" spans="1:10">
      <c r="A188" s="13"/>
      <c r="B188" s="14" t="s">
        <v>475</v>
      </c>
      <c r="C188" s="14" t="s">
        <v>476</v>
      </c>
      <c r="D188" s="14"/>
      <c r="E188" s="15"/>
      <c r="F188" s="16"/>
      <c r="G188" s="17"/>
      <c r="H188" s="24">
        <f>SUM(H189:H191)</f>
        <v>2807.88</v>
      </c>
      <c r="J188" s="3">
        <f t="shared" si="11"/>
        <v>0</v>
      </c>
    </row>
    <row r="189" customFormat="1" ht="47" customHeight="1" spans="1:10">
      <c r="A189" s="13">
        <v>132</v>
      </c>
      <c r="B189" s="20" t="s">
        <v>477</v>
      </c>
      <c r="C189" s="20" t="s">
        <v>352</v>
      </c>
      <c r="D189" s="20" t="s">
        <v>353</v>
      </c>
      <c r="E189" s="13" t="s">
        <v>354</v>
      </c>
      <c r="F189" s="22" t="s">
        <v>210</v>
      </c>
      <c r="G189" s="23">
        <v>17.62</v>
      </c>
      <c r="H189" s="23">
        <f t="shared" si="12"/>
        <v>1762</v>
      </c>
      <c r="J189" s="3">
        <f t="shared" si="11"/>
        <v>1762</v>
      </c>
    </row>
    <row r="190" customFormat="1" ht="47" customHeight="1" spans="1:10">
      <c r="A190" s="13">
        <v>133</v>
      </c>
      <c r="B190" s="20" t="s">
        <v>478</v>
      </c>
      <c r="C190" s="20" t="s">
        <v>357</v>
      </c>
      <c r="D190" s="20" t="s">
        <v>358</v>
      </c>
      <c r="E190" s="13" t="s">
        <v>354</v>
      </c>
      <c r="F190" s="22" t="s">
        <v>201</v>
      </c>
      <c r="G190" s="23">
        <v>5.13</v>
      </c>
      <c r="H190" s="23">
        <f t="shared" si="12"/>
        <v>1026</v>
      </c>
      <c r="J190" s="3">
        <f t="shared" si="11"/>
        <v>1026</v>
      </c>
    </row>
    <row r="191" ht="41.45" customHeight="1" spans="1:10">
      <c r="A191" s="13">
        <v>134</v>
      </c>
      <c r="B191" s="20" t="s">
        <v>479</v>
      </c>
      <c r="C191" s="20" t="s">
        <v>361</v>
      </c>
      <c r="D191" s="20" t="s">
        <v>362</v>
      </c>
      <c r="E191" s="13" t="s">
        <v>17</v>
      </c>
      <c r="F191" s="22" t="s">
        <v>29</v>
      </c>
      <c r="G191" s="23">
        <v>4.97</v>
      </c>
      <c r="H191" s="23">
        <f t="shared" si="12"/>
        <v>19.88</v>
      </c>
      <c r="J191" s="3">
        <f t="shared" si="11"/>
        <v>19.88</v>
      </c>
    </row>
    <row r="192" ht="28.15" customHeight="1" spans="1:10">
      <c r="A192" s="13"/>
      <c r="B192" s="14" t="s">
        <v>480</v>
      </c>
      <c r="C192" s="14" t="s">
        <v>310</v>
      </c>
      <c r="D192" s="14"/>
      <c r="E192" s="15"/>
      <c r="F192" s="16"/>
      <c r="G192" s="17"/>
      <c r="H192" s="24">
        <f>SUM(H193:H195)</f>
        <v>2433.08</v>
      </c>
      <c r="J192" s="3">
        <f t="shared" si="11"/>
        <v>0</v>
      </c>
    </row>
    <row r="193" customFormat="1" ht="47" customHeight="1" spans="1:10">
      <c r="A193" s="13">
        <v>135</v>
      </c>
      <c r="B193" s="20" t="s">
        <v>481</v>
      </c>
      <c r="C193" s="20" t="s">
        <v>352</v>
      </c>
      <c r="D193" s="20" t="s">
        <v>353</v>
      </c>
      <c r="E193" s="13" t="s">
        <v>354</v>
      </c>
      <c r="F193" s="22" t="s">
        <v>482</v>
      </c>
      <c r="G193" s="23">
        <v>17.62</v>
      </c>
      <c r="H193" s="23">
        <f t="shared" si="12"/>
        <v>1374.36</v>
      </c>
      <c r="J193" s="3">
        <f t="shared" si="11"/>
        <v>1374.36</v>
      </c>
    </row>
    <row r="194" customFormat="1" ht="47" customHeight="1" spans="1:10">
      <c r="A194" s="13">
        <v>136</v>
      </c>
      <c r="B194" s="20" t="s">
        <v>483</v>
      </c>
      <c r="C194" s="20" t="s">
        <v>357</v>
      </c>
      <c r="D194" s="20" t="s">
        <v>358</v>
      </c>
      <c r="E194" s="13" t="s">
        <v>354</v>
      </c>
      <c r="F194" s="22" t="s">
        <v>133</v>
      </c>
      <c r="G194" s="23">
        <v>5.13</v>
      </c>
      <c r="H194" s="23">
        <f t="shared" si="12"/>
        <v>800.28</v>
      </c>
      <c r="J194" s="3">
        <f t="shared" si="11"/>
        <v>800.28</v>
      </c>
    </row>
    <row r="195" ht="40.7" customHeight="1" spans="1:10">
      <c r="A195" s="13">
        <v>137</v>
      </c>
      <c r="B195" s="20" t="s">
        <v>484</v>
      </c>
      <c r="C195" s="20" t="s">
        <v>361</v>
      </c>
      <c r="D195" s="20" t="s">
        <v>362</v>
      </c>
      <c r="E195" s="13" t="s">
        <v>17</v>
      </c>
      <c r="F195" s="22" t="s">
        <v>331</v>
      </c>
      <c r="G195" s="23">
        <v>4.97</v>
      </c>
      <c r="H195" s="23">
        <f t="shared" si="12"/>
        <v>258.44</v>
      </c>
      <c r="J195" s="3">
        <f t="shared" si="11"/>
        <v>258.44</v>
      </c>
    </row>
    <row r="196" ht="28.85" customHeight="1" spans="1:10">
      <c r="A196" s="13"/>
      <c r="B196" s="14" t="s">
        <v>485</v>
      </c>
      <c r="C196" s="14" t="s">
        <v>486</v>
      </c>
      <c r="D196" s="14"/>
      <c r="E196" s="15"/>
      <c r="F196" s="16"/>
      <c r="G196" s="17"/>
      <c r="H196" s="24">
        <f>SUM(H197:H198)</f>
        <v>85272.06</v>
      </c>
      <c r="J196" s="3">
        <f t="shared" si="11"/>
        <v>0</v>
      </c>
    </row>
    <row r="197" ht="28.85" customHeight="1" spans="1:10">
      <c r="A197" s="13">
        <v>138</v>
      </c>
      <c r="B197" s="20" t="s">
        <v>487</v>
      </c>
      <c r="C197" s="20" t="s">
        <v>488</v>
      </c>
      <c r="D197" s="20" t="s">
        <v>489</v>
      </c>
      <c r="E197" s="13" t="s">
        <v>17</v>
      </c>
      <c r="F197" s="22" t="s">
        <v>490</v>
      </c>
      <c r="G197" s="23">
        <v>25.61</v>
      </c>
      <c r="H197" s="23">
        <f t="shared" si="12"/>
        <v>73577.53</v>
      </c>
      <c r="J197" s="3">
        <f t="shared" si="11"/>
        <v>73577.53</v>
      </c>
    </row>
    <row r="198" customFormat="1" ht="47" customHeight="1" spans="1:10">
      <c r="A198" s="13">
        <v>139</v>
      </c>
      <c r="B198" s="20" t="s">
        <v>491</v>
      </c>
      <c r="C198" s="20" t="s">
        <v>492</v>
      </c>
      <c r="D198" s="20" t="s">
        <v>493</v>
      </c>
      <c r="E198" s="13" t="s">
        <v>175</v>
      </c>
      <c r="F198" s="22" t="s">
        <v>13</v>
      </c>
      <c r="G198" s="23">
        <v>11694.53</v>
      </c>
      <c r="H198" s="23">
        <f t="shared" si="12"/>
        <v>11694.53</v>
      </c>
      <c r="J198" s="3">
        <f t="shared" si="11"/>
        <v>11694.53</v>
      </c>
    </row>
    <row r="199" ht="29.6" customHeight="1" spans="1:10">
      <c r="A199" s="6"/>
      <c r="B199" s="6"/>
      <c r="C199" s="6" t="s">
        <v>494</v>
      </c>
      <c r="D199" s="6"/>
      <c r="E199" s="6"/>
      <c r="F199" s="6"/>
      <c r="G199" s="7"/>
      <c r="H199" s="24">
        <f>H4+H44+H87+H92+H97+H108+H121</f>
        <v>1511208.67</v>
      </c>
      <c r="J199" s="3">
        <f>SUM(J6:J198)</f>
        <v>1511208.67</v>
      </c>
    </row>
    <row r="200" s="1" customFormat="1" ht="81" customHeight="1" spans="1:10">
      <c r="A200" s="25" t="s">
        <v>495</v>
      </c>
      <c r="B200" s="26"/>
      <c r="C200" s="26"/>
      <c r="D200" s="26"/>
      <c r="E200" s="26"/>
      <c r="F200" s="26"/>
      <c r="G200" s="27"/>
      <c r="H200" s="27"/>
      <c r="J200" s="3"/>
    </row>
  </sheetData>
  <mergeCells count="10">
    <mergeCell ref="A1:H1"/>
    <mergeCell ref="A200:H200"/>
    <mergeCell ref="A2:A3"/>
    <mergeCell ref="B2:B3"/>
    <mergeCell ref="C2:C3"/>
    <mergeCell ref="D2:D3"/>
    <mergeCell ref="E2:E3"/>
    <mergeCell ref="F2:F3"/>
    <mergeCell ref="G2:G3"/>
    <mergeCell ref="H2:H3"/>
  </mergeCells>
  <pageMargins left="0.786805555555556" right="0.511805555555556" top="0.472222222222222" bottom="0.786805555555556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3.2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泰州市海陵区城市文化宣传服务项目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cp:lastModifiedBy>wl123456</cp:lastModifiedBy>
  <dcterms:created xsi:type="dcterms:W3CDTF">2026-01-17T09:25:00Z</dcterms:created>
  <dcterms:modified xsi:type="dcterms:W3CDTF">2026-01-19T07:57:17Z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97EAF364FA2D41EDA46BF5173CA2CC8A_13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