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790"/>
  </bookViews>
  <sheets>
    <sheet name="Sheet1" sheetId="1" r:id="rId1"/>
  </sheets>
  <definedNames>
    <definedName name="_xlnm._FilterDatabase" localSheetId="0" hidden="1">Sheet1!$A$1:$AY$4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DD727C433754E2C9415ADA06BFD1FF1" descr="IMG_20250417_0950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4960" y="2115185"/>
          <a:ext cx="10055860" cy="7570470"/>
        </a:xfrm>
        <a:prstGeom prst="rect">
          <a:avLst/>
        </a:prstGeom>
      </xdr:spPr>
    </xdr:pic>
  </etc:cellImage>
  <etc:cellImage>
    <xdr:pic>
      <xdr:nvPicPr>
        <xdr:cNvPr id="3" name="ID_415CCE37CF294BC0B2539EEE0982FCA4" descr="IMG_20250422_1024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88335" y="6384290"/>
          <a:ext cx="10057765" cy="7556500"/>
        </a:xfrm>
        <a:prstGeom prst="rect">
          <a:avLst/>
        </a:prstGeom>
      </xdr:spPr>
    </xdr:pic>
  </etc:cellImage>
  <etc:cellImage>
    <xdr:pic>
      <xdr:nvPicPr>
        <xdr:cNvPr id="4" name="ID_CBFF5129C91C4066BC74D9B46DD011D7" descr="IMG_20250422_1500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2655" y="9374505"/>
          <a:ext cx="10057765" cy="7530465"/>
        </a:xfrm>
        <a:prstGeom prst="rect">
          <a:avLst/>
        </a:prstGeom>
      </xdr:spPr>
    </xdr:pic>
  </etc:cellImage>
  <etc:cellImage>
    <xdr:pic>
      <xdr:nvPicPr>
        <xdr:cNvPr id="5" name="ID_B29921C0A733404B9BB24596A70D1AAE" descr="IMG_20250422_0906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19780" y="11290300"/>
          <a:ext cx="7543165" cy="10037445"/>
        </a:xfrm>
        <a:prstGeom prst="rect">
          <a:avLst/>
        </a:prstGeom>
      </xdr:spPr>
    </xdr:pic>
  </etc:cellImage>
  <etc:cellImage>
    <xdr:pic>
      <xdr:nvPicPr>
        <xdr:cNvPr id="6" name="ID_E6F02688875D4A56B57D7502CC2935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76500" y="4457700"/>
          <a:ext cx="6181725" cy="560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B7417DEE1FF4E9C93FFCD20C384398B" descr="IMG_20250422_09583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55340" y="5941695"/>
          <a:ext cx="7543165" cy="10066020"/>
        </a:xfrm>
        <a:prstGeom prst="rect">
          <a:avLst/>
        </a:prstGeom>
      </xdr:spPr>
    </xdr:pic>
  </etc:cellImage>
  <etc:cellImage>
    <xdr:pic>
      <xdr:nvPicPr>
        <xdr:cNvPr id="8" name="ID_0099D3D42CDB4D379A4EEB76F00AACC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76500" y="1244600"/>
          <a:ext cx="5038725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715415CFB8B45E79E9F505F8D51D4BD" descr="IMG_20250422_10125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69335" y="13507720"/>
          <a:ext cx="7543165" cy="10025380"/>
        </a:xfrm>
        <a:prstGeom prst="rect">
          <a:avLst/>
        </a:prstGeom>
      </xdr:spPr>
    </xdr:pic>
  </etc:cellImage>
  <etc:cellImage>
    <xdr:pic>
      <xdr:nvPicPr>
        <xdr:cNvPr id="10" name="ID_E0A850BC981946C8AEC7F44095147A53" descr="IMG_20250422_1018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00400" y="14869795"/>
          <a:ext cx="10057765" cy="7520305"/>
        </a:xfrm>
        <a:prstGeom prst="rect">
          <a:avLst/>
        </a:prstGeom>
      </xdr:spPr>
    </xdr:pic>
  </etc:cellImage>
  <etc:cellImage>
    <xdr:pic>
      <xdr:nvPicPr>
        <xdr:cNvPr id="11" name="ID_0A29EB03EB51424BAD3F01DD119AF67F" descr="IMG_20250422_0921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38780" y="17262475"/>
          <a:ext cx="10057765" cy="7513955"/>
        </a:xfrm>
        <a:prstGeom prst="rect">
          <a:avLst/>
        </a:prstGeom>
      </xdr:spPr>
    </xdr:pic>
  </etc:cellImage>
  <etc:cellImage>
    <xdr:pic>
      <xdr:nvPicPr>
        <xdr:cNvPr id="12" name="ID_D2A94AC34F7B4E4BA8527D4D4A7CCC14" descr="IMG_20250422_10130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05150" y="18701385"/>
          <a:ext cx="10057765" cy="7512050"/>
        </a:xfrm>
        <a:prstGeom prst="rect">
          <a:avLst/>
        </a:prstGeom>
      </xdr:spPr>
    </xdr:pic>
  </etc:cellImage>
  <etc:cellImage>
    <xdr:pic>
      <xdr:nvPicPr>
        <xdr:cNvPr id="13" name="ID_C5B3D22B48D74608BADABFB0ED1F1B7B" descr="IMG_20250423_14024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378835" y="2915285"/>
          <a:ext cx="7543165" cy="10102850"/>
        </a:xfrm>
        <a:prstGeom prst="rect">
          <a:avLst/>
        </a:prstGeom>
      </xdr:spPr>
    </xdr:pic>
  </etc:cellImage>
  <etc:cellImage>
    <xdr:pic>
      <xdr:nvPicPr>
        <xdr:cNvPr id="14" name="ID_722DE38B06134D14A963695487BCFEB6" descr="IMG_20250423_14131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36595" y="3747770"/>
          <a:ext cx="10057765" cy="7574280"/>
        </a:xfrm>
        <a:prstGeom prst="rect">
          <a:avLst/>
        </a:prstGeom>
      </xdr:spPr>
    </xdr:pic>
  </etc:cellImage>
  <etc:cellImage>
    <xdr:pic>
      <xdr:nvPicPr>
        <xdr:cNvPr id="15" name="ID_EBA90BADAF484CB8876FC4BDFA1917A6" descr="IMG_20250423_14015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307715" y="7491730"/>
          <a:ext cx="10057765" cy="7579995"/>
        </a:xfrm>
        <a:prstGeom prst="rect">
          <a:avLst/>
        </a:prstGeom>
      </xdr:spPr>
    </xdr:pic>
  </etc:cellImage>
  <etc:cellImage>
    <xdr:pic>
      <xdr:nvPicPr>
        <xdr:cNvPr id="16" name="ID_3BE7A73C20C44B7AA48985F00DD791A5" descr="IMG_20250423_14045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021965" y="9168765"/>
          <a:ext cx="10057765" cy="7582535"/>
        </a:xfrm>
        <a:prstGeom prst="rect">
          <a:avLst/>
        </a:prstGeom>
      </xdr:spPr>
    </xdr:pic>
  </etc:cellImage>
  <etc:cellImage>
    <xdr:pic>
      <xdr:nvPicPr>
        <xdr:cNvPr id="17" name="ID_36B482A4B66A4CDB94DC0D874F9351FC" descr="IMG_20250423_145802"/>
        <xdr:cNvPicPr>
          <a:picLocks noChangeAspect="1"/>
        </xdr:cNvPicPr>
      </xdr:nvPicPr>
      <xdr:blipFill>
        <a:blip r:embed="rId16"/>
        <a:srcRect l="160" t="30309" b="24468"/>
        <a:stretch>
          <a:fillRect/>
        </a:stretch>
      </xdr:blipFill>
      <xdr:spPr>
        <a:xfrm>
          <a:off x="2795905" y="15502255"/>
          <a:ext cx="7531100" cy="45288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<sst xmlns="http://schemas.openxmlformats.org/spreadsheetml/2006/main" count="177" uniqueCount="118">
  <si>
    <t>雪浪街道交通设施更新清单</t>
  </si>
  <si>
    <t>序号</t>
  </si>
  <si>
    <t>项目名称</t>
  </si>
  <si>
    <t>单位</t>
  </si>
  <si>
    <t>现状照片</t>
  </si>
  <si>
    <t>情况说明</t>
  </si>
  <si>
    <t>改造做法</t>
  </si>
  <si>
    <t>项目特征描述</t>
  </si>
  <si>
    <t>道路名称</t>
  </si>
  <si>
    <t>清源路（山水东路-蠡湖大道）</t>
  </si>
  <si>
    <t>宋巷路（杨巷-楝城路）</t>
  </si>
  <si>
    <t>楝城路（状元路-607所）</t>
  </si>
  <si>
    <t>鹤语路（楝城路-鹤溪路）</t>
  </si>
  <si>
    <t>鹤溪路（山水东路-状元路）</t>
  </si>
  <si>
    <t>鹤鸣路（鹤溪路-兴阳路）</t>
  </si>
  <si>
    <t>鹤灵路（清源路-兴阳路）</t>
  </si>
  <si>
    <t>兴阳路（状元路-山水东路）</t>
  </si>
  <si>
    <t>绣溪道（震泽路-楝泽路）</t>
  </si>
  <si>
    <t>润泽路（缘溪道-锦溪道）</t>
  </si>
  <si>
    <t>雪溪路（万顺道-雪溪苑A区东）</t>
  </si>
  <si>
    <t>望溪路（清源路-具区路）</t>
  </si>
  <si>
    <t>雪新路（清源路-具区路辅路）</t>
  </si>
  <si>
    <t>敦睦路（清晏路-具区路）</t>
  </si>
  <si>
    <t>笠泽路（塘绛路-缘溪道）</t>
  </si>
  <si>
    <t>安南路（南湖路-缘溪道）</t>
  </si>
  <si>
    <t>方泉支路（永福路-缘溪道）</t>
  </si>
  <si>
    <t>南横街东（兴隆路-缘溪道）</t>
  </si>
  <si>
    <t>永福路（塘绛路-方泉支路）</t>
  </si>
  <si>
    <t>敬泰路（塘绛路-锡南路）</t>
  </si>
  <si>
    <t>万兴路（兴隆路-方泉路）</t>
  </si>
  <si>
    <t>盘龙路（山水东路-山水西路）</t>
  </si>
  <si>
    <t>盘龙北路（盘龙路-山水东路）</t>
  </si>
  <si>
    <t>吴扬路（缘湖路-山水西路）</t>
  </si>
  <si>
    <t>老锡南路（南泉）（南湖北路-南湖路）</t>
  </si>
  <si>
    <t>山水西路（茶场-山水东路）</t>
  </si>
  <si>
    <t>方泉路（南湖路-南塘路）</t>
  </si>
  <si>
    <t>南塘路（兴隆路-缘湖路）</t>
  </si>
  <si>
    <t>塘绛路（具区路-缘溪道）</t>
  </si>
  <si>
    <t>缘湖路（缘溪道-塘前新村）</t>
  </si>
  <si>
    <t>缘溪道（高浪路-山水东路）</t>
  </si>
  <si>
    <t>万顺道（吴都路-和风路）</t>
  </si>
  <si>
    <t>金通路（金石路-大通路）</t>
  </si>
  <si>
    <t>兴隆路、状元道、南横街</t>
  </si>
  <si>
    <t>山水嘉庭C区路口、南横街，桃花源北门、新八路，桃花源东门等</t>
  </si>
  <si>
    <t>数量</t>
  </si>
  <si>
    <t>立式路名牌</t>
  </si>
  <si>
    <t>套</t>
  </si>
  <si>
    <t>现状路牌倾斜、缺失、损坏、老款路名牌换新</t>
  </si>
  <si>
    <t>成品采购路名牌含立杆及基础</t>
  </si>
  <si>
    <t>1、标志板材料采用牌号为3003、T4状态的硬铝合金板,铝合金板厚度采用1.5mm,标志版面应无皱纹、起泡、开裂、剥落、色差等,并具有良好的反光性能和耐久性。标志牌采用Ⅳ类反光膜。
2、标志立柱材料采用型钢、钢管、钢板等,其材料性能不得低于Q235钢。立柱应采用热镀锌处理,锌附着量不得低于600g/m²。标志立柱采用普通碳素结构钢焊接钢管,并符合《碳素结构钢》(GB/T 700-2006)的要求;底漆和面材料和厚度应符合设计要求,面漆色彩为交通灰色(RAL7043)。
3、含基础</t>
  </si>
  <si>
    <t>现状路牌版面破损</t>
  </si>
  <si>
    <t>成品采购路名牌</t>
  </si>
  <si>
    <t>标志板材料采用牌号为3003、T4状态的硬铝合金板,铝合金板厚度采用1.5mm,标志版面应无皱纹、起泡、开裂、剥落、色差等,并具有良好的反光性能和耐久性。标志牌采用Ⅳ类反光膜。</t>
  </si>
  <si>
    <t>单柱式直径800mm标志</t>
  </si>
  <si>
    <t>现状标志损坏及缺失</t>
  </si>
  <si>
    <t>成品采购直径800mm含立杆及基础</t>
  </si>
  <si>
    <t>附着式直径800mm标志</t>
  </si>
  <si>
    <t>现状版面破损</t>
  </si>
  <si>
    <t>成品采购直径800mm标志</t>
  </si>
  <si>
    <t>交通标牌</t>
  </si>
  <si>
    <t>现状交通标牌倾斜、缺失、损坏（含人行标牌、指示标牌、限速标牌、禁行标牌等）</t>
  </si>
  <si>
    <t>成品采购交通标牌含立杆及基础</t>
  </si>
  <si>
    <t>现状交通标牌松动、转向，需调整</t>
  </si>
  <si>
    <t>单悬式2700mm*1000mm标志</t>
  </si>
  <si>
    <t>现状标志牌倾斜、缺失、损坏</t>
  </si>
  <si>
    <t>成品采购单悬式2700mm*1000mm标志含立杆及基础</t>
  </si>
  <si>
    <t>1、标志板材料采用牌号为3003、T4状态的硬铝合金板,铝合金板厚度采用2mm。标志版面应无皱纹、起泡、开裂、剥落、色差等,并具有良好的反光性能和耐久性。标志牌采用Ⅳ类反光膜,警示桩采用Ⅲ类反光膜。
2、标志立柱材料采用型钢、钢管、钢板等,其材料性能不得低于Q235钢。立柱、横梁及外露钢杆件应采用热镀锌处理,锌附着量不得低于600g/m²。标志立柱、横梁:凡钢管外径在152mm以下(含152mm)的,采用普通碳素结构钢焊接钢管,并符合《碳素结构钢》(GB/T 700-2006)的要求。底漆和面材料和厚度应符合设计要求,面漆色彩为交通灰色(RAL7043)。
3、含基础</t>
  </si>
  <si>
    <t>现状标志版面破损</t>
  </si>
  <si>
    <t>成品采购单悬式2700mm*1000mm标志版面</t>
  </si>
  <si>
    <t>标志板材料采用牌号为3003、T4状态的硬铝合金板,铝合金板厚度采用2mm。标志版面应无皱纹、起泡、开裂、剥落、色差等,并具有良好的反光性能和耐久性。标志牌采用Ⅳ类反光膜,警示桩采用Ⅲ类反光膜。</t>
  </si>
  <si>
    <t>单悬式2600mm*4000mm标志</t>
  </si>
  <si>
    <t>成品采购单悬式2600mm*4000mm标志含立杆及基础</t>
  </si>
  <si>
    <t>1、标志板材料采用牌号为3003、T4状态的硬铝合金板,铝合金板厚度采用3mm。标志版面应无皱纹、起泡、开裂、剥落、色差等,并具有良好的反光性能和耐久性。标志牌采用Ⅳ类反光膜。
2、立杆材料要求：标志立柱材料采用型钢、钢管、钢板等,其材料性能不得低于Q235钢。立柱、横梁及外露钢杆件应采用热镀锌处理,锌附着量不得低于600g/m²。标志立柱、横梁:凡钢管外径在152mm以下(含152mm)的,采用普通碳素结构钢焊接钢管,并符合《碳素结构钢》(GB/T 700-2006)的要求;凡钢管外径在152mm以上的立柱,采用一般常用热轧无缝钢管,并应符合《结构用无缝钢管》(GB/T 8162-2008)的规定。立柱管径及壁厚应根据标志尺寸进行计算,选择经济合理的规格,从美观考虑,管径不大于300mm。若构件在作热镀锌防腐处理后,再作喷塑处理,作喷塑处理的构件镀锌量应不小于270g/m²。对接槽钢必须按标准对表面做防锈处理。底漆和面材料和厚度应符合设计要求,面漆色彩为交通灰色(RAL7043)。
3、含基础：</t>
  </si>
  <si>
    <t>成品采购单悬式2600mm*4000mm标志版面</t>
  </si>
  <si>
    <t>标志板材料采用牌号为3003、T4状态的硬铝合金板,铝合金板厚度采用3mm。标志版面应无皱纹、起泡、开裂、剥落、色差等,并具有良好的反光性能和耐久性。标志牌采用Ⅳ类反光膜,警示桩采用Ⅲ类反光膜。</t>
  </si>
  <si>
    <t>太阳能闪光礼让行人标志</t>
  </si>
  <si>
    <t>现状小区出入口缺失礼让人行标志</t>
  </si>
  <si>
    <t>成品采购
尺寸3300*300*100mm</t>
  </si>
  <si>
    <t>黄闪灯320*320mm，电池8AH/3.7V，电压3.7V，太阳能板15W/6V，闪烁模式交替闪烁/单独闪烁，灯珠数量白24红24黄闪50</t>
  </si>
  <si>
    <t>反光热熔标线</t>
  </si>
  <si>
    <t>㎡</t>
  </si>
  <si>
    <t>现状标线、箭头模糊开裂</t>
  </si>
  <si>
    <t>预涂底油，表面撒布玻璃珠，0.34KG/m2,图层厚度2mm</t>
  </si>
  <si>
    <t>1、标线材料采耐久、反光性能好的热熔型标线。热熔反光材料施工要求,标线涂层厚度:沥青路面为1.8+0.2mm。标线表面撒玻璃珠,应分布均匀,含量0.3~0.34kg/m²。
2、标线质量要求和检测方法应符合《道路交通标线质量要求和检测方法》(GB/T 16311)和《新划路面标线初始逆反射亮度系数及测试方法》(GB/T21383)的规定。</t>
  </si>
  <si>
    <t>警示柱</t>
  </si>
  <si>
    <t>根</t>
  </si>
  <si>
    <t>现状警示柱缺失、损坏</t>
  </si>
  <si>
    <t>成品采购114警示柱</t>
  </si>
  <si>
    <t>2、立杆材料要求：标志立柱材料采用型钢、钢管、钢板等,其材料性能不得低于Q235钢。立柱杆件应采用热镀锌处理,锌附着量不得低于600g/m²。立柱采用普通碳素结构钢焊接钢管,并符合《碳素结构钢》(GB/T 700-2006)的要求;警示桩采用Ⅲ类反光膜。</t>
  </si>
  <si>
    <t>非机动车道护栏</t>
  </si>
  <si>
    <t>米</t>
  </si>
  <si>
    <t>破损栏片</t>
  </si>
  <si>
    <t>成品采购，样式同现状，护栏一组为2.4米</t>
  </si>
  <si>
    <t>立柱破损</t>
  </si>
  <si>
    <t>玉飞凤中心护栏</t>
  </si>
  <si>
    <t>护栏倾斜需扶正</t>
  </si>
  <si>
    <t>成品采购，样式同现状</t>
  </si>
  <si>
    <t>反光镜</t>
  </si>
  <si>
    <t>个</t>
  </si>
  <si>
    <t>现状反光镜破损、缺失</t>
  </si>
  <si>
    <t>成品采购直径80CM，附着式</t>
  </si>
  <si>
    <t>减速带</t>
  </si>
  <si>
    <t>m</t>
  </si>
  <si>
    <t>现状减速带破损</t>
  </si>
  <si>
    <t>成品采购聚酯橡胶减速带</t>
  </si>
  <si>
    <t>现状大树修剪</t>
  </si>
  <si>
    <t>颗</t>
  </si>
  <si>
    <t>现状大树遮挡标识牌需修剪</t>
  </si>
  <si>
    <t>立侧石修补</t>
  </si>
  <si>
    <t>块</t>
  </si>
  <si>
    <t>现状立侧石破损需更换</t>
  </si>
  <si>
    <t>混凝土立侧石尺寸750*100*275</t>
  </si>
  <si>
    <t>黄色减速震荡线</t>
  </si>
  <si>
    <t>现状黄色减速震荡线破损，缺失</t>
  </si>
  <si>
    <t>热熔漆震荡线</t>
  </si>
  <si>
    <t>反光道钉</t>
  </si>
  <si>
    <t>现状反光道钉破损，缺失</t>
  </si>
  <si>
    <t>3M反光道钉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</si>
</sst>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top" wrapText="1"/>
    </xf>
    <xf numFmtId="0" fontId="2" fillId="0" borderId="5" xfId="49" applyFont="1" applyFill="1" applyBorder="1" applyAlignment="1">
      <alignment horizontal="left" vertical="top" wrapText="1"/>
    </xf>
    <xf numFmtId="0" fontId="2" fillId="0" borderId="5" xfId="49" applyFont="1" applyFill="1" applyBorder="1" applyAlignment="1">
      <alignment horizontal="center" vertical="top" wrapText="1"/>
    </xf>
    <xf numFmtId="0" fontId="2" fillId="0" borderId="6" xfId="49" applyFont="1" applyFill="1" applyBorder="1" applyAlignment="1">
      <alignment horizontal="left" vertical="top" wrapText="1"/>
    </xf>
    <xf numFmtId="0" fontId="2" fillId="0" borderId="6" xfId="49" applyFont="1" applyFill="1" applyBorder="1" applyAlignment="1">
      <alignment horizontal="center" vertical="top" wrapText="1"/>
    </xf>
    <xf numFmtId="0" fontId="2" fillId="0" borderId="5" xfId="49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8"/>
  <sheetViews>
    <sheetView tabSelected="1" zoomScale="85" zoomScaleNormal="85" workbookViewId="0">
      <pane xSplit="7" ySplit="4" topLeftCell="H5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28" customHeight="1"/>
  <cols>
    <col min="1" max="1" width="4.62727272727273" style="3" customWidth="1"/>
    <col min="2" max="2" width="15.6272727272727" style="5" customWidth="1"/>
    <col min="3" max="3" width="5.62727272727273" style="1" customWidth="1"/>
    <col min="4" max="4" width="20.9363636363636" style="1" customWidth="1"/>
    <col min="5" max="5" width="22.2" style="1" customWidth="1"/>
    <col min="6" max="6" width="21.6272727272727" style="1" customWidth="1"/>
    <col min="7" max="7" width="60.6272727272727" style="1" customWidth="1"/>
    <col min="8" max="8" width="14.1272727272727" style="1" customWidth="1"/>
    <col min="9" max="9" width="12.2545454545455" style="1" customWidth="1"/>
    <col min="10" max="10" width="14.1272727272727" style="1" customWidth="1"/>
    <col min="11" max="11" width="10.7545454545455" style="1" customWidth="1"/>
    <col min="12" max="12" width="14.5" style="1" customWidth="1"/>
    <col min="13" max="13" width="13.1272727272727" style="1" customWidth="1"/>
    <col min="14" max="14" width="13.3727272727273" style="1" customWidth="1"/>
    <col min="15" max="15" width="14.6272727272727" style="1" customWidth="1"/>
    <col min="16" max="16" width="12.6272727272727" style="1" customWidth="1"/>
    <col min="17" max="17" width="13.6272727272727" style="1" customWidth="1"/>
    <col min="18" max="18" width="14.6272727272727" style="1" customWidth="1"/>
    <col min="19" max="19" width="12.6272727272727" style="1" customWidth="1"/>
    <col min="20" max="20" width="15.1272727272727" style="1" customWidth="1"/>
    <col min="21" max="21" width="12.7545454545455" style="1" customWidth="1"/>
    <col min="22" max="22" width="13.1272727272727" style="1" customWidth="1"/>
    <col min="23" max="23" width="13.8727272727273" style="1" customWidth="1"/>
    <col min="24" max="24" width="14.1272727272727" style="1" customWidth="1"/>
    <col min="25" max="25" width="14.5" style="1" customWidth="1"/>
    <col min="26" max="26" width="14.2545454545455" style="1" customWidth="1"/>
    <col min="27" max="27" width="14" style="1" customWidth="1"/>
    <col min="28" max="28" width="14.6272727272727" style="1" customWidth="1"/>
    <col min="29" max="30" width="14.7545454545455" style="1" customWidth="1"/>
    <col min="31" max="31" width="13.7545454545455" style="1" customWidth="1"/>
    <col min="32" max="32" width="19.6272727272727" style="1" customWidth="1"/>
    <col min="33" max="33" width="14.1272727272727" style="1" customWidth="1"/>
    <col min="34" max="34" width="12.7545454545455" style="1" customWidth="1"/>
    <col min="35" max="35" width="13.1272727272727" style="1" customWidth="1"/>
    <col min="36" max="36" width="13.2545454545455" style="1" customWidth="1"/>
    <col min="37" max="38" width="14" style="1" customWidth="1"/>
    <col min="39" max="39" width="13" style="1" customWidth="1"/>
    <col min="40" max="41" width="12.7545454545455" style="1" customWidth="1"/>
    <col min="42" max="42" width="30" style="1" customWidth="1"/>
    <col min="43" max="16384" width="9" style="1"/>
  </cols>
  <sheetData>
    <row r="1" s="1" customFormat="1" customHeight="1" spans="1:51">
      <c r="A1" s="6" t="s">
        <v>0</v>
      </c>
      <c r="B1" s="7"/>
      <c r="C1" s="7"/>
      <c r="D1" s="7"/>
      <c r="E1" s="7"/>
      <c r="F1" s="8"/>
      <c r="G1" s="8"/>
      <c r="H1" s="9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="2" customFormat="1" ht="20" customHeight="1" spans="1:5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  <c r="AQ2" s="3"/>
      <c r="AR2" s="3"/>
      <c r="AS2" s="3"/>
      <c r="AT2" s="3"/>
      <c r="AU2" s="3"/>
      <c r="AV2" s="3"/>
      <c r="AW2" s="3"/>
      <c r="AX2" s="3"/>
      <c r="AY2" s="3"/>
    </row>
    <row r="3" s="3" customFormat="1" ht="30" customHeight="1" spans="1:51">
      <c r="A3" s="11"/>
      <c r="B3" s="11"/>
      <c r="C3" s="11"/>
      <c r="D3" s="11"/>
      <c r="E3" s="11"/>
      <c r="F3" s="11"/>
      <c r="G3" s="12"/>
      <c r="H3" s="15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6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 t="s">
        <v>26</v>
      </c>
      <c r="Z3" s="17" t="s">
        <v>27</v>
      </c>
      <c r="AA3" s="17" t="s">
        <v>28</v>
      </c>
      <c r="AB3" s="17" t="s">
        <v>29</v>
      </c>
      <c r="AC3" s="17" t="s">
        <v>30</v>
      </c>
      <c r="AD3" s="17" t="s">
        <v>31</v>
      </c>
      <c r="AE3" s="17" t="s">
        <v>32</v>
      </c>
      <c r="AF3" s="17" t="s">
        <v>33</v>
      </c>
      <c r="AG3" s="17" t="s">
        <v>34</v>
      </c>
      <c r="AH3" s="16" t="s">
        <v>35</v>
      </c>
      <c r="AI3" s="17" t="s">
        <v>36</v>
      </c>
      <c r="AJ3" s="17" t="s">
        <v>37</v>
      </c>
      <c r="AK3" s="17" t="s">
        <v>38</v>
      </c>
      <c r="AL3" s="17" t="s">
        <v>39</v>
      </c>
      <c r="AM3" s="17" t="s">
        <v>40</v>
      </c>
      <c r="AN3" s="17" t="s">
        <v>41</v>
      </c>
      <c r="AO3" s="17" t="s">
        <v>42</v>
      </c>
      <c r="AP3" s="17" t="s">
        <v>43</v>
      </c>
    </row>
    <row r="4" s="3" customFormat="1" ht="20" customHeight="1" spans="1:51">
      <c r="A4" s="11"/>
      <c r="B4" s="11"/>
      <c r="C4" s="11"/>
      <c r="D4" s="11"/>
      <c r="E4" s="11"/>
      <c r="F4" s="11"/>
      <c r="G4" s="12"/>
      <c r="H4" s="18" t="s">
        <v>44</v>
      </c>
      <c r="I4" s="11" t="s">
        <v>44</v>
      </c>
      <c r="J4" s="11" t="s">
        <v>44</v>
      </c>
      <c r="K4" s="11" t="s">
        <v>44</v>
      </c>
      <c r="L4" s="11" t="s">
        <v>44</v>
      </c>
      <c r="M4" s="11" t="s">
        <v>44</v>
      </c>
      <c r="N4" s="11" t="s">
        <v>44</v>
      </c>
      <c r="O4" s="11" t="s">
        <v>44</v>
      </c>
      <c r="P4" s="11" t="s">
        <v>44</v>
      </c>
      <c r="Q4" s="11" t="s">
        <v>44</v>
      </c>
      <c r="R4" s="11" t="s">
        <v>44</v>
      </c>
      <c r="S4" s="11" t="s">
        <v>44</v>
      </c>
      <c r="T4" s="11" t="s">
        <v>44</v>
      </c>
      <c r="U4" s="11" t="s">
        <v>44</v>
      </c>
      <c r="V4" s="11" t="s">
        <v>44</v>
      </c>
      <c r="W4" s="11" t="s">
        <v>44</v>
      </c>
      <c r="X4" s="11" t="s">
        <v>44</v>
      </c>
      <c r="Y4" s="11" t="s">
        <v>44</v>
      </c>
      <c r="Z4" s="11" t="s">
        <v>44</v>
      </c>
      <c r="AA4" s="11" t="s">
        <v>44</v>
      </c>
      <c r="AB4" s="11" t="s">
        <v>44</v>
      </c>
      <c r="AC4" s="11" t="s">
        <v>44</v>
      </c>
      <c r="AD4" s="11" t="s">
        <v>44</v>
      </c>
      <c r="AE4" s="11" t="s">
        <v>44</v>
      </c>
      <c r="AF4" s="11" t="s">
        <v>44</v>
      </c>
      <c r="AG4" s="11" t="s">
        <v>44</v>
      </c>
      <c r="AH4" s="11" t="s">
        <v>44</v>
      </c>
      <c r="AI4" s="11" t="s">
        <v>44</v>
      </c>
      <c r="AJ4" s="11" t="s">
        <v>44</v>
      </c>
      <c r="AK4" s="11" t="s">
        <v>44</v>
      </c>
      <c r="AL4" s="11" t="s">
        <v>44</v>
      </c>
      <c r="AM4" s="11" t="s">
        <v>44</v>
      </c>
      <c r="AN4" s="11" t="s">
        <v>44</v>
      </c>
      <c r="AO4" s="11" t="s">
        <v>44</v>
      </c>
      <c r="AP4" s="11" t="s">
        <v>44</v>
      </c>
    </row>
    <row r="5" s="3" customFormat="1" ht="144" customHeight="1" spans="1:51">
      <c r="A5" s="19">
        <v>1</v>
      </c>
      <c r="B5" s="20" t="s">
        <v>45</v>
      </c>
      <c r="C5" s="11" t="s">
        <v>46</v>
      </c>
      <c r="D5" s="11" t="str">
        <f>_xlfn.DISPIMG("ID_0099D3D42CDB4D379A4EEB76F00AACC8",1)</f>
        <v>=DISPIMG("ID_0099D3D42CDB4D379A4EEB76F00AACC8",1)</v>
      </c>
      <c r="E5" s="16" t="s">
        <v>47</v>
      </c>
      <c r="F5" s="16" t="s">
        <v>48</v>
      </c>
      <c r="G5" s="16" t="s">
        <v>49</v>
      </c>
      <c r="H5" s="18"/>
      <c r="I5" s="11">
        <v>1</v>
      </c>
      <c r="J5" s="11"/>
      <c r="K5" s="11">
        <v>1</v>
      </c>
      <c r="L5" s="11"/>
      <c r="M5" s="11"/>
      <c r="N5" s="11"/>
      <c r="O5" s="11">
        <v>7</v>
      </c>
      <c r="P5" s="11">
        <v>4</v>
      </c>
      <c r="Q5" s="11">
        <v>4</v>
      </c>
      <c r="R5" s="11">
        <v>2</v>
      </c>
      <c r="S5" s="11"/>
      <c r="T5" s="11"/>
      <c r="U5" s="11"/>
      <c r="V5" s="11">
        <v>1</v>
      </c>
      <c r="W5" s="11">
        <v>1</v>
      </c>
      <c r="X5" s="11"/>
      <c r="Y5" s="11"/>
      <c r="Z5" s="11"/>
      <c r="AA5" s="11"/>
      <c r="AB5" s="11"/>
      <c r="AC5" s="11">
        <v>2</v>
      </c>
      <c r="AD5" s="11"/>
      <c r="AE5" s="11"/>
      <c r="AF5" s="11"/>
      <c r="AG5" s="11"/>
      <c r="AH5" s="11">
        <v>1</v>
      </c>
      <c r="AI5" s="11"/>
      <c r="AJ5" s="11"/>
      <c r="AK5" s="12"/>
      <c r="AL5" s="11"/>
      <c r="AM5" s="11">
        <v>1</v>
      </c>
      <c r="AN5" s="12">
        <v>1</v>
      </c>
      <c r="AO5" s="11">
        <v>4</v>
      </c>
      <c r="AP5" s="11"/>
    </row>
    <row r="6" s="3" customFormat="1" ht="55" customHeight="1" spans="1:51">
      <c r="A6" s="21"/>
      <c r="B6" s="22"/>
      <c r="C6" s="11" t="s">
        <v>46</v>
      </c>
      <c r="D6" s="11" t="str">
        <f>_xlfn.DISPIMG("ID_7DD727C433754E2C9415ADA06BFD1FF1",1)</f>
        <v>=DISPIMG("ID_7DD727C433754E2C9415ADA06BFD1FF1",1)</v>
      </c>
      <c r="E6" s="16" t="s">
        <v>50</v>
      </c>
      <c r="F6" s="16" t="s">
        <v>51</v>
      </c>
      <c r="G6" s="16" t="s">
        <v>52</v>
      </c>
      <c r="H6" s="18">
        <v>14</v>
      </c>
      <c r="I6" s="11"/>
      <c r="J6" s="11"/>
      <c r="K6" s="11"/>
      <c r="L6" s="11"/>
      <c r="M6" s="11"/>
      <c r="N6" s="11"/>
      <c r="O6" s="11"/>
      <c r="P6" s="11">
        <v>2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>
        <v>1</v>
      </c>
      <c r="AF6" s="11"/>
      <c r="AG6" s="11"/>
      <c r="AH6" s="11"/>
      <c r="AI6" s="11"/>
      <c r="AJ6" s="11">
        <v>3</v>
      </c>
      <c r="AK6" s="11"/>
      <c r="AL6" s="11"/>
      <c r="AM6" s="11"/>
      <c r="AN6" s="11"/>
      <c r="AO6" s="11"/>
      <c r="AP6" s="11"/>
    </row>
    <row r="7" s="3" customFormat="1" ht="135" customHeight="1" spans="1:51">
      <c r="A7" s="23">
        <v>2</v>
      </c>
      <c r="B7" s="16" t="s">
        <v>53</v>
      </c>
      <c r="C7" s="11" t="s">
        <v>46</v>
      </c>
      <c r="D7" s="11" t="str">
        <f>_xlfn.DISPIMG("ID_C5B3D22B48D74608BADABFB0ED1F1B7B",1)</f>
        <v>=DISPIMG("ID_C5B3D22B48D74608BADABFB0ED1F1B7B",1)</v>
      </c>
      <c r="E7" s="16" t="s">
        <v>54</v>
      </c>
      <c r="F7" s="16" t="s">
        <v>55</v>
      </c>
      <c r="G7" s="16" t="s">
        <v>49</v>
      </c>
      <c r="H7" s="24">
        <v>2</v>
      </c>
      <c r="I7" s="11"/>
      <c r="J7" s="11"/>
      <c r="K7" s="11"/>
      <c r="L7" s="11"/>
      <c r="M7" s="11"/>
      <c r="N7" s="11"/>
      <c r="O7" s="11"/>
      <c r="P7" s="11">
        <v>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>
        <v>1</v>
      </c>
      <c r="AO7" s="11"/>
      <c r="AP7" s="11"/>
    </row>
    <row r="8" s="3" customFormat="1" ht="52" customHeight="1" spans="1:51">
      <c r="A8" s="23">
        <v>3</v>
      </c>
      <c r="B8" s="16" t="s">
        <v>56</v>
      </c>
      <c r="C8" s="11" t="s">
        <v>46</v>
      </c>
      <c r="D8" s="11" t="str">
        <f>_xlfn.DISPIMG("ID_722DE38B06134D14A963695487BCFEB6",1)</f>
        <v>=DISPIMG("ID_722DE38B06134D14A963695487BCFEB6",1)</v>
      </c>
      <c r="E8" s="16" t="s">
        <v>57</v>
      </c>
      <c r="F8" s="16" t="s">
        <v>58</v>
      </c>
      <c r="G8" s="16" t="s">
        <v>52</v>
      </c>
      <c r="H8" s="18">
        <v>45</v>
      </c>
      <c r="I8" s="11"/>
      <c r="J8" s="11"/>
      <c r="K8" s="11"/>
      <c r="L8" s="11"/>
      <c r="M8" s="11"/>
      <c r="N8" s="11">
        <v>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>
        <v>2</v>
      </c>
      <c r="AK8" s="11"/>
      <c r="AL8" s="11">
        <v>3</v>
      </c>
      <c r="AM8" s="11">
        <v>2</v>
      </c>
      <c r="AN8" s="11">
        <v>1</v>
      </c>
      <c r="AO8" s="11"/>
      <c r="AP8" s="11"/>
    </row>
    <row r="9" s="3" customFormat="1" ht="139" customHeight="1" spans="1:51">
      <c r="A9" s="19">
        <v>4</v>
      </c>
      <c r="B9" s="20" t="s">
        <v>59</v>
      </c>
      <c r="C9" s="11" t="s">
        <v>46</v>
      </c>
      <c r="D9" s="11" t="str">
        <f>_xlfn.DISPIMG("ID_E6F02688875D4A56B57D7502CC293573",1)</f>
        <v>=DISPIMG("ID_E6F02688875D4A56B57D7502CC293573",1)</v>
      </c>
      <c r="E9" s="16" t="s">
        <v>60</v>
      </c>
      <c r="F9" s="16" t="s">
        <v>61</v>
      </c>
      <c r="G9" s="16" t="s">
        <v>49</v>
      </c>
      <c r="H9" s="24">
        <v>3</v>
      </c>
      <c r="I9" s="11"/>
      <c r="J9" s="11">
        <v>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>
        <v>1</v>
      </c>
      <c r="AA9" s="11"/>
      <c r="AB9" s="11"/>
      <c r="AC9" s="11">
        <v>6</v>
      </c>
      <c r="AD9" s="11">
        <v>1</v>
      </c>
      <c r="AE9" s="11"/>
      <c r="AF9" s="11"/>
      <c r="AG9" s="11">
        <v>3</v>
      </c>
      <c r="AH9" s="11"/>
      <c r="AI9" s="11"/>
      <c r="AJ9" s="11">
        <v>3</v>
      </c>
      <c r="AK9" s="11"/>
      <c r="AL9" s="11"/>
      <c r="AM9" s="11"/>
      <c r="AN9" s="11">
        <v>2</v>
      </c>
      <c r="AO9" s="11"/>
      <c r="AP9" s="11"/>
    </row>
    <row r="10" s="3" customFormat="1" ht="42" customHeight="1" spans="1:51">
      <c r="A10" s="21"/>
      <c r="B10" s="22"/>
      <c r="C10" s="11" t="s">
        <v>46</v>
      </c>
      <c r="D10" s="11" t="str">
        <f>_xlfn.DISPIMG("ID_1B7417DEE1FF4E9C93FFCD20C384398B",1)</f>
        <v>=DISPIMG("ID_1B7417DEE1FF4E9C93FFCD20C384398B",1)</v>
      </c>
      <c r="E10" s="16" t="s">
        <v>62</v>
      </c>
      <c r="F10" s="16"/>
      <c r="G10" s="16"/>
      <c r="H10" s="18">
        <v>4</v>
      </c>
      <c r="I10" s="11"/>
      <c r="J10" s="11"/>
      <c r="K10" s="11">
        <v>1</v>
      </c>
      <c r="L10" s="11">
        <v>2</v>
      </c>
      <c r="M10" s="11">
        <v>1</v>
      </c>
      <c r="N10" s="11"/>
      <c r="O10" s="11">
        <v>2</v>
      </c>
      <c r="P10" s="11"/>
      <c r="Q10" s="11"/>
      <c r="R10" s="11">
        <v>1</v>
      </c>
      <c r="S10" s="11"/>
      <c r="T10" s="11">
        <v>1</v>
      </c>
      <c r="U10" s="11">
        <v>1</v>
      </c>
      <c r="V10" s="11"/>
      <c r="W10" s="11">
        <v>2</v>
      </c>
      <c r="X10" s="11"/>
      <c r="Y10" s="11"/>
      <c r="Z10" s="11">
        <v>1</v>
      </c>
      <c r="AA10" s="11"/>
      <c r="AB10" s="11"/>
      <c r="AC10" s="11"/>
      <c r="AD10" s="11"/>
      <c r="AE10" s="11"/>
      <c r="AF10" s="11"/>
      <c r="AG10" s="11">
        <v>5</v>
      </c>
      <c r="AH10" s="11"/>
      <c r="AI10" s="11">
        <v>2</v>
      </c>
      <c r="AJ10" s="11">
        <v>2</v>
      </c>
      <c r="AK10" s="11">
        <v>3</v>
      </c>
      <c r="AL10" s="11"/>
      <c r="AM10" s="11">
        <v>2</v>
      </c>
      <c r="AN10" s="11">
        <v>1</v>
      </c>
      <c r="AO10" s="11">
        <v>2</v>
      </c>
      <c r="AP10" s="11"/>
    </row>
    <row r="11" s="3" customFormat="1" ht="164" customHeight="1" spans="1:51">
      <c r="A11" s="19">
        <v>5</v>
      </c>
      <c r="B11" s="25" t="s">
        <v>63</v>
      </c>
      <c r="C11" s="11" t="s">
        <v>46</v>
      </c>
      <c r="D11" s="11" t="str">
        <f>_xlfn.DISPIMG("ID_415CCE37CF294BC0B2539EEE0982FCA4",1)</f>
        <v>=DISPIMG("ID_415CCE37CF294BC0B2539EEE0982FCA4",1)</v>
      </c>
      <c r="E11" s="16" t="s">
        <v>64</v>
      </c>
      <c r="F11" s="16" t="s">
        <v>65</v>
      </c>
      <c r="G11" s="16" t="s">
        <v>66</v>
      </c>
      <c r="H11" s="1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>
        <v>1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="3" customFormat="1" ht="63" customHeight="1" spans="1:51">
      <c r="A12" s="21"/>
      <c r="B12" s="26"/>
      <c r="C12" s="11" t="s">
        <v>46</v>
      </c>
      <c r="D12" s="11" t="str">
        <f>_xlfn.DISPIMG("ID_EBA90BADAF484CB8876FC4BDFA1917A6",1)</f>
        <v>=DISPIMG("ID_EBA90BADAF484CB8876FC4BDFA1917A6",1)</v>
      </c>
      <c r="E12" s="16" t="s">
        <v>67</v>
      </c>
      <c r="F12" s="16" t="s">
        <v>68</v>
      </c>
      <c r="G12" s="27" t="s">
        <v>69</v>
      </c>
      <c r="H12" s="18"/>
      <c r="I12" s="11"/>
      <c r="J12" s="11"/>
      <c r="K12" s="11"/>
      <c r="L12" s="11">
        <v>1</v>
      </c>
      <c r="M12" s="11">
        <v>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>
        <v>3</v>
      </c>
      <c r="AK12" s="11"/>
      <c r="AL12" s="11">
        <v>4</v>
      </c>
      <c r="AM12" s="11"/>
      <c r="AN12" s="11"/>
      <c r="AO12" s="11"/>
      <c r="AP12" s="11"/>
    </row>
    <row r="13" s="3" customFormat="1" ht="217" customHeight="1" spans="1:51">
      <c r="A13" s="19">
        <v>6</v>
      </c>
      <c r="B13" s="25" t="s">
        <v>70</v>
      </c>
      <c r="C13" s="11" t="s">
        <v>46</v>
      </c>
      <c r="D13" s="11"/>
      <c r="E13" s="16" t="s">
        <v>64</v>
      </c>
      <c r="F13" s="16" t="s">
        <v>71</v>
      </c>
      <c r="G13" s="27" t="s">
        <v>72</v>
      </c>
      <c r="H13" s="1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>
        <v>1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="3" customFormat="1" ht="65" customHeight="1" spans="1:51">
      <c r="A14" s="21"/>
      <c r="B14" s="26"/>
      <c r="C14" s="11" t="s">
        <v>46</v>
      </c>
      <c r="D14" s="11" t="str">
        <f>_xlfn.DISPIMG("ID_3BE7A73C20C44B7AA48985F00DD791A5",1)</f>
        <v>=DISPIMG("ID_3BE7A73C20C44B7AA48985F00DD791A5",1)</v>
      </c>
      <c r="E14" s="16" t="s">
        <v>67</v>
      </c>
      <c r="F14" s="16" t="s">
        <v>73</v>
      </c>
      <c r="G14" s="16" t="s">
        <v>74</v>
      </c>
      <c r="H14" s="18">
        <v>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>
        <v>1</v>
      </c>
      <c r="AH14" s="11"/>
      <c r="AI14" s="11"/>
      <c r="AJ14" s="11"/>
      <c r="AK14" s="11">
        <v>1</v>
      </c>
      <c r="AL14" s="11">
        <v>3</v>
      </c>
      <c r="AM14" s="11"/>
      <c r="AN14" s="11"/>
      <c r="AO14" s="11"/>
      <c r="AP14" s="11"/>
    </row>
    <row r="15" s="3" customFormat="1" ht="47" customHeight="1" spans="1:51">
      <c r="A15" s="23">
        <v>7</v>
      </c>
      <c r="B15" s="16" t="s">
        <v>75</v>
      </c>
      <c r="C15" s="11" t="s">
        <v>46</v>
      </c>
      <c r="D15" s="11" t="str">
        <f>_xlfn.DISPIMG("ID_CBFF5129C91C4066BC74D9B46DD011D7",1)</f>
        <v>=DISPIMG("ID_CBFF5129C91C4066BC74D9B46DD011D7",1)</v>
      </c>
      <c r="E15" s="17" t="s">
        <v>76</v>
      </c>
      <c r="F15" s="27" t="s">
        <v>77</v>
      </c>
      <c r="G15" s="27" t="s">
        <v>78</v>
      </c>
      <c r="H15" s="18">
        <v>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>
        <v>2</v>
      </c>
      <c r="T15" s="11">
        <v>4</v>
      </c>
      <c r="U15" s="11">
        <v>6</v>
      </c>
      <c r="V15" s="11"/>
      <c r="W15" s="11">
        <v>6</v>
      </c>
      <c r="X15" s="11">
        <v>4</v>
      </c>
      <c r="Y15" s="11">
        <v>2</v>
      </c>
      <c r="Z15" s="11">
        <v>2</v>
      </c>
      <c r="AA15" s="11">
        <v>2</v>
      </c>
      <c r="AB15" s="11">
        <v>2</v>
      </c>
      <c r="AC15" s="11"/>
      <c r="AD15" s="11">
        <v>2</v>
      </c>
      <c r="AE15" s="11"/>
      <c r="AF15" s="11">
        <v>4</v>
      </c>
      <c r="AG15" s="11"/>
      <c r="AH15" s="11">
        <v>6</v>
      </c>
      <c r="AI15" s="11"/>
      <c r="AJ15" s="11">
        <v>4</v>
      </c>
      <c r="AK15" s="11"/>
      <c r="AL15" s="11"/>
      <c r="AM15" s="11"/>
      <c r="AN15" s="11">
        <v>2</v>
      </c>
      <c r="AO15" s="11"/>
      <c r="AP15" s="11"/>
    </row>
    <row r="16" s="3" customFormat="1" ht="90" customHeight="1" spans="1:51">
      <c r="A16" s="23">
        <v>8</v>
      </c>
      <c r="B16" s="16" t="s">
        <v>79</v>
      </c>
      <c r="C16" s="11" t="s">
        <v>80</v>
      </c>
      <c r="D16" s="11" t="str">
        <f>_xlfn.DISPIMG("ID_B29921C0A733404B9BB24596A70D1AAE",1)</f>
        <v>=DISPIMG("ID_B29921C0A733404B9BB24596A70D1AAE",1)</v>
      </c>
      <c r="E16" s="16" t="s">
        <v>81</v>
      </c>
      <c r="F16" s="27" t="s">
        <v>82</v>
      </c>
      <c r="G16" s="27" t="s">
        <v>83</v>
      </c>
      <c r="H16" s="18"/>
      <c r="I16" s="11"/>
      <c r="J16" s="11"/>
      <c r="K16" s="11"/>
      <c r="L16" s="11"/>
      <c r="M16" s="11"/>
      <c r="N16" s="11"/>
      <c r="O16" s="11"/>
      <c r="P16" s="11"/>
      <c r="Q16" s="11">
        <v>50</v>
      </c>
      <c r="R16" s="11">
        <v>30</v>
      </c>
      <c r="S16" s="11"/>
      <c r="T16" s="11">
        <v>25</v>
      </c>
      <c r="U16" s="11">
        <v>110</v>
      </c>
      <c r="V16" s="11">
        <v>35</v>
      </c>
      <c r="W16" s="11">
        <v>95</v>
      </c>
      <c r="X16" s="11"/>
      <c r="Y16" s="11"/>
      <c r="Z16" s="11">
        <v>45</v>
      </c>
      <c r="AA16" s="12"/>
      <c r="AB16" s="11"/>
      <c r="AC16" s="11">
        <v>450</v>
      </c>
      <c r="AD16" s="11"/>
      <c r="AE16" s="11">
        <v>720</v>
      </c>
      <c r="AF16" s="11"/>
      <c r="AG16" s="11">
        <v>960</v>
      </c>
      <c r="AH16" s="11"/>
      <c r="AI16" s="11">
        <v>480</v>
      </c>
      <c r="AJ16" s="11"/>
      <c r="AK16" s="11"/>
      <c r="AL16" s="11"/>
      <c r="AM16" s="11"/>
      <c r="AN16" s="11"/>
      <c r="AO16" s="11"/>
      <c r="AP16" s="11"/>
    </row>
    <row r="17" s="3" customFormat="1" ht="62" customHeight="1" spans="1:42">
      <c r="A17" s="23">
        <v>9</v>
      </c>
      <c r="B17" s="16" t="s">
        <v>84</v>
      </c>
      <c r="C17" s="11" t="s">
        <v>85</v>
      </c>
      <c r="D17" s="11" t="str">
        <f>_xlfn.DISPIMG("ID_3715415CFB8B45E79E9F505F8D51D4BD",1)</f>
        <v>=DISPIMG("ID_3715415CFB8B45E79E9F505F8D51D4BD",1)</v>
      </c>
      <c r="E17" s="16" t="s">
        <v>86</v>
      </c>
      <c r="F17" s="27" t="s">
        <v>87</v>
      </c>
      <c r="G17" s="27" t="s">
        <v>88</v>
      </c>
      <c r="H17" s="24">
        <v>2</v>
      </c>
      <c r="I17" s="11"/>
      <c r="J17" s="11"/>
      <c r="K17" s="11"/>
      <c r="L17" s="11"/>
      <c r="M17" s="11"/>
      <c r="N17" s="11"/>
      <c r="O17" s="11"/>
      <c r="P17" s="11">
        <v>1</v>
      </c>
      <c r="Q17" s="11"/>
      <c r="R17" s="11"/>
      <c r="S17" s="11"/>
      <c r="T17" s="11"/>
      <c r="U17" s="11"/>
      <c r="V17" s="11"/>
      <c r="W17" s="11">
        <v>11</v>
      </c>
      <c r="X17" s="11"/>
      <c r="Y17" s="11"/>
      <c r="Z17" s="11"/>
      <c r="AA17" s="11"/>
      <c r="AB17" s="11"/>
      <c r="AC17" s="11">
        <v>1</v>
      </c>
      <c r="AD17" s="11"/>
      <c r="AE17" s="11"/>
      <c r="AF17" s="11">
        <v>8</v>
      </c>
      <c r="AG17" s="11">
        <v>1</v>
      </c>
      <c r="AH17" s="11"/>
      <c r="AI17" s="11">
        <v>1</v>
      </c>
      <c r="AJ17" s="11">
        <v>12</v>
      </c>
      <c r="AK17" s="11">
        <v>2</v>
      </c>
      <c r="AL17" s="11"/>
      <c r="AM17" s="11">
        <v>1</v>
      </c>
      <c r="AN17" s="11"/>
      <c r="AO17" s="11"/>
      <c r="AP17" s="11"/>
    </row>
    <row r="18" s="3" customFormat="1" ht="27" customHeight="1" spans="1:42">
      <c r="A18" s="19">
        <v>10</v>
      </c>
      <c r="B18" s="20" t="s">
        <v>89</v>
      </c>
      <c r="C18" s="11" t="s">
        <v>90</v>
      </c>
      <c r="D18" s="20" t="str">
        <f>_xlfn.DISPIMG("ID_E0A850BC981946C8AEC7F44095147A53",1)</f>
        <v>=DISPIMG("ID_E0A850BC981946C8AEC7F44095147A53",1)</v>
      </c>
      <c r="E18" s="16" t="s">
        <v>91</v>
      </c>
      <c r="F18" s="28" t="s">
        <v>92</v>
      </c>
      <c r="G18" s="29"/>
      <c r="H18" s="18">
        <v>21.6</v>
      </c>
      <c r="I18" s="11"/>
      <c r="J18" s="11"/>
      <c r="K18" s="11"/>
      <c r="L18" s="11"/>
      <c r="M18" s="11"/>
      <c r="N18" s="11"/>
      <c r="O18" s="11"/>
      <c r="P18" s="11">
        <v>10</v>
      </c>
      <c r="Q18" s="11"/>
      <c r="R18" s="11"/>
      <c r="S18" s="11"/>
      <c r="T18" s="11"/>
      <c r="U18" s="11"/>
      <c r="V18" s="11">
        <v>45</v>
      </c>
      <c r="W18" s="11">
        <v>12</v>
      </c>
      <c r="X18" s="11"/>
      <c r="Y18" s="11">
        <v>50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>
        <v>178</v>
      </c>
      <c r="AK18" s="11"/>
      <c r="AL18" s="11">
        <v>8.4</v>
      </c>
      <c r="AM18" s="11">
        <v>20</v>
      </c>
      <c r="AN18" s="11"/>
      <c r="AO18" s="11"/>
      <c r="AP18" s="11"/>
    </row>
    <row r="19" s="3" customFormat="1" ht="22" customHeight="1" spans="1:42">
      <c r="A19" s="21"/>
      <c r="B19" s="22"/>
      <c r="C19" s="11" t="s">
        <v>85</v>
      </c>
      <c r="D19" s="22"/>
      <c r="E19" s="16" t="s">
        <v>93</v>
      </c>
      <c r="F19" s="30"/>
      <c r="G19" s="31"/>
      <c r="H19" s="18">
        <v>21</v>
      </c>
      <c r="I19" s="11"/>
      <c r="J19" s="11"/>
      <c r="K19" s="11"/>
      <c r="L19" s="11"/>
      <c r="M19" s="11"/>
      <c r="N19" s="11"/>
      <c r="O19" s="11"/>
      <c r="P19" s="11">
        <v>4</v>
      </c>
      <c r="Q19" s="11"/>
      <c r="R19" s="11"/>
      <c r="S19" s="11"/>
      <c r="T19" s="11"/>
      <c r="U19" s="11"/>
      <c r="V19" s="11">
        <v>20</v>
      </c>
      <c r="W19" s="11">
        <v>7</v>
      </c>
      <c r="X19" s="11"/>
      <c r="Y19" s="11">
        <v>21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>
        <v>50</v>
      </c>
      <c r="AK19" s="11"/>
      <c r="AL19" s="11">
        <v>10</v>
      </c>
      <c r="AM19" s="11">
        <v>10</v>
      </c>
      <c r="AN19" s="11"/>
      <c r="AO19" s="11"/>
      <c r="AP19" s="11"/>
    </row>
    <row r="20" s="3" customFormat="1" ht="20" customHeight="1" spans="1:42">
      <c r="A20" s="19">
        <v>11</v>
      </c>
      <c r="B20" s="20" t="s">
        <v>94</v>
      </c>
      <c r="C20" s="11" t="s">
        <v>90</v>
      </c>
      <c r="D20" s="20"/>
      <c r="E20" s="16" t="s">
        <v>95</v>
      </c>
      <c r="F20" s="32"/>
      <c r="G20" s="29"/>
      <c r="H20" s="18"/>
      <c r="I20" s="11"/>
      <c r="J20" s="11"/>
      <c r="K20" s="11"/>
      <c r="L20" s="11"/>
      <c r="M20" s="11"/>
      <c r="N20" s="11"/>
      <c r="O20" s="11"/>
      <c r="P20" s="11"/>
      <c r="Q20" s="11"/>
      <c r="R20" s="11">
        <v>330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="3" customFormat="1" ht="22" customHeight="1" spans="1:42">
      <c r="A21" s="19">
        <v>11</v>
      </c>
      <c r="B21" s="20" t="s">
        <v>94</v>
      </c>
      <c r="C21" s="11" t="s">
        <v>90</v>
      </c>
      <c r="D21" s="20"/>
      <c r="E21" s="16" t="s">
        <v>91</v>
      </c>
      <c r="F21" s="29" t="s">
        <v>96</v>
      </c>
      <c r="G21" s="29"/>
      <c r="H21" s="18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>
        <v>76</v>
      </c>
      <c r="AN21" s="11"/>
      <c r="AO21" s="11"/>
      <c r="AP21" s="11"/>
    </row>
    <row r="22" s="3" customFormat="1" ht="20" customHeight="1" spans="1:42">
      <c r="A22" s="21"/>
      <c r="B22" s="22"/>
      <c r="C22" s="11" t="s">
        <v>85</v>
      </c>
      <c r="D22" s="22"/>
      <c r="E22" s="16" t="s">
        <v>93</v>
      </c>
      <c r="F22" s="31"/>
      <c r="G22" s="31"/>
      <c r="H22" s="18"/>
      <c r="I22" s="11"/>
      <c r="J22" s="11"/>
      <c r="K22" s="11"/>
      <c r="L22" s="11"/>
      <c r="M22" s="11"/>
      <c r="N22" s="11"/>
      <c r="O22" s="11"/>
      <c r="P22" s="11"/>
      <c r="Q22" s="11"/>
      <c r="R22" s="11">
        <v>8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>
        <v>1</v>
      </c>
      <c r="AN22" s="11"/>
      <c r="AO22" s="11"/>
      <c r="AP22" s="11"/>
    </row>
    <row r="23" s="3" customFormat="1" ht="30" customHeight="1" spans="1:42">
      <c r="A23" s="23">
        <v>12</v>
      </c>
      <c r="B23" s="16" t="s">
        <v>97</v>
      </c>
      <c r="C23" s="11" t="s">
        <v>98</v>
      </c>
      <c r="D23" s="11" t="str">
        <f>_xlfn.DISPIMG("ID_36B482A4B66A4CDB94DC0D874F9351FC",1)</f>
        <v>=DISPIMG("ID_36B482A4B66A4CDB94DC0D874F9351FC",1)</v>
      </c>
      <c r="E23" s="16" t="s">
        <v>99</v>
      </c>
      <c r="F23" s="27" t="s">
        <v>100</v>
      </c>
      <c r="G23" s="27"/>
      <c r="H23" s="18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1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>
        <v>8</v>
      </c>
      <c r="AP23" s="11"/>
    </row>
    <row r="24" s="3" customFormat="1" ht="30" customHeight="1" spans="1:42">
      <c r="A24" s="23">
        <v>13</v>
      </c>
      <c r="B24" s="16" t="s">
        <v>101</v>
      </c>
      <c r="C24" s="11" t="s">
        <v>102</v>
      </c>
      <c r="D24" s="11"/>
      <c r="E24" s="16" t="s">
        <v>103</v>
      </c>
      <c r="F24" s="27" t="s">
        <v>104</v>
      </c>
      <c r="G24" s="27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>
        <v>150</v>
      </c>
    </row>
    <row r="25" s="3" customFormat="1" ht="33" customHeight="1" spans="1:42">
      <c r="A25" s="23">
        <v>14</v>
      </c>
      <c r="B25" s="16" t="s">
        <v>105</v>
      </c>
      <c r="C25" s="11" t="s">
        <v>106</v>
      </c>
      <c r="D25" s="11" t="str">
        <f>_xlfn.DISPIMG("ID_0A29EB03EB51424BAD3F01DD119AF67F",1)</f>
        <v>=DISPIMG("ID_0A29EB03EB51424BAD3F01DD119AF67F",1)</v>
      </c>
      <c r="E25" s="16" t="s">
        <v>107</v>
      </c>
      <c r="F25" s="27"/>
      <c r="G25" s="27"/>
      <c r="H25" s="11">
        <v>1</v>
      </c>
      <c r="I25" s="11"/>
      <c r="J25" s="11"/>
      <c r="K25" s="11"/>
      <c r="L25" s="11">
        <v>1</v>
      </c>
      <c r="M25" s="11"/>
      <c r="N25" s="11"/>
      <c r="O25" s="11"/>
      <c r="P25" s="11"/>
      <c r="Q25" s="11"/>
      <c r="R25" s="11"/>
      <c r="S25" s="11"/>
      <c r="T25" s="11">
        <v>6</v>
      </c>
      <c r="U25" s="11">
        <v>5</v>
      </c>
      <c r="V25" s="11">
        <v>1</v>
      </c>
      <c r="W25" s="11">
        <v>6</v>
      </c>
      <c r="X25" s="11"/>
      <c r="Y25" s="11"/>
      <c r="Z25" s="11">
        <v>2</v>
      </c>
      <c r="AA25" s="11"/>
      <c r="AB25" s="11"/>
      <c r="AC25" s="11"/>
      <c r="AD25" s="11"/>
      <c r="AE25" s="11"/>
      <c r="AF25" s="11"/>
      <c r="AG25" s="11"/>
      <c r="AH25" s="11">
        <v>2</v>
      </c>
      <c r="AI25" s="11"/>
      <c r="AJ25" s="11">
        <v>8</v>
      </c>
      <c r="AK25" s="11">
        <v>2</v>
      </c>
      <c r="AL25" s="11">
        <v>6</v>
      </c>
      <c r="AM25" s="11">
        <v>3</v>
      </c>
      <c r="AN25" s="11"/>
      <c r="AO25" s="11">
        <v>4</v>
      </c>
      <c r="AP25" s="11"/>
    </row>
    <row r="26" s="4" customFormat="1" ht="29" customHeight="1" spans="1:42">
      <c r="A26" s="23">
        <v>15</v>
      </c>
      <c r="B26" s="16" t="s">
        <v>108</v>
      </c>
      <c r="C26" s="11" t="s">
        <v>109</v>
      </c>
      <c r="D26" s="11" t="str">
        <f>_xlfn.DISPIMG("ID_D2A94AC34F7B4E4BA8527D4D4A7CCC14",1)</f>
        <v>=DISPIMG("ID_D2A94AC34F7B4E4BA8527D4D4A7CCC14",1)</v>
      </c>
      <c r="E26" s="16" t="s">
        <v>110</v>
      </c>
      <c r="F26" s="27" t="s">
        <v>111</v>
      </c>
      <c r="G26" s="27"/>
      <c r="H26" s="11">
        <v>10</v>
      </c>
      <c r="I26" s="11"/>
      <c r="J26" s="11"/>
      <c r="K26" s="11"/>
      <c r="L26" s="11"/>
      <c r="M26" s="11"/>
      <c r="N26" s="11"/>
      <c r="O26" s="11"/>
      <c r="P26" s="11">
        <v>3</v>
      </c>
      <c r="Q26" s="11">
        <v>2</v>
      </c>
      <c r="R26" s="11"/>
      <c r="S26" s="11"/>
      <c r="T26" s="11"/>
      <c r="U26" s="11"/>
      <c r="V26" s="11"/>
      <c r="W26" s="11"/>
      <c r="X26" s="11">
        <v>2</v>
      </c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>
        <v>1</v>
      </c>
      <c r="AK26" s="11"/>
      <c r="AL26" s="11">
        <v>10</v>
      </c>
      <c r="AM26" s="11"/>
      <c r="AN26" s="11"/>
      <c r="AO26" s="11"/>
      <c r="AP26" s="11"/>
    </row>
    <row r="27" s="4" customFormat="1" ht="90" customHeight="1" spans="1:42">
      <c r="A27" s="23">
        <v>16</v>
      </c>
      <c r="B27" s="16" t="s">
        <v>112</v>
      </c>
      <c r="C27" s="11" t="s">
        <v>80</v>
      </c>
      <c r="D27" s="11"/>
      <c r="E27" s="16" t="s">
        <v>113</v>
      </c>
      <c r="F27" s="27" t="s">
        <v>114</v>
      </c>
      <c r="G27" s="27" t="s">
        <v>83</v>
      </c>
      <c r="H27" s="11">
        <v>10</v>
      </c>
      <c r="I27" s="11"/>
      <c r="J27" s="11"/>
      <c r="K27" s="11"/>
      <c r="L27" s="11"/>
      <c r="M27" s="11"/>
      <c r="N27" s="11"/>
      <c r="O27" s="11"/>
      <c r="P27" s="11">
        <v>3</v>
      </c>
      <c r="Q27" s="11">
        <v>2</v>
      </c>
      <c r="R27" s="11"/>
      <c r="S27" s="11"/>
      <c r="T27" s="11"/>
      <c r="U27" s="11"/>
      <c r="V27" s="11"/>
      <c r="W27" s="11"/>
      <c r="X27" s="11">
        <v>2</v>
      </c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1</v>
      </c>
      <c r="AK27" s="11"/>
      <c r="AL27" s="11">
        <v>10</v>
      </c>
      <c r="AM27" s="11"/>
      <c r="AN27" s="11">
        <v>100</v>
      </c>
      <c r="AO27" s="11"/>
      <c r="AP27" s="11"/>
    </row>
    <row r="28" s="4" customFormat="1" ht="40" customHeight="1" spans="1:42">
      <c r="A28" s="23">
        <v>17</v>
      </c>
      <c r="B28" s="16" t="s">
        <v>115</v>
      </c>
      <c r="C28" s="11" t="s">
        <v>98</v>
      </c>
      <c r="D28" s="11"/>
      <c r="E28" s="16" t="s">
        <v>116</v>
      </c>
      <c r="F28" s="27" t="s">
        <v>117</v>
      </c>
      <c r="G28" s="27"/>
      <c r="H28" s="11">
        <v>10</v>
      </c>
      <c r="I28" s="11"/>
      <c r="J28" s="11"/>
      <c r="K28" s="11"/>
      <c r="L28" s="11"/>
      <c r="M28" s="11"/>
      <c r="N28" s="11"/>
      <c r="O28" s="11"/>
      <c r="P28" s="11">
        <v>3</v>
      </c>
      <c r="Q28" s="11">
        <v>2</v>
      </c>
      <c r="R28" s="11"/>
      <c r="S28" s="11"/>
      <c r="T28" s="11"/>
      <c r="U28" s="11"/>
      <c r="V28" s="11"/>
      <c r="W28" s="11"/>
      <c r="X28" s="11">
        <v>2</v>
      </c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1</v>
      </c>
      <c r="AK28" s="11"/>
      <c r="AL28" s="11">
        <v>10</v>
      </c>
      <c r="AM28" s="11"/>
      <c r="AN28" s="11">
        <v>150</v>
      </c>
      <c r="AO28" s="11"/>
      <c r="AP28" s="11"/>
    </row>
  </sheetData>
  <mergeCells count="27">
    <mergeCell ref="A1:G1"/>
    <mergeCell ref="H2:AP2"/>
    <mergeCell ref="A2:A4"/>
    <mergeCell ref="A5:A6"/>
    <mergeCell ref="A9:A10"/>
    <mergeCell ref="A11:A12"/>
    <mergeCell ref="A13:A14"/>
    <mergeCell ref="A18:A19"/>
    <mergeCell ref="A20:A22"/>
    <mergeCell ref="B2:B4"/>
    <mergeCell ref="B5:B6"/>
    <mergeCell ref="B9:B10"/>
    <mergeCell ref="B11:B12"/>
    <mergeCell ref="B13:B14"/>
    <mergeCell ref="B18:B19"/>
    <mergeCell ref="B20:B22"/>
    <mergeCell ref="C2:C4"/>
    <mergeCell ref="D2:D4"/>
    <mergeCell ref="D18:D19"/>
    <mergeCell ref="D20:D22"/>
    <mergeCell ref="E2:E4"/>
    <mergeCell ref="F2:F4"/>
    <mergeCell ref="F18:F19"/>
    <mergeCell ref="F21:F22"/>
    <mergeCell ref="G2:G4"/>
    <mergeCell ref="G18:G19"/>
    <mergeCell ref="G20:G22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17706192570</cp:lastModifiedBy>
  <dcterms:created xsi:type="dcterms:W3CDTF">2025-03-13T10:58:00Z</dcterms:created>
  <dcterms:modified xsi:type="dcterms:W3CDTF">2025-11-26T03:43:44Z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34EFD21BF99C4EB199583FFDF7655E24_13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