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tabRatio="915"/>
  </bookViews>
  <sheets>
    <sheet name="封面" sheetId="16" r:id="rId1"/>
    <sheet name="总说明" sheetId="32" r:id="rId2"/>
    <sheet name="汇总表" sheetId="18" r:id="rId3"/>
    <sheet name="第100章" sheetId="23" r:id="rId4"/>
    <sheet name="第200章 " sheetId="39" r:id="rId5"/>
    <sheet name="第300章" sheetId="34" r:id="rId6"/>
    <sheet name="第600章 " sheetId="35" r:id="rId7"/>
  </sheets>
  <definedNames>
    <definedName name="_xlnm._FilterDatabase" localSheetId="4" hidden="1">'第200章 '!$A$1:$H$37</definedName>
    <definedName name="_xlnm._FilterDatabase" localSheetId="5" hidden="1">第300章!$A$1:$H$171</definedName>
    <definedName name="_xlnm.Print_Area" localSheetId="3">第100章!$A$1:$G$7</definedName>
    <definedName name="_xlnm.Print_Area" localSheetId="4">'第200章 '!$A$1:$G$37</definedName>
    <definedName name="_xlnm.Print_Area" localSheetId="5">第300章!$A$1:$G$171</definedName>
    <definedName name="_xlnm.Print_Area" localSheetId="6">'第600章 '!$A$1:$G$109</definedName>
    <definedName name="_xlnm.Print_Area" localSheetId="0">封面!$A$1:$A$15</definedName>
    <definedName name="_xlnm.Print_Area" localSheetId="2">汇总表!$A$1:$D$13</definedName>
    <definedName name="_xlnm.Print_Area" localSheetId="1">总说明!$A$1:$I$29</definedName>
    <definedName name="_xlnm.Print_Area">#N/A</definedName>
    <definedName name="_xlnm.Print_Titles" localSheetId="3">第100章!$1:$4</definedName>
    <definedName name="_xlnm.Print_Titles" localSheetId="4">'第200章 '!$1:$4</definedName>
    <definedName name="_xlnm.Print_Titles" localSheetId="5">第300章!$1:$4</definedName>
    <definedName name="_xlnm.Print_Titles" localSheetId="6">'第600章 '!$1:$4</definedName>
    <definedName name="_xlnm.Print_Titles" localSheetId="1">总说明!$1:$3</definedName>
    <definedName name="_xlnm.Print_Titles">#N/A</definedName>
  </definedNames>
  <calcPr calcId="144525"/>
</workbook>
</file>

<file path=xl/sharedStrings.xml><?xml version="1.0" encoding="utf-8"?>
<sst xmlns="http://schemas.openxmlformats.org/spreadsheetml/2006/main" count="1139" uniqueCount="235">
  <si>
    <t>龙池街道2025年度农村公路养护工程</t>
  </si>
  <si>
    <t>工</t>
  </si>
  <si>
    <t>程</t>
  </si>
  <si>
    <t>量</t>
  </si>
  <si>
    <t>清</t>
  </si>
  <si>
    <t>单</t>
  </si>
  <si>
    <t xml:space="preserve">  招 标 人：南京市六合区人民政府龙池街道办事处</t>
  </si>
  <si>
    <t xml:space="preserve">  招标代理：南京名东工程项目管理有限公司</t>
  </si>
  <si>
    <t>二○二五年十月</t>
  </si>
  <si>
    <t>总说明</t>
  </si>
  <si>
    <t>项目名称：龙池街道2025年度农村公路养护工程</t>
  </si>
  <si>
    <t xml:space="preserve">标段号：    </t>
  </si>
  <si>
    <t xml:space="preserve"> （在编制投标控制价和投标报价工程量清单时，必须不加修改地采用招标工程量清单中下列一至四条，内容包括但不限于下列条款。）</t>
  </si>
  <si>
    <t xml:space="preserve">    一、工程量清单说明</t>
  </si>
  <si>
    <t xml:space="preserve">     （1）本工程量清单根据《公路水运安全生产监督管理办法》、《公路工程预算定额》(JTG/T 3832—2018)、《公路工程机械台班费用定额》（JTG/T 3833—2018）及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t>
  </si>
  <si>
    <t xml:space="preserve">    （2）本工程量清单应与招标文件中的投标人须知、通用合同条款、专用合同条款、工程量清单计量规则、技术规范及图纸等一起阅读和理解。</t>
  </si>
  <si>
    <t xml:space="preserve">    （3）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工程量清单的单价和总额价计算支付金额；或根据具体情况，按《公路工程标准施工招标文件》合同条款15.4款的规定，按监理人确定的单价或总额价计算支付金额。</t>
  </si>
  <si>
    <t xml:space="preserve">    （4）如无说明，本工程量清单各章节是按第八章“工程量清单计量规则”、第七章“技术规范”的相应章次编号的，因此，工程量清单中各章工程子目的范围与计量等应与“工程量清单计量规则”“技术规范”相应章节的范围、计量与支付条款结合起来理解或解释。</t>
  </si>
  <si>
    <t xml:space="preserve">    （5）对作业和材料的一般说明或规定，未重复写入工程量清单内，在给工程量清单各子目标价前，应参阅第七章“技术规范”的有关内容。</t>
  </si>
  <si>
    <t xml:space="preserve">    （6）工程量清单中所列工程量的变动，丝毫不会降低或影响合同条款的效力，也不免除承包人按规定的标准进行施工和修复缺陷的责任。</t>
  </si>
  <si>
    <t xml:space="preserve">    （7）图纸中所列的工程数量表及数量汇总表仅是提供资料，不是工程量清单的外延。当图纸与工程量清单所列数量不一致时，以工程量清单所列数量作为报价的依据。</t>
  </si>
  <si>
    <t xml:space="preserve">    二、投标报价说明</t>
  </si>
  <si>
    <t xml:space="preserve">    （1）工程量清单中的每一子目须填入单价或价格，且只允许有一个报价。</t>
  </si>
  <si>
    <t xml:space="preserve">    （2）除非合同另有规定，工程量清单中有标价的单价和总额价均已包含了为实施和完成合同工程所需的劳务、材料、机械、质检（自检）、安装、缺陷修复、管理、保险、税费、利润等费用，以及合同明示或暗示的所有责任、义务和一般风险。</t>
  </si>
  <si>
    <t xml:space="preserve">    （3）工程量清单中投标人没有填入单价或价格的子目，其费用视为已分摊在工程量清单中其他相关子目的单价或价格之中。承包人必须按监理人指令完成工程量清单中未填入单价或价格的子目，但不能得到结算与支付。</t>
  </si>
  <si>
    <t xml:space="preserve">    （4）符合合同条款规定的全部费用应认为已被计入有标价的工程量清单所列各子目之中，未列子目不予计量的工作，其费用应视为已分摊在本合同工程的有关子目的单价或总额价之中。</t>
  </si>
  <si>
    <t xml:space="preserve">    （5）承包人用于本合同工程的各类装备的提供、运输、维护、拆卸、拼装等支付的费用，已包括在工程量清单的单价与总额价之中。</t>
  </si>
  <si>
    <t xml:space="preserve">     (6)工程量清单中各项金额均以人民币（元）结算。</t>
  </si>
  <si>
    <r>
      <rPr>
        <sz val="10"/>
        <rFont val="宋体"/>
        <charset val="134"/>
      </rPr>
      <t xml:space="preserve">    （7）暂列金额（不含计日工总额）的数量及拟用子目的说明：</t>
    </r>
    <r>
      <rPr>
        <u/>
        <sz val="10"/>
        <rFont val="宋体"/>
        <charset val="134"/>
      </rPr>
      <t xml:space="preserve">  / </t>
    </r>
  </si>
  <si>
    <r>
      <rPr>
        <sz val="10"/>
        <rFont val="宋体"/>
        <charset val="134"/>
      </rPr>
      <t xml:space="preserve">    （8）暂估价的数量及拟用子目的说明：</t>
    </r>
    <r>
      <rPr>
        <u/>
        <sz val="10"/>
        <rFont val="宋体"/>
        <charset val="134"/>
      </rPr>
      <t xml:space="preserve">  / </t>
    </r>
  </si>
  <si>
    <t xml:space="preserve">    （9）安全生产费金额为40768元，为不可竞争费。</t>
  </si>
  <si>
    <t xml:space="preserve">     三、计日工说明</t>
  </si>
  <si>
    <t xml:space="preserve">      本项目不适用。</t>
  </si>
  <si>
    <t xml:space="preserve">     四、其他说明</t>
  </si>
  <si>
    <t xml:space="preserve">  （1）本工程为龙池街道2025年度农村公路养护工程。</t>
  </si>
  <si>
    <t xml:space="preserve">  （2）临时施工封道所产生的临时施工安全设施等费用包含在子目单价和（或）总额价内，不单独计量与支付。</t>
  </si>
  <si>
    <t xml:space="preserve">  （3）工程量清单100章，除已列在工程量清单中的子目外，其余相关费用投标人充分考虑，费用包含在子目单价和（或）总额价内，发包人不再另行支付。</t>
  </si>
  <si>
    <r>
      <rPr>
        <sz val="10"/>
        <rFont val="宋体"/>
        <charset val="134"/>
      </rPr>
      <t xml:space="preserve">  （</t>
    </r>
    <r>
      <rPr>
        <sz val="10"/>
        <rFont val="宋体"/>
        <charset val="134"/>
      </rPr>
      <t>4</t>
    </r>
    <r>
      <rPr>
        <sz val="10"/>
        <rFont val="宋体"/>
        <charset val="134"/>
      </rPr>
      <t>）其余详见招标文件《项目专用本》、《公路工程标准施工招标文件》“技术规范”之内容。</t>
    </r>
  </si>
  <si>
    <r>
      <rPr>
        <b/>
        <sz val="18"/>
        <rFont val="宋体"/>
        <charset val="134"/>
      </rPr>
      <t>工程量清单汇总表</t>
    </r>
  </si>
  <si>
    <t>标段号：龙池街道2025年度农村公路养护工程</t>
  </si>
  <si>
    <r>
      <rPr>
        <sz val="10"/>
        <rFont val="宋体"/>
        <charset val="134"/>
      </rPr>
      <t>货币单位：人民币元</t>
    </r>
  </si>
  <si>
    <r>
      <rPr>
        <b/>
        <sz val="11"/>
        <rFont val="宋体"/>
        <charset val="134"/>
      </rPr>
      <t>序号</t>
    </r>
  </si>
  <si>
    <r>
      <rPr>
        <b/>
        <sz val="11"/>
        <rFont val="宋体"/>
        <charset val="134"/>
      </rPr>
      <t>章次</t>
    </r>
  </si>
  <si>
    <r>
      <rPr>
        <b/>
        <sz val="11"/>
        <rFont val="宋体"/>
        <charset val="134"/>
      </rPr>
      <t>科目名称</t>
    </r>
  </si>
  <si>
    <r>
      <rPr>
        <b/>
        <sz val="11"/>
        <rFont val="宋体"/>
        <charset val="134"/>
      </rPr>
      <t>金</t>
    </r>
    <r>
      <rPr>
        <b/>
        <sz val="11"/>
        <rFont val="Times New Roman"/>
        <charset val="134"/>
      </rPr>
      <t xml:space="preserve">  </t>
    </r>
    <r>
      <rPr>
        <b/>
        <sz val="11"/>
        <rFont val="宋体"/>
        <charset val="134"/>
      </rPr>
      <t>额</t>
    </r>
  </si>
  <si>
    <r>
      <rPr>
        <sz val="11"/>
        <rFont val="宋体"/>
        <charset val="134"/>
      </rPr>
      <t>第</t>
    </r>
    <r>
      <rPr>
        <sz val="11"/>
        <rFont val="Times New Roman"/>
        <charset val="134"/>
      </rPr>
      <t xml:space="preserve"> 100</t>
    </r>
    <r>
      <rPr>
        <sz val="11"/>
        <rFont val="宋体"/>
        <charset val="134"/>
      </rPr>
      <t>章</t>
    </r>
  </si>
  <si>
    <r>
      <rPr>
        <sz val="11"/>
        <rFont val="宋体"/>
        <charset val="134"/>
      </rPr>
      <t>总则</t>
    </r>
  </si>
  <si>
    <r>
      <rPr>
        <sz val="11"/>
        <rFont val="宋体"/>
        <charset val="134"/>
      </rPr>
      <t>第</t>
    </r>
    <r>
      <rPr>
        <sz val="11"/>
        <rFont val="Times New Roman"/>
        <charset val="134"/>
      </rPr>
      <t xml:space="preserve"> 200</t>
    </r>
    <r>
      <rPr>
        <sz val="11"/>
        <rFont val="宋体"/>
        <charset val="134"/>
      </rPr>
      <t>章</t>
    </r>
  </si>
  <si>
    <t>路基工程</t>
  </si>
  <si>
    <r>
      <rPr>
        <sz val="11"/>
        <rFont val="宋体"/>
        <charset val="134"/>
      </rPr>
      <t>第</t>
    </r>
    <r>
      <rPr>
        <sz val="11"/>
        <rFont val="Times New Roman"/>
        <charset val="134"/>
      </rPr>
      <t xml:space="preserve"> 300</t>
    </r>
    <r>
      <rPr>
        <sz val="11"/>
        <rFont val="宋体"/>
        <charset val="134"/>
      </rPr>
      <t>章</t>
    </r>
  </si>
  <si>
    <t>路面工程</t>
  </si>
  <si>
    <r>
      <rPr>
        <sz val="11"/>
        <rFont val="宋体"/>
        <charset val="134"/>
      </rPr>
      <t>第</t>
    </r>
    <r>
      <rPr>
        <sz val="11"/>
        <rFont val="Times New Roman"/>
        <charset val="134"/>
      </rPr>
      <t xml:space="preserve"> 400</t>
    </r>
    <r>
      <rPr>
        <sz val="11"/>
        <rFont val="宋体"/>
        <charset val="134"/>
      </rPr>
      <t>章</t>
    </r>
  </si>
  <si>
    <t>桥梁、涵洞工程</t>
  </si>
  <si>
    <t>/</t>
  </si>
  <si>
    <r>
      <rPr>
        <sz val="11"/>
        <rFont val="宋体"/>
        <charset val="134"/>
      </rPr>
      <t>第</t>
    </r>
    <r>
      <rPr>
        <sz val="11"/>
        <rFont val="Times New Roman"/>
        <charset val="134"/>
      </rPr>
      <t xml:space="preserve"> 500</t>
    </r>
    <r>
      <rPr>
        <sz val="11"/>
        <rFont val="宋体"/>
        <charset val="134"/>
      </rPr>
      <t>章</t>
    </r>
  </si>
  <si>
    <r>
      <rPr>
        <sz val="11"/>
        <rFont val="宋体"/>
        <charset val="134"/>
      </rPr>
      <t>隧道工程</t>
    </r>
  </si>
  <si>
    <r>
      <rPr>
        <sz val="11"/>
        <rFont val="宋体"/>
        <charset val="134"/>
      </rPr>
      <t>第</t>
    </r>
    <r>
      <rPr>
        <sz val="11"/>
        <rFont val="Times New Roman"/>
        <charset val="134"/>
      </rPr>
      <t xml:space="preserve"> 600</t>
    </r>
    <r>
      <rPr>
        <sz val="11"/>
        <rFont val="宋体"/>
        <charset val="134"/>
      </rPr>
      <t>章</t>
    </r>
  </si>
  <si>
    <t>安全设施及预埋管线</t>
  </si>
  <si>
    <r>
      <rPr>
        <sz val="11"/>
        <rFont val="宋体"/>
        <charset val="134"/>
      </rPr>
      <t>第</t>
    </r>
    <r>
      <rPr>
        <sz val="11"/>
        <rFont val="Times New Roman"/>
        <charset val="134"/>
      </rPr>
      <t xml:space="preserve"> 700</t>
    </r>
    <r>
      <rPr>
        <sz val="11"/>
        <rFont val="宋体"/>
        <charset val="134"/>
      </rPr>
      <t>章</t>
    </r>
  </si>
  <si>
    <t>绿化及环境保护设施</t>
  </si>
  <si>
    <r>
      <t>第</t>
    </r>
    <r>
      <rPr>
        <sz val="11"/>
        <rFont val="Times New Roman"/>
        <charset val="134"/>
      </rPr>
      <t>100</t>
    </r>
    <r>
      <rPr>
        <sz val="11"/>
        <rFont val="宋体"/>
        <charset val="134"/>
      </rPr>
      <t>章至第</t>
    </r>
    <r>
      <rPr>
        <sz val="11"/>
        <rFont val="Times New Roman"/>
        <charset val="134"/>
      </rPr>
      <t>700</t>
    </r>
    <r>
      <rPr>
        <sz val="11"/>
        <rFont val="宋体"/>
        <charset val="134"/>
      </rPr>
      <t>章合计（</t>
    </r>
    <r>
      <rPr>
        <sz val="11"/>
        <rFont val="Times New Roman"/>
        <charset val="134"/>
      </rPr>
      <t>=1+2+3+4+5+6+7</t>
    </r>
    <r>
      <rPr>
        <sz val="11"/>
        <rFont val="宋体"/>
        <charset val="134"/>
      </rPr>
      <t>）</t>
    </r>
  </si>
  <si>
    <t>安全生产费</t>
  </si>
  <si>
    <r>
      <t>总造价（</t>
    </r>
    <r>
      <rPr>
        <sz val="11"/>
        <rFont val="Times New Roman"/>
        <charset val="134"/>
      </rPr>
      <t>8+9=10</t>
    </r>
    <r>
      <rPr>
        <sz val="11"/>
        <rFont val="宋体"/>
        <charset val="134"/>
      </rPr>
      <t>）</t>
    </r>
  </si>
  <si>
    <r>
      <rPr>
        <sz val="16"/>
        <rFont val="宋体"/>
        <charset val="134"/>
      </rPr>
      <t>子目工程量清单</t>
    </r>
  </si>
  <si>
    <r>
      <rPr>
        <b/>
        <sz val="14"/>
        <rFont val="宋体"/>
        <charset val="134"/>
      </rPr>
      <t>清单</t>
    </r>
    <r>
      <rPr>
        <b/>
        <sz val="14"/>
        <rFont val="Times New Roman"/>
        <charset val="134"/>
      </rPr>
      <t xml:space="preserve">  </t>
    </r>
    <r>
      <rPr>
        <b/>
        <sz val="14"/>
        <rFont val="宋体"/>
        <charset val="134"/>
      </rPr>
      <t>第</t>
    </r>
    <r>
      <rPr>
        <b/>
        <sz val="14"/>
        <rFont val="Times New Roman"/>
        <charset val="134"/>
      </rPr>
      <t>100</t>
    </r>
    <r>
      <rPr>
        <b/>
        <sz val="14"/>
        <rFont val="宋体"/>
        <charset val="134"/>
      </rPr>
      <t>章</t>
    </r>
    <r>
      <rPr>
        <b/>
        <sz val="14"/>
        <rFont val="Times New Roman"/>
        <charset val="134"/>
      </rPr>
      <t xml:space="preserve">  </t>
    </r>
    <r>
      <rPr>
        <b/>
        <sz val="14"/>
        <rFont val="宋体"/>
        <charset val="134"/>
      </rPr>
      <t>总</t>
    </r>
    <r>
      <rPr>
        <b/>
        <sz val="14"/>
        <rFont val="Times New Roman"/>
        <charset val="134"/>
      </rPr>
      <t xml:space="preserve"> </t>
    </r>
    <r>
      <rPr>
        <b/>
        <sz val="14"/>
        <rFont val="宋体"/>
        <charset val="134"/>
      </rPr>
      <t>则</t>
    </r>
  </si>
  <si>
    <r>
      <rPr>
        <sz val="10"/>
        <rFont val="宋体"/>
        <charset val="134"/>
      </rPr>
      <t>子目号</t>
    </r>
  </si>
  <si>
    <r>
      <rPr>
        <sz val="10"/>
        <rFont val="宋体"/>
        <charset val="134"/>
      </rPr>
      <t>子目名称</t>
    </r>
  </si>
  <si>
    <r>
      <rPr>
        <sz val="10"/>
        <rFont val="宋体"/>
        <charset val="134"/>
      </rPr>
      <t>子目特征</t>
    </r>
  </si>
  <si>
    <r>
      <rPr>
        <sz val="10"/>
        <rFont val="宋体"/>
        <charset val="134"/>
      </rPr>
      <t>单位</t>
    </r>
  </si>
  <si>
    <r>
      <rPr>
        <sz val="10"/>
        <rFont val="宋体"/>
        <charset val="134"/>
      </rPr>
      <t>数量</t>
    </r>
  </si>
  <si>
    <r>
      <rPr>
        <sz val="10"/>
        <rFont val="宋体"/>
        <charset val="134"/>
      </rPr>
      <t>单</t>
    </r>
    <r>
      <rPr>
        <sz val="10"/>
        <rFont val="Times New Roman"/>
        <charset val="134"/>
      </rPr>
      <t xml:space="preserve"> </t>
    </r>
    <r>
      <rPr>
        <sz val="10"/>
        <rFont val="宋体"/>
        <charset val="134"/>
      </rPr>
      <t>价</t>
    </r>
  </si>
  <si>
    <r>
      <rPr>
        <sz val="10"/>
        <rFont val="宋体"/>
        <charset val="134"/>
      </rPr>
      <t>合</t>
    </r>
    <r>
      <rPr>
        <sz val="10"/>
        <rFont val="Times New Roman"/>
        <charset val="134"/>
      </rPr>
      <t xml:space="preserve">  </t>
    </r>
    <r>
      <rPr>
        <sz val="10"/>
        <rFont val="宋体"/>
        <charset val="134"/>
      </rPr>
      <t>价</t>
    </r>
  </si>
  <si>
    <t>102-1</t>
  </si>
  <si>
    <t>竣工文件</t>
  </si>
  <si>
    <t>1.技术规范</t>
  </si>
  <si>
    <t>总额</t>
  </si>
  <si>
    <t>施工环保费</t>
  </si>
  <si>
    <r>
      <rPr>
        <b/>
        <sz val="10"/>
        <rFont val="宋体"/>
        <charset val="134"/>
      </rPr>
      <t>第</t>
    </r>
    <r>
      <rPr>
        <b/>
        <sz val="10"/>
        <rFont val="Times New Roman"/>
        <charset val="134"/>
      </rPr>
      <t>100</t>
    </r>
    <r>
      <rPr>
        <b/>
        <sz val="10"/>
        <rFont val="宋体"/>
        <charset val="134"/>
      </rPr>
      <t>章小计（结转至第</t>
    </r>
    <r>
      <rPr>
        <b/>
        <sz val="10"/>
        <rFont val="Times New Roman"/>
        <charset val="134"/>
      </rPr>
      <t xml:space="preserve"> </t>
    </r>
    <r>
      <rPr>
        <b/>
        <sz val="10"/>
        <rFont val="宋体"/>
        <charset val="134"/>
      </rPr>
      <t>页工程量清单汇总表）人民币</t>
    </r>
  </si>
  <si>
    <r>
      <rPr>
        <b/>
        <sz val="10"/>
        <rFont val="宋体"/>
        <charset val="134"/>
      </rPr>
      <t>元</t>
    </r>
  </si>
  <si>
    <t>子目工程量清单</t>
  </si>
  <si>
    <t>货币单位：人民币元</t>
  </si>
  <si>
    <r>
      <rPr>
        <b/>
        <sz val="14"/>
        <rFont val="宋体"/>
        <charset val="134"/>
        <scheme val="minor"/>
      </rPr>
      <t>清单</t>
    </r>
    <r>
      <rPr>
        <b/>
        <sz val="14"/>
        <rFont val="宋体"/>
        <charset val="134"/>
      </rPr>
      <t xml:space="preserve">   </t>
    </r>
    <r>
      <rPr>
        <b/>
        <sz val="14"/>
        <rFont val="宋体"/>
        <charset val="134"/>
      </rPr>
      <t>第</t>
    </r>
    <r>
      <rPr>
        <b/>
        <sz val="14"/>
        <rFont val="宋体"/>
        <charset val="134"/>
      </rPr>
      <t>200</t>
    </r>
    <r>
      <rPr>
        <b/>
        <sz val="14"/>
        <rFont val="宋体"/>
        <charset val="134"/>
      </rPr>
      <t>章</t>
    </r>
    <r>
      <rPr>
        <b/>
        <sz val="14"/>
        <rFont val="宋体"/>
        <charset val="134"/>
      </rPr>
      <t xml:space="preserve">  </t>
    </r>
    <r>
      <rPr>
        <b/>
        <sz val="14"/>
        <rFont val="宋体"/>
        <charset val="134"/>
      </rPr>
      <t>路</t>
    </r>
    <r>
      <rPr>
        <b/>
        <sz val="14"/>
        <rFont val="宋体"/>
        <charset val="134"/>
      </rPr>
      <t xml:space="preserve"> </t>
    </r>
    <r>
      <rPr>
        <b/>
        <sz val="14"/>
        <rFont val="宋体"/>
        <charset val="134"/>
      </rPr>
      <t>基</t>
    </r>
  </si>
  <si>
    <t>子目号</t>
  </si>
  <si>
    <t>子目名称</t>
  </si>
  <si>
    <t>子目特征</t>
  </si>
  <si>
    <t>单位</t>
  </si>
  <si>
    <t>数量</t>
  </si>
  <si>
    <r>
      <rPr>
        <sz val="10"/>
        <rFont val="宋体"/>
        <charset val="134"/>
        <scheme val="minor"/>
      </rPr>
      <t>单</t>
    </r>
    <r>
      <rPr>
        <sz val="10"/>
        <rFont val="宋体"/>
        <charset val="134"/>
      </rPr>
      <t xml:space="preserve"> </t>
    </r>
    <r>
      <rPr>
        <sz val="10"/>
        <rFont val="宋体"/>
        <charset val="134"/>
      </rPr>
      <t>价</t>
    </r>
  </si>
  <si>
    <r>
      <rPr>
        <sz val="10"/>
        <rFont val="宋体"/>
        <charset val="134"/>
        <scheme val="minor"/>
      </rPr>
      <t>合</t>
    </r>
    <r>
      <rPr>
        <sz val="10"/>
        <rFont val="宋体"/>
        <charset val="134"/>
      </rPr>
      <t xml:space="preserve">  </t>
    </r>
    <r>
      <rPr>
        <sz val="10"/>
        <rFont val="宋体"/>
        <charset val="134"/>
      </rPr>
      <t>价</t>
    </r>
  </si>
  <si>
    <t>1</t>
  </si>
  <si>
    <t>平西路</t>
  </si>
  <si>
    <t>202-2</t>
  </si>
  <si>
    <t>挖除旧路面</t>
  </si>
  <si>
    <t/>
  </si>
  <si>
    <t>-a</t>
  </si>
  <si>
    <t>水泥混凝土路面</t>
  </si>
  <si>
    <t>1、挖除、装车、弃运
2、厚度：水泥混凝土路面18cm
3、运距：运距投标人自行考虑</t>
  </si>
  <si>
    <t>m2</t>
  </si>
  <si>
    <t>-b</t>
  </si>
  <si>
    <t>老路垫层</t>
  </si>
  <si>
    <t>1、挖除、装车、弃运
2、厚度：水泥混凝土老路垫层5cm
3、运距：运距投标人自行考虑</t>
  </si>
  <si>
    <t>2</t>
  </si>
  <si>
    <t>新庄路</t>
  </si>
  <si>
    <r>
      <rPr>
        <sz val="10"/>
        <rFont val="宋体"/>
        <charset val="134"/>
        <scheme val="minor"/>
      </rPr>
      <t>m</t>
    </r>
    <r>
      <rPr>
        <sz val="10"/>
        <rFont val="宋体"/>
        <charset val="134"/>
        <scheme val="minor"/>
      </rPr>
      <t>2</t>
    </r>
  </si>
  <si>
    <t>3</t>
  </si>
  <si>
    <t>头沈路</t>
  </si>
  <si>
    <t>-C</t>
  </si>
  <si>
    <t>铣刨沥青路面</t>
  </si>
  <si>
    <t>1、铣刨、装、弃运
2、厚度：6cm
3、运距：运距投标人自行考虑</t>
  </si>
  <si>
    <t>4</t>
  </si>
  <si>
    <t>北西路</t>
  </si>
  <si>
    <t>5</t>
  </si>
  <si>
    <t>小王路</t>
  </si>
  <si>
    <t>6</t>
  </si>
  <si>
    <t>袁北路</t>
  </si>
  <si>
    <t>7</t>
  </si>
  <si>
    <t>头马路</t>
  </si>
  <si>
    <t>8</t>
  </si>
  <si>
    <t>朱山路</t>
  </si>
  <si>
    <r>
      <rPr>
        <b/>
        <sz val="10"/>
        <rFont val="宋体"/>
        <charset val="134"/>
        <scheme val="minor"/>
      </rPr>
      <t>第</t>
    </r>
    <r>
      <rPr>
        <b/>
        <sz val="10"/>
        <rFont val="宋体"/>
        <charset val="134"/>
      </rPr>
      <t>200</t>
    </r>
    <r>
      <rPr>
        <b/>
        <sz val="10"/>
        <rFont val="宋体"/>
        <charset val="134"/>
      </rPr>
      <t>章小计（结转至第</t>
    </r>
    <r>
      <rPr>
        <b/>
        <sz val="10"/>
        <rFont val="宋体"/>
        <charset val="134"/>
      </rPr>
      <t xml:space="preserve"> </t>
    </r>
    <r>
      <rPr>
        <b/>
        <sz val="10"/>
        <rFont val="宋体"/>
        <charset val="134"/>
      </rPr>
      <t>页工程量清单汇总表）人民币</t>
    </r>
  </si>
  <si>
    <t>元</t>
  </si>
  <si>
    <r>
      <rPr>
        <b/>
        <sz val="14"/>
        <rFont val="宋体"/>
        <charset val="134"/>
      </rPr>
      <t>清单</t>
    </r>
    <r>
      <rPr>
        <b/>
        <sz val="14"/>
        <rFont val="宋体"/>
        <charset val="134"/>
      </rPr>
      <t xml:space="preserve">   </t>
    </r>
    <r>
      <rPr>
        <b/>
        <sz val="14"/>
        <rFont val="宋体"/>
        <charset val="134"/>
      </rPr>
      <t>第</t>
    </r>
    <r>
      <rPr>
        <b/>
        <sz val="14"/>
        <rFont val="宋体"/>
        <charset val="134"/>
      </rPr>
      <t>300</t>
    </r>
    <r>
      <rPr>
        <b/>
        <sz val="14"/>
        <rFont val="宋体"/>
        <charset val="134"/>
      </rPr>
      <t>章</t>
    </r>
    <r>
      <rPr>
        <b/>
        <sz val="14"/>
        <rFont val="宋体"/>
        <charset val="134"/>
      </rPr>
      <t xml:space="preserve">  </t>
    </r>
    <r>
      <rPr>
        <b/>
        <sz val="14"/>
        <rFont val="宋体"/>
        <charset val="134"/>
      </rPr>
      <t>路</t>
    </r>
    <r>
      <rPr>
        <b/>
        <sz val="14"/>
        <rFont val="宋体"/>
        <charset val="134"/>
      </rPr>
      <t xml:space="preserve"> </t>
    </r>
    <r>
      <rPr>
        <b/>
        <sz val="14"/>
        <rFont val="宋体"/>
        <charset val="134"/>
      </rPr>
      <t>面</t>
    </r>
  </si>
  <si>
    <r>
      <rPr>
        <sz val="10"/>
        <rFont val="宋体"/>
        <charset val="134"/>
      </rPr>
      <t>单</t>
    </r>
    <r>
      <rPr>
        <sz val="10"/>
        <rFont val="宋体"/>
        <charset val="134"/>
      </rPr>
      <t xml:space="preserve"> </t>
    </r>
    <r>
      <rPr>
        <sz val="10"/>
        <rFont val="宋体"/>
        <charset val="134"/>
      </rPr>
      <t>价</t>
    </r>
  </si>
  <si>
    <r>
      <rPr>
        <sz val="10"/>
        <rFont val="宋体"/>
        <charset val="134"/>
      </rPr>
      <t>合</t>
    </r>
    <r>
      <rPr>
        <sz val="10"/>
        <rFont val="宋体"/>
        <charset val="134"/>
      </rPr>
      <t xml:space="preserve">  </t>
    </r>
    <r>
      <rPr>
        <sz val="10"/>
        <rFont val="宋体"/>
        <charset val="134"/>
      </rPr>
      <t>价</t>
    </r>
  </si>
  <si>
    <t>306</t>
  </si>
  <si>
    <t>级配碎（砾）石底基层、基层</t>
  </si>
  <si>
    <t>306-7</t>
  </si>
  <si>
    <t>5cm级配砾石修补</t>
  </si>
  <si>
    <t xml:space="preserve">1、厚度5cm ，粒径满足设计及规范要求
</t>
  </si>
  <si>
    <t>308</t>
  </si>
  <si>
    <t>透层和黏层</t>
  </si>
  <si>
    <t>308-2</t>
  </si>
  <si>
    <t>黏层</t>
  </si>
  <si>
    <t>1、粘层油选用优质乳化沥青,其用量应通过试洒确定，不宜超出 0.3~0.6L/m2</t>
  </si>
  <si>
    <t>309</t>
  </si>
  <si>
    <t>热拌沥青混合料面层</t>
  </si>
  <si>
    <t>309-2</t>
  </si>
  <si>
    <t>沥青混凝土</t>
  </si>
  <si>
    <t>6cmAC-16C罩面</t>
  </si>
  <si>
    <t>1、沥青品种:AC-16C
2、石料粒径：详见设计要求
3、掺和料及添加剂：满足设计、规范要求</t>
  </si>
  <si>
    <t>312</t>
  </si>
  <si>
    <t>水泥混凝土面板</t>
  </si>
  <si>
    <t>312-2</t>
  </si>
  <si>
    <t>钢筋</t>
  </si>
  <si>
    <t>1、材料规格：HRB400</t>
  </si>
  <si>
    <t>kg</t>
  </si>
  <si>
    <t>312-3</t>
  </si>
  <si>
    <t>18cm水泥混凝土修补</t>
  </si>
  <si>
    <t>1、混凝土抗弯拉强度不小于 4.OMpa</t>
  </si>
  <si>
    <t>313</t>
  </si>
  <si>
    <t>路肩培土、中央分隔带回填土、土路肩加固及路缘石</t>
  </si>
  <si>
    <t>313-1</t>
  </si>
  <si>
    <t>路肩培土</t>
  </si>
  <si>
    <t>1、土壤类别：素土填筑
2、土源：由投标人自行考虑
3、运距：由投标人自行考虑</t>
  </si>
  <si>
    <t>m3</t>
  </si>
  <si>
    <t>315</t>
  </si>
  <si>
    <t>清缝灌缝</t>
  </si>
  <si>
    <t>315-1</t>
  </si>
  <si>
    <t>水泥砼路面清缝灌缝</t>
  </si>
  <si>
    <t>1、混凝土路面灌缝，满足设计及规范要求</t>
  </si>
  <si>
    <t>m</t>
  </si>
  <si>
    <t>316</t>
  </si>
  <si>
    <t>抗裂贴</t>
  </si>
  <si>
    <t>1、厚度 2.0mm，宽度 32cm，满足设计规范要求</t>
  </si>
  <si>
    <t>317</t>
  </si>
  <si>
    <t>水泥砼路面拉毛、清理</t>
  </si>
  <si>
    <t>1、满足设计及规范要求</t>
  </si>
  <si>
    <t>井周加固</t>
  </si>
  <si>
    <t>318-1</t>
  </si>
  <si>
    <r>
      <rPr>
        <sz val="10"/>
        <rFont val="Times New Roman"/>
        <charset val="134"/>
      </rPr>
      <t>1</t>
    </r>
    <r>
      <rPr>
        <sz val="10"/>
        <rFont val="宋体"/>
        <charset val="134"/>
      </rPr>
      <t>、井周加固，更换防沉降井盖并同步提升</t>
    </r>
    <r>
      <rPr>
        <sz val="10"/>
        <rFont val="Times New Roman"/>
        <charset val="134"/>
      </rPr>
      <t xml:space="preserve">                                                2</t>
    </r>
    <r>
      <rPr>
        <sz val="10"/>
        <rFont val="宋体"/>
        <charset val="134"/>
      </rPr>
      <t>、详见设计图纸</t>
    </r>
  </si>
  <si>
    <t>座</t>
  </si>
  <si>
    <t>盖板沟</t>
  </si>
  <si>
    <t>319-1</t>
  </si>
  <si>
    <t>1、新建盖板沟                2、详见设计图纸</t>
  </si>
  <si>
    <t>沥再生预养护</t>
  </si>
  <si>
    <t>1、沥再生预养护（建议用量0.22kg/m2                   2、详见设计图纸</t>
  </si>
  <si>
    <t>检查井</t>
  </si>
  <si>
    <t>320-1</t>
  </si>
  <si>
    <t>调整检查井</t>
  </si>
  <si>
    <r>
      <rPr>
        <sz val="10"/>
        <rFont val="Times New Roman"/>
        <charset val="134"/>
      </rPr>
      <t>1</t>
    </r>
    <r>
      <rPr>
        <sz val="10"/>
        <rFont val="宋体"/>
        <charset val="134"/>
      </rPr>
      <t>、调整沉降的检查井</t>
    </r>
    <r>
      <rPr>
        <sz val="10"/>
        <rFont val="Times New Roman"/>
        <charset val="134"/>
      </rPr>
      <t xml:space="preserve">                                                2</t>
    </r>
    <r>
      <rPr>
        <sz val="10"/>
        <rFont val="宋体"/>
        <charset val="134"/>
      </rPr>
      <t>、详见设计图纸</t>
    </r>
  </si>
  <si>
    <t>小新庄路</t>
  </si>
  <si>
    <t>吴庄路</t>
  </si>
  <si>
    <t>10</t>
  </si>
  <si>
    <t>第300章小计（结转至第 页工程量清单汇总表）人民币</t>
  </si>
  <si>
    <r>
      <rPr>
        <b/>
        <sz val="14"/>
        <color indexed="8"/>
        <rFont val="宋体"/>
        <charset val="134"/>
      </rPr>
      <t>清单</t>
    </r>
    <r>
      <rPr>
        <b/>
        <sz val="14"/>
        <color indexed="8"/>
        <rFont val="宋体"/>
        <charset val="134"/>
      </rPr>
      <t xml:space="preserve">   </t>
    </r>
    <r>
      <rPr>
        <b/>
        <sz val="14"/>
        <color indexed="8"/>
        <rFont val="宋体"/>
        <charset val="134"/>
      </rPr>
      <t>第</t>
    </r>
    <r>
      <rPr>
        <b/>
        <sz val="14"/>
        <color indexed="8"/>
        <rFont val="宋体"/>
        <charset val="134"/>
      </rPr>
      <t>600</t>
    </r>
    <r>
      <rPr>
        <b/>
        <sz val="14"/>
        <color indexed="8"/>
        <rFont val="宋体"/>
        <charset val="134"/>
      </rPr>
      <t>章</t>
    </r>
    <r>
      <rPr>
        <b/>
        <sz val="14"/>
        <color indexed="8"/>
        <rFont val="宋体"/>
        <charset val="134"/>
      </rPr>
      <t xml:space="preserve">  </t>
    </r>
    <r>
      <rPr>
        <b/>
        <sz val="14"/>
        <color indexed="8"/>
        <rFont val="宋体"/>
        <charset val="134"/>
      </rPr>
      <t>安全设施及预埋管线</t>
    </r>
  </si>
  <si>
    <t>604</t>
  </si>
  <si>
    <t>道路交通标志</t>
  </si>
  <si>
    <t>604-1</t>
  </si>
  <si>
    <t>单柱式交通标志</t>
  </si>
  <si>
    <t>1、单柱式交通限速标志标志牌D=60cm</t>
  </si>
  <si>
    <t>套</t>
  </si>
  <si>
    <t>1、禁令标志，标志牌D=60cm</t>
  </si>
  <si>
    <t>-c</t>
  </si>
  <si>
    <t>三角形标志牌A=70cm</t>
  </si>
  <si>
    <t>1、警告标志，三角形标志牌A=70cm</t>
  </si>
  <si>
    <t>-e</t>
  </si>
  <si>
    <t>更换版面信息</t>
  </si>
  <si>
    <t>1、三角形标志牌A=70cm更换版面信息</t>
  </si>
  <si>
    <t>个</t>
  </si>
  <si>
    <t>604-14</t>
  </si>
  <si>
    <t>道口警示桩</t>
  </si>
  <si>
    <t>1、道口警示桩</t>
  </si>
  <si>
    <t>604-15</t>
  </si>
  <si>
    <t>爆闪灯</t>
  </si>
  <si>
    <t>1、爆闪灯（带语音播报）</t>
  </si>
  <si>
    <t>604-16</t>
  </si>
  <si>
    <t>隔离墩</t>
  </si>
  <si>
    <t>1、砖砌隔离墩，50*28*80cm，含水泥砂浆抹面</t>
  </si>
  <si>
    <t>605-1</t>
  </si>
  <si>
    <t>热熔型涂料路面标线</t>
  </si>
  <si>
    <t>1、热熔型反光涂料，标线厚 1.8~2.0mm</t>
  </si>
  <si>
    <t>605-2</t>
  </si>
  <si>
    <t>“停”字</t>
  </si>
  <si>
    <t>1、“停”字</t>
  </si>
  <si>
    <t>605-3</t>
  </si>
  <si>
    <t>茉莉乡路标识</t>
  </si>
  <si>
    <t>1、茉莉乡路标识</t>
  </si>
  <si>
    <t>604-2</t>
  </si>
  <si>
    <t>双柱式交通标志</t>
  </si>
  <si>
    <t>1、线性诱导标志，矩形标志1.6*0.6cm</t>
  </si>
  <si>
    <t>1、单柱式交通限速标志标志牌D=60cm更换版面信息</t>
  </si>
  <si>
    <t>波形护栏</t>
  </si>
  <si>
    <t>新增波形护栏</t>
  </si>
  <si>
    <t xml:space="preserve">1、新增波形护栏（含基础）                    2、详见设计图纸 </t>
  </si>
  <si>
    <t>轮廓标</t>
  </si>
  <si>
    <t>1、轮廓标</t>
  </si>
  <si>
    <t>除锈喷塑</t>
  </si>
  <si>
    <t>1.现状波形护栏除锈喷塑</t>
  </si>
  <si>
    <t>-d</t>
  </si>
  <si>
    <t>端头立面标记</t>
  </si>
  <si>
    <t>1.现状波形护栏端头立面标记</t>
  </si>
  <si>
    <t>处</t>
  </si>
  <si>
    <t xml:space="preserve">1、新增波形护栏（含基础）                   2、详见设计图纸 </t>
  </si>
  <si>
    <t>9</t>
  </si>
  <si>
    <t>第600章小计（结转至第 页工程量清单汇总表）人民币</t>
  </si>
</sst>
</file>

<file path=xl/styles.xml><?xml version="1.0" encoding="utf-8"?>
<styleSheet xmlns="http://schemas.openxmlformats.org/spreadsheetml/2006/main">
  <numFmts count="37">
    <numFmt numFmtId="43" formatCode="_ * #,##0.00_ ;_ * \-#,##0.00_ ;_ * &quot;-&quot;??_ ;_ @_ "/>
    <numFmt numFmtId="176" formatCode="0.00_);[Red]\(0.00\)"/>
    <numFmt numFmtId="177" formatCode="&quot;$&quot;\ #,##0.00_-;[Red]&quot;$&quot;\ #,##0.00\-"/>
    <numFmt numFmtId="178" formatCode="\$#,##0;\(\$#,##0\)"/>
    <numFmt numFmtId="179" formatCode="#,##0;\(#,##0\)"/>
    <numFmt numFmtId="180" formatCode="_-* #,##0.00_$_-;\-* #,##0.00_$_-;_-* &quot;-&quot;??_$_-;_-@_-"/>
    <numFmt numFmtId="44" formatCode="_ &quot;￥&quot;* #,##0.00_ ;_ &quot;￥&quot;* \-#,##0.00_ ;_ &quot;￥&quot;* &quot;-&quot;??_ ;_ @_ "/>
    <numFmt numFmtId="181" formatCode="_-* #,##0_$_-;\-* #,##0_$_-;_-* &quot;-&quot;_$_-;_-@_-"/>
    <numFmt numFmtId="182" formatCode="_-&quot;$&quot;* #,##0_-;\-&quot;$&quot;* #,##0_-;_-&quot;$&quot;* &quot;-&quot;_-;_-@_-"/>
    <numFmt numFmtId="42" formatCode="_ &quot;￥&quot;* #,##0_ ;_ &quot;￥&quot;* \-#,##0_ ;_ &quot;￥&quot;* &quot;-&quot;_ ;_ @_ "/>
    <numFmt numFmtId="41" formatCode="_ * #,##0_ ;_ * \-#,##0_ ;_ * &quot;-&quot;_ ;_ @_ "/>
    <numFmt numFmtId="183" formatCode="_-* #,##0.00\ _k_r_-;\-* #,##0.00\ _k_r_-;_-* &quot;-&quot;??\ _k_r_-;_-@_-"/>
    <numFmt numFmtId="184" formatCode="&quot;$&quot;#,##0_);[Red]\(&quot;$&quot;#,##0\)"/>
    <numFmt numFmtId="185" formatCode="_-&quot;$&quot;\ * #,##0_-;_-&quot;$&quot;\ * #,##0\-;_-&quot;$&quot;\ * &quot;-&quot;_-;_-@_-"/>
    <numFmt numFmtId="186" formatCode="_-* #,##0.00_-;\-* #,##0.00_-;_-* &quot;-&quot;??_-;_-@_-"/>
    <numFmt numFmtId="187" formatCode="#,##0;\-#,##0;&quot;-&quot;"/>
    <numFmt numFmtId="188" formatCode="_(&quot;$&quot;* #,##0.00_);_(&quot;$&quot;* \(#,##0.00\);_(&quot;$&quot;* &quot;-&quot;??_);_(@_)"/>
    <numFmt numFmtId="189" formatCode="_ [$€-2]* #,##0.00_ ;_ [$€-2]* \-#,##0.00_ ;_ [$€-2]* &quot;-&quot;??_ "/>
    <numFmt numFmtId="190" formatCode="\$#,##0.00;\(\$#,##0.00\)"/>
    <numFmt numFmtId="191" formatCode="0_ "/>
    <numFmt numFmtId="192" formatCode="_-* #,##0&quot;$&quot;_-;\-* #,##0&quot;$&quot;_-;_-* &quot;-&quot;&quot;$&quot;_-;_-@_-"/>
    <numFmt numFmtId="193" formatCode="_(&quot;$&quot;* #,##0_);_(&quot;$&quot;* \(#,##0\);_(&quot;$&quot;* &quot;-&quot;_);_(@_)"/>
    <numFmt numFmtId="194" formatCode="&quot;綅&quot;\t#,##0_);[Red]\(&quot;綅&quot;\t#,##0\)"/>
    <numFmt numFmtId="195" formatCode="#,##0;[Red]\(#,##0\)"/>
    <numFmt numFmtId="196" formatCode="#,##0.0_);\(#,##0.0\)"/>
    <numFmt numFmtId="197" formatCode="yy\.mm\.dd"/>
    <numFmt numFmtId="198" formatCode="_-&quot;$&quot;\ * #,##0.00_-;_-&quot;$&quot;\ * #,##0.00\-;_-&quot;$&quot;\ * &quot;-&quot;??_-;_-@_-"/>
    <numFmt numFmtId="199" formatCode="0_);[Red]\(0\)"/>
    <numFmt numFmtId="200" formatCode="_-&quot;$&quot;* #,##0.00_-;\-&quot;$&quot;* #,##0.00_-;_-&quot;$&quot;* &quot;-&quot;??_-;_-@_-"/>
    <numFmt numFmtId="201" formatCode="_-* #,##0\ _k_r_-;\-* #,##0\ _k_r_-;_-* &quot;-&quot;\ _k_r_-;_-@_-"/>
    <numFmt numFmtId="202" formatCode="&quot;$&quot;#,##0.00_);[Red]\(&quot;$&quot;#,##0.00\)"/>
    <numFmt numFmtId="203" formatCode="0.00_ "/>
    <numFmt numFmtId="204" formatCode="&quot;$&quot;#,##0_);\(&quot;$&quot;#,##0\)"/>
    <numFmt numFmtId="205" formatCode="#\ ??/??"/>
    <numFmt numFmtId="206" formatCode="_-* #,##0.00&quot;$&quot;_-;\-* #,##0.00&quot;$&quot;_-;_-* &quot;-&quot;??&quot;$&quot;_-;_-@_-"/>
    <numFmt numFmtId="207" formatCode="0.0"/>
    <numFmt numFmtId="208" formatCode="&quot;?\t#,##0_);[Red]\(&quot;&quot;?&quot;\t#,##0\)"/>
  </numFmts>
  <fonts count="146">
    <font>
      <sz val="12"/>
      <name val="宋体"/>
      <charset val="134"/>
    </font>
    <font>
      <sz val="16"/>
      <name val="宋体"/>
      <charset val="134"/>
    </font>
    <font>
      <sz val="11"/>
      <name val="宋体"/>
      <charset val="134"/>
    </font>
    <font>
      <sz val="10"/>
      <name val="宋体"/>
      <charset val="134"/>
    </font>
    <font>
      <b/>
      <sz val="14"/>
      <color indexed="8"/>
      <name val="宋体"/>
      <charset val="134"/>
    </font>
    <font>
      <b/>
      <sz val="10"/>
      <name val="宋体"/>
      <charset val="134"/>
    </font>
    <font>
      <sz val="10"/>
      <name val="宋体"/>
      <charset val="134"/>
      <scheme val="minor"/>
    </font>
    <font>
      <sz val="10"/>
      <color indexed="8"/>
      <name val="宋体"/>
      <charset val="134"/>
    </font>
    <font>
      <sz val="10"/>
      <color rgb="FF000000"/>
      <name val="宋体"/>
      <charset val="134"/>
    </font>
    <font>
      <b/>
      <sz val="10"/>
      <name val="宋体"/>
      <charset val="134"/>
      <scheme val="minor"/>
    </font>
    <font>
      <sz val="11"/>
      <color rgb="FF0070C0"/>
      <name val="宋体"/>
      <charset val="134"/>
    </font>
    <font>
      <sz val="11"/>
      <color rgb="FFFFC000"/>
      <name val="宋体"/>
      <charset val="134"/>
    </font>
    <font>
      <b/>
      <u/>
      <sz val="10"/>
      <name val="宋体"/>
      <charset val="134"/>
      <scheme val="minor"/>
    </font>
    <font>
      <sz val="11"/>
      <color rgb="FF0066CC"/>
      <name val="宋体"/>
      <charset val="134"/>
    </font>
    <font>
      <b/>
      <sz val="14"/>
      <name val="宋体"/>
      <charset val="134"/>
    </font>
    <font>
      <sz val="10"/>
      <color rgb="FFFF0000"/>
      <name val="Times New Roman"/>
      <charset val="134"/>
    </font>
    <font>
      <sz val="10"/>
      <color rgb="FFFF0000"/>
      <name val="宋体"/>
      <charset val="134"/>
    </font>
    <font>
      <sz val="10"/>
      <name val="Times New Roman"/>
      <charset val="134"/>
    </font>
    <font>
      <sz val="12"/>
      <color rgb="FF0066CC"/>
      <name val="宋体"/>
      <charset val="134"/>
    </font>
    <font>
      <sz val="12"/>
      <color rgb="FF0070C0"/>
      <name val="宋体"/>
      <charset val="134"/>
    </font>
    <font>
      <sz val="16"/>
      <name val="宋体"/>
      <charset val="134"/>
      <scheme val="minor"/>
    </font>
    <font>
      <sz val="12"/>
      <name val="宋体"/>
      <charset val="134"/>
      <scheme val="minor"/>
    </font>
    <font>
      <sz val="11"/>
      <name val="宋体"/>
      <charset val="134"/>
      <scheme val="minor"/>
    </font>
    <font>
      <b/>
      <sz val="14"/>
      <name val="宋体"/>
      <charset val="134"/>
      <scheme val="minor"/>
    </font>
    <font>
      <sz val="10"/>
      <color indexed="8"/>
      <name val="宋体"/>
      <charset val="134"/>
      <scheme val="minor"/>
    </font>
    <font>
      <sz val="12"/>
      <color rgb="FF0066CC"/>
      <name val="宋体"/>
      <charset val="134"/>
      <scheme val="minor"/>
    </font>
    <font>
      <sz val="11"/>
      <color rgb="FF0066CC"/>
      <name val="宋体"/>
      <charset val="134"/>
      <scheme val="minor"/>
    </font>
    <font>
      <sz val="16"/>
      <name val="Times New Roman"/>
      <charset val="134"/>
    </font>
    <font>
      <sz val="12"/>
      <name val="Times New Roman"/>
      <charset val="134"/>
    </font>
    <font>
      <sz val="11"/>
      <name val="Times New Roman"/>
      <charset val="134"/>
    </font>
    <font>
      <b/>
      <sz val="14"/>
      <name val="Times New Roman"/>
      <charset val="134"/>
    </font>
    <font>
      <b/>
      <sz val="10"/>
      <name val="Times New Roman"/>
      <charset val="134"/>
    </font>
    <font>
      <b/>
      <u/>
      <sz val="10"/>
      <name val="Times New Roman"/>
      <charset val="134"/>
    </font>
    <font>
      <b/>
      <sz val="18"/>
      <name val="Times New Roman"/>
      <charset val="134"/>
    </font>
    <font>
      <b/>
      <sz val="11"/>
      <name val="Times New Roman"/>
      <charset val="134"/>
    </font>
    <font>
      <u/>
      <sz val="11"/>
      <name val="Times New Roman"/>
      <charset val="134"/>
    </font>
    <font>
      <b/>
      <sz val="18"/>
      <name val="宋体"/>
      <charset val="134"/>
    </font>
    <font>
      <sz val="22"/>
      <name val="Times New Roman"/>
      <charset val="134"/>
    </font>
    <font>
      <b/>
      <sz val="24"/>
      <name val="宋体"/>
      <charset val="134"/>
    </font>
    <font>
      <sz val="18"/>
      <name val="宋体"/>
      <charset val="134"/>
    </font>
    <font>
      <sz val="15"/>
      <name val="Times New Roman"/>
      <charset val="134"/>
    </font>
    <font>
      <b/>
      <sz val="32"/>
      <name val="黑体"/>
      <charset val="134"/>
    </font>
    <font>
      <b/>
      <sz val="56"/>
      <name val="Times New Roman"/>
      <charset val="134"/>
    </font>
    <font>
      <b/>
      <sz val="20"/>
      <name val="宋体"/>
      <charset val="134"/>
    </font>
    <font>
      <sz val="12"/>
      <color indexed="20"/>
      <name val="楷体_GB2312"/>
      <charset val="134"/>
    </font>
    <font>
      <sz val="11"/>
      <color indexed="17"/>
      <name val="宋体"/>
      <charset val="134"/>
    </font>
    <font>
      <sz val="11"/>
      <color indexed="20"/>
      <name val="宋体"/>
      <charset val="134"/>
    </font>
    <font>
      <sz val="11"/>
      <color theme="1"/>
      <name val="宋体"/>
      <charset val="134"/>
      <scheme val="minor"/>
    </font>
    <font>
      <sz val="10.5"/>
      <color indexed="20"/>
      <name val="宋体"/>
      <charset val="134"/>
    </font>
    <font>
      <sz val="10"/>
      <color indexed="20"/>
      <name val="宋体"/>
      <charset val="134"/>
    </font>
    <font>
      <sz val="11"/>
      <color rgb="FF9C0006"/>
      <name val="宋体"/>
      <charset val="0"/>
      <scheme val="minor"/>
    </font>
    <font>
      <sz val="11"/>
      <name val="ＭＳ Ｐゴシック"/>
      <charset val="134"/>
    </font>
    <font>
      <b/>
      <sz val="18"/>
      <color theme="3"/>
      <name val="宋体"/>
      <charset val="134"/>
      <scheme val="minor"/>
    </font>
    <font>
      <sz val="11"/>
      <color indexed="9"/>
      <name val="宋体"/>
      <charset val="134"/>
    </font>
    <font>
      <sz val="12"/>
      <color indexed="9"/>
      <name val="宋体"/>
      <charset val="134"/>
    </font>
    <font>
      <sz val="11"/>
      <color indexed="8"/>
      <name val="宋体"/>
      <charset val="134"/>
    </font>
    <font>
      <sz val="12"/>
      <color indexed="8"/>
      <name val="宋体"/>
      <charset val="134"/>
    </font>
    <font>
      <sz val="10"/>
      <name val="Geneva"/>
      <charset val="134"/>
    </font>
    <font>
      <sz val="12"/>
      <color indexed="17"/>
      <name val="宋体"/>
      <charset val="134"/>
    </font>
    <font>
      <sz val="10"/>
      <name val="Helv"/>
      <charset val="134"/>
    </font>
    <font>
      <sz val="11"/>
      <color theme="1"/>
      <name val="宋体"/>
      <charset val="0"/>
      <scheme val="minor"/>
    </font>
    <font>
      <sz val="10"/>
      <color indexed="8"/>
      <name val="Arial"/>
      <charset val="134"/>
    </font>
    <font>
      <sz val="10.5"/>
      <color indexed="17"/>
      <name val="宋体"/>
      <charset val="134"/>
    </font>
    <font>
      <sz val="10"/>
      <name val="Arial"/>
      <charset val="134"/>
    </font>
    <font>
      <b/>
      <sz val="11"/>
      <color indexed="52"/>
      <name val="宋体"/>
      <charset val="134"/>
    </font>
    <font>
      <u/>
      <sz val="11"/>
      <color rgb="FF0000FF"/>
      <name val="宋体"/>
      <charset val="0"/>
      <scheme val="minor"/>
    </font>
    <font>
      <sz val="11"/>
      <color rgb="FF3F3F76"/>
      <name val="宋体"/>
      <charset val="0"/>
      <scheme val="minor"/>
    </font>
    <font>
      <sz val="10"/>
      <name val="MS Sans Serif"/>
      <charset val="134"/>
    </font>
    <font>
      <b/>
      <sz val="15"/>
      <color indexed="56"/>
      <name val="宋体"/>
      <charset val="134"/>
    </font>
    <font>
      <b/>
      <sz val="12"/>
      <name val="Arial"/>
      <charset val="134"/>
    </font>
    <font>
      <sz val="7"/>
      <name val="Small Fonts"/>
      <charset val="134"/>
    </font>
    <font>
      <b/>
      <sz val="11"/>
      <color indexed="56"/>
      <name val="宋体"/>
      <charset val="134"/>
    </font>
    <font>
      <sz val="11"/>
      <color indexed="62"/>
      <name val="宋体"/>
      <charset val="134"/>
    </font>
    <font>
      <i/>
      <sz val="11"/>
      <color indexed="23"/>
      <name val="宋体"/>
      <charset val="134"/>
    </font>
    <font>
      <sz val="11"/>
      <color theme="0"/>
      <name val="宋体"/>
      <charset val="0"/>
      <scheme val="minor"/>
    </font>
    <font>
      <sz val="8"/>
      <name val="Times New Roman"/>
      <charset val="134"/>
    </font>
    <font>
      <b/>
      <sz val="11"/>
      <color theme="3"/>
      <name val="宋体"/>
      <charset val="134"/>
      <scheme val="minor"/>
    </font>
    <font>
      <sz val="10"/>
      <color indexed="17"/>
      <name val="宋体"/>
      <charset val="134"/>
    </font>
    <font>
      <b/>
      <sz val="10"/>
      <color indexed="10"/>
      <name val="Arial"/>
      <charset val="134"/>
    </font>
    <font>
      <b/>
      <sz val="15"/>
      <color theme="3"/>
      <name val="宋体"/>
      <charset val="134"/>
      <scheme val="minor"/>
    </font>
    <font>
      <sz val="11"/>
      <color rgb="FFFF0000"/>
      <name val="宋体"/>
      <charset val="0"/>
      <scheme val="minor"/>
    </font>
    <font>
      <u/>
      <sz val="11"/>
      <color rgb="FF800080"/>
      <name val="宋体"/>
      <charset val="0"/>
      <scheme val="minor"/>
    </font>
    <font>
      <i/>
      <sz val="11"/>
      <color rgb="FF7F7F7F"/>
      <name val="宋体"/>
      <charset val="0"/>
      <scheme val="minor"/>
    </font>
    <font>
      <sz val="11"/>
      <color indexed="52"/>
      <name val="宋体"/>
      <charset val="134"/>
    </font>
    <font>
      <b/>
      <sz val="13"/>
      <color theme="3"/>
      <name val="宋体"/>
      <charset val="134"/>
      <scheme val="minor"/>
    </font>
    <font>
      <sz val="10"/>
      <color indexed="20"/>
      <name val="Arial"/>
      <charset val="134"/>
    </font>
    <font>
      <b/>
      <sz val="11"/>
      <color rgb="FF3F3F3F"/>
      <name val="宋体"/>
      <charset val="0"/>
      <scheme val="minor"/>
    </font>
    <font>
      <sz val="12"/>
      <color indexed="17"/>
      <name val="楷体_GB2312"/>
      <charset val="134"/>
    </font>
    <font>
      <b/>
      <sz val="11"/>
      <color rgb="FFFA7D00"/>
      <name val="宋体"/>
      <charset val="0"/>
      <scheme val="minor"/>
    </font>
    <font>
      <sz val="12"/>
      <color indexed="8"/>
      <name val="楷体_GB2312"/>
      <charset val="134"/>
    </font>
    <font>
      <b/>
      <sz val="11"/>
      <color rgb="FFFFFFFF"/>
      <name val="宋体"/>
      <charset val="0"/>
      <scheme val="minor"/>
    </font>
    <font>
      <b/>
      <sz val="18"/>
      <color indexed="56"/>
      <name val="宋体"/>
      <charset val="134"/>
    </font>
    <font>
      <sz val="12"/>
      <color indexed="20"/>
      <name val="宋体"/>
      <charset val="134"/>
    </font>
    <font>
      <sz val="11"/>
      <color rgb="FFFA7D00"/>
      <name val="宋体"/>
      <charset val="0"/>
      <scheme val="minor"/>
    </font>
    <font>
      <u/>
      <sz val="12"/>
      <color indexed="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2"/>
      <color indexed="9"/>
      <name val="楷体_GB2312"/>
      <charset val="134"/>
    </font>
    <font>
      <sz val="11"/>
      <color indexed="10"/>
      <name val="宋体"/>
      <charset val="134"/>
    </font>
    <font>
      <b/>
      <sz val="18"/>
      <name val="Arial"/>
      <charset val="134"/>
    </font>
    <font>
      <sz val="12"/>
      <color indexed="16"/>
      <name val="宋体"/>
      <charset val="134"/>
    </font>
    <font>
      <b/>
      <sz val="13"/>
      <color indexed="56"/>
      <name val="宋体"/>
      <charset val="134"/>
    </font>
    <font>
      <sz val="7"/>
      <name val="Helv"/>
      <charset val="134"/>
    </font>
    <font>
      <sz val="12"/>
      <name val="Courier"/>
      <charset val="134"/>
    </font>
    <font>
      <sz val="12"/>
      <color indexed="9"/>
      <name val="Helv"/>
      <charset val="134"/>
    </font>
    <font>
      <b/>
      <i/>
      <sz val="16"/>
      <name val="Helv"/>
      <charset val="134"/>
    </font>
    <font>
      <sz val="12"/>
      <color indexed="10"/>
      <name val="楷体_GB2312"/>
      <charset val="134"/>
    </font>
    <font>
      <u/>
      <sz val="7.5"/>
      <color indexed="12"/>
      <name val="Arial"/>
      <charset val="134"/>
    </font>
    <font>
      <b/>
      <sz val="10"/>
      <name val="Tms Rmn"/>
      <charset val="134"/>
    </font>
    <font>
      <sz val="12"/>
      <name val="Helv"/>
      <charset val="134"/>
    </font>
    <font>
      <sz val="10"/>
      <name val="楷体"/>
      <charset val="134"/>
    </font>
    <font>
      <b/>
      <sz val="11"/>
      <color indexed="9"/>
      <name val="宋体"/>
      <charset val="134"/>
    </font>
    <font>
      <b/>
      <sz val="13"/>
      <color indexed="56"/>
      <name val="楷体_GB2312"/>
      <charset val="134"/>
    </font>
    <font>
      <sz val="12"/>
      <name val="Arial"/>
      <charset val="134"/>
    </font>
    <font>
      <b/>
      <sz val="12"/>
      <color indexed="8"/>
      <name val="宋体"/>
      <charset val="134"/>
    </font>
    <font>
      <b/>
      <sz val="11"/>
      <color indexed="8"/>
      <name val="宋体"/>
      <charset val="134"/>
    </font>
    <font>
      <b/>
      <sz val="10"/>
      <name val="MS Sans Serif"/>
      <charset val="134"/>
    </font>
    <font>
      <b/>
      <sz val="12"/>
      <color indexed="8"/>
      <name val="楷体_GB2312"/>
      <charset val="134"/>
    </font>
    <font>
      <u/>
      <sz val="7.5"/>
      <color indexed="36"/>
      <name val="Arial"/>
      <charset val="134"/>
    </font>
    <font>
      <sz val="8"/>
      <name val="Arial"/>
      <charset val="134"/>
    </font>
    <font>
      <sz val="12"/>
      <name val="官帕眉"/>
      <charset val="134"/>
    </font>
    <font>
      <sz val="11"/>
      <color indexed="60"/>
      <name val="宋体"/>
      <charset val="134"/>
    </font>
    <font>
      <sz val="10"/>
      <name val="Courier"/>
      <charset val="134"/>
    </font>
    <font>
      <b/>
      <sz val="11"/>
      <color indexed="63"/>
      <name val="宋体"/>
      <charset val="134"/>
    </font>
    <font>
      <sz val="7"/>
      <color indexed="10"/>
      <name val="Helv"/>
      <charset val="134"/>
    </font>
    <font>
      <b/>
      <sz val="12"/>
      <name val="宋体"/>
      <charset val="134"/>
    </font>
    <font>
      <sz val="10"/>
      <color indexed="8"/>
      <name val="MS Sans Serif"/>
      <charset val="134"/>
    </font>
    <font>
      <b/>
      <sz val="15"/>
      <color indexed="56"/>
      <name val="楷体_GB2312"/>
      <charset val="134"/>
    </font>
    <font>
      <b/>
      <sz val="11"/>
      <color indexed="56"/>
      <name val="楷体_GB2312"/>
      <charset val="134"/>
    </font>
    <font>
      <b/>
      <sz val="14"/>
      <name val="楷体"/>
      <charset val="134"/>
    </font>
    <font>
      <b/>
      <sz val="18"/>
      <color indexed="62"/>
      <name val="宋体"/>
      <charset val="134"/>
    </font>
    <font>
      <sz val="12"/>
      <name val="바탕체"/>
      <charset val="134"/>
    </font>
    <font>
      <sz val="12"/>
      <name val="新細明體"/>
      <charset val="134"/>
    </font>
    <font>
      <sz val="12"/>
      <color indexed="62"/>
      <name val="楷体_GB2312"/>
      <charset val="134"/>
    </font>
    <font>
      <i/>
      <sz val="12"/>
      <color indexed="23"/>
      <name val="楷体_GB2312"/>
      <charset val="134"/>
    </font>
    <font>
      <b/>
      <sz val="9"/>
      <name val="Arial"/>
      <charset val="134"/>
    </font>
    <font>
      <b/>
      <sz val="12"/>
      <color indexed="63"/>
      <name val="楷体_GB2312"/>
      <charset val="134"/>
    </font>
    <font>
      <sz val="10"/>
      <color indexed="17"/>
      <name val="Arial"/>
      <charset val="134"/>
    </font>
    <font>
      <u/>
      <sz val="12"/>
      <color indexed="36"/>
      <name val="宋体"/>
      <charset val="134"/>
    </font>
    <font>
      <b/>
      <sz val="12"/>
      <color indexed="52"/>
      <name val="楷体_GB2312"/>
      <charset val="134"/>
    </font>
    <font>
      <b/>
      <sz val="12"/>
      <color indexed="9"/>
      <name val="楷体_GB2312"/>
      <charset val="134"/>
    </font>
    <font>
      <sz val="12"/>
      <color indexed="52"/>
      <name val="楷体_GB2312"/>
      <charset val="134"/>
    </font>
    <font>
      <sz val="12"/>
      <color indexed="60"/>
      <name val="楷体_GB2312"/>
      <charset val="134"/>
    </font>
    <font>
      <b/>
      <sz val="11"/>
      <name val="宋体"/>
      <charset val="134"/>
    </font>
    <font>
      <u/>
      <sz val="10"/>
      <name val="宋体"/>
      <charset val="134"/>
    </font>
  </fonts>
  <fills count="77">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rgb="FFFFC7CE"/>
        <bgColor indexed="64"/>
      </patternFill>
    </fill>
    <fill>
      <patternFill patternType="solid">
        <fgColor indexed="26"/>
        <bgColor indexed="64"/>
      </patternFill>
    </fill>
    <fill>
      <patternFill patternType="solid">
        <fgColor indexed="30"/>
        <bgColor indexed="64"/>
      </patternFill>
    </fill>
    <fill>
      <patternFill patternType="solid">
        <fgColor indexed="44"/>
        <bgColor indexed="44"/>
      </patternFill>
    </fill>
    <fill>
      <patternFill patternType="solid">
        <fgColor indexed="51"/>
        <bgColor indexed="64"/>
      </patternFill>
    </fill>
    <fill>
      <patternFill patternType="solid">
        <fgColor indexed="31"/>
        <bgColor indexed="31"/>
      </patternFill>
    </fill>
    <fill>
      <patternFill patternType="solid">
        <fgColor indexed="27"/>
        <bgColor indexed="64"/>
      </patternFill>
    </fill>
    <fill>
      <patternFill patternType="solid">
        <fgColor indexed="42"/>
        <bgColor indexed="42"/>
      </patternFill>
    </fill>
    <fill>
      <patternFill patternType="solid">
        <fgColor theme="6" tint="0.799981688894314"/>
        <bgColor indexed="64"/>
      </patternFill>
    </fill>
    <fill>
      <patternFill patternType="solid">
        <fgColor indexed="22"/>
        <bgColor indexed="64"/>
      </patternFill>
    </fill>
    <fill>
      <patternFill patternType="solid">
        <fgColor rgb="FFFFCC99"/>
        <bgColor indexed="64"/>
      </patternFill>
    </fill>
    <fill>
      <patternFill patternType="solid">
        <fgColor indexed="47"/>
        <bgColor indexed="64"/>
      </patternFill>
    </fill>
    <fill>
      <patternFill patternType="solid">
        <fgColor theme="7" tint="0.399975585192419"/>
        <bgColor indexed="64"/>
      </patternFill>
    </fill>
    <fill>
      <patternFill patternType="solid">
        <fgColor indexed="36"/>
        <bgColor indexed="64"/>
      </patternFill>
    </fill>
    <fill>
      <patternFill patternType="solid">
        <fgColor indexed="11"/>
        <bgColor indexed="64"/>
      </patternFill>
    </fill>
    <fill>
      <patternFill patternType="solid">
        <fgColor indexed="54"/>
        <bgColor indexed="54"/>
      </patternFill>
    </fill>
    <fill>
      <patternFill patternType="solid">
        <fgColor indexed="53"/>
        <bgColor indexed="64"/>
      </patternFill>
    </fill>
    <fill>
      <patternFill patternType="solid">
        <fgColor indexed="52"/>
        <bgColor indexed="52"/>
      </patternFill>
    </fill>
    <fill>
      <patternFill patternType="solid">
        <fgColor rgb="FFFFFFCC"/>
        <bgColor indexed="64"/>
      </patternFill>
    </fill>
    <fill>
      <patternFill patternType="solid">
        <fgColor indexed="22"/>
        <bgColor indexed="22"/>
      </patternFill>
    </fill>
    <fill>
      <patternFill patternType="solid">
        <fgColor theme="6" tint="0.599993896298105"/>
        <bgColor indexed="64"/>
      </patternFill>
    </fill>
    <fill>
      <patternFill patternType="solid">
        <fgColor indexed="13"/>
        <bgColor indexed="64"/>
      </patternFill>
    </fill>
    <fill>
      <patternFill patternType="solid">
        <fgColor theme="6" tint="0.399975585192419"/>
        <bgColor indexed="64"/>
      </patternFill>
    </fill>
    <fill>
      <patternFill patternType="solid">
        <fgColor indexed="47"/>
        <bgColor indexed="47"/>
      </patternFill>
    </fill>
    <fill>
      <patternFill patternType="solid">
        <fgColor indexed="25"/>
        <bgColor indexed="25"/>
      </patternFill>
    </fill>
    <fill>
      <patternFill patternType="solid">
        <fgColor indexed="55"/>
        <bgColor indexed="55"/>
      </patternFill>
    </fill>
    <fill>
      <patternFill patternType="solid">
        <fgColor theme="5" tint="0.399975585192419"/>
        <bgColor indexed="64"/>
      </patternFill>
    </fill>
    <fill>
      <patternFill patternType="solid">
        <fgColor indexed="26"/>
        <bgColor indexed="26"/>
      </patternFill>
    </fill>
    <fill>
      <patternFill patternType="solid">
        <fgColor indexed="29"/>
        <bgColor indexed="64"/>
      </patternFill>
    </fill>
    <fill>
      <patternFill patternType="solid">
        <fgColor indexed="27"/>
        <bgColor indexed="27"/>
      </patternFill>
    </fill>
    <fill>
      <patternFill patternType="solid">
        <fgColor indexed="31"/>
        <bgColor indexed="64"/>
      </patternFill>
    </fill>
    <fill>
      <patternFill patternType="solid">
        <fgColor theme="4" tint="0.399975585192419"/>
        <bgColor indexed="64"/>
      </patternFill>
    </fill>
    <fill>
      <patternFill patternType="solid">
        <fgColor rgb="FFF2F2F2"/>
        <bgColor indexed="64"/>
      </patternFill>
    </fill>
    <fill>
      <patternFill patternType="solid">
        <fgColor indexed="44"/>
        <bgColor indexed="64"/>
      </patternFill>
    </fill>
    <fill>
      <patternFill patternType="solid">
        <fgColor rgb="FFA5A5A5"/>
        <bgColor indexed="64"/>
      </patternFill>
    </fill>
    <fill>
      <patternFill patternType="solid">
        <fgColor indexed="62"/>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599993896298105"/>
        <bgColor indexed="64"/>
      </patternFill>
    </fill>
    <fill>
      <patternFill patternType="solid">
        <fgColor indexed="52"/>
        <bgColor indexed="64"/>
      </patternFill>
    </fill>
    <fill>
      <patternFill patternType="solid">
        <fgColor indexed="4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indexed="45"/>
        <bgColor indexed="45"/>
      </patternFill>
    </fill>
    <fill>
      <patternFill patternType="solid">
        <fgColor theme="9" tint="0.399975585192419"/>
        <bgColor indexed="64"/>
      </patternFill>
    </fill>
    <fill>
      <patternFill patternType="solid">
        <fgColor indexed="12"/>
        <bgColor indexed="64"/>
      </patternFill>
    </fill>
    <fill>
      <patternFill patternType="solid">
        <fgColor indexed="57"/>
        <bgColor indexed="64"/>
      </patternFill>
    </fill>
    <fill>
      <patternFill patternType="gray0625"/>
    </fill>
    <fill>
      <patternFill patternType="solid">
        <fgColor indexed="15"/>
        <bgColor indexed="64"/>
      </patternFill>
    </fill>
    <fill>
      <patternFill patternType="solid">
        <fgColor indexed="55"/>
        <bgColor indexed="64"/>
      </patternFill>
    </fill>
    <fill>
      <patternFill patternType="solid">
        <fgColor indexed="10"/>
        <bgColor indexed="64"/>
      </patternFill>
    </fill>
    <fill>
      <patternFill patternType="lightUp">
        <fgColor indexed="9"/>
        <bgColor indexed="29"/>
      </patternFill>
    </fill>
    <fill>
      <patternFill patternType="solid">
        <fgColor indexed="49"/>
        <bgColor indexed="49"/>
      </patternFill>
    </fill>
    <fill>
      <patternFill patternType="mediumGray">
        <fgColor indexed="22"/>
      </patternFill>
    </fill>
    <fill>
      <patternFill patternType="solid">
        <fgColor indexed="43"/>
        <bgColor indexed="64"/>
      </patternFill>
    </fill>
    <fill>
      <patternFill patternType="lightUp">
        <fgColor indexed="9"/>
        <bgColor indexed="22"/>
      </patternFill>
    </fill>
    <fill>
      <patternFill patternType="lightUp">
        <fgColor indexed="9"/>
        <bgColor indexed="55"/>
      </patternFill>
    </fill>
  </fills>
  <borders count="3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thick">
        <color indexed="62"/>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indexed="5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
      <left style="thin">
        <color auto="1"/>
      </left>
      <right style="thin">
        <color auto="1"/>
      </right>
      <top/>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medium">
        <color auto="1"/>
      </top>
      <bottom style="medium">
        <color auto="1"/>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right/>
      <top style="thin">
        <color auto="1"/>
      </top>
      <bottom style="double">
        <color auto="1"/>
      </bottom>
      <diagonal/>
    </border>
    <border>
      <left style="thin">
        <color auto="1"/>
      </left>
      <right style="thin">
        <color auto="1"/>
      </right>
      <top/>
      <bottom style="thin">
        <color auto="1"/>
      </bottom>
      <diagonal/>
    </border>
  </borders>
  <cellStyleXfs count="1978">
    <xf numFmtId="0" fontId="0"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8" fillId="13" borderId="0" applyNumberFormat="0" applyBorder="0" applyAlignment="0" applyProtection="0"/>
    <xf numFmtId="0" fontId="45" fillId="4" borderId="0" applyNumberFormat="0" applyBorder="0" applyAlignment="0" applyProtection="0">
      <alignment vertical="center"/>
    </xf>
    <xf numFmtId="42" fontId="47" fillId="0" borderId="0" applyFont="0" applyFill="0" applyBorder="0" applyAlignment="0" applyProtection="0">
      <alignment vertical="center"/>
    </xf>
    <xf numFmtId="0" fontId="60" fillId="14"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66" fillId="16" borderId="16" applyNumberFormat="0" applyAlignment="0" applyProtection="0">
      <alignment vertical="center"/>
    </xf>
    <xf numFmtId="44" fontId="47" fillId="0" borderId="0" applyFont="0" applyFill="0" applyBorder="0" applyAlignment="0" applyProtection="0">
      <alignment vertical="center"/>
    </xf>
    <xf numFmtId="0" fontId="75" fillId="0" borderId="0">
      <alignment horizontal="center" wrapText="1"/>
      <protection locked="0"/>
    </xf>
    <xf numFmtId="0" fontId="54" fillId="21" borderId="0" applyNumberFormat="0" applyBorder="0" applyAlignment="0" applyProtection="0"/>
    <xf numFmtId="0" fontId="0" fillId="0" borderId="0">
      <alignment vertical="center"/>
    </xf>
    <xf numFmtId="41" fontId="47" fillId="0" borderId="0" applyFont="0" applyFill="0" applyBorder="0" applyAlignment="0" applyProtection="0">
      <alignment vertical="center"/>
    </xf>
    <xf numFmtId="0" fontId="56" fillId="25" borderId="0" applyNumberFormat="0" applyBorder="0" applyAlignment="0" applyProtection="0"/>
    <xf numFmtId="0" fontId="72" fillId="17" borderId="15" applyNumberFormat="0" applyAlignment="0" applyProtection="0">
      <alignment vertical="center"/>
    </xf>
    <xf numFmtId="0" fontId="60" fillId="26" borderId="0" applyNumberFormat="0" applyBorder="0" applyAlignment="0" applyProtection="0">
      <alignment vertical="center"/>
    </xf>
    <xf numFmtId="0" fontId="46" fillId="3" borderId="0" applyNumberFormat="0" applyBorder="0" applyAlignment="0" applyProtection="0">
      <alignment vertical="center"/>
    </xf>
    <xf numFmtId="0" fontId="50" fillId="6" borderId="0" applyNumberFormat="0" applyBorder="0" applyAlignment="0" applyProtection="0">
      <alignment vertical="center"/>
    </xf>
    <xf numFmtId="43" fontId="47" fillId="0" borderId="0" applyFont="0" applyFill="0" applyBorder="0" applyAlignment="0" applyProtection="0">
      <alignment vertical="center"/>
    </xf>
    <xf numFmtId="0" fontId="54" fillId="23" borderId="0" applyNumberFormat="0" applyBorder="0" applyAlignment="0" applyProtection="0"/>
    <xf numFmtId="0" fontId="54" fillId="9" borderId="0" applyNumberFormat="0" applyBorder="0" applyAlignment="0" applyProtection="0"/>
    <xf numFmtId="0" fontId="74" fillId="28" borderId="0" applyNumberFormat="0" applyBorder="0" applyAlignment="0" applyProtection="0">
      <alignment vertical="center"/>
    </xf>
    <xf numFmtId="0" fontId="0" fillId="0" borderId="0"/>
    <xf numFmtId="0" fontId="0" fillId="0" borderId="0"/>
    <xf numFmtId="0" fontId="54" fillId="31" borderId="0" applyNumberFormat="0" applyBorder="0" applyAlignment="0" applyProtection="0"/>
    <xf numFmtId="0" fontId="65" fillId="0" borderId="0" applyNumberFormat="0" applyFill="0" applyBorder="0" applyAlignment="0" applyProtection="0">
      <alignment vertical="center"/>
    </xf>
    <xf numFmtId="0" fontId="78" fillId="27" borderId="0" applyNumberFormat="0" applyBorder="0" applyAlignment="0" applyProtection="0"/>
    <xf numFmtId="9" fontId="47" fillId="0" borderId="0" applyFont="0" applyFill="0" applyBorder="0" applyAlignment="0" applyProtection="0">
      <alignment vertical="center"/>
    </xf>
    <xf numFmtId="0" fontId="63" fillId="0" borderId="0"/>
    <xf numFmtId="0" fontId="45" fillId="4" borderId="0" applyNumberFormat="0" applyBorder="0" applyAlignment="0" applyProtection="0">
      <alignment vertical="center"/>
    </xf>
    <xf numFmtId="0" fontId="54" fillId="21" borderId="0" applyNumberFormat="0" applyBorder="0" applyAlignment="0" applyProtection="0"/>
    <xf numFmtId="0" fontId="46" fillId="3" borderId="0" applyNumberFormat="0" applyBorder="0" applyAlignment="0" applyProtection="0">
      <alignment vertical="center"/>
    </xf>
    <xf numFmtId="0" fontId="81" fillId="0" borderId="0" applyNumberFormat="0" applyFill="0" applyBorder="0" applyAlignment="0" applyProtection="0">
      <alignment vertical="center"/>
    </xf>
    <xf numFmtId="0" fontId="46" fillId="3" borderId="0" applyNumberFormat="0" applyBorder="0" applyAlignment="0" applyProtection="0">
      <alignment vertical="center"/>
    </xf>
    <xf numFmtId="0" fontId="57" fillId="0" borderId="0"/>
    <xf numFmtId="0" fontId="47" fillId="24" borderId="19" applyNumberFormat="0" applyFont="0" applyAlignment="0" applyProtection="0">
      <alignment vertical="center"/>
    </xf>
    <xf numFmtId="0" fontId="53" fillId="34" borderId="0" applyNumberFormat="0" applyBorder="0" applyAlignment="0" applyProtection="0">
      <alignment vertical="center"/>
    </xf>
    <xf numFmtId="0" fontId="0" fillId="0" borderId="0">
      <alignment vertical="center"/>
    </xf>
    <xf numFmtId="0" fontId="28" fillId="0" borderId="0"/>
    <xf numFmtId="0" fontId="54" fillId="23" borderId="0" applyNumberFormat="0" applyBorder="0" applyAlignment="0" applyProtection="0"/>
    <xf numFmtId="0" fontId="54" fillId="9" borderId="0" applyNumberFormat="0" applyBorder="0" applyAlignment="0" applyProtection="0"/>
    <xf numFmtId="0" fontId="74" fillId="32" borderId="0" applyNumberFormat="0" applyBorder="0" applyAlignment="0" applyProtection="0">
      <alignment vertical="center"/>
    </xf>
    <xf numFmtId="0" fontId="54" fillId="21" borderId="0" applyNumberFormat="0" applyBorder="0" applyAlignment="0" applyProtection="0"/>
    <xf numFmtId="0" fontId="54" fillId="31" borderId="0" applyNumberFormat="0" applyBorder="0" applyAlignment="0" applyProtection="0"/>
    <xf numFmtId="0" fontId="76"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59" fillId="0" borderId="0"/>
    <xf numFmtId="0" fontId="46" fillId="3" borderId="0" applyNumberFormat="0" applyBorder="0" applyAlignment="0" applyProtection="0">
      <alignment vertical="center"/>
    </xf>
    <xf numFmtId="0" fontId="73" fillId="0" borderId="0" applyNumberFormat="0" applyFill="0" applyBorder="0" applyAlignment="0" applyProtection="0">
      <alignment vertical="center"/>
    </xf>
    <xf numFmtId="0" fontId="55" fillId="5" borderId="0" applyNumberFormat="0" applyBorder="0" applyAlignment="0" applyProtection="0">
      <alignment vertical="center"/>
    </xf>
    <xf numFmtId="0" fontId="52" fillId="0" borderId="0" applyNumberFormat="0" applyFill="0" applyBorder="0" applyAlignment="0" applyProtection="0">
      <alignment vertical="center"/>
    </xf>
    <xf numFmtId="0" fontId="57" fillId="0" borderId="0"/>
    <xf numFmtId="0" fontId="54" fillId="9" borderId="0" applyNumberFormat="0" applyBorder="0" applyAlignment="0" applyProtection="0"/>
    <xf numFmtId="0" fontId="82" fillId="0" borderId="0" applyNumberFormat="0" applyFill="0" applyBorder="0" applyAlignment="0" applyProtection="0">
      <alignment vertical="center"/>
    </xf>
    <xf numFmtId="0" fontId="55" fillId="12" borderId="0" applyNumberFormat="0" applyBorder="0" applyAlignment="0" applyProtection="0">
      <alignment vertical="center"/>
    </xf>
    <xf numFmtId="0" fontId="79" fillId="0" borderId="20" applyNumberFormat="0" applyFill="0" applyAlignment="0" applyProtection="0">
      <alignment vertical="center"/>
    </xf>
    <xf numFmtId="0" fontId="0" fillId="7" borderId="14" applyNumberFormat="0" applyFont="0" applyAlignment="0" applyProtection="0">
      <alignment vertical="center"/>
    </xf>
    <xf numFmtId="0" fontId="61" fillId="0" borderId="0">
      <alignment vertical="top"/>
    </xf>
    <xf numFmtId="0" fontId="46" fillId="3" borderId="0" applyNumberFormat="0" applyBorder="0" applyAlignment="0" applyProtection="0">
      <alignment vertical="center"/>
    </xf>
    <xf numFmtId="0" fontId="73" fillId="0" borderId="0" applyNumberFormat="0" applyFill="0" applyBorder="0" applyAlignment="0" applyProtection="0">
      <alignment vertical="center"/>
    </xf>
    <xf numFmtId="0" fontId="84" fillId="0" borderId="20" applyNumberFormat="0" applyFill="0" applyAlignment="0" applyProtection="0">
      <alignment vertical="center"/>
    </xf>
    <xf numFmtId="0" fontId="28" fillId="0" borderId="0"/>
    <xf numFmtId="0" fontId="54" fillId="23" borderId="0" applyNumberFormat="0" applyBorder="0" applyAlignment="0" applyProtection="0"/>
    <xf numFmtId="0" fontId="74" fillId="37" borderId="0" applyNumberFormat="0" applyBorder="0" applyAlignment="0" applyProtection="0">
      <alignment vertical="center"/>
    </xf>
    <xf numFmtId="0" fontId="54" fillId="21" borderId="0" applyNumberFormat="0" applyBorder="0" applyAlignment="0" applyProtection="0"/>
    <xf numFmtId="0" fontId="46" fillId="3" borderId="0" applyNumberFormat="0" applyBorder="0" applyAlignment="0" applyProtection="0">
      <alignment vertical="center"/>
    </xf>
    <xf numFmtId="0" fontId="76" fillId="0" borderId="22" applyNumberFormat="0" applyFill="0" applyAlignment="0" applyProtection="0">
      <alignment vertical="center"/>
    </xf>
    <xf numFmtId="0" fontId="54" fillId="23" borderId="0" applyNumberFormat="0" applyBorder="0" applyAlignment="0" applyProtection="0"/>
    <xf numFmtId="0" fontId="74" fillId="18" borderId="0" applyNumberFormat="0" applyBorder="0" applyAlignment="0" applyProtection="0">
      <alignment vertical="center"/>
    </xf>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86" fillId="38" borderId="23" applyNumberFormat="0" applyAlignment="0" applyProtection="0">
      <alignment vertical="center"/>
    </xf>
    <xf numFmtId="0" fontId="55" fillId="3" borderId="0" applyNumberFormat="0" applyBorder="0" applyAlignment="0" applyProtection="0">
      <alignment vertical="center"/>
    </xf>
    <xf numFmtId="0" fontId="72" fillId="17" borderId="15" applyNumberFormat="0" applyAlignment="0" applyProtection="0">
      <alignment vertical="center"/>
    </xf>
    <xf numFmtId="0" fontId="88" fillId="38" borderId="16" applyNumberFormat="0" applyAlignment="0" applyProtection="0">
      <alignment vertical="center"/>
    </xf>
    <xf numFmtId="0" fontId="72" fillId="17" borderId="15" applyNumberFormat="0" applyAlignment="0" applyProtection="0">
      <alignment vertical="center"/>
    </xf>
    <xf numFmtId="0" fontId="89" fillId="5" borderId="0" applyNumberFormat="0" applyBorder="0" applyAlignment="0" applyProtection="0">
      <alignment vertical="center"/>
    </xf>
    <xf numFmtId="0" fontId="61" fillId="0" borderId="0">
      <alignment vertical="top"/>
    </xf>
    <xf numFmtId="0" fontId="90" fillId="40" borderId="24" applyNumberFormat="0" applyAlignment="0" applyProtection="0">
      <alignment vertical="center"/>
    </xf>
    <xf numFmtId="0" fontId="45" fillId="4" borderId="0" applyNumberFormat="0" applyBorder="0" applyAlignment="0" applyProtection="0">
      <alignment vertical="center"/>
    </xf>
    <xf numFmtId="0" fontId="55" fillId="10" borderId="0" applyNumberFormat="0" applyBorder="0" applyAlignment="0" applyProtection="0">
      <alignment vertical="center"/>
    </xf>
    <xf numFmtId="0" fontId="58" fillId="12" borderId="0" applyNumberFormat="0" applyBorder="0" applyAlignment="0" applyProtection="0">
      <alignment vertical="center"/>
    </xf>
    <xf numFmtId="0" fontId="60" fillId="42" borderId="0" applyNumberFormat="0" applyBorder="0" applyAlignment="0" applyProtection="0">
      <alignment vertical="center"/>
    </xf>
    <xf numFmtId="182" fontId="63" fillId="0" borderId="0" applyFont="0" applyFill="0" applyBorder="0" applyAlignment="0" applyProtection="0"/>
    <xf numFmtId="0" fontId="74" fillId="43" borderId="0" applyNumberFormat="0" applyBorder="0" applyAlignment="0" applyProtection="0">
      <alignment vertical="center"/>
    </xf>
    <xf numFmtId="0" fontId="93" fillId="0" borderId="25" applyNumberFormat="0" applyFill="0" applyAlignment="0" applyProtection="0">
      <alignment vertical="center"/>
    </xf>
    <xf numFmtId="0" fontId="48" fillId="5" borderId="0" applyNumberFormat="0" applyBorder="0" applyAlignment="0" applyProtection="0">
      <alignment vertical="center"/>
    </xf>
    <xf numFmtId="0" fontId="95" fillId="0" borderId="26" applyNumberFormat="0" applyFill="0" applyAlignment="0" applyProtection="0">
      <alignment vertical="center"/>
    </xf>
    <xf numFmtId="0" fontId="46" fillId="3" borderId="0" applyNumberFormat="0" applyBorder="0" applyAlignment="0" applyProtection="0">
      <alignment vertical="center"/>
    </xf>
    <xf numFmtId="0" fontId="96" fillId="44" borderId="0" applyNumberFormat="0" applyBorder="0" applyAlignment="0" applyProtection="0">
      <alignment vertical="center"/>
    </xf>
    <xf numFmtId="0" fontId="28" fillId="0" borderId="0"/>
    <xf numFmtId="0" fontId="71" fillId="0" borderId="18" applyNumberFormat="0" applyFill="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97" fillId="48" borderId="0" applyNumberFormat="0" applyBorder="0" applyAlignment="0" applyProtection="0">
      <alignment vertical="center"/>
    </xf>
    <xf numFmtId="0" fontId="55" fillId="10" borderId="0" applyNumberFormat="0" applyBorder="0" applyAlignment="0" applyProtection="0">
      <alignment vertical="center"/>
    </xf>
    <xf numFmtId="0" fontId="58" fillId="12" borderId="0" applyNumberFormat="0" applyBorder="0" applyAlignment="0" applyProtection="0">
      <alignment vertical="center"/>
    </xf>
    <xf numFmtId="0" fontId="60" fillId="49" borderId="0" applyNumberFormat="0" applyBorder="0" applyAlignment="0" applyProtection="0">
      <alignment vertical="center"/>
    </xf>
    <xf numFmtId="0" fontId="74" fillId="50" borderId="0" applyNumberFormat="0" applyBorder="0" applyAlignment="0" applyProtection="0">
      <alignment vertical="center"/>
    </xf>
    <xf numFmtId="0" fontId="60" fillId="51" borderId="0" applyNumberFormat="0" applyBorder="0" applyAlignment="0" applyProtection="0">
      <alignment vertical="center"/>
    </xf>
    <xf numFmtId="0" fontId="56" fillId="33" borderId="0" applyNumberFormat="0" applyBorder="0" applyAlignment="0" applyProtection="0"/>
    <xf numFmtId="0" fontId="60" fillId="52" borderId="0" applyNumberFormat="0" applyBorder="0" applyAlignment="0" applyProtection="0">
      <alignment vertical="center"/>
    </xf>
    <xf numFmtId="0" fontId="60" fillId="53" borderId="0" applyNumberFormat="0" applyBorder="0" applyAlignment="0" applyProtection="0">
      <alignment vertical="center"/>
    </xf>
    <xf numFmtId="0" fontId="56" fillId="33" borderId="0" applyNumberFormat="0" applyBorder="0" applyAlignment="0" applyProtection="0"/>
    <xf numFmtId="0" fontId="60" fillId="54" borderId="0" applyNumberFormat="0" applyBorder="0" applyAlignment="0" applyProtection="0">
      <alignment vertical="center"/>
    </xf>
    <xf numFmtId="41" fontId="56" fillId="0" borderId="0" applyFont="0" applyFill="0" applyBorder="0" applyAlignment="0" applyProtection="0">
      <alignment vertical="center"/>
    </xf>
    <xf numFmtId="0" fontId="0" fillId="0" borderId="0">
      <alignment vertical="center"/>
    </xf>
    <xf numFmtId="0" fontId="56" fillId="25" borderId="0" applyNumberFormat="0" applyBorder="0" applyAlignment="0" applyProtection="0"/>
    <xf numFmtId="0" fontId="74" fillId="57" borderId="0" applyNumberFormat="0" applyBorder="0" applyAlignment="0" applyProtection="0">
      <alignment vertical="center"/>
    </xf>
    <xf numFmtId="0" fontId="56" fillId="25" borderId="0" applyNumberFormat="0" applyBorder="0" applyAlignment="0" applyProtection="0"/>
    <xf numFmtId="0" fontId="45" fillId="4" borderId="0" applyNumberFormat="0" applyBorder="0" applyAlignment="0" applyProtection="0">
      <alignment vertical="center"/>
    </xf>
    <xf numFmtId="0" fontId="74" fillId="58" borderId="0" applyNumberFormat="0" applyBorder="0" applyAlignment="0" applyProtection="0">
      <alignment vertical="center"/>
    </xf>
    <xf numFmtId="0" fontId="91" fillId="0" borderId="0" applyNumberFormat="0" applyFill="0" applyBorder="0" applyAlignment="0" applyProtection="0">
      <alignment vertical="center"/>
    </xf>
    <xf numFmtId="0" fontId="60" fillId="59" borderId="0" applyNumberFormat="0" applyBorder="0" applyAlignment="0" applyProtection="0">
      <alignment vertical="center"/>
    </xf>
    <xf numFmtId="0" fontId="72" fillId="17" borderId="15" applyNumberFormat="0" applyAlignment="0" applyProtection="0">
      <alignment vertical="center"/>
    </xf>
    <xf numFmtId="0" fontId="60" fillId="60" borderId="0" applyNumberFormat="0" applyBorder="0" applyAlignment="0" applyProtection="0">
      <alignment vertical="center"/>
    </xf>
    <xf numFmtId="0" fontId="74" fillId="61" borderId="0" applyNumberFormat="0" applyBorder="0" applyAlignment="0" applyProtection="0">
      <alignment vertical="center"/>
    </xf>
    <xf numFmtId="0" fontId="72" fillId="17" borderId="15" applyNumberFormat="0" applyAlignment="0" applyProtection="0">
      <alignment vertical="center"/>
    </xf>
    <xf numFmtId="0" fontId="53" fillId="47" borderId="0" applyNumberFormat="0" applyBorder="0" applyAlignment="0" applyProtection="0">
      <alignment vertical="center"/>
    </xf>
    <xf numFmtId="0" fontId="60" fillId="45" borderId="0" applyNumberFormat="0" applyBorder="0" applyAlignment="0" applyProtection="0">
      <alignment vertical="center"/>
    </xf>
    <xf numFmtId="0" fontId="48" fillId="5" borderId="0" applyNumberFormat="0" applyBorder="0" applyAlignment="0" applyProtection="0">
      <alignment vertical="center"/>
    </xf>
    <xf numFmtId="0" fontId="54" fillId="23" borderId="0" applyNumberFormat="0" applyBorder="0" applyAlignment="0" applyProtection="0"/>
    <xf numFmtId="0" fontId="56" fillId="33" borderId="0" applyNumberFormat="0" applyBorder="0" applyAlignment="0" applyProtection="0"/>
    <xf numFmtId="0" fontId="74" fillId="56" borderId="0" applyNumberFormat="0" applyBorder="0" applyAlignment="0" applyProtection="0">
      <alignment vertical="center"/>
    </xf>
    <xf numFmtId="0" fontId="74" fillId="62" borderId="0" applyNumberFormat="0" applyBorder="0" applyAlignment="0" applyProtection="0">
      <alignment vertical="center"/>
    </xf>
    <xf numFmtId="0" fontId="72" fillId="17" borderId="15" applyNumberFormat="0" applyAlignment="0" applyProtection="0">
      <alignment vertical="center"/>
    </xf>
    <xf numFmtId="0" fontId="59" fillId="0" borderId="0"/>
    <xf numFmtId="0" fontId="71" fillId="0" borderId="18" applyNumberFormat="0" applyFill="0" applyAlignment="0" applyProtection="0">
      <alignment vertical="center"/>
    </xf>
    <xf numFmtId="0" fontId="55" fillId="4" borderId="0" applyNumberFormat="0" applyBorder="0" applyAlignment="0" applyProtection="0">
      <alignment vertical="center"/>
    </xf>
    <xf numFmtId="0" fontId="45" fillId="4" borderId="0" applyNumberFormat="0" applyBorder="0" applyAlignment="0" applyProtection="0">
      <alignment vertical="center"/>
    </xf>
    <xf numFmtId="0" fontId="60" fillId="55" borderId="0" applyNumberFormat="0" applyBorder="0" applyAlignment="0" applyProtection="0">
      <alignment vertical="center"/>
    </xf>
    <xf numFmtId="0" fontId="55" fillId="34" borderId="0" applyNumberFormat="0" applyBorder="0" applyAlignment="0" applyProtection="0">
      <alignment vertical="center"/>
    </xf>
    <xf numFmtId="0" fontId="46" fillId="3" borderId="0" applyNumberFormat="0" applyBorder="0" applyAlignment="0" applyProtection="0">
      <alignment vertical="center"/>
    </xf>
    <xf numFmtId="0" fontId="74" fillId="64" borderId="0" applyNumberFormat="0" applyBorder="0" applyAlignment="0" applyProtection="0">
      <alignment vertical="center"/>
    </xf>
    <xf numFmtId="0" fontId="31" fillId="0" borderId="0" applyNumberFormat="0" applyFill="0" applyBorder="0" applyAlignment="0" applyProtection="0"/>
    <xf numFmtId="0" fontId="63" fillId="0" borderId="0"/>
    <xf numFmtId="0" fontId="56" fillId="29"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0" fillId="0" borderId="0"/>
    <xf numFmtId="0" fontId="63" fillId="0" borderId="0"/>
    <xf numFmtId="0" fontId="55" fillId="0" borderId="0">
      <alignment vertical="center"/>
    </xf>
    <xf numFmtId="0" fontId="56" fillId="33" borderId="0" applyNumberFormat="0" applyBorder="0" applyAlignment="0" applyProtection="0"/>
    <xf numFmtId="0" fontId="61" fillId="0" borderId="0">
      <alignment vertical="top"/>
    </xf>
    <xf numFmtId="0" fontId="68" fillId="0" borderId="17" applyNumberFormat="0" applyFill="0" applyAlignment="0" applyProtection="0">
      <alignment vertical="center"/>
    </xf>
    <xf numFmtId="0" fontId="45" fillId="4" borderId="0" applyNumberFormat="0" applyBorder="0" applyAlignment="0" applyProtection="0">
      <alignment vertical="center"/>
    </xf>
    <xf numFmtId="0" fontId="94" fillId="0" borderId="0" applyNumberFormat="0" applyFill="0" applyBorder="0" applyAlignment="0" applyProtection="0">
      <alignment vertical="top"/>
      <protection locked="0"/>
    </xf>
    <xf numFmtId="0" fontId="54" fillId="21" borderId="0" applyNumberFormat="0" applyBorder="0" applyAlignment="0" applyProtection="0"/>
    <xf numFmtId="49" fontId="63" fillId="0" borderId="0" applyFont="0" applyFill="0" applyBorder="0" applyAlignment="0" applyProtection="0"/>
    <xf numFmtId="0" fontId="61" fillId="0" borderId="0">
      <alignment vertical="top"/>
    </xf>
    <xf numFmtId="0" fontId="54" fillId="9" borderId="0" applyNumberFormat="0" applyBorder="0" applyAlignment="0" applyProtection="0"/>
    <xf numFmtId="0" fontId="53" fillId="20" borderId="0" applyNumberFormat="0" applyBorder="0" applyAlignment="0" applyProtection="0">
      <alignment vertical="center"/>
    </xf>
    <xf numFmtId="0" fontId="61" fillId="0" borderId="0">
      <alignment vertical="top"/>
    </xf>
    <xf numFmtId="0" fontId="28" fillId="0" borderId="0"/>
    <xf numFmtId="0" fontId="56" fillId="35" borderId="0" applyNumberFormat="0" applyBorder="0" applyAlignment="0" applyProtection="0"/>
    <xf numFmtId="0" fontId="55" fillId="36" borderId="0" applyNumberFormat="0" applyBorder="0" applyAlignment="0" applyProtection="0">
      <alignment vertical="center"/>
    </xf>
    <xf numFmtId="0" fontId="56" fillId="11" borderId="0" applyNumberFormat="0" applyBorder="0" applyAlignment="0" applyProtection="0"/>
    <xf numFmtId="0" fontId="28" fillId="0" borderId="0"/>
    <xf numFmtId="0" fontId="0" fillId="0" borderId="0"/>
    <xf numFmtId="41" fontId="63" fillId="0" borderId="0" applyFont="0" applyFill="0" applyBorder="0" applyAlignment="0" applyProtection="0"/>
    <xf numFmtId="0" fontId="59" fillId="0" borderId="0"/>
    <xf numFmtId="0" fontId="46" fillId="3" borderId="0" applyNumberFormat="0" applyBorder="0" applyAlignment="0" applyProtection="0">
      <alignment vertical="center"/>
    </xf>
    <xf numFmtId="0" fontId="54" fillId="31" borderId="0" applyNumberFormat="0" applyBorder="0" applyAlignment="0" applyProtection="0"/>
    <xf numFmtId="0" fontId="59" fillId="0" borderId="0"/>
    <xf numFmtId="0" fontId="53" fillId="19" borderId="0" applyNumberFormat="0" applyBorder="0" applyAlignment="0" applyProtection="0">
      <alignment vertical="center"/>
    </xf>
    <xf numFmtId="0" fontId="46" fillId="3" borderId="0" applyNumberFormat="0" applyBorder="0" applyAlignment="0" applyProtection="0">
      <alignment vertical="center"/>
    </xf>
    <xf numFmtId="0" fontId="61" fillId="0" borderId="0">
      <alignment vertical="top"/>
    </xf>
    <xf numFmtId="0" fontId="58" fillId="12" borderId="0" applyNumberFormat="0" applyBorder="0" applyAlignment="0" applyProtection="0">
      <alignment vertical="center"/>
    </xf>
    <xf numFmtId="0" fontId="56" fillId="33" borderId="0" applyNumberFormat="0" applyBorder="0" applyAlignment="0" applyProtection="0"/>
    <xf numFmtId="0" fontId="61" fillId="0" borderId="0">
      <alignment vertical="top"/>
    </xf>
    <xf numFmtId="0" fontId="46" fillId="3" borderId="0" applyNumberFormat="0" applyBorder="0" applyAlignment="0" applyProtection="0">
      <alignment vertical="center"/>
    </xf>
    <xf numFmtId="0" fontId="55" fillId="17" borderId="0" applyNumberFormat="0" applyBorder="0" applyAlignment="0" applyProtection="0">
      <alignment vertical="center"/>
    </xf>
    <xf numFmtId="0" fontId="61" fillId="0" borderId="0">
      <alignment vertical="top"/>
    </xf>
    <xf numFmtId="0" fontId="3" fillId="0" borderId="0"/>
    <xf numFmtId="0" fontId="45" fillId="4" borderId="0" applyNumberFormat="0" applyBorder="0" applyAlignment="0" applyProtection="0">
      <alignment vertical="center"/>
    </xf>
    <xf numFmtId="0" fontId="57" fillId="0" borderId="0"/>
    <xf numFmtId="0" fontId="56" fillId="25" borderId="0" applyNumberFormat="0" applyBorder="0" applyAlignment="0" applyProtection="0"/>
    <xf numFmtId="0" fontId="63" fillId="0" borderId="0"/>
    <xf numFmtId="0" fontId="63" fillId="0" borderId="0"/>
    <xf numFmtId="0" fontId="63" fillId="0" borderId="0"/>
    <xf numFmtId="0" fontId="63" fillId="0" borderId="0"/>
    <xf numFmtId="0" fontId="85" fillId="3" borderId="0" applyNumberFormat="0" applyBorder="0" applyAlignment="0" applyProtection="0">
      <alignment vertical="center"/>
    </xf>
    <xf numFmtId="0" fontId="46" fillId="3" borderId="0" applyNumberFormat="0" applyBorder="0" applyAlignment="0" applyProtection="0">
      <alignment vertical="center"/>
    </xf>
    <xf numFmtId="0" fontId="54" fillId="31" borderId="0" applyNumberFormat="0" applyBorder="0" applyAlignment="0" applyProtection="0"/>
    <xf numFmtId="0" fontId="57" fillId="0" borderId="0"/>
    <xf numFmtId="0" fontId="28" fillId="0" borderId="0"/>
    <xf numFmtId="0" fontId="102" fillId="0" borderId="27" applyNumberFormat="0" applyFill="0" applyAlignment="0" applyProtection="0">
      <alignment vertical="center"/>
    </xf>
    <xf numFmtId="0" fontId="62" fillId="12" borderId="0" applyNumberFormat="0" applyBorder="0" applyAlignment="0" applyProtection="0">
      <alignment vertical="center"/>
    </xf>
    <xf numFmtId="0" fontId="55" fillId="36" borderId="0" applyNumberFormat="0" applyBorder="0" applyAlignment="0" applyProtection="0">
      <alignment vertical="center"/>
    </xf>
    <xf numFmtId="0" fontId="56" fillId="11" borderId="0" applyNumberFormat="0" applyBorder="0" applyAlignment="0" applyProtection="0"/>
    <xf numFmtId="0" fontId="0" fillId="0" borderId="0"/>
    <xf numFmtId="0" fontId="55" fillId="36" borderId="0" applyNumberFormat="0" applyBorder="0" applyAlignment="0" applyProtection="0">
      <alignment vertical="center"/>
    </xf>
    <xf numFmtId="0" fontId="55" fillId="36" borderId="0" applyNumberFormat="0" applyBorder="0" applyAlignment="0" applyProtection="0">
      <alignment vertical="center"/>
    </xf>
    <xf numFmtId="0" fontId="56" fillId="11" borderId="0" applyNumberFormat="0" applyBorder="0" applyAlignment="0" applyProtection="0"/>
    <xf numFmtId="0" fontId="0" fillId="0" borderId="0"/>
    <xf numFmtId="0" fontId="55" fillId="36" borderId="0" applyNumberFormat="0" applyBorder="0" applyAlignment="0" applyProtection="0">
      <alignment vertical="center"/>
    </xf>
    <xf numFmtId="0" fontId="56" fillId="11" borderId="0" applyNumberFormat="0" applyBorder="0" applyAlignment="0" applyProtection="0"/>
    <xf numFmtId="0" fontId="0" fillId="0" borderId="0"/>
    <xf numFmtId="0" fontId="45" fillId="4" borderId="0" applyNumberFormat="0" applyBorder="0" applyAlignment="0" applyProtection="0">
      <alignment vertical="center"/>
    </xf>
    <xf numFmtId="0" fontId="55" fillId="36" borderId="0" applyNumberFormat="0" applyBorder="0" applyAlignment="0" applyProtection="0">
      <alignment vertical="center"/>
    </xf>
    <xf numFmtId="0" fontId="56" fillId="11" borderId="0" applyNumberFormat="0" applyBorder="0" applyAlignment="0" applyProtection="0"/>
    <xf numFmtId="0" fontId="0" fillId="0" borderId="0"/>
    <xf numFmtId="0" fontId="72" fillId="17" borderId="15" applyNumberFormat="0" applyAlignment="0" applyProtection="0">
      <alignment vertical="center"/>
    </xf>
    <xf numFmtId="0" fontId="55" fillId="36" borderId="0" applyNumberFormat="0" applyBorder="0" applyAlignment="0" applyProtection="0">
      <alignment vertical="center"/>
    </xf>
    <xf numFmtId="0" fontId="56" fillId="11" borderId="0" applyNumberFormat="0" applyBorder="0" applyAlignment="0" applyProtection="0"/>
    <xf numFmtId="0" fontId="89" fillId="20" borderId="0" applyNumberFormat="0" applyBorder="0" applyAlignment="0" applyProtection="0">
      <alignment vertical="center"/>
    </xf>
    <xf numFmtId="0" fontId="55" fillId="12" borderId="0" applyNumberFormat="0" applyBorder="0" applyAlignment="0" applyProtection="0">
      <alignment vertical="center"/>
    </xf>
    <xf numFmtId="0" fontId="55" fillId="3" borderId="0" applyNumberFormat="0" applyBorder="0" applyAlignment="0" applyProtection="0">
      <alignment vertical="center"/>
    </xf>
    <xf numFmtId="0" fontId="55" fillId="3" borderId="0" applyNumberFormat="0" applyBorder="0" applyAlignment="0" applyProtection="0">
      <alignment vertical="center"/>
    </xf>
    <xf numFmtId="0" fontId="55" fillId="3" borderId="0" applyNumberFormat="0" applyBorder="0" applyAlignment="0" applyProtection="0">
      <alignment vertical="center"/>
    </xf>
    <xf numFmtId="0" fontId="55" fillId="3" borderId="0" applyNumberFormat="0" applyBorder="0" applyAlignment="0" applyProtection="0">
      <alignment vertical="center"/>
    </xf>
    <xf numFmtId="0" fontId="55" fillId="3" borderId="0" applyNumberFormat="0" applyBorder="0" applyAlignment="0" applyProtection="0">
      <alignment vertical="center"/>
    </xf>
    <xf numFmtId="0" fontId="46" fillId="3" borderId="0" applyNumberFormat="0" applyBorder="0" applyAlignment="0" applyProtection="0">
      <alignment vertical="center"/>
    </xf>
    <xf numFmtId="0" fontId="55" fillId="3" borderId="0" applyNumberFormat="0" applyBorder="0" applyAlignment="0" applyProtection="0">
      <alignment vertical="center"/>
    </xf>
    <xf numFmtId="0" fontId="55" fillId="4" borderId="0" applyNumberFormat="0" applyBorder="0" applyAlignment="0" applyProtection="0">
      <alignment vertical="center"/>
    </xf>
    <xf numFmtId="0" fontId="72" fillId="17" borderId="15" applyNumberFormat="0" applyAlignment="0" applyProtection="0">
      <alignment vertical="center"/>
    </xf>
    <xf numFmtId="0" fontId="71" fillId="0" borderId="18" applyNumberFormat="0" applyFill="0" applyAlignment="0" applyProtection="0">
      <alignment vertical="center"/>
    </xf>
    <xf numFmtId="0" fontId="55" fillId="4" borderId="0" applyNumberFormat="0" applyBorder="0" applyAlignment="0" applyProtection="0">
      <alignment vertical="center"/>
    </xf>
    <xf numFmtId="0" fontId="71" fillId="0" borderId="0" applyNumberFormat="0" applyFill="0" applyBorder="0" applyAlignment="0" applyProtection="0">
      <alignment vertical="center"/>
    </xf>
    <xf numFmtId="38" fontId="51" fillId="0" borderId="0" applyFont="0" applyFill="0" applyBorder="0" applyAlignment="0" applyProtection="0"/>
    <xf numFmtId="0" fontId="54" fillId="23" borderId="0" applyNumberFormat="0" applyBorder="0" applyAlignment="0" applyProtection="0"/>
    <xf numFmtId="0" fontId="98" fillId="8" borderId="0" applyNumberFormat="0" applyBorder="0" applyAlignment="0" applyProtection="0">
      <alignment vertical="center"/>
    </xf>
    <xf numFmtId="0" fontId="55" fillId="4" borderId="0" applyNumberFormat="0" applyBorder="0" applyAlignment="0" applyProtection="0">
      <alignment vertical="center"/>
    </xf>
    <xf numFmtId="0" fontId="71" fillId="0" borderId="0" applyNumberFormat="0" applyFill="0" applyBorder="0" applyAlignment="0" applyProtection="0">
      <alignment vertical="center"/>
    </xf>
    <xf numFmtId="0" fontId="55" fillId="4" borderId="0" applyNumberFormat="0" applyBorder="0" applyAlignment="0" applyProtection="0">
      <alignment vertical="center"/>
    </xf>
    <xf numFmtId="0" fontId="54" fillId="29" borderId="0" applyNumberFormat="0" applyBorder="0" applyAlignment="0" applyProtection="0"/>
    <xf numFmtId="0" fontId="45" fillId="4" borderId="0" applyNumberFormat="0" applyBorder="0" applyAlignment="0" applyProtection="0">
      <alignment vertical="center"/>
    </xf>
    <xf numFmtId="0" fontId="55" fillId="5" borderId="0" applyNumberFormat="0" applyBorder="0" applyAlignment="0" applyProtection="0">
      <alignment vertical="center"/>
    </xf>
    <xf numFmtId="0" fontId="0" fillId="0" borderId="0"/>
    <xf numFmtId="0" fontId="53" fillId="22" borderId="0" applyNumberFormat="0" applyBorder="0" applyAlignment="0" applyProtection="0">
      <alignment vertical="center"/>
    </xf>
    <xf numFmtId="0" fontId="54" fillId="29" borderId="0" applyNumberFormat="0" applyBorder="0" applyAlignment="0" applyProtection="0"/>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0" fillId="0" borderId="0" applyNumberFormat="0"/>
    <xf numFmtId="0" fontId="54" fillId="23" borderId="0" applyNumberFormat="0" applyBorder="0" applyAlignment="0" applyProtection="0"/>
    <xf numFmtId="0" fontId="54" fillId="29" borderId="0" applyNumberFormat="0" applyBorder="0" applyAlignment="0" applyProtection="0"/>
    <xf numFmtId="0" fontId="98" fillId="34" borderId="0" applyNumberFormat="0" applyBorder="0" applyAlignment="0" applyProtection="0">
      <alignment vertical="center"/>
    </xf>
    <xf numFmtId="0" fontId="55" fillId="5"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4" fillId="29" borderId="0" applyNumberFormat="0" applyBorder="0" applyAlignment="0" applyProtection="0"/>
    <xf numFmtId="0" fontId="55" fillId="12" borderId="0" applyNumberFormat="0" applyBorder="0" applyAlignment="0" applyProtection="0">
      <alignment vertical="center"/>
    </xf>
    <xf numFmtId="0" fontId="54" fillId="29" borderId="0" applyNumberFormat="0" applyBorder="0" applyAlignment="0" applyProtection="0"/>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4" fillId="23" borderId="0" applyNumberFormat="0" applyBorder="0" applyAlignment="0" applyProtection="0"/>
    <xf numFmtId="0" fontId="98" fillId="20" borderId="0" applyNumberFormat="0" applyBorder="0" applyAlignment="0" applyProtection="0">
      <alignment vertical="center"/>
    </xf>
    <xf numFmtId="0" fontId="55" fillId="12" borderId="0" applyNumberFormat="0" applyBorder="0" applyAlignment="0" applyProtection="0">
      <alignment vertical="center"/>
    </xf>
    <xf numFmtId="0" fontId="55" fillId="17" borderId="0" applyNumberFormat="0" applyBorder="0" applyAlignment="0" applyProtection="0">
      <alignment vertical="center"/>
    </xf>
    <xf numFmtId="0" fontId="54" fillId="31" borderId="0" applyNumberFormat="0" applyBorder="0" applyAlignment="0" applyProtection="0"/>
    <xf numFmtId="0" fontId="46" fillId="3"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64" fillId="15" borderId="15" applyNumberFormat="0" applyAlignment="0" applyProtection="0">
      <alignment vertical="center"/>
    </xf>
    <xf numFmtId="0" fontId="46" fillId="3" borderId="0" applyNumberFormat="0" applyBorder="0" applyAlignment="0" applyProtection="0">
      <alignment vertical="center"/>
    </xf>
    <xf numFmtId="0" fontId="101" fillId="63" borderId="0" applyNumberFormat="0" applyBorder="0" applyAlignment="0" applyProtection="0"/>
    <xf numFmtId="37" fontId="70" fillId="0" borderId="0"/>
    <xf numFmtId="0" fontId="55" fillId="17" borderId="0" applyNumberFormat="0" applyBorder="0" applyAlignment="0" applyProtection="0">
      <alignment vertical="center"/>
    </xf>
    <xf numFmtId="0" fontId="54" fillId="23" borderId="0" applyNumberFormat="0" applyBorder="0" applyAlignment="0" applyProtection="0"/>
    <xf numFmtId="0" fontId="98" fillId="19" borderId="0" applyNumberFormat="0" applyBorder="0" applyAlignment="0" applyProtection="0">
      <alignment vertical="center"/>
    </xf>
    <xf numFmtId="0" fontId="46" fillId="3" borderId="0" applyNumberFormat="0" applyBorder="0" applyAlignment="0" applyProtection="0">
      <alignment vertical="center"/>
    </xf>
    <xf numFmtId="0" fontId="55" fillId="17" borderId="0" applyNumberFormat="0" applyBorder="0" applyAlignment="0" applyProtection="0">
      <alignment vertical="center"/>
    </xf>
    <xf numFmtId="0" fontId="46" fillId="3" borderId="0" applyNumberFormat="0" applyBorder="0" applyAlignment="0" applyProtection="0">
      <alignment vertical="center"/>
    </xf>
    <xf numFmtId="0" fontId="55" fillId="17" borderId="0" applyNumberFormat="0" applyBorder="0" applyAlignment="0" applyProtection="0">
      <alignment vertical="center"/>
    </xf>
    <xf numFmtId="0" fontId="54" fillId="21" borderId="0" applyNumberFormat="0" applyBorder="0" applyAlignment="0" applyProtection="0"/>
    <xf numFmtId="0" fontId="89" fillId="36" borderId="0" applyNumberFormat="0" applyBorder="0" applyAlignment="0" applyProtection="0">
      <alignment vertical="center"/>
    </xf>
    <xf numFmtId="0" fontId="89" fillId="3" borderId="0" applyNumberFormat="0" applyBorder="0" applyAlignment="0" applyProtection="0">
      <alignment vertical="center"/>
    </xf>
    <xf numFmtId="0" fontId="102" fillId="0" borderId="27" applyNumberFormat="0" applyFill="0" applyAlignment="0" applyProtection="0">
      <alignment vertical="center"/>
    </xf>
    <xf numFmtId="0" fontId="89" fillId="4" borderId="0" applyNumberFormat="0" applyBorder="0" applyAlignment="0" applyProtection="0">
      <alignment vertical="center"/>
    </xf>
    <xf numFmtId="0" fontId="0" fillId="0" borderId="0"/>
    <xf numFmtId="0" fontId="89" fillId="5" borderId="0" applyNumberFormat="0" applyBorder="0" applyAlignment="0" applyProtection="0">
      <alignment vertical="center"/>
    </xf>
    <xf numFmtId="0" fontId="0" fillId="0" borderId="0">
      <alignment vertical="center"/>
    </xf>
    <xf numFmtId="0" fontId="89" fillId="12" borderId="0" applyNumberFormat="0" applyBorder="0" applyAlignment="0" applyProtection="0">
      <alignment vertical="center"/>
    </xf>
    <xf numFmtId="0" fontId="89" fillId="17" borderId="0" applyNumberFormat="0" applyBorder="0" applyAlignment="0" applyProtection="0">
      <alignment vertical="center"/>
    </xf>
    <xf numFmtId="0" fontId="58" fillId="13" borderId="0" applyNumberFormat="0" applyBorder="0" applyAlignment="0" applyProtection="0"/>
    <xf numFmtId="0" fontId="55" fillId="39" borderId="0" applyNumberFormat="0" applyBorder="0" applyAlignment="0" applyProtection="0">
      <alignment vertical="center"/>
    </xf>
    <xf numFmtId="0" fontId="58" fillId="13" borderId="0" applyNumberFormat="0" applyBorder="0" applyAlignment="0" applyProtection="0"/>
    <xf numFmtId="0" fontId="46" fillId="3" borderId="0" applyNumberFormat="0" applyBorder="0" applyAlignment="0" applyProtection="0">
      <alignment vertical="center"/>
    </xf>
    <xf numFmtId="0" fontId="55" fillId="39"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55" fillId="39" borderId="0" applyNumberFormat="0" applyBorder="0" applyAlignment="0" applyProtection="0">
      <alignment vertical="center"/>
    </xf>
    <xf numFmtId="196" fontId="105" fillId="65" borderId="0"/>
    <xf numFmtId="0" fontId="68" fillId="0" borderId="17" applyNumberFormat="0" applyFill="0" applyAlignment="0" applyProtection="0">
      <alignment vertical="center"/>
    </xf>
    <xf numFmtId="0" fontId="46" fillId="3" borderId="0" applyNumberFormat="0" applyBorder="0" applyAlignment="0" applyProtection="0">
      <alignment vertical="center"/>
    </xf>
    <xf numFmtId="0" fontId="55" fillId="39" borderId="0" applyNumberFormat="0" applyBorder="0" applyAlignment="0" applyProtection="0">
      <alignment vertical="center"/>
    </xf>
    <xf numFmtId="0" fontId="45" fillId="4" borderId="0" applyNumberFormat="0" applyBorder="0" applyAlignment="0" applyProtection="0">
      <alignment vertical="center"/>
    </xf>
    <xf numFmtId="0" fontId="58" fillId="13" borderId="0" applyNumberFormat="0" applyBorder="0" applyAlignment="0" applyProtection="0"/>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58" fillId="13" borderId="0" applyNumberFormat="0" applyBorder="0" applyAlignment="0" applyProtection="0"/>
    <xf numFmtId="0" fontId="55" fillId="34" borderId="0" applyNumberFormat="0" applyBorder="0" applyAlignment="0" applyProtection="0">
      <alignment vertical="center"/>
    </xf>
    <xf numFmtId="0" fontId="58" fillId="13" borderId="0" applyNumberFormat="0" applyBorder="0" applyAlignment="0" applyProtection="0"/>
    <xf numFmtId="0" fontId="55" fillId="34" borderId="0" applyNumberFormat="0" applyBorder="0" applyAlignment="0" applyProtection="0">
      <alignment vertical="center"/>
    </xf>
    <xf numFmtId="0" fontId="56" fillId="33" borderId="0" applyNumberFormat="0" applyBorder="0" applyAlignment="0" applyProtection="0"/>
    <xf numFmtId="0" fontId="55" fillId="34" borderId="0" applyNumberFormat="0" applyBorder="0" applyAlignment="0" applyProtection="0">
      <alignment vertical="center"/>
    </xf>
    <xf numFmtId="0" fontId="102" fillId="0" borderId="27" applyNumberFormat="0" applyFill="0" applyAlignment="0" applyProtection="0">
      <alignment vertical="center"/>
    </xf>
    <xf numFmtId="0" fontId="62" fillId="12"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4" fillId="9" borderId="0" applyNumberFormat="0" applyBorder="0" applyAlignment="0" applyProtection="0"/>
    <xf numFmtId="0" fontId="55" fillId="20" borderId="0" applyNumberFormat="0" applyBorder="0" applyAlignment="0" applyProtection="0">
      <alignment vertical="center"/>
    </xf>
    <xf numFmtId="0" fontId="72" fillId="17" borderId="15" applyNumberFormat="0" applyAlignment="0" applyProtection="0">
      <alignment vertical="center"/>
    </xf>
    <xf numFmtId="0" fontId="71" fillId="0" borderId="18" applyNumberFormat="0" applyFill="0" applyAlignment="0" applyProtection="0">
      <alignment vertical="center"/>
    </xf>
    <xf numFmtId="190" fontId="17" fillId="0" borderId="0"/>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83" fillId="0" borderId="21" applyNumberFormat="0" applyFill="0" applyAlignment="0" applyProtection="0">
      <alignment vertical="center"/>
    </xf>
    <xf numFmtId="0" fontId="106" fillId="0" borderId="0"/>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71" fillId="0" borderId="0" applyNumberFormat="0" applyFill="0" applyBorder="0" applyAlignment="0" applyProtection="0">
      <alignment vertical="center"/>
    </xf>
    <xf numFmtId="0" fontId="55" fillId="5" borderId="0" applyNumberFormat="0" applyBorder="0" applyAlignment="0" applyProtection="0">
      <alignment vertical="center"/>
    </xf>
    <xf numFmtId="0" fontId="0" fillId="0" borderId="0"/>
    <xf numFmtId="198" fontId="63" fillId="0" borderId="0" applyFont="0" applyFill="0" applyBorder="0" applyAlignment="0" applyProtection="0"/>
    <xf numFmtId="0" fontId="55" fillId="5" borderId="0" applyNumberFormat="0" applyBorder="0" applyAlignment="0" applyProtection="0">
      <alignment vertical="center"/>
    </xf>
    <xf numFmtId="0" fontId="55" fillId="5" borderId="0" applyNumberFormat="0" applyBorder="0" applyAlignment="0" applyProtection="0">
      <alignment vertical="center"/>
    </xf>
    <xf numFmtId="3" fontId="103" fillId="0" borderId="0"/>
    <xf numFmtId="0" fontId="107" fillId="0" borderId="0" applyNumberFormat="0" applyFill="0" applyBorder="0" applyAlignment="0" applyProtection="0">
      <alignment vertical="center"/>
    </xf>
    <xf numFmtId="0" fontId="55" fillId="39" borderId="0" applyNumberFormat="0" applyBorder="0" applyAlignment="0" applyProtection="0">
      <alignment vertical="center"/>
    </xf>
    <xf numFmtId="0" fontId="56" fillId="11" borderId="0" applyNumberFormat="0" applyBorder="0" applyAlignment="0" applyProtection="0"/>
    <xf numFmtId="0" fontId="55" fillId="39" borderId="0" applyNumberFormat="0" applyBorder="0" applyAlignment="0" applyProtection="0">
      <alignment vertical="center"/>
    </xf>
    <xf numFmtId="0" fontId="53" fillId="66" borderId="0" applyNumberFormat="0" applyBorder="0" applyAlignment="0" applyProtection="0">
      <alignment vertical="center"/>
    </xf>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83" fillId="0" borderId="21" applyNumberFormat="0" applyFill="0" applyAlignment="0" applyProtection="0">
      <alignment vertical="center"/>
    </xf>
    <xf numFmtId="0" fontId="45" fillId="4" borderId="0" applyNumberFormat="0" applyBorder="0" applyAlignment="0" applyProtection="0">
      <alignment vertical="center"/>
    </xf>
    <xf numFmtId="0" fontId="55" fillId="39" borderId="0" applyNumberFormat="0" applyBorder="0" applyAlignment="0" applyProtection="0">
      <alignment vertical="center"/>
    </xf>
    <xf numFmtId="0" fontId="99" fillId="0" borderId="0" applyNumberFormat="0" applyFill="0" applyBorder="0" applyAlignment="0" applyProtection="0">
      <alignment vertical="center"/>
    </xf>
    <xf numFmtId="0" fontId="45" fillId="4" borderId="0" applyNumberFormat="0" applyBorder="0" applyAlignment="0" applyProtection="0">
      <alignment vertical="center"/>
    </xf>
    <xf numFmtId="0" fontId="55" fillId="10" borderId="0" applyNumberFormat="0" applyBorder="0" applyAlignment="0" applyProtection="0">
      <alignment vertical="center"/>
    </xf>
    <xf numFmtId="0" fontId="46" fillId="3" borderId="0" applyNumberFormat="0" applyBorder="0" applyAlignment="0" applyProtection="0">
      <alignment vertical="center"/>
    </xf>
    <xf numFmtId="0" fontId="53" fillId="8" borderId="0" applyNumberFormat="0" applyBorder="0" applyAlignment="0" applyProtection="0">
      <alignment vertical="center"/>
    </xf>
    <xf numFmtId="0" fontId="55" fillId="10" borderId="0" applyNumberFormat="0" applyBorder="0" applyAlignment="0" applyProtection="0">
      <alignment vertical="center"/>
    </xf>
    <xf numFmtId="0" fontId="55" fillId="10" borderId="0" applyNumberFormat="0" applyBorder="0" applyAlignment="0" applyProtection="0">
      <alignment vertical="center"/>
    </xf>
    <xf numFmtId="0" fontId="3" fillId="0" borderId="0"/>
    <xf numFmtId="0" fontId="55" fillId="10" borderId="0" applyNumberFormat="0" applyBorder="0" applyAlignment="0" applyProtection="0">
      <alignment vertical="center"/>
    </xf>
    <xf numFmtId="0" fontId="54" fillId="21" borderId="0" applyNumberFormat="0" applyBorder="0" applyAlignment="0" applyProtection="0"/>
    <xf numFmtId="0" fontId="62" fillId="12" borderId="0" applyNumberFormat="0" applyBorder="0" applyAlignment="0" applyProtection="0">
      <alignment vertical="center"/>
    </xf>
    <xf numFmtId="0" fontId="0" fillId="0" borderId="0"/>
    <xf numFmtId="0" fontId="0" fillId="0" borderId="0"/>
    <xf numFmtId="0" fontId="55" fillId="39" borderId="0" applyNumberFormat="0" applyBorder="0" applyAlignment="0" applyProtection="0">
      <alignment vertical="center"/>
    </xf>
    <xf numFmtId="0" fontId="89" fillId="39" borderId="0" applyNumberFormat="0" applyBorder="0" applyAlignment="0" applyProtection="0">
      <alignment vertical="center"/>
    </xf>
    <xf numFmtId="0" fontId="89" fillId="34" borderId="0" applyNumberFormat="0" applyBorder="0" applyAlignment="0" applyProtection="0">
      <alignment vertical="center"/>
    </xf>
    <xf numFmtId="0" fontId="55" fillId="34" borderId="0" applyNumberFormat="0" applyBorder="0" applyAlignment="0" applyProtection="0">
      <alignment vertical="center"/>
    </xf>
    <xf numFmtId="0" fontId="72" fillId="17" borderId="15" applyNumberFormat="0" applyAlignment="0" applyProtection="0">
      <alignment vertical="center"/>
    </xf>
    <xf numFmtId="0" fontId="55" fillId="20" borderId="0" applyNumberFormat="0" applyBorder="0" applyAlignment="0" applyProtection="0">
      <alignment vertical="center"/>
    </xf>
    <xf numFmtId="0" fontId="56" fillId="33" borderId="0" applyNumberFormat="0" applyBorder="0" applyAlignment="0" applyProtection="0"/>
    <xf numFmtId="0" fontId="55" fillId="5" borderId="0" applyNumberFormat="0" applyBorder="0" applyAlignment="0" applyProtection="0">
      <alignment vertical="center"/>
    </xf>
    <xf numFmtId="0" fontId="49" fillId="5" borderId="0" applyNumberFormat="0" applyBorder="0" applyAlignment="0" applyProtection="0">
      <alignment vertical="center"/>
    </xf>
    <xf numFmtId="0" fontId="72" fillId="17" borderId="15" applyNumberFormat="0" applyAlignment="0" applyProtection="0">
      <alignment vertical="center"/>
    </xf>
    <xf numFmtId="0" fontId="77" fillId="12" borderId="0" applyNumberFormat="0" applyBorder="0" applyAlignment="0" applyProtection="0">
      <alignment vertical="center"/>
    </xf>
    <xf numFmtId="0" fontId="87" fillId="4" borderId="0" applyNumberFormat="0" applyBorder="0" applyAlignment="0" applyProtection="0">
      <alignment vertical="center"/>
    </xf>
    <xf numFmtId="0" fontId="89" fillId="39" borderId="0" applyNumberFormat="0" applyBorder="0" applyAlignment="0" applyProtection="0">
      <alignment vertical="center"/>
    </xf>
    <xf numFmtId="0" fontId="55" fillId="39" borderId="0" applyNumberFormat="0" applyBorder="0" applyAlignment="0" applyProtection="0">
      <alignment vertical="center"/>
    </xf>
    <xf numFmtId="0" fontId="72" fillId="17" borderId="15" applyNumberFormat="0" applyAlignment="0" applyProtection="0">
      <alignment vertical="center"/>
    </xf>
    <xf numFmtId="0" fontId="71" fillId="0" borderId="18" applyNumberFormat="0" applyFill="0" applyAlignment="0" applyProtection="0">
      <alignment vertical="center"/>
    </xf>
    <xf numFmtId="0" fontId="87" fillId="4" borderId="0" applyNumberFormat="0" applyBorder="0" applyAlignment="0" applyProtection="0">
      <alignment vertical="center"/>
    </xf>
    <xf numFmtId="0" fontId="45" fillId="4" borderId="0" applyNumberFormat="0" applyBorder="0" applyAlignment="0" applyProtection="0">
      <alignment vertical="center"/>
    </xf>
    <xf numFmtId="0" fontId="89" fillId="10" borderId="0" applyNumberFormat="0" applyBorder="0" applyAlignment="0" applyProtection="0">
      <alignment vertical="center"/>
    </xf>
    <xf numFmtId="0" fontId="46" fillId="3" borderId="0" applyNumberFormat="0" applyBorder="0" applyAlignment="0" applyProtection="0">
      <alignment vertical="center"/>
    </xf>
    <xf numFmtId="0" fontId="71" fillId="0" borderId="18" applyNumberFormat="0" applyFill="0" applyAlignment="0" applyProtection="0">
      <alignment vertical="center"/>
    </xf>
    <xf numFmtId="0" fontId="55" fillId="10" borderId="0" applyNumberFormat="0" applyBorder="0" applyAlignment="0" applyProtection="0">
      <alignment vertical="center"/>
    </xf>
    <xf numFmtId="0" fontId="53" fillId="8" borderId="0" applyNumberFormat="0" applyBorder="0" applyAlignment="0" applyProtection="0">
      <alignment vertical="center"/>
    </xf>
    <xf numFmtId="0" fontId="56" fillId="11" borderId="0" applyNumberFormat="0" applyBorder="0" applyAlignment="0" applyProtection="0"/>
    <xf numFmtId="0" fontId="46" fillId="3" borderId="0" applyNumberFormat="0" applyBorder="0" applyAlignment="0" applyProtection="0">
      <alignment vertical="center"/>
    </xf>
    <xf numFmtId="0" fontId="53" fillId="8" borderId="0" applyNumberFormat="0" applyBorder="0" applyAlignment="0" applyProtection="0">
      <alignment vertical="center"/>
    </xf>
    <xf numFmtId="0" fontId="0" fillId="0" borderId="0"/>
    <xf numFmtId="0" fontId="56" fillId="11" borderId="0" applyNumberFormat="0" applyBorder="0" applyAlignment="0" applyProtection="0"/>
    <xf numFmtId="0" fontId="46" fillId="3" borderId="0" applyNumberFormat="0" applyBorder="0" applyAlignment="0" applyProtection="0">
      <alignment vertical="center"/>
    </xf>
    <xf numFmtId="0" fontId="53" fillId="8" borderId="0" applyNumberFormat="0" applyBorder="0" applyAlignment="0" applyProtection="0">
      <alignment vertical="center"/>
    </xf>
    <xf numFmtId="0" fontId="0" fillId="0" borderId="0"/>
    <xf numFmtId="0" fontId="54" fillId="31" borderId="0" applyNumberFormat="0" applyBorder="0" applyAlignment="0" applyProtection="0"/>
    <xf numFmtId="0" fontId="46" fillId="3" borderId="0" applyNumberFormat="0" applyBorder="0" applyAlignment="0" applyProtection="0">
      <alignment vertical="center"/>
    </xf>
    <xf numFmtId="0" fontId="53" fillId="8" borderId="0" applyNumberFormat="0" applyBorder="0" applyAlignment="0" applyProtection="0">
      <alignment vertical="center"/>
    </xf>
    <xf numFmtId="0" fontId="56" fillId="11" borderId="0" applyNumberFormat="0" applyBorder="0" applyAlignment="0" applyProtection="0"/>
    <xf numFmtId="0" fontId="54" fillId="31" borderId="0" applyNumberFormat="0" applyBorder="0" applyAlignment="0" applyProtection="0"/>
    <xf numFmtId="0" fontId="53" fillId="8" borderId="0" applyNumberFormat="0" applyBorder="0" applyAlignment="0" applyProtection="0">
      <alignment vertical="center"/>
    </xf>
    <xf numFmtId="0" fontId="53" fillId="34" borderId="0" applyNumberFormat="0" applyBorder="0" applyAlignment="0" applyProtection="0">
      <alignment vertical="center"/>
    </xf>
    <xf numFmtId="0" fontId="53" fillId="34" borderId="0" applyNumberFormat="0" applyBorder="0" applyAlignment="0" applyProtection="0">
      <alignment vertical="center"/>
    </xf>
    <xf numFmtId="0" fontId="0" fillId="0" borderId="0"/>
    <xf numFmtId="40" fontId="67" fillId="0" borderId="0" applyFont="0" applyFill="0" applyBorder="0" applyAlignment="0" applyProtection="0"/>
    <xf numFmtId="0" fontId="53" fillId="34" borderId="0" applyNumberFormat="0" applyBorder="0" applyAlignment="0" applyProtection="0">
      <alignment vertical="center"/>
    </xf>
    <xf numFmtId="0" fontId="53" fillId="34" borderId="0" applyNumberFormat="0" applyBorder="0" applyAlignment="0" applyProtection="0">
      <alignment vertical="center"/>
    </xf>
    <xf numFmtId="0" fontId="53" fillId="34" borderId="0" applyNumberFormat="0" applyBorder="0" applyAlignment="0" applyProtection="0">
      <alignment vertical="center"/>
    </xf>
    <xf numFmtId="0" fontId="45" fillId="4" borderId="0" applyNumberFormat="0" applyBorder="0" applyAlignment="0" applyProtection="0">
      <alignment vertical="center"/>
    </xf>
    <xf numFmtId="0" fontId="0" fillId="0" borderId="0"/>
    <xf numFmtId="0" fontId="54" fillId="21" borderId="0" applyNumberFormat="0" applyBorder="0" applyAlignment="0" applyProtection="0"/>
    <xf numFmtId="0" fontId="109" fillId="67" borderId="28">
      <protection locked="0"/>
    </xf>
    <xf numFmtId="0" fontId="53" fillId="34" borderId="0" applyNumberFormat="0" applyBorder="0" applyAlignment="0" applyProtection="0">
      <alignment vertical="center"/>
    </xf>
    <xf numFmtId="0" fontId="53" fillId="20" borderId="0" applyNumberFormat="0" applyBorder="0" applyAlignment="0" applyProtection="0">
      <alignment vertical="center"/>
    </xf>
    <xf numFmtId="0" fontId="101" fillId="63" borderId="0" applyNumberFormat="0" applyBorder="0" applyAlignment="0" applyProtection="0"/>
    <xf numFmtId="0" fontId="46" fillId="3" borderId="0" applyNumberFormat="0" applyBorder="0" applyAlignment="0" applyProtection="0">
      <alignment vertical="center"/>
    </xf>
    <xf numFmtId="0" fontId="53" fillId="20" borderId="0" applyNumberFormat="0" applyBorder="0" applyAlignment="0" applyProtection="0">
      <alignment vertical="center"/>
    </xf>
    <xf numFmtId="0" fontId="0" fillId="0" borderId="0">
      <alignment vertical="center"/>
    </xf>
    <xf numFmtId="0" fontId="101" fillId="63" borderId="0" applyNumberFormat="0" applyBorder="0" applyAlignment="0" applyProtection="0"/>
    <xf numFmtId="0" fontId="46" fillId="3" borderId="0" applyNumberFormat="0" applyBorder="0" applyAlignment="0" applyProtection="0">
      <alignment vertical="center"/>
    </xf>
    <xf numFmtId="0" fontId="46" fillId="5" borderId="0" applyNumberFormat="0" applyBorder="0" applyAlignment="0" applyProtection="0">
      <alignment vertical="center"/>
    </xf>
    <xf numFmtId="0" fontId="53" fillId="20" borderId="0" applyNumberFormat="0" applyBorder="0" applyAlignment="0" applyProtection="0">
      <alignment vertical="center"/>
    </xf>
    <xf numFmtId="0" fontId="46" fillId="3" borderId="0" applyNumberFormat="0" applyBorder="0" applyAlignment="0" applyProtection="0">
      <alignment vertical="center"/>
    </xf>
    <xf numFmtId="0" fontId="101" fillId="63" borderId="0" applyNumberFormat="0" applyBorder="0" applyAlignment="0" applyProtection="0"/>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53" fillId="20" borderId="0" applyNumberFormat="0" applyBorder="0" applyAlignment="0" applyProtection="0">
      <alignment vertical="center"/>
    </xf>
    <xf numFmtId="0" fontId="53" fillId="20" borderId="0" applyNumberFormat="0" applyBorder="0" applyAlignment="0" applyProtection="0">
      <alignment vertical="center"/>
    </xf>
    <xf numFmtId="0" fontId="92" fillId="5" borderId="0" applyNumberFormat="0" applyBorder="0" applyAlignment="0" applyProtection="0">
      <alignment vertical="center"/>
    </xf>
    <xf numFmtId="0" fontId="46" fillId="3" borderId="0" applyNumberFormat="0" applyBorder="0" applyAlignment="0" applyProtection="0">
      <alignment vertical="center"/>
    </xf>
    <xf numFmtId="0" fontId="108" fillId="0" borderId="0" applyNumberFormat="0" applyFill="0" applyBorder="0" applyAlignment="0" applyProtection="0">
      <alignment vertical="top"/>
      <protection locked="0"/>
    </xf>
    <xf numFmtId="14" fontId="75" fillId="0" borderId="0">
      <alignment horizontal="center" wrapText="1"/>
      <protection locked="0"/>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87" fillId="4"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8" fillId="13" borderId="0" applyNumberFormat="0" applyBorder="0" applyAlignment="0" applyProtection="0"/>
    <xf numFmtId="0" fontId="53" fillId="19" borderId="0" applyNumberFormat="0" applyBorder="0" applyAlignment="0" applyProtection="0">
      <alignment vertical="center"/>
    </xf>
    <xf numFmtId="0" fontId="58" fillId="13" borderId="0" applyNumberFormat="0" applyBorder="0" applyAlignment="0" applyProtection="0"/>
    <xf numFmtId="0" fontId="53" fillId="19" borderId="0" applyNumberFormat="0" applyBorder="0" applyAlignment="0" applyProtection="0">
      <alignment vertical="center"/>
    </xf>
    <xf numFmtId="0" fontId="46" fillId="3" borderId="0" applyNumberFormat="0" applyBorder="0" applyAlignment="0" applyProtection="0">
      <alignment vertical="center"/>
    </xf>
    <xf numFmtId="0" fontId="56" fillId="25" borderId="0" applyNumberFormat="0" applyBorder="0" applyAlignment="0" applyProtection="0"/>
    <xf numFmtId="0" fontId="98" fillId="19" borderId="0" applyNumberFormat="0" applyBorder="0" applyAlignment="0" applyProtection="0">
      <alignment vertical="center"/>
    </xf>
    <xf numFmtId="0" fontId="53" fillId="47" borderId="0" applyNumberFormat="0" applyBorder="0" applyAlignment="0" applyProtection="0">
      <alignment vertical="center"/>
    </xf>
    <xf numFmtId="0" fontId="71" fillId="0" borderId="0" applyNumberFormat="0" applyFill="0" applyBorder="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102" fillId="0" borderId="27" applyNumberFormat="0" applyFill="0" applyAlignment="0" applyProtection="0">
      <alignment vertical="center"/>
    </xf>
    <xf numFmtId="0" fontId="53" fillId="47" borderId="0" applyNumberFormat="0" applyBorder="0" applyAlignment="0" applyProtection="0">
      <alignment vertical="center"/>
    </xf>
    <xf numFmtId="0" fontId="54" fillId="30" borderId="0" applyNumberFormat="0" applyBorder="0" applyAlignment="0" applyProtection="0"/>
    <xf numFmtId="0" fontId="53" fillId="19" borderId="0" applyNumberFormat="0" applyBorder="0" applyAlignment="0" applyProtection="0">
      <alignment vertical="center"/>
    </xf>
    <xf numFmtId="0" fontId="0" fillId="0" borderId="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110" fillId="0" borderId="0"/>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4" fillId="23" borderId="0" applyNumberFormat="0" applyBorder="0" applyAlignment="0" applyProtection="0"/>
    <xf numFmtId="0" fontId="53" fillId="8" borderId="0" applyNumberFormat="0" applyBorder="0" applyAlignment="0" applyProtection="0">
      <alignment vertical="center"/>
    </xf>
    <xf numFmtId="0" fontId="45" fillId="4" borderId="0" applyNumberFormat="0" applyBorder="0" applyAlignment="0" applyProtection="0">
      <alignment vertical="center"/>
    </xf>
    <xf numFmtId="0" fontId="56" fillId="11" borderId="0" applyNumberFormat="0" applyBorder="0" applyAlignment="0" applyProtection="0"/>
    <xf numFmtId="0" fontId="53" fillId="20" borderId="0" applyNumberFormat="0" applyBorder="0" applyAlignment="0" applyProtection="0">
      <alignment vertical="center"/>
    </xf>
    <xf numFmtId="0" fontId="48" fillId="5" borderId="0" applyNumberFormat="0" applyBorder="0" applyAlignment="0" applyProtection="0">
      <alignment vertical="center"/>
    </xf>
    <xf numFmtId="0" fontId="54" fillId="23" borderId="0" applyNumberFormat="0" applyBorder="0" applyAlignment="0" applyProtection="0"/>
    <xf numFmtId="0" fontId="98" fillId="47" borderId="0" applyNumberFormat="0" applyBorder="0" applyAlignment="0" applyProtection="0">
      <alignment vertical="center"/>
    </xf>
    <xf numFmtId="0" fontId="53" fillId="47" borderId="0" applyNumberFormat="0" applyBorder="0" applyAlignment="0" applyProtection="0">
      <alignment vertical="center"/>
    </xf>
    <xf numFmtId="0" fontId="98" fillId="46" borderId="0" applyNumberFormat="0" applyBorder="0" applyAlignment="0" applyProtection="0">
      <alignment vertical="center"/>
    </xf>
    <xf numFmtId="0" fontId="53" fillId="46" borderId="0" applyNumberFormat="0" applyBorder="0" applyAlignment="0" applyProtection="0">
      <alignment vertical="center"/>
    </xf>
    <xf numFmtId="0" fontId="56" fillId="13" borderId="0" applyNumberFormat="0" applyBorder="0" applyAlignment="0" applyProtection="0"/>
    <xf numFmtId="0" fontId="45" fillId="4" borderId="0" applyNumberFormat="0" applyBorder="0" applyAlignment="0" applyProtection="0">
      <alignment vertical="center"/>
    </xf>
    <xf numFmtId="0" fontId="59" fillId="0" borderId="0">
      <protection locked="0"/>
    </xf>
    <xf numFmtId="0" fontId="48" fillId="5" borderId="0" applyNumberFormat="0" applyBorder="0" applyAlignment="0" applyProtection="0">
      <alignment vertical="center"/>
    </xf>
    <xf numFmtId="0" fontId="56" fillId="11" borderId="0" applyNumberFormat="0" applyBorder="0" applyAlignment="0" applyProtection="0"/>
    <xf numFmtId="0" fontId="48" fillId="5" borderId="0" applyNumberFormat="0" applyBorder="0" applyAlignment="0" applyProtection="0">
      <alignment vertical="center"/>
    </xf>
    <xf numFmtId="0" fontId="56" fillId="11" borderId="0" applyNumberFormat="0" applyBorder="0" applyAlignment="0" applyProtection="0"/>
    <xf numFmtId="0" fontId="48" fillId="5" borderId="0" applyNumberFormat="0" applyBorder="0" applyAlignment="0" applyProtection="0">
      <alignment vertical="center"/>
    </xf>
    <xf numFmtId="0" fontId="56" fillId="11" borderId="0" applyNumberFormat="0" applyBorder="0" applyAlignment="0" applyProtection="0"/>
    <xf numFmtId="0" fontId="48" fillId="5" borderId="0" applyNumberFormat="0" applyBorder="0" applyAlignment="0" applyProtection="0">
      <alignment vertical="center"/>
    </xf>
    <xf numFmtId="0" fontId="56" fillId="11" borderId="0" applyNumberFormat="0" applyBorder="0" applyAlignment="0" applyProtection="0"/>
    <xf numFmtId="0" fontId="64" fillId="15" borderId="15" applyNumberFormat="0" applyAlignment="0" applyProtection="0">
      <alignment vertical="center"/>
    </xf>
    <xf numFmtId="0" fontId="48" fillId="5" borderId="0" applyNumberFormat="0" applyBorder="0" applyAlignment="0" applyProtection="0">
      <alignment vertical="center"/>
    </xf>
    <xf numFmtId="0" fontId="56" fillId="11" borderId="0" applyNumberFormat="0" applyBorder="0" applyAlignment="0" applyProtection="0"/>
    <xf numFmtId="0" fontId="48" fillId="5" borderId="0" applyNumberFormat="0" applyBorder="0" applyAlignment="0" applyProtection="0">
      <alignment vertical="center"/>
    </xf>
    <xf numFmtId="0" fontId="56" fillId="11"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45" fillId="4" borderId="0" applyNumberFormat="0" applyBorder="0" applyAlignment="0" applyProtection="0">
      <alignment vertical="center"/>
    </xf>
    <xf numFmtId="0" fontId="54" fillId="9" borderId="0" applyNumberFormat="0" applyBorder="0" applyAlignment="0" applyProtection="0"/>
    <xf numFmtId="0" fontId="54" fillId="25"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94" fillId="0" borderId="0" applyNumberFormat="0" applyFill="0" applyBorder="0" applyAlignment="0" applyProtection="0">
      <alignment vertical="top"/>
      <protection locked="0"/>
    </xf>
    <xf numFmtId="0" fontId="54" fillId="21" borderId="0" applyNumberFormat="0" applyBorder="0" applyAlignment="0" applyProtection="0"/>
    <xf numFmtId="0" fontId="54" fillId="21" borderId="0" applyNumberFormat="0" applyBorder="0" applyAlignment="0" applyProtection="0"/>
    <xf numFmtId="0" fontId="53" fillId="47" borderId="0" applyNumberFormat="0" applyBorder="0" applyAlignment="0" applyProtection="0">
      <alignment vertical="center"/>
    </xf>
    <xf numFmtId="0" fontId="45" fillId="4" borderId="0" applyNumberFormat="0" applyBorder="0" applyAlignment="0" applyProtection="0">
      <alignment vertical="center"/>
    </xf>
    <xf numFmtId="0" fontId="0" fillId="0" borderId="0"/>
    <xf numFmtId="0" fontId="54" fillId="21" borderId="0" applyNumberFormat="0" applyBorder="0" applyAlignment="0" applyProtection="0"/>
    <xf numFmtId="0" fontId="112" fillId="69" borderId="29" applyNumberFormat="0" applyAlignment="0" applyProtection="0">
      <alignment vertical="center"/>
    </xf>
    <xf numFmtId="0" fontId="53" fillId="41" borderId="0" applyNumberFormat="0" applyBorder="0" applyAlignment="0" applyProtection="0">
      <alignment vertical="center"/>
    </xf>
    <xf numFmtId="0" fontId="54" fillId="30"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41" fontId="56" fillId="0" borderId="0" applyFont="0" applyFill="0" applyBorder="0" applyAlignment="0" applyProtection="0">
      <alignment vertical="center"/>
    </xf>
    <xf numFmtId="0" fontId="0" fillId="0" borderId="0">
      <alignment vertical="center"/>
    </xf>
    <xf numFmtId="0" fontId="56" fillId="25" borderId="0" applyNumberFormat="0" applyBorder="0" applyAlignment="0" applyProtection="0"/>
    <xf numFmtId="196" fontId="110" fillId="68" borderId="0"/>
    <xf numFmtId="41" fontId="56" fillId="0" borderId="0" applyFont="0" applyFill="0" applyBorder="0" applyAlignment="0" applyProtection="0">
      <alignment vertical="center"/>
    </xf>
    <xf numFmtId="0" fontId="56" fillId="25"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77" fillId="12" borderId="0" applyNumberFormat="0" applyBorder="0" applyAlignment="0" applyProtection="0">
      <alignment vertical="center"/>
    </xf>
    <xf numFmtId="0" fontId="54" fillId="31"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0" fillId="0" borderId="0">
      <alignment vertical="center"/>
    </xf>
    <xf numFmtId="41" fontId="63" fillId="0" borderId="0" applyFont="0" applyFill="0" applyBorder="0" applyAlignment="0" applyProtection="0"/>
    <xf numFmtId="0" fontId="54" fillId="30" borderId="0" applyNumberFormat="0" applyBorder="0" applyAlignment="0" applyProtection="0"/>
    <xf numFmtId="0" fontId="92" fillId="5" borderId="0" applyNumberFormat="0" applyBorder="0" applyAlignment="0" applyProtection="0">
      <alignment vertical="center"/>
    </xf>
    <xf numFmtId="0" fontId="54" fillId="30" borderId="0" applyNumberFormat="0" applyBorder="0" applyAlignment="0" applyProtection="0"/>
    <xf numFmtId="0" fontId="92" fillId="5" borderId="0" applyNumberFormat="0" applyBorder="0" applyAlignment="0" applyProtection="0">
      <alignment vertical="center"/>
    </xf>
    <xf numFmtId="0" fontId="54" fillId="30" borderId="0" applyNumberFormat="0" applyBorder="0" applyAlignment="0" applyProtection="0"/>
    <xf numFmtId="0" fontId="48" fillId="5" borderId="0" applyNumberFormat="0" applyBorder="0" applyAlignment="0" applyProtection="0">
      <alignment vertical="center"/>
    </xf>
    <xf numFmtId="0" fontId="54" fillId="30" borderId="0" applyNumberFormat="0" applyBorder="0" applyAlignment="0" applyProtection="0"/>
    <xf numFmtId="0" fontId="48" fillId="5" borderId="0" applyNumberFormat="0" applyBorder="0" applyAlignment="0" applyProtection="0">
      <alignment vertical="center"/>
    </xf>
    <xf numFmtId="0" fontId="54" fillId="30" borderId="0" applyNumberFormat="0" applyBorder="0" applyAlignment="0" applyProtection="0"/>
    <xf numFmtId="0" fontId="114" fillId="0" borderId="0" applyProtection="0"/>
    <xf numFmtId="0" fontId="0" fillId="0" borderId="0"/>
    <xf numFmtId="0" fontId="48" fillId="5" borderId="0" applyNumberFormat="0" applyBorder="0" applyAlignment="0" applyProtection="0">
      <alignment vertical="center"/>
    </xf>
    <xf numFmtId="0" fontId="54" fillId="30" borderId="0" applyNumberFormat="0" applyBorder="0" applyAlignment="0" applyProtection="0"/>
    <xf numFmtId="0" fontId="48" fillId="5" borderId="0" applyNumberFormat="0" applyBorder="0" applyAlignment="0" applyProtection="0">
      <alignment vertical="center"/>
    </xf>
    <xf numFmtId="0" fontId="54" fillId="30" borderId="0" applyNumberFormat="0" applyBorder="0" applyAlignment="0" applyProtection="0"/>
    <xf numFmtId="0" fontId="53" fillId="70" borderId="0" applyNumberFormat="0" applyBorder="0" applyAlignment="0" applyProtection="0">
      <alignment vertical="center"/>
    </xf>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54" fillId="31" borderId="0" applyNumberFormat="0" applyBorder="0" applyAlignment="0" applyProtection="0"/>
    <xf numFmtId="0" fontId="54" fillId="72" borderId="0" applyNumberFormat="0" applyBorder="0" applyAlignment="0" applyProtection="0"/>
    <xf numFmtId="0" fontId="56" fillId="33" borderId="0" applyNumberFormat="0" applyBorder="0" applyAlignment="0" applyProtection="0"/>
    <xf numFmtId="0" fontId="54" fillId="72" borderId="0" applyNumberFormat="0" applyBorder="0" applyAlignment="0" applyProtection="0"/>
    <xf numFmtId="0" fontId="56" fillId="33" borderId="0" applyNumberFormat="0" applyBorder="0" applyAlignment="0" applyProtection="0"/>
    <xf numFmtId="0" fontId="116" fillId="0" borderId="30" applyNumberFormat="0" applyFill="0" applyAlignment="0" applyProtection="0">
      <alignment vertical="center"/>
    </xf>
    <xf numFmtId="0" fontId="48" fillId="5" borderId="0" applyNumberFormat="0" applyBorder="0" applyAlignment="0" applyProtection="0">
      <alignment vertical="center"/>
    </xf>
    <xf numFmtId="9" fontId="0" fillId="0" borderId="0" applyFont="0" applyFill="0" applyBorder="0" applyAlignment="0" applyProtection="0">
      <alignment vertical="center"/>
    </xf>
    <xf numFmtId="0" fontId="54" fillId="72" borderId="0" applyNumberFormat="0" applyBorder="0" applyAlignment="0" applyProtection="0"/>
    <xf numFmtId="0" fontId="56" fillId="33" borderId="0" applyNumberFormat="0" applyBorder="0" applyAlignment="0" applyProtection="0"/>
    <xf numFmtId="0" fontId="54" fillId="72" borderId="0" applyNumberFormat="0" applyBorder="0" applyAlignment="0" applyProtection="0"/>
    <xf numFmtId="0" fontId="45" fillId="4" borderId="0" applyNumberFormat="0" applyBorder="0" applyAlignment="0" applyProtection="0">
      <alignment vertical="center"/>
    </xf>
    <xf numFmtId="0" fontId="56" fillId="33" borderId="0" applyNumberFormat="0" applyBorder="0" applyAlignment="0" applyProtection="0"/>
    <xf numFmtId="0" fontId="54" fillId="21"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112" fillId="69" borderId="29" applyNumberFormat="0" applyAlignment="0" applyProtection="0">
      <alignment vertical="center"/>
    </xf>
    <xf numFmtId="188" fontId="63" fillId="0" borderId="0" applyFont="0" applyFill="0" applyBorder="0" applyAlignment="0" applyProtection="0"/>
    <xf numFmtId="0" fontId="54" fillId="25" borderId="0" applyNumberFormat="0" applyBorder="0" applyAlignment="0" applyProtection="0"/>
    <xf numFmtId="0" fontId="56" fillId="13" borderId="0" applyNumberFormat="0" applyBorder="0" applyAlignment="0" applyProtection="0"/>
    <xf numFmtId="0" fontId="54" fillId="25" borderId="0" applyNumberFormat="0" applyBorder="0" applyAlignment="0" applyProtection="0"/>
    <xf numFmtId="0" fontId="56" fillId="13" borderId="0" applyNumberFormat="0" applyBorder="0" applyAlignment="0" applyProtection="0"/>
    <xf numFmtId="0" fontId="54" fillId="21" borderId="0" applyNumberFormat="0" applyBorder="0" applyAlignment="0" applyProtection="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4" fillId="25" borderId="0" applyNumberFormat="0" applyBorder="0" applyAlignment="0" applyProtection="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45" fillId="4" borderId="0" applyNumberFormat="0" applyBorder="0" applyAlignment="0" applyProtection="0">
      <alignment vertical="center"/>
    </xf>
    <xf numFmtId="0" fontId="54" fillId="25" borderId="0" applyNumberFormat="0" applyBorder="0" applyAlignment="0" applyProtection="0"/>
    <xf numFmtId="0" fontId="51" fillId="0" borderId="0" applyFont="0" applyFill="0" applyBorder="0" applyAlignment="0" applyProtection="0"/>
    <xf numFmtId="179" fontId="17" fillId="0" borderId="0"/>
    <xf numFmtId="0" fontId="54" fillId="31" borderId="0" applyNumberFormat="0" applyBorder="0" applyAlignment="0" applyProtection="0"/>
    <xf numFmtId="0" fontId="54" fillId="31" borderId="0" applyNumberFormat="0" applyBorder="0" applyAlignment="0" applyProtection="0"/>
    <xf numFmtId="0" fontId="46" fillId="3" borderId="0" applyNumberFormat="0" applyBorder="0" applyAlignment="0" applyProtection="0">
      <alignment vertical="center"/>
    </xf>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101" fillId="63" borderId="0" applyNumberFormat="0" applyBorder="0" applyAlignment="0" applyProtection="0"/>
    <xf numFmtId="204" fontId="117" fillId="0" borderId="8" applyAlignment="0" applyProtection="0"/>
    <xf numFmtId="0" fontId="45" fillId="4" borderId="0" applyNumberFormat="0" applyBorder="0" applyAlignment="0" applyProtection="0">
      <alignment vertical="center"/>
    </xf>
    <xf numFmtId="0" fontId="54" fillId="21" borderId="0" applyNumberFormat="0" applyBorder="0" applyAlignment="0" applyProtection="0"/>
    <xf numFmtId="0" fontId="49" fillId="5" borderId="0" applyNumberFormat="0" applyBorder="0" applyAlignment="0" applyProtection="0">
      <alignment vertical="center"/>
    </xf>
    <xf numFmtId="0" fontId="56" fillId="11" borderId="0" applyNumberFormat="0" applyBorder="0" applyAlignment="0" applyProtection="0"/>
    <xf numFmtId="0" fontId="49" fillId="5" borderId="0" applyNumberFormat="0" applyBorder="0" applyAlignment="0" applyProtection="0">
      <alignment vertical="center"/>
    </xf>
    <xf numFmtId="0" fontId="56" fillId="11" borderId="0" applyNumberFormat="0" applyBorder="0" applyAlignment="0" applyProtection="0"/>
    <xf numFmtId="0" fontId="56" fillId="11" borderId="0" applyNumberFormat="0" applyBorder="0" applyAlignment="0" applyProtection="0"/>
    <xf numFmtId="0" fontId="92" fillId="5" borderId="0" applyNumberFormat="0" applyBorder="0" applyAlignment="0" applyProtection="0">
      <alignment vertical="center"/>
    </xf>
    <xf numFmtId="0" fontId="56" fillId="29"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49" fillId="5" borderId="0" applyNumberFormat="0" applyBorder="0" applyAlignment="0" applyProtection="0">
      <alignment vertical="center"/>
    </xf>
    <xf numFmtId="0" fontId="56" fillId="25" borderId="0" applyNumberFormat="0" applyBorder="0" applyAlignment="0" applyProtection="0"/>
    <xf numFmtId="0" fontId="56" fillId="25" borderId="0" applyNumberFormat="0" applyBorder="0" applyAlignment="0" applyProtection="0"/>
    <xf numFmtId="0" fontId="45" fillId="4" borderId="0" applyNumberFormat="0" applyBorder="0" applyAlignment="0" applyProtection="0">
      <alignment vertical="center"/>
    </xf>
    <xf numFmtId="0" fontId="101" fillId="63" borderId="0" applyNumberFormat="0" applyBorder="0" applyAlignment="0" applyProtection="0"/>
    <xf numFmtId="0" fontId="56" fillId="25" borderId="0" applyNumberFormat="0" applyBorder="0" applyAlignment="0" applyProtection="0"/>
    <xf numFmtId="0" fontId="54" fillId="25" borderId="0" applyNumberFormat="0" applyBorder="0" applyAlignment="0" applyProtection="0"/>
    <xf numFmtId="0" fontId="46" fillId="3" borderId="0" applyNumberFormat="0" applyBorder="0" applyAlignment="0" applyProtection="0">
      <alignment vertical="center"/>
    </xf>
    <xf numFmtId="0" fontId="54" fillId="25" borderId="0" applyNumberFormat="0" applyBorder="0" applyAlignment="0" applyProtection="0"/>
    <xf numFmtId="0" fontId="67" fillId="73" borderId="0" applyNumberFormat="0" applyFon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3" borderId="0" applyNumberFormat="0" applyBorder="0" applyAlignment="0" applyProtection="0"/>
    <xf numFmtId="0" fontId="45" fillId="4" borderId="0" applyNumberFormat="0" applyBorder="0" applyAlignment="0" applyProtection="0">
      <alignment vertical="center"/>
    </xf>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45" fillId="4" borderId="0" applyNumberFormat="0" applyBorder="0" applyAlignment="0" applyProtection="0">
      <alignment vertical="center"/>
    </xf>
    <xf numFmtId="201" fontId="63" fillId="0" borderId="0" applyFont="0" applyFill="0" applyBorder="0" applyAlignment="0" applyProtection="0"/>
    <xf numFmtId="0" fontId="54" fillId="21" borderId="0" applyNumberFormat="0" applyBorder="0" applyAlignment="0" applyProtection="0"/>
    <xf numFmtId="0" fontId="45" fillId="4" borderId="0" applyNumberFormat="0" applyBorder="0" applyAlignment="0" applyProtection="0">
      <alignment vertical="center"/>
    </xf>
    <xf numFmtId="0" fontId="54" fillId="21" borderId="0" applyNumberFormat="0" applyBorder="0" applyAlignment="0" applyProtection="0"/>
    <xf numFmtId="0" fontId="69" fillId="0" borderId="31" applyNumberFormat="0" applyAlignment="0" applyProtection="0">
      <alignment horizontal="left" vertical="center"/>
    </xf>
    <xf numFmtId="0" fontId="53" fillId="19" borderId="0" applyNumberFormat="0" applyBorder="0" applyAlignment="0" applyProtection="0">
      <alignment vertical="center"/>
    </xf>
    <xf numFmtId="0" fontId="54" fillId="72" borderId="0" applyNumberFormat="0" applyBorder="0" applyAlignment="0" applyProtection="0"/>
    <xf numFmtId="0" fontId="46" fillId="3" borderId="0" applyNumberFormat="0" applyBorder="0" applyAlignment="0" applyProtection="0">
      <alignment vertical="center"/>
    </xf>
    <xf numFmtId="0" fontId="56" fillId="35" borderId="0" applyNumberFormat="0" applyBorder="0" applyAlignment="0" applyProtection="0"/>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56" fillId="35" borderId="0" applyNumberFormat="0" applyBorder="0" applyAlignment="0" applyProtection="0"/>
    <xf numFmtId="0" fontId="0" fillId="0" borderId="0">
      <alignment vertical="center"/>
    </xf>
    <xf numFmtId="0" fontId="46" fillId="3" borderId="0" applyNumberFormat="0" applyBorder="0" applyAlignment="0" applyProtection="0">
      <alignment vertical="center"/>
    </xf>
    <xf numFmtId="0" fontId="56" fillId="35" borderId="0" applyNumberFormat="0" applyBorder="0" applyAlignment="0" applyProtection="0"/>
    <xf numFmtId="195" fontId="63" fillId="0" borderId="0"/>
    <xf numFmtId="0" fontId="56" fillId="35" borderId="0" applyNumberFormat="0" applyBorder="0" applyAlignment="0" applyProtection="0"/>
    <xf numFmtId="0" fontId="56" fillId="35" borderId="0" applyNumberFormat="0" applyBorder="0" applyAlignment="0" applyProtection="0"/>
    <xf numFmtId="0" fontId="56" fillId="11" borderId="0" applyNumberFormat="0" applyBorder="0" applyAlignment="0" applyProtection="0"/>
    <xf numFmtId="0" fontId="45" fillId="4" borderId="0" applyNumberFormat="0" applyBorder="0" applyAlignment="0" applyProtection="0">
      <alignment vertical="center"/>
    </xf>
    <xf numFmtId="0" fontId="56" fillId="11" borderId="0" applyNumberFormat="0" applyBorder="0" applyAlignment="0" applyProtection="0"/>
    <xf numFmtId="0" fontId="100" fillId="0" borderId="0" applyProtection="0"/>
    <xf numFmtId="0" fontId="45" fillId="4" borderId="0" applyNumberFormat="0" applyBorder="0" applyAlignment="0" applyProtection="0">
      <alignment vertical="center"/>
    </xf>
    <xf numFmtId="0" fontId="56" fillId="11" borderId="0" applyNumberFormat="0" applyBorder="0" applyAlignment="0" applyProtection="0"/>
    <xf numFmtId="0" fontId="69" fillId="0" borderId="0" applyProtection="0"/>
    <xf numFmtId="0" fontId="56" fillId="11"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72" borderId="0" applyNumberFormat="0" applyBorder="0" applyAlignment="0" applyProtection="0"/>
    <xf numFmtId="0" fontId="54" fillId="72" borderId="0" applyNumberFormat="0" applyBorder="0" applyAlignment="0" applyProtection="0"/>
    <xf numFmtId="0" fontId="54" fillId="72" borderId="0" applyNumberFormat="0" applyBorder="0" applyAlignment="0" applyProtection="0"/>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54" fillId="72" borderId="0" applyNumberFormat="0" applyBorder="0" applyAlignment="0" applyProtection="0"/>
    <xf numFmtId="0" fontId="118" fillId="0" borderId="30" applyNumberFormat="0" applyFill="0" applyAlignment="0" applyProtection="0">
      <alignment vertical="center"/>
    </xf>
    <xf numFmtId="0" fontId="48" fillId="5" borderId="0" applyNumberFormat="0" applyBorder="0" applyAlignment="0" applyProtection="0">
      <alignment vertical="center"/>
    </xf>
    <xf numFmtId="0" fontId="54" fillId="72" borderId="0" applyNumberFormat="0" applyBorder="0" applyAlignment="0" applyProtection="0"/>
    <xf numFmtId="0" fontId="48" fillId="5" borderId="0" applyNumberFormat="0" applyBorder="0" applyAlignment="0" applyProtection="0">
      <alignment vertical="center"/>
    </xf>
    <xf numFmtId="0" fontId="54" fillId="72" borderId="0" applyNumberFormat="0" applyBorder="0" applyAlignment="0" applyProtection="0"/>
    <xf numFmtId="0" fontId="48" fillId="5" borderId="0" applyNumberFormat="0" applyBorder="0" applyAlignment="0" applyProtection="0">
      <alignment vertical="center"/>
    </xf>
    <xf numFmtId="0" fontId="54" fillId="72"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45" fillId="4" borderId="0" applyNumberFormat="0" applyBorder="0" applyAlignment="0" applyProtection="0">
      <alignment vertical="center"/>
    </xf>
    <xf numFmtId="0" fontId="56" fillId="29" borderId="0" applyNumberFormat="0" applyBorder="0" applyAlignment="0" applyProtection="0"/>
    <xf numFmtId="0" fontId="56" fillId="29" borderId="0" applyNumberFormat="0" applyBorder="0" applyAlignment="0" applyProtection="0"/>
    <xf numFmtId="0" fontId="54" fillId="29" borderId="0" applyNumberFormat="0" applyBorder="0" applyAlignment="0" applyProtection="0"/>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99" fillId="0" borderId="0" applyNumberFormat="0" applyFill="0" applyBorder="0" applyAlignment="0" applyProtection="0">
      <alignment vertical="center"/>
    </xf>
    <xf numFmtId="187" fontId="61" fillId="0" borderId="0" applyFill="0" applyBorder="0" applyAlignment="0"/>
    <xf numFmtId="0" fontId="101" fillId="63" borderId="0" applyNumberFormat="0" applyBorder="0" applyAlignment="0" applyProtection="0"/>
    <xf numFmtId="0" fontId="112" fillId="69" borderId="29" applyNumberFormat="0" applyAlignment="0" applyProtection="0">
      <alignment vertical="center"/>
    </xf>
    <xf numFmtId="0" fontId="64" fillId="15" borderId="15" applyNumberFormat="0" applyAlignment="0" applyProtection="0">
      <alignment vertical="center"/>
    </xf>
    <xf numFmtId="0" fontId="64" fillId="15" borderId="15" applyNumberFormat="0" applyAlignment="0" applyProtection="0">
      <alignment vertical="center"/>
    </xf>
    <xf numFmtId="0" fontId="64" fillId="15" borderId="15" applyNumberFormat="0" applyAlignment="0" applyProtection="0">
      <alignment vertical="center"/>
    </xf>
    <xf numFmtId="0" fontId="64" fillId="15" borderId="15" applyNumberFormat="0" applyAlignment="0" applyProtection="0">
      <alignment vertical="center"/>
    </xf>
    <xf numFmtId="0" fontId="46" fillId="3" borderId="0" applyNumberFormat="0" applyBorder="0" applyAlignment="0" applyProtection="0">
      <alignment vertical="center"/>
    </xf>
    <xf numFmtId="0" fontId="112" fillId="69" borderId="29" applyNumberFormat="0" applyAlignment="0" applyProtection="0">
      <alignment vertical="center"/>
    </xf>
    <xf numFmtId="0" fontId="112" fillId="69" borderId="29" applyNumberFormat="0" applyAlignment="0" applyProtection="0">
      <alignment vertical="center"/>
    </xf>
    <xf numFmtId="0" fontId="112" fillId="69" borderId="29" applyNumberFormat="0" applyAlignment="0" applyProtection="0">
      <alignment vertical="center"/>
    </xf>
    <xf numFmtId="0" fontId="0" fillId="0" borderId="0"/>
    <xf numFmtId="186" fontId="63" fillId="0" borderId="0" applyFont="0" applyFill="0" applyBorder="0" applyAlignment="0" applyProtection="0"/>
    <xf numFmtId="43" fontId="63" fillId="0" borderId="0" applyFont="0" applyFill="0" applyBorder="0" applyAlignment="0" applyProtection="0"/>
    <xf numFmtId="178" fontId="17" fillId="0" borderId="0"/>
    <xf numFmtId="189" fontId="28" fillId="0" borderId="0" applyFont="0" applyFill="0" applyBorder="0" applyAlignment="0" applyProtection="0"/>
    <xf numFmtId="0" fontId="73" fillId="0" borderId="0" applyNumberFormat="0" applyFill="0" applyBorder="0" applyAlignment="0" applyProtection="0">
      <alignment vertical="center"/>
    </xf>
    <xf numFmtId="0" fontId="68" fillId="0" borderId="17"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2" fontId="114" fillId="0" borderId="0" applyProtection="0"/>
    <xf numFmtId="0" fontId="92" fillId="5" borderId="0" applyNumberFormat="0" applyBorder="0" applyAlignment="0" applyProtection="0">
      <alignment vertical="center"/>
    </xf>
    <xf numFmtId="0" fontId="119" fillId="0" borderId="0" applyNumberFormat="0" applyFill="0" applyBorder="0" applyAlignment="0" applyProtection="0">
      <alignment vertical="top"/>
      <protection locked="0"/>
    </xf>
    <xf numFmtId="0" fontId="58" fillId="12" borderId="0" applyNumberFormat="0" applyBorder="0" applyAlignment="0" applyProtection="0">
      <alignment vertical="center"/>
    </xf>
    <xf numFmtId="0" fontId="47" fillId="0" borderId="0">
      <alignment vertical="center"/>
    </xf>
    <xf numFmtId="0" fontId="45" fillId="4" borderId="0" applyNumberFormat="0" applyBorder="0" applyAlignment="0" applyProtection="0">
      <alignment vertical="center"/>
    </xf>
    <xf numFmtId="0" fontId="47" fillId="0" borderId="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38" fontId="120" fillId="15" borderId="0" applyBorder="0" applyAlignment="0" applyProtection="0"/>
    <xf numFmtId="0" fontId="69" fillId="0" borderId="4">
      <alignment horizontal="left" vertical="center"/>
    </xf>
    <xf numFmtId="0" fontId="68" fillId="0" borderId="17" applyNumberFormat="0" applyFill="0" applyAlignment="0" applyProtection="0">
      <alignment vertical="center"/>
    </xf>
    <xf numFmtId="0" fontId="68" fillId="0" borderId="17" applyNumberFormat="0" applyFill="0" applyAlignment="0" applyProtection="0">
      <alignment vertical="center"/>
    </xf>
    <xf numFmtId="0" fontId="68" fillId="0" borderId="17" applyNumberFormat="0" applyFill="0" applyAlignment="0" applyProtection="0">
      <alignment vertical="center"/>
    </xf>
    <xf numFmtId="0" fontId="102" fillId="0" borderId="27" applyNumberFormat="0" applyFill="0" applyAlignment="0" applyProtection="0">
      <alignment vertical="center"/>
    </xf>
    <xf numFmtId="0" fontId="102" fillId="0" borderId="27" applyNumberFormat="0" applyFill="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45" fillId="4" borderId="0" applyNumberFormat="0" applyBorder="0" applyAlignment="0" applyProtection="0">
      <alignment vertical="center"/>
    </xf>
    <xf numFmtId="0" fontId="101" fillId="63" borderId="0" applyNumberFormat="0" applyBorder="0" applyAlignment="0" applyProtection="0"/>
    <xf numFmtId="10" fontId="120" fillId="2" borderId="2" applyBorder="0" applyAlignment="0" applyProtection="0"/>
    <xf numFmtId="9" fontId="121" fillId="0" borderId="0" applyFont="0" applyFill="0" applyBorder="0" applyAlignment="0" applyProtection="0"/>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46" fillId="3" borderId="0" applyNumberFormat="0" applyBorder="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38" fontId="67" fillId="0" borderId="0" applyFont="0" applyFill="0" applyBorder="0" applyAlignment="0" applyProtection="0"/>
    <xf numFmtId="43" fontId="0" fillId="0" borderId="0" applyFont="0" applyFill="0" applyBorder="0" applyAlignment="0" applyProtection="0"/>
    <xf numFmtId="185" fontId="63" fillId="0" borderId="0" applyFont="0" applyFill="0" applyBorder="0" applyAlignment="0" applyProtection="0"/>
    <xf numFmtId="0" fontId="63" fillId="0" borderId="0" applyFont="0" applyFill="0" applyBorder="0" applyAlignment="0" applyProtection="0"/>
    <xf numFmtId="184" fontId="67" fillId="0" borderId="0" applyFont="0" applyFill="0" applyBorder="0" applyAlignment="0" applyProtection="0"/>
    <xf numFmtId="202" fontId="67" fillId="0" borderId="0" applyFont="0" applyFill="0" applyBorder="0" applyAlignment="0" applyProtection="0"/>
    <xf numFmtId="177" fontId="63" fillId="0" borderId="0" applyFont="0" applyFill="0" applyBorder="0" applyAlignment="0" applyProtection="0"/>
    <xf numFmtId="185" fontId="63" fillId="0" borderId="0" applyFont="0" applyFill="0" applyBorder="0" applyAlignment="0" applyProtection="0"/>
    <xf numFmtId="0" fontId="122" fillId="74" borderId="0" applyNumberFormat="0" applyBorder="0" applyAlignment="0" applyProtection="0">
      <alignment vertical="center"/>
    </xf>
    <xf numFmtId="0" fontId="122" fillId="74" borderId="0" applyNumberFormat="0" applyBorder="0" applyAlignment="0" applyProtection="0">
      <alignment vertical="center"/>
    </xf>
    <xf numFmtId="0" fontId="122" fillId="74" borderId="0" applyNumberFormat="0" applyBorder="0" applyAlignment="0" applyProtection="0">
      <alignment vertical="center"/>
    </xf>
    <xf numFmtId="0" fontId="122" fillId="74" borderId="0" applyNumberFormat="0" applyBorder="0" applyAlignment="0" applyProtection="0">
      <alignment vertical="center"/>
    </xf>
    <xf numFmtId="0" fontId="122" fillId="74" borderId="0" applyNumberFormat="0" applyBorder="0" applyAlignment="0" applyProtection="0">
      <alignment vertical="center"/>
    </xf>
    <xf numFmtId="0" fontId="122" fillId="74" borderId="0" applyNumberFormat="0" applyBorder="0" applyAlignment="0" applyProtection="0">
      <alignment vertical="center"/>
    </xf>
    <xf numFmtId="0" fontId="17" fillId="0" borderId="0"/>
    <xf numFmtId="0" fontId="48" fillId="5" borderId="0" applyNumberFormat="0" applyBorder="0" applyAlignment="0" applyProtection="0">
      <alignment vertical="center"/>
    </xf>
    <xf numFmtId="0" fontId="123" fillId="0" borderId="0"/>
    <xf numFmtId="0" fontId="46" fillId="3" borderId="0" applyNumberFormat="0" applyBorder="0" applyAlignment="0" applyProtection="0">
      <alignment vertical="center"/>
    </xf>
    <xf numFmtId="0" fontId="63" fillId="0" borderId="0"/>
    <xf numFmtId="0" fontId="87" fillId="4" borderId="0" applyNumberFormat="0" applyBorder="0" applyAlignment="0" applyProtection="0">
      <alignment vertical="center"/>
    </xf>
    <xf numFmtId="0" fontId="59" fillId="0" borderId="0"/>
    <xf numFmtId="0" fontId="55" fillId="7" borderId="14" applyNumberFormat="0" applyFont="0" applyAlignment="0" applyProtection="0">
      <alignment vertical="center"/>
    </xf>
    <xf numFmtId="205" fontId="63" fillId="0" borderId="0" applyFont="0" applyFill="0" applyProtection="0"/>
    <xf numFmtId="0" fontId="55" fillId="7" borderId="14" applyNumberFormat="0" applyFont="0" applyAlignment="0" applyProtection="0">
      <alignment vertical="center"/>
    </xf>
    <xf numFmtId="0" fontId="55" fillId="7" borderId="14" applyNumberFormat="0" applyFont="0" applyAlignment="0" applyProtection="0">
      <alignment vertical="center"/>
    </xf>
    <xf numFmtId="0" fontId="55" fillId="7" borderId="14" applyNumberFormat="0" applyFont="0" applyAlignment="0" applyProtection="0">
      <alignment vertical="center"/>
    </xf>
    <xf numFmtId="0" fontId="55" fillId="7" borderId="14" applyNumberFormat="0" applyFont="0" applyAlignment="0" applyProtection="0">
      <alignment vertical="center"/>
    </xf>
    <xf numFmtId="0" fontId="55" fillId="7" borderId="14" applyNumberFormat="0" applyFont="0" applyAlignment="0" applyProtection="0">
      <alignment vertical="center"/>
    </xf>
    <xf numFmtId="0" fontId="124" fillId="15" borderId="32" applyNumberFormat="0" applyAlignment="0" applyProtection="0">
      <alignment vertical="center"/>
    </xf>
    <xf numFmtId="0" fontId="124" fillId="15" borderId="32" applyNumberFormat="0" applyAlignment="0" applyProtection="0">
      <alignment vertical="center"/>
    </xf>
    <xf numFmtId="0" fontId="47" fillId="0" borderId="0"/>
    <xf numFmtId="0" fontId="124" fillId="15" borderId="32" applyNumberFormat="0" applyAlignment="0" applyProtection="0">
      <alignment vertical="center"/>
    </xf>
    <xf numFmtId="0" fontId="0" fillId="0" borderId="0">
      <alignment vertical="center"/>
    </xf>
    <xf numFmtId="0" fontId="124" fillId="15" borderId="32" applyNumberFormat="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124" fillId="15" borderId="32" applyNumberFormat="0" applyAlignment="0" applyProtection="0">
      <alignment vertical="center"/>
    </xf>
    <xf numFmtId="0" fontId="124" fillId="15" borderId="32" applyNumberFormat="0" applyAlignment="0" applyProtection="0">
      <alignment vertical="center"/>
    </xf>
    <xf numFmtId="10" fontId="63" fillId="0" borderId="0" applyFont="0" applyFill="0" applyBorder="0" applyAlignment="0" applyProtection="0"/>
    <xf numFmtId="9" fontId="59" fillId="0" borderId="0" applyFont="0" applyFill="0" applyBorder="0" applyAlignment="0" applyProtection="0"/>
    <xf numFmtId="0" fontId="0" fillId="0" borderId="0"/>
    <xf numFmtId="0" fontId="67" fillId="0" borderId="0" applyNumberFormat="0" applyFont="0" applyFill="0" applyBorder="0" applyAlignment="0" applyProtection="0">
      <alignment horizontal="left"/>
    </xf>
    <xf numFmtId="15" fontId="67" fillId="0" borderId="0" applyFont="0" applyFill="0" applyBorder="0" applyAlignment="0" applyProtection="0"/>
    <xf numFmtId="0" fontId="49" fillId="5" borderId="0" applyNumberFormat="0" applyBorder="0" applyAlignment="0" applyProtection="0">
      <alignment vertical="center"/>
    </xf>
    <xf numFmtId="4" fontId="67" fillId="0" borderId="0" applyFont="0" applyFill="0" applyBorder="0" applyAlignment="0" applyProtection="0"/>
    <xf numFmtId="0" fontId="117" fillId="0" borderId="33">
      <alignment horizontal="center"/>
    </xf>
    <xf numFmtId="3" fontId="67" fillId="0" borderId="0" applyFont="0" applyFill="0" applyBorder="0" applyAlignment="0" applyProtection="0"/>
    <xf numFmtId="3" fontId="125" fillId="0" borderId="0"/>
    <xf numFmtId="0" fontId="44" fillId="3" borderId="0" applyNumberFormat="0" applyBorder="0" applyAlignment="0" applyProtection="0">
      <alignment vertical="center"/>
    </xf>
    <xf numFmtId="0" fontId="126" fillId="0" borderId="0" applyNumberFormat="0" applyFill="0" applyBorder="0" applyAlignment="0" applyProtection="0"/>
    <xf numFmtId="0" fontId="127" fillId="0" borderId="0"/>
    <xf numFmtId="0" fontId="87" fillId="4" borderId="0" applyNumberFormat="0" applyBorder="0" applyAlignment="0" applyProtection="0">
      <alignment vertical="center"/>
    </xf>
    <xf numFmtId="0" fontId="109" fillId="67" borderId="28">
      <protection locked="0"/>
    </xf>
    <xf numFmtId="0" fontId="0" fillId="0" borderId="0"/>
    <xf numFmtId="0" fontId="109" fillId="67" borderId="28">
      <protection locked="0"/>
    </xf>
    <xf numFmtId="0" fontId="0" fillId="0" borderId="0"/>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114" fillId="0" borderId="34" applyProtection="0"/>
    <xf numFmtId="183" fontId="63" fillId="0" borderId="0" applyFont="0" applyFill="0" applyBorder="0" applyAlignment="0" applyProtection="0"/>
    <xf numFmtId="194" fontId="28" fillId="0" borderId="0" applyFont="0" applyFill="0" applyBorder="0" applyAlignment="0" applyProtection="0"/>
    <xf numFmtId="208" fontId="28" fillId="0" borderId="0" applyFont="0" applyFill="0" applyBorder="0" applyAlignment="0" applyProtection="0"/>
    <xf numFmtId="0" fontId="99" fillId="0" borderId="0" applyNumberFormat="0" applyFill="0" applyBorder="0" applyAlignment="0" applyProtection="0">
      <alignment vertical="center"/>
    </xf>
    <xf numFmtId="0" fontId="92" fillId="5" borderId="0" applyNumberFormat="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9" fontId="5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0" fontId="0" fillId="0" borderId="0"/>
    <xf numFmtId="9" fontId="55" fillId="0" borderId="0" applyFont="0" applyFill="0" applyBorder="0" applyAlignment="0" applyProtection="0">
      <alignment vertical="center"/>
    </xf>
    <xf numFmtId="0" fontId="45" fillId="4" borderId="0" applyNumberFormat="0" applyBorder="0" applyAlignment="0" applyProtection="0">
      <alignment vertical="center"/>
    </xf>
    <xf numFmtId="9" fontId="5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93" fontId="63" fillId="0" borderId="0" applyFont="0" applyFill="0" applyBorder="0" applyAlignment="0" applyProtection="0"/>
    <xf numFmtId="0" fontId="63" fillId="0" borderId="35" applyNumberFormat="0" applyFill="0" applyProtection="0">
      <alignment horizontal="right"/>
    </xf>
    <xf numFmtId="0" fontId="128" fillId="0" borderId="17" applyNumberFormat="0" applyFill="0" applyAlignment="0" applyProtection="0">
      <alignment vertical="center"/>
    </xf>
    <xf numFmtId="0" fontId="68" fillId="0" borderId="17" applyNumberFormat="0" applyFill="0" applyAlignment="0" applyProtection="0">
      <alignment vertical="center"/>
    </xf>
    <xf numFmtId="0" fontId="68" fillId="0" borderId="17" applyNumberFormat="0" applyFill="0" applyAlignment="0" applyProtection="0">
      <alignment vertical="center"/>
    </xf>
    <xf numFmtId="0" fontId="113" fillId="0" borderId="27" applyNumberFormat="0" applyFill="0" applyAlignment="0" applyProtection="0">
      <alignment vertical="center"/>
    </xf>
    <xf numFmtId="0" fontId="0" fillId="0" borderId="0">
      <alignment vertical="center"/>
    </xf>
    <xf numFmtId="0" fontId="45" fillId="4" borderId="0" applyNumberFormat="0" applyBorder="0" applyAlignment="0" applyProtection="0">
      <alignment vertical="center"/>
    </xf>
    <xf numFmtId="0" fontId="102" fillId="0" borderId="27" applyNumberFormat="0" applyFill="0" applyAlignment="0" applyProtection="0">
      <alignment vertical="center"/>
    </xf>
    <xf numFmtId="0" fontId="0" fillId="0" borderId="0">
      <alignment vertical="center"/>
    </xf>
    <xf numFmtId="0" fontId="45" fillId="4" borderId="0" applyNumberFormat="0" applyBorder="0" applyAlignment="0" applyProtection="0">
      <alignment vertical="center"/>
    </xf>
    <xf numFmtId="0" fontId="92" fillId="5" borderId="0" applyNumberFormat="0" applyBorder="0" applyAlignment="0" applyProtection="0">
      <alignment vertical="center"/>
    </xf>
    <xf numFmtId="0" fontId="102" fillId="0" borderId="27" applyNumberFormat="0" applyFill="0" applyAlignment="0" applyProtection="0">
      <alignment vertical="center"/>
    </xf>
    <xf numFmtId="0" fontId="46" fillId="3" borderId="0" applyNumberFormat="0" applyBorder="0" applyAlignment="0" applyProtection="0">
      <alignment vertical="center"/>
    </xf>
    <xf numFmtId="0" fontId="129" fillId="0" borderId="18" applyNumberFormat="0" applyFill="0" applyAlignment="0" applyProtection="0">
      <alignment vertical="center"/>
    </xf>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71" fillId="0" borderId="18" applyNumberFormat="0" applyFill="0" applyAlignment="0" applyProtection="0">
      <alignment vertical="center"/>
    </xf>
    <xf numFmtId="0" fontId="45" fillId="4" borderId="0" applyNumberFormat="0" applyBorder="0" applyAlignment="0" applyProtection="0">
      <alignment vertical="center"/>
    </xf>
    <xf numFmtId="0" fontId="71" fillId="0" borderId="18" applyNumberFormat="0" applyFill="0" applyAlignment="0" applyProtection="0">
      <alignment vertical="center"/>
    </xf>
    <xf numFmtId="43" fontId="55" fillId="0" borderId="0" applyFont="0" applyFill="0" applyBorder="0" applyAlignment="0" applyProtection="0">
      <alignment vertical="center"/>
    </xf>
    <xf numFmtId="0" fontId="129"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46" fillId="3" borderId="0" applyNumberFormat="0" applyBorder="0" applyAlignment="0" applyProtection="0">
      <alignment vertical="center"/>
    </xf>
    <xf numFmtId="0" fontId="71" fillId="0" borderId="0" applyNumberFormat="0" applyFill="0" applyBorder="0" applyAlignment="0" applyProtection="0">
      <alignment vertical="center"/>
    </xf>
    <xf numFmtId="0" fontId="87" fillId="4" borderId="0" applyNumberFormat="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58" fillId="12" borderId="0" applyNumberFormat="0" applyBorder="0" applyAlignment="0" applyProtection="0">
      <alignment vertical="center"/>
    </xf>
    <xf numFmtId="0" fontId="130" fillId="0" borderId="35" applyNumberFormat="0" applyFill="0" applyProtection="0">
      <alignment horizontal="center"/>
    </xf>
    <xf numFmtId="0" fontId="131" fillId="0" borderId="0" applyNumberFormat="0" applyFill="0" applyBorder="0" applyAlignment="0" applyProtection="0"/>
    <xf numFmtId="0" fontId="131" fillId="0" borderId="0" applyNumberFormat="0" applyFill="0" applyBorder="0" applyAlignment="0" applyProtection="0"/>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131" fillId="0" borderId="0" applyNumberFormat="0" applyFill="0" applyBorder="0" applyAlignment="0" applyProtection="0"/>
    <xf numFmtId="0" fontId="111" fillId="0" borderId="13" applyNumberFormat="0" applyFill="0" applyProtection="0">
      <alignment horizontal="center"/>
    </xf>
    <xf numFmtId="0" fontId="44"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92" fillId="5" borderId="0" applyNumberFormat="0" applyBorder="0" applyAlignment="0" applyProtection="0">
      <alignment vertical="center"/>
    </xf>
    <xf numFmtId="0" fontId="46" fillId="3" borderId="0" applyNumberFormat="0" applyBorder="0" applyAlignment="0" applyProtection="0">
      <alignment vertical="center"/>
    </xf>
    <xf numFmtId="0" fontId="101" fillId="63" borderId="0" applyNumberFormat="0" applyBorder="0" applyAlignment="0" applyProtection="0"/>
    <xf numFmtId="0" fontId="92" fillId="5"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92" fillId="5" borderId="0" applyNumberFormat="0" applyBorder="0" applyAlignment="0" applyProtection="0">
      <alignment vertical="center"/>
    </xf>
    <xf numFmtId="0" fontId="92" fillId="5" borderId="0" applyNumberFormat="0" applyBorder="0" applyAlignment="0" applyProtection="0">
      <alignment vertical="center"/>
    </xf>
    <xf numFmtId="0" fontId="92" fillId="5" borderId="0" applyNumberFormat="0" applyBorder="0" applyAlignment="0" applyProtection="0">
      <alignment vertical="center"/>
    </xf>
    <xf numFmtId="0" fontId="0" fillId="0" borderId="0">
      <alignment vertical="center"/>
    </xf>
    <xf numFmtId="0" fontId="45" fillId="4" borderId="0" applyNumberFormat="0" applyBorder="0" applyAlignment="0" applyProtection="0">
      <alignment vertical="center"/>
    </xf>
    <xf numFmtId="0" fontId="92" fillId="5" borderId="0" applyNumberFormat="0" applyBorder="0" applyAlignment="0" applyProtection="0">
      <alignment vertical="center"/>
    </xf>
    <xf numFmtId="0" fontId="92" fillId="5" borderId="0" applyNumberFormat="0" applyBorder="0" applyAlignment="0" applyProtection="0">
      <alignment vertical="center"/>
    </xf>
    <xf numFmtId="0" fontId="115" fillId="76" borderId="0" applyNumberFormat="0" applyBorder="0" applyAlignment="0" applyProtection="0"/>
    <xf numFmtId="0" fontId="92" fillId="5" borderId="0" applyNumberFormat="0" applyBorder="0" applyAlignment="0" applyProtection="0">
      <alignment vertical="center"/>
    </xf>
    <xf numFmtId="0" fontId="92"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58" fillId="13" borderId="0" applyNumberFormat="0" applyBorder="0" applyAlignment="0" applyProtection="0"/>
    <xf numFmtId="0" fontId="92" fillId="5" borderId="0" applyNumberFormat="0" applyBorder="0" applyAlignment="0" applyProtection="0">
      <alignment vertical="center"/>
    </xf>
    <xf numFmtId="0" fontId="58" fillId="13" borderId="0" applyNumberFormat="0" applyBorder="0" applyAlignment="0" applyProtection="0"/>
    <xf numFmtId="0" fontId="92" fillId="5" borderId="0" applyNumberFormat="0" applyBorder="0" applyAlignment="0" applyProtection="0">
      <alignment vertical="center"/>
    </xf>
    <xf numFmtId="0" fontId="92" fillId="5" borderId="0" applyNumberFormat="0" applyBorder="0" applyAlignment="0" applyProtection="0">
      <alignment vertical="center"/>
    </xf>
    <xf numFmtId="0" fontId="92" fillId="5" borderId="0" applyNumberFormat="0" applyBorder="0" applyAlignment="0" applyProtection="0">
      <alignment vertical="center"/>
    </xf>
    <xf numFmtId="0" fontId="92" fillId="5" borderId="0" applyNumberFormat="0" applyBorder="0" applyAlignment="0" applyProtection="0">
      <alignment vertical="center"/>
    </xf>
    <xf numFmtId="0" fontId="92" fillId="5" borderId="0" applyNumberFormat="0" applyBorder="0" applyAlignment="0" applyProtection="0">
      <alignment vertical="center"/>
    </xf>
    <xf numFmtId="0" fontId="92" fillId="5" borderId="0" applyNumberFormat="0" applyBorder="0" applyAlignment="0" applyProtection="0">
      <alignment vertical="center"/>
    </xf>
    <xf numFmtId="0" fontId="132" fillId="0" borderId="0"/>
    <xf numFmtId="0" fontId="92" fillId="5" borderId="0" applyNumberFormat="0" applyBorder="0" applyAlignment="0" applyProtection="0">
      <alignment vertical="center"/>
    </xf>
    <xf numFmtId="0" fontId="92" fillId="5" borderId="0" applyNumberFormat="0" applyBorder="0" applyAlignment="0" applyProtection="0">
      <alignment vertical="center"/>
    </xf>
    <xf numFmtId="0" fontId="92" fillId="5" borderId="0" applyNumberFormat="0" applyBorder="0" applyAlignment="0" applyProtection="0">
      <alignment vertical="center"/>
    </xf>
    <xf numFmtId="0" fontId="92"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3" borderId="0" applyNumberFormat="0" applyBorder="0" applyAlignment="0" applyProtection="0">
      <alignment vertical="center"/>
    </xf>
    <xf numFmtId="0" fontId="46" fillId="5" borderId="0" applyNumberFormat="0" applyBorder="0" applyAlignment="0" applyProtection="0">
      <alignment vertical="center"/>
    </xf>
    <xf numFmtId="0" fontId="46" fillId="3" borderId="0" applyNumberFormat="0" applyBorder="0" applyAlignment="0" applyProtection="0">
      <alignment vertical="center"/>
    </xf>
    <xf numFmtId="0" fontId="46" fillId="5" borderId="0" applyNumberFormat="0" applyBorder="0" applyAlignment="0" applyProtection="0">
      <alignment vertical="center"/>
    </xf>
    <xf numFmtId="0" fontId="46" fillId="3"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0" fillId="0" borderId="0"/>
    <xf numFmtId="0" fontId="46" fillId="5" borderId="0" applyNumberFormat="0" applyBorder="0" applyAlignment="0" applyProtection="0">
      <alignment vertical="center"/>
    </xf>
    <xf numFmtId="0" fontId="0" fillId="0" borderId="0"/>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5" fillId="4" borderId="0" applyNumberFormat="0" applyBorder="0" applyAlignment="0" applyProtection="0">
      <alignment vertical="center"/>
    </xf>
    <xf numFmtId="0" fontId="46" fillId="5" borderId="0" applyNumberFormat="0" applyBorder="0" applyAlignment="0" applyProtection="0">
      <alignment vertical="center"/>
    </xf>
    <xf numFmtId="0" fontId="46" fillId="3" borderId="0" applyNumberFormat="0" applyBorder="0" applyAlignment="0" applyProtection="0">
      <alignment vertical="center"/>
    </xf>
    <xf numFmtId="0" fontId="62" fillId="12" borderId="0" applyNumberFormat="0" applyBorder="0" applyAlignment="0" applyProtection="0">
      <alignment vertical="center"/>
    </xf>
    <xf numFmtId="0" fontId="46" fillId="3" borderId="0" applyNumberFormat="0" applyBorder="0" applyAlignment="0" applyProtection="0">
      <alignment vertical="center"/>
    </xf>
    <xf numFmtId="0" fontId="121" fillId="0" borderId="0"/>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4" fillId="3" borderId="0" applyNumberFormat="0" applyBorder="0" applyAlignment="0" applyProtection="0">
      <alignment vertical="center"/>
    </xf>
    <xf numFmtId="0" fontId="46" fillId="3"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4"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4"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0" fillId="0" borderId="0">
      <alignment vertical="center"/>
    </xf>
    <xf numFmtId="0" fontId="46" fillId="3" borderId="0" applyNumberFormat="0" applyBorder="0" applyAlignment="0" applyProtection="0">
      <alignment vertical="center"/>
    </xf>
    <xf numFmtId="0" fontId="0" fillId="0" borderId="0"/>
    <xf numFmtId="0" fontId="46" fillId="3" borderId="0" applyNumberFormat="0" applyBorder="0" applyAlignment="0" applyProtection="0">
      <alignment vertical="center"/>
    </xf>
    <xf numFmtId="0" fontId="0" fillId="0" borderId="0" applyNumberFormat="0"/>
    <xf numFmtId="0" fontId="46" fillId="3" borderId="0" applyNumberFormat="0" applyBorder="0" applyAlignment="0" applyProtection="0">
      <alignment vertical="center"/>
    </xf>
    <xf numFmtId="0" fontId="0" fillId="0" borderId="0" applyNumberFormat="0"/>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0" fillId="0" borderId="0"/>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0" fillId="0" borderId="0">
      <alignment vertical="center"/>
    </xf>
    <xf numFmtId="0" fontId="46" fillId="3" borderId="0" applyNumberFormat="0" applyBorder="0" applyAlignment="0" applyProtection="0">
      <alignment vertical="center"/>
    </xf>
    <xf numFmtId="0" fontId="0" fillId="0" borderId="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0" fillId="0" borderId="0"/>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0" fillId="0" borderId="0">
      <alignment vertical="center"/>
    </xf>
    <xf numFmtId="0" fontId="62" fillId="12"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134" fillId="17" borderId="15" applyNumberFormat="0" applyAlignment="0" applyProtection="0">
      <alignment vertical="center"/>
    </xf>
    <xf numFmtId="0" fontId="55" fillId="0" borderId="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0" fillId="0" borderId="0"/>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4" borderId="0" applyNumberFormat="0" applyBorder="0" applyAlignment="0" applyProtection="0">
      <alignment vertical="center"/>
    </xf>
    <xf numFmtId="0" fontId="0" fillId="0" borderId="0"/>
    <xf numFmtId="0" fontId="46" fillId="3" borderId="0" applyNumberFormat="0" applyBorder="0" applyAlignment="0" applyProtection="0">
      <alignment vertical="center"/>
    </xf>
    <xf numFmtId="0" fontId="0" fillId="0" borderId="0"/>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12"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87" fillId="4"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7" fillId="0" borderId="0"/>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7" fillId="0" borderId="0"/>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101" fillId="63" borderId="0" applyNumberFormat="0" applyBorder="0" applyAlignment="0" applyProtection="0"/>
    <xf numFmtId="0" fontId="101" fillId="63" borderId="0" applyNumberFormat="0" applyBorder="0" applyAlignment="0" applyProtection="0"/>
    <xf numFmtId="0" fontId="101" fillId="63" borderId="0" applyNumberFormat="0" applyBorder="0" applyAlignment="0" applyProtection="0"/>
    <xf numFmtId="0" fontId="101" fillId="63" borderId="0" applyNumberFormat="0" applyBorder="0" applyAlignment="0" applyProtection="0"/>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6" fillId="3" borderId="0" applyNumberFormat="0" applyBorder="0" applyAlignment="0" applyProtection="0">
      <alignment vertical="center"/>
    </xf>
    <xf numFmtId="0" fontId="48" fillId="3" borderId="0" applyNumberFormat="0" applyBorder="0" applyAlignment="0" applyProtection="0">
      <alignment vertical="center"/>
    </xf>
    <xf numFmtId="0" fontId="92" fillId="3" borderId="0" applyNumberFormat="0" applyBorder="0" applyAlignment="0" applyProtection="0">
      <alignment vertical="center"/>
    </xf>
    <xf numFmtId="0" fontId="92" fillId="3" borderId="0" applyNumberFormat="0" applyBorder="0" applyAlignment="0" applyProtection="0">
      <alignment vertical="center"/>
    </xf>
    <xf numFmtId="0" fontId="0" fillId="0" borderId="0"/>
    <xf numFmtId="0" fontId="92" fillId="3" borderId="0" applyNumberFormat="0" applyBorder="0" applyAlignment="0" applyProtection="0">
      <alignment vertical="center"/>
    </xf>
    <xf numFmtId="0" fontId="46" fillId="3" borderId="0" applyNumberFormat="0" applyBorder="0" applyAlignment="0" applyProtection="0">
      <alignment vertical="center"/>
    </xf>
    <xf numFmtId="0" fontId="92" fillId="3" borderId="0" applyNumberFormat="0" applyBorder="0" applyAlignment="0" applyProtection="0">
      <alignment vertical="center"/>
    </xf>
    <xf numFmtId="0" fontId="92" fillId="3" borderId="0" applyNumberFormat="0" applyBorder="0" applyAlignment="0" applyProtection="0">
      <alignment vertical="center"/>
    </xf>
    <xf numFmtId="0" fontId="0" fillId="0" borderId="0"/>
    <xf numFmtId="0" fontId="92"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4" borderId="0" applyNumberFormat="0" applyBorder="0" applyAlignment="0" applyProtection="0">
      <alignment vertical="center"/>
    </xf>
    <xf numFmtId="0" fontId="85" fillId="3" borderId="0" applyNumberFormat="0" applyBorder="0" applyAlignment="0" applyProtection="0"/>
    <xf numFmtId="0" fontId="49" fillId="5" borderId="0" applyNumberFormat="0" applyBorder="0" applyAlignment="0" applyProtection="0">
      <alignment vertical="center"/>
    </xf>
    <xf numFmtId="0" fontId="46" fillId="3" borderId="0" applyNumberFormat="0" applyBorder="0" applyAlignment="0" applyProtection="0">
      <alignment vertical="center"/>
    </xf>
    <xf numFmtId="0" fontId="49" fillId="5" borderId="0" applyNumberFormat="0" applyBorder="0" applyAlignment="0" applyProtection="0">
      <alignment vertical="center"/>
    </xf>
    <xf numFmtId="0" fontId="46" fillId="3" borderId="0" applyNumberFormat="0" applyBorder="0" applyAlignment="0" applyProtection="0">
      <alignment vertical="center"/>
    </xf>
    <xf numFmtId="0" fontId="49" fillId="5" borderId="0" applyNumberFormat="0" applyBorder="0" applyAlignment="0" applyProtection="0">
      <alignment vertical="center"/>
    </xf>
    <xf numFmtId="0" fontId="46" fillId="3"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5" fillId="4" borderId="0" applyNumberFormat="0" applyBorder="0" applyAlignment="0" applyProtection="0">
      <alignment vertical="center"/>
    </xf>
    <xf numFmtId="0" fontId="101" fillId="63" borderId="0" applyNumberFormat="0" applyBorder="0" applyAlignment="0" applyProtection="0"/>
    <xf numFmtId="0" fontId="101" fillId="63" borderId="0" applyNumberFormat="0" applyBorder="0" applyAlignment="0" applyProtection="0"/>
    <xf numFmtId="0" fontId="101" fillId="63" borderId="0" applyNumberFormat="0" applyBorder="0" applyAlignment="0" applyProtection="0"/>
    <xf numFmtId="0" fontId="45" fillId="4" borderId="0" applyNumberFormat="0" applyBorder="0" applyAlignment="0" applyProtection="0">
      <alignment vertical="center"/>
    </xf>
    <xf numFmtId="0" fontId="101" fillId="63" borderId="0" applyNumberFormat="0" applyBorder="0" applyAlignment="0" applyProtection="0"/>
    <xf numFmtId="0" fontId="45" fillId="4" borderId="0" applyNumberFormat="0" applyBorder="0" applyAlignment="0" applyProtection="0">
      <alignment vertical="center"/>
    </xf>
    <xf numFmtId="0" fontId="55" fillId="0" borderId="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5" fillId="4"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5" fillId="4" borderId="0" applyNumberFormat="0" applyBorder="0" applyAlignment="0" applyProtection="0">
      <alignment vertical="center"/>
    </xf>
    <xf numFmtId="0" fontId="48" fillId="5"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92" fillId="5" borderId="0" applyNumberFormat="0" applyBorder="0" applyAlignment="0" applyProtection="0">
      <alignment vertical="center"/>
    </xf>
    <xf numFmtId="0" fontId="92" fillId="5" borderId="0" applyNumberFormat="0" applyBorder="0" applyAlignment="0" applyProtection="0">
      <alignment vertical="center"/>
    </xf>
    <xf numFmtId="0" fontId="92"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0" fillId="0" borderId="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101" fillId="63" borderId="0" applyNumberFormat="0" applyBorder="0" applyAlignment="0" applyProtection="0"/>
    <xf numFmtId="0" fontId="101" fillId="63" borderId="0" applyNumberFormat="0" applyBorder="0" applyAlignment="0" applyProtection="0"/>
    <xf numFmtId="0" fontId="101" fillId="63" borderId="0" applyNumberFormat="0" applyBorder="0" applyAlignment="0" applyProtection="0"/>
    <xf numFmtId="0" fontId="101" fillId="63" borderId="0" applyNumberFormat="0" applyBorder="0" applyAlignment="0" applyProtection="0"/>
    <xf numFmtId="0" fontId="58" fillId="12" borderId="0" applyNumberFormat="0" applyBorder="0" applyAlignment="0" applyProtection="0">
      <alignment vertical="center"/>
    </xf>
    <xf numFmtId="0" fontId="101" fillId="63" borderId="0" applyNumberFormat="0" applyBorder="0" applyAlignment="0" applyProtection="0"/>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4"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4" fillId="3" borderId="0" applyNumberFormat="0" applyBorder="0" applyAlignment="0" applyProtection="0">
      <alignment vertical="center"/>
    </xf>
    <xf numFmtId="0" fontId="46" fillId="3" borderId="0" applyNumberFormat="0" applyBorder="0" applyAlignment="0" applyProtection="0">
      <alignment vertical="center"/>
    </xf>
    <xf numFmtId="0" fontId="0" fillId="0" borderId="0"/>
    <xf numFmtId="0" fontId="46" fillId="3" borderId="0" applyNumberFormat="0" applyBorder="0" applyAlignment="0" applyProtection="0">
      <alignment vertical="center"/>
    </xf>
    <xf numFmtId="0" fontId="101" fillId="63" borderId="0" applyNumberFormat="0" applyBorder="0" applyAlignment="0" applyProtection="0"/>
    <xf numFmtId="0" fontId="45" fillId="4" borderId="0" applyNumberFormat="0" applyBorder="0" applyAlignment="0" applyProtection="0">
      <alignment vertical="center"/>
    </xf>
    <xf numFmtId="0" fontId="0" fillId="0" borderId="0"/>
    <xf numFmtId="0" fontId="101" fillId="63" borderId="0" applyNumberFormat="0" applyBorder="0" applyAlignment="0" applyProtection="0"/>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8" fillId="5" borderId="0" applyNumberFormat="0" applyBorder="0" applyAlignment="0" applyProtection="0">
      <alignment vertical="center"/>
    </xf>
    <xf numFmtId="0" fontId="62" fillId="4"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6" fillId="3" borderId="0" applyNumberFormat="0" applyBorder="0" applyAlignment="0" applyProtection="0">
      <alignment vertical="center"/>
    </xf>
    <xf numFmtId="0" fontId="44"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5" fillId="4"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101" fillId="63" borderId="0" applyNumberFormat="0" applyBorder="0" applyAlignment="0" applyProtection="0"/>
    <xf numFmtId="0" fontId="101" fillId="63" borderId="0" applyNumberFormat="0" applyBorder="0" applyAlignment="0" applyProtection="0"/>
    <xf numFmtId="0" fontId="101" fillId="63" borderId="0" applyNumberFormat="0" applyBorder="0" applyAlignment="0" applyProtection="0"/>
    <xf numFmtId="0" fontId="101" fillId="63" borderId="0" applyNumberFormat="0" applyBorder="0" applyAlignment="0" applyProtection="0"/>
    <xf numFmtId="0" fontId="101" fillId="63" borderId="0" applyNumberFormat="0" applyBorder="0" applyAlignment="0" applyProtection="0"/>
    <xf numFmtId="0" fontId="45" fillId="4" borderId="0" applyNumberFormat="0" applyBorder="0" applyAlignment="0" applyProtection="0">
      <alignment vertical="center"/>
    </xf>
    <xf numFmtId="0" fontId="101" fillId="63" borderId="0" applyNumberFormat="0" applyBorder="0" applyAlignment="0" applyProtection="0"/>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4" fillId="3" borderId="0" applyNumberFormat="0" applyBorder="0" applyAlignment="0" applyProtection="0">
      <alignment vertical="center"/>
    </xf>
    <xf numFmtId="0" fontId="46" fillId="3" borderId="0" applyNumberFormat="0" applyBorder="0" applyAlignment="0" applyProtection="0">
      <alignment vertical="center"/>
    </xf>
    <xf numFmtId="0" fontId="44" fillId="3" borderId="0" applyNumberFormat="0" applyBorder="0" applyAlignment="0" applyProtection="0">
      <alignment vertical="center"/>
    </xf>
    <xf numFmtId="0" fontId="48" fillId="5"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0" fillId="0" borderId="0"/>
    <xf numFmtId="0" fontId="46" fillId="3" borderId="0" applyNumberFormat="0" applyBorder="0" applyAlignment="0" applyProtection="0">
      <alignment vertical="center"/>
    </xf>
    <xf numFmtId="197" fontId="63" fillId="0" borderId="13" applyFill="0" applyProtection="0">
      <alignment horizontal="right"/>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4" fillId="3" borderId="0" applyNumberFormat="0" applyBorder="0" applyAlignment="0" applyProtection="0">
      <alignment vertical="center"/>
    </xf>
    <xf numFmtId="0" fontId="44"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44" fontId="0" fillId="0" borderId="0" applyFont="0" applyFill="0" applyBorder="0" applyAlignment="0" applyProtection="0"/>
    <xf numFmtId="0" fontId="46" fillId="3" borderId="0" applyNumberFormat="0" applyBorder="0" applyAlignment="0" applyProtection="0">
      <alignment vertical="center"/>
    </xf>
    <xf numFmtId="44" fontId="0" fillId="0" borderId="0" applyFont="0" applyFill="0" applyBorder="0" applyAlignment="0" applyProtection="0"/>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4" borderId="0" applyNumberFormat="0" applyBorder="0" applyAlignment="0" applyProtection="0">
      <alignment vertical="center"/>
    </xf>
    <xf numFmtId="0" fontId="44" fillId="3" borderId="0" applyNumberFormat="0" applyBorder="0" applyAlignment="0" applyProtection="0">
      <alignment vertical="center"/>
    </xf>
    <xf numFmtId="0" fontId="44"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135" fillId="0" borderId="0" applyNumberFormat="0" applyFill="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4"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4" fillId="3" borderId="0" applyNumberFormat="0" applyBorder="0" applyAlignment="0" applyProtection="0">
      <alignment vertical="center"/>
    </xf>
    <xf numFmtId="0" fontId="46" fillId="3" borderId="0" applyNumberFormat="0" applyBorder="0" applyAlignment="0" applyProtection="0">
      <alignment vertical="center"/>
    </xf>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12" borderId="0" applyNumberFormat="0" applyBorder="0" applyAlignment="0" applyProtection="0">
      <alignment vertical="center"/>
    </xf>
    <xf numFmtId="0" fontId="44" fillId="3" borderId="0" applyNumberFormat="0" applyBorder="0" applyAlignment="0" applyProtection="0">
      <alignment vertical="center"/>
    </xf>
    <xf numFmtId="0" fontId="58" fillId="12" borderId="0" applyNumberFormat="0" applyBorder="0" applyAlignment="0" applyProtection="0">
      <alignment vertical="center"/>
    </xf>
    <xf numFmtId="0" fontId="46" fillId="3" borderId="0" applyNumberFormat="0" applyBorder="0" applyAlignment="0" applyProtection="0">
      <alignment vertical="center"/>
    </xf>
    <xf numFmtId="0" fontId="58" fillId="12" borderId="0" applyNumberFormat="0" applyBorder="0" applyAlignment="0" applyProtection="0">
      <alignment vertical="center"/>
    </xf>
    <xf numFmtId="0" fontId="46" fillId="3" borderId="0" applyNumberFormat="0" applyBorder="0" applyAlignment="0" applyProtection="0">
      <alignment vertical="center"/>
    </xf>
    <xf numFmtId="0" fontId="58" fillId="12" borderId="0" applyNumberFormat="0" applyBorder="0" applyAlignment="0" applyProtection="0">
      <alignment vertical="center"/>
    </xf>
    <xf numFmtId="0" fontId="0" fillId="0" borderId="0"/>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5" fillId="4" borderId="0" applyNumberFormat="0" applyBorder="0" applyAlignment="0" applyProtection="0">
      <alignment vertical="center"/>
    </xf>
    <xf numFmtId="0" fontId="44" fillId="3" borderId="0" applyNumberFormat="0" applyBorder="0" applyAlignment="0" applyProtection="0">
      <alignment vertical="center"/>
    </xf>
    <xf numFmtId="0" fontId="47" fillId="0" borderId="0">
      <alignment vertical="center"/>
    </xf>
    <xf numFmtId="0" fontId="3" fillId="0" borderId="0"/>
    <xf numFmtId="0" fontId="0" fillId="0" borderId="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5" fillId="0" borderId="0">
      <alignment vertical="center"/>
    </xf>
    <xf numFmtId="0" fontId="45"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12" borderId="0" applyNumberFormat="0" applyBorder="0" applyAlignment="0" applyProtection="0">
      <alignment vertical="center"/>
    </xf>
    <xf numFmtId="0" fontId="0" fillId="0" borderId="0"/>
    <xf numFmtId="0" fontId="0" fillId="0" borderId="0"/>
    <xf numFmtId="0" fontId="0" fillId="0" borderId="0"/>
    <xf numFmtId="0" fontId="45" fillId="4" borderId="0" applyNumberFormat="0" applyBorder="0" applyAlignment="0" applyProtection="0">
      <alignment vertical="center"/>
    </xf>
    <xf numFmtId="0" fontId="55"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6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7"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5" fillId="0" borderId="0">
      <alignment vertical="center"/>
    </xf>
    <xf numFmtId="0" fontId="0" fillId="0" borderId="0"/>
    <xf numFmtId="0" fontId="0" fillId="0" borderId="0"/>
    <xf numFmtId="0" fontId="0" fillId="0" borderId="0" applyNumberFormat="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NumberFormat="0"/>
    <xf numFmtId="0" fontId="0" fillId="0" borderId="0" applyNumberFormat="0"/>
    <xf numFmtId="0" fontId="0" fillId="0" borderId="0"/>
    <xf numFmtId="0" fontId="0" fillId="0" borderId="0"/>
    <xf numFmtId="0" fontId="0" fillId="0" borderId="0"/>
    <xf numFmtId="0" fontId="0" fillId="0" borderId="0"/>
    <xf numFmtId="0" fontId="45"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5" fillId="0" borderId="0">
      <alignment vertical="center"/>
    </xf>
    <xf numFmtId="0" fontId="55" fillId="0" borderId="0">
      <alignment vertical="center"/>
    </xf>
    <xf numFmtId="0" fontId="55" fillId="0" borderId="0">
      <alignment vertical="center"/>
    </xf>
    <xf numFmtId="0" fontId="55" fillId="0" borderId="0">
      <alignment vertical="center"/>
    </xf>
    <xf numFmtId="0" fontId="72" fillId="17" borderId="15" applyNumberFormat="0" applyAlignment="0" applyProtection="0">
      <alignment vertical="center"/>
    </xf>
    <xf numFmtId="0" fontId="0" fillId="0" borderId="0"/>
    <xf numFmtId="0" fontId="0" fillId="0" borderId="0"/>
    <xf numFmtId="0" fontId="0" fillId="0" borderId="0"/>
    <xf numFmtId="0" fontId="55"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7"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13" borderId="0" applyNumberFormat="0" applyBorder="0" applyAlignment="0" applyProtection="0"/>
    <xf numFmtId="0" fontId="0" fillId="0" borderId="0">
      <alignment vertical="center"/>
    </xf>
    <xf numFmtId="0" fontId="58" fillId="13" borderId="0" applyNumberFormat="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58" fillId="13" borderId="0" applyNumberFormat="0" applyBorder="0" applyAlignment="0" applyProtection="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45"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0" borderId="0">
      <alignment vertical="center"/>
    </xf>
    <xf numFmtId="0" fontId="0" fillId="0" borderId="0">
      <alignment vertical="center"/>
    </xf>
    <xf numFmtId="0" fontId="0" fillId="0" borderId="0"/>
    <xf numFmtId="0" fontId="55" fillId="0" borderId="0">
      <alignment vertical="center"/>
    </xf>
    <xf numFmtId="0" fontId="0" fillId="0" borderId="0"/>
    <xf numFmtId="0" fontId="0" fillId="0" borderId="0"/>
    <xf numFmtId="0" fontId="45"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4" borderId="0" applyNumberFormat="0" applyBorder="0" applyAlignment="0" applyProtection="0">
      <alignment vertical="center"/>
    </xf>
    <xf numFmtId="0" fontId="0" fillId="0" borderId="0" applyNumberFormat="0"/>
    <xf numFmtId="0" fontId="0" fillId="0" borderId="0">
      <alignment vertical="center"/>
    </xf>
    <xf numFmtId="0" fontId="47" fillId="0" borderId="0"/>
    <xf numFmtId="0" fontId="0" fillId="0" borderId="0"/>
    <xf numFmtId="0" fontId="0" fillId="0" borderId="0"/>
    <xf numFmtId="0" fontId="58" fillId="4"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7" fillId="0" borderId="0"/>
    <xf numFmtId="0" fontId="0" fillId="0" borderId="0">
      <alignment vertical="center"/>
    </xf>
    <xf numFmtId="0" fontId="63" fillId="0" borderId="0"/>
    <xf numFmtId="0" fontId="63" fillId="0" borderId="0"/>
    <xf numFmtId="0" fontId="63" fillId="0" borderId="0"/>
    <xf numFmtId="0" fontId="47"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2" fillId="1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2" fillId="12" borderId="0" applyNumberFormat="0" applyBorder="0" applyAlignment="0" applyProtection="0">
      <alignment vertical="center"/>
    </xf>
    <xf numFmtId="0" fontId="0" fillId="0" borderId="0">
      <alignment vertical="center"/>
    </xf>
    <xf numFmtId="0" fontId="0" fillId="0" borderId="0"/>
    <xf numFmtId="0" fontId="62" fillId="4" borderId="0" applyNumberFormat="0" applyBorder="0" applyAlignment="0" applyProtection="0">
      <alignment vertical="center"/>
    </xf>
    <xf numFmtId="0" fontId="0" fillId="0" borderId="0"/>
    <xf numFmtId="0" fontId="62" fillId="4" borderId="0" applyNumberFormat="0" applyBorder="0" applyAlignment="0" applyProtection="0">
      <alignment vertical="center"/>
    </xf>
    <xf numFmtId="0" fontId="0" fillId="0" borderId="0"/>
    <xf numFmtId="0" fontId="45"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2"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4" borderId="0" applyNumberFormat="0" applyBorder="0" applyAlignment="0" applyProtection="0">
      <alignment vertical="center"/>
    </xf>
    <xf numFmtId="0" fontId="0" fillId="0" borderId="0"/>
    <xf numFmtId="0" fontId="0" fillId="0" borderId="0"/>
    <xf numFmtId="0" fontId="62"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3" fillId="0" borderId="0"/>
    <xf numFmtId="0" fontId="45" fillId="4" borderId="0" applyNumberFormat="0" applyBorder="0" applyAlignment="0" applyProtection="0">
      <alignment vertical="center"/>
    </xf>
    <xf numFmtId="0" fontId="94" fillId="0" borderId="0" applyNumberFormat="0" applyFill="0" applyBorder="0" applyAlignment="0" applyProtection="0">
      <alignment vertical="top"/>
      <protection locked="0"/>
    </xf>
    <xf numFmtId="0" fontId="0" fillId="0" borderId="0" applyNumberFormat="0" applyFill="0" applyBorder="0" applyAlignment="0" applyProtection="0"/>
    <xf numFmtId="0" fontId="136" fillId="0" borderId="0" applyNumberFormat="0" applyFill="0" applyBorder="0" applyAlignment="0" applyProtection="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8" fillId="13" borderId="0" applyNumberFormat="0" applyBorder="0" applyAlignment="0" applyProtection="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8" fillId="13" borderId="0" applyNumberFormat="0" applyBorder="0" applyAlignment="0" applyProtection="0"/>
    <xf numFmtId="0" fontId="45" fillId="4"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181" fontId="28" fillId="0" borderId="0" applyFont="0" applyFill="0" applyBorder="0" applyAlignment="0" applyProtection="0"/>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62" fillId="12" borderId="0" applyNumberFormat="0" applyBorder="0" applyAlignment="0" applyProtection="0">
      <alignment vertical="center"/>
    </xf>
    <xf numFmtId="0" fontId="87" fillId="4"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45" fillId="4"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83" fillId="0" borderId="21" applyNumberFormat="0" applyFill="0" applyAlignment="0" applyProtection="0">
      <alignment vertical="center"/>
    </xf>
    <xf numFmtId="0" fontId="45" fillId="12" borderId="0" applyNumberFormat="0" applyBorder="0" applyAlignment="0" applyProtection="0">
      <alignment vertical="center"/>
    </xf>
    <xf numFmtId="0" fontId="83" fillId="0" borderId="21" applyNumberFormat="0" applyFill="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87"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0" fillId="0" borderId="0">
      <alignment vertical="center"/>
    </xf>
    <xf numFmtId="0" fontId="45" fillId="4" borderId="0" applyNumberFormat="0" applyBorder="0" applyAlignment="0" applyProtection="0">
      <alignment vertical="center"/>
    </xf>
    <xf numFmtId="0" fontId="87"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62" fillId="12"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62" fillId="4" borderId="0" applyNumberFormat="0" applyBorder="0" applyAlignment="0" applyProtection="0">
      <alignment vertical="center"/>
    </xf>
    <xf numFmtId="0" fontId="62" fillId="4" borderId="0" applyNumberFormat="0" applyBorder="0" applyAlignment="0" applyProtection="0">
      <alignment vertical="center"/>
    </xf>
    <xf numFmtId="0" fontId="62"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38" fillId="4" borderId="0" applyNumberFormat="0" applyBorder="0" applyAlignment="0" applyProtection="0"/>
    <xf numFmtId="0" fontId="45" fillId="4" borderId="0" applyNumberFormat="0" applyBorder="0" applyAlignment="0" applyProtection="0">
      <alignment vertical="center"/>
    </xf>
    <xf numFmtId="0" fontId="77" fillId="12" borderId="0" applyNumberFormat="0" applyBorder="0" applyAlignment="0" applyProtection="0">
      <alignment vertical="center"/>
    </xf>
    <xf numFmtId="0" fontId="77" fillId="12" borderId="0" applyNumberFormat="0" applyBorder="0" applyAlignment="0" applyProtection="0">
      <alignment vertical="center"/>
    </xf>
    <xf numFmtId="0" fontId="77" fillId="12" borderId="0" applyNumberFormat="0" applyBorder="0" applyAlignment="0" applyProtection="0">
      <alignment vertical="center"/>
    </xf>
    <xf numFmtId="0" fontId="77" fillId="12" borderId="0" applyNumberFormat="0" applyBorder="0" applyAlignment="0" applyProtection="0">
      <alignment vertical="center"/>
    </xf>
    <xf numFmtId="0" fontId="77" fillId="12" borderId="0" applyNumberFormat="0" applyBorder="0" applyAlignment="0" applyProtection="0">
      <alignment vertical="center"/>
    </xf>
    <xf numFmtId="0" fontId="77" fillId="12" borderId="0" applyNumberFormat="0" applyBorder="0" applyAlignment="0" applyProtection="0">
      <alignment vertical="center"/>
    </xf>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45" fillId="12" borderId="0" applyNumberFormat="0" applyBorder="0" applyAlignment="0" applyProtection="0">
      <alignment vertical="center"/>
    </xf>
    <xf numFmtId="0" fontId="58" fillId="13" borderId="0" applyNumberFormat="0" applyBorder="0" applyAlignment="0" applyProtection="0"/>
    <xf numFmtId="0" fontId="77" fillId="12" borderId="0" applyNumberFormat="0" applyBorder="0" applyAlignment="0" applyProtection="0">
      <alignment vertical="center"/>
    </xf>
    <xf numFmtId="0" fontId="77" fillId="12" borderId="0" applyNumberFormat="0" applyBorder="0" applyAlignment="0" applyProtection="0">
      <alignment vertical="center"/>
    </xf>
    <xf numFmtId="0" fontId="77" fillId="12" borderId="0" applyNumberFormat="0" applyBorder="0" applyAlignment="0" applyProtection="0">
      <alignment vertical="center"/>
    </xf>
    <xf numFmtId="0" fontId="64" fillId="15" borderId="15" applyNumberFormat="0" applyAlignment="0" applyProtection="0">
      <alignment vertical="center"/>
    </xf>
    <xf numFmtId="0" fontId="77" fillId="12" borderId="0" applyNumberFormat="0" applyBorder="0" applyAlignment="0" applyProtection="0">
      <alignment vertical="center"/>
    </xf>
    <xf numFmtId="0" fontId="77" fillId="12" borderId="0" applyNumberFormat="0" applyBorder="0" applyAlignment="0" applyProtection="0">
      <alignment vertical="center"/>
    </xf>
    <xf numFmtId="0" fontId="77" fillId="12" borderId="0" applyNumberFormat="0" applyBorder="0" applyAlignment="0" applyProtection="0">
      <alignment vertical="center"/>
    </xf>
    <xf numFmtId="0" fontId="64" fillId="15" borderId="15" applyNumberFormat="0" applyAlignment="0" applyProtection="0">
      <alignment vertical="center"/>
    </xf>
    <xf numFmtId="0" fontId="77" fillId="12" borderId="0" applyNumberFormat="0" applyBorder="0" applyAlignment="0" applyProtection="0">
      <alignment vertical="center"/>
    </xf>
    <xf numFmtId="0" fontId="77" fillId="12" borderId="0" applyNumberFormat="0" applyBorder="0" applyAlignment="0" applyProtection="0">
      <alignment vertical="center"/>
    </xf>
    <xf numFmtId="0" fontId="98" fillId="2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0" fillId="7" borderId="14" applyNumberFormat="0" applyFont="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38"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8" fillId="13" borderId="0" applyNumberFormat="0" applyBorder="0" applyAlignment="0" applyProtection="0"/>
    <xf numFmtId="0" fontId="58" fillId="13" borderId="0" applyNumberFormat="0" applyBorder="0" applyAlignment="0" applyProtection="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87"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87" fillId="4" borderId="0" applyNumberFormat="0" applyBorder="0" applyAlignment="0" applyProtection="0">
      <alignment vertical="center"/>
    </xf>
    <xf numFmtId="0" fontId="45" fillId="4" borderId="0" applyNumberFormat="0" applyBorder="0" applyAlignment="0" applyProtection="0">
      <alignment vertical="center"/>
    </xf>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62" fillId="12" borderId="0" applyNumberFormat="0" applyBorder="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58" fillId="13" borderId="0" applyNumberFormat="0" applyBorder="0" applyAlignment="0" applyProtection="0"/>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139" fillId="0" borderId="0" applyNumberFormat="0" applyFill="0" applyBorder="0" applyAlignment="0" applyProtection="0">
      <alignment vertical="top"/>
      <protection locked="0"/>
    </xf>
    <xf numFmtId="0" fontId="45" fillId="12" borderId="0" applyNumberFormat="0" applyBorder="0" applyAlignment="0" applyProtection="0">
      <alignment vertical="center"/>
    </xf>
    <xf numFmtId="0" fontId="139" fillId="0" borderId="0" applyNumberFormat="0" applyFill="0" applyBorder="0" applyAlignment="0" applyProtection="0">
      <alignment vertical="top"/>
      <protection locked="0"/>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37" fillId="15" borderId="32" applyNumberFormat="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182" fontId="133" fillId="0" borderId="0" applyFont="0" applyFill="0" applyBorder="0" applyAlignment="0" applyProtection="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87"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87"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87"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73" fillId="0" borderId="0" applyNumberFormat="0" applyFill="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87" fillId="4" borderId="0" applyNumberFormat="0" applyBorder="0" applyAlignment="0" applyProtection="0">
      <alignment vertical="center"/>
    </xf>
    <xf numFmtId="0" fontId="45" fillId="4" borderId="0" applyNumberFormat="0" applyBorder="0" applyAlignment="0" applyProtection="0">
      <alignment vertical="center"/>
    </xf>
    <xf numFmtId="0" fontId="0" fillId="0" borderId="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44" fontId="0" fillId="0" borderId="0" applyFont="0" applyFill="0" applyBorder="0" applyAlignment="0" applyProtection="0"/>
    <xf numFmtId="0" fontId="87"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39"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16" fillId="0" borderId="30" applyNumberFormat="0" applyFill="0" applyAlignment="0" applyProtection="0">
      <alignment vertical="center"/>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200" fontId="133" fillId="0" borderId="0" applyFont="0" applyFill="0" applyBorder="0" applyAlignment="0" applyProtection="0"/>
    <xf numFmtId="0" fontId="140" fillId="15" borderId="15" applyNumberFormat="0" applyAlignment="0" applyProtection="0">
      <alignment vertical="center"/>
    </xf>
    <xf numFmtId="0" fontId="141" fillId="69" borderId="29" applyNumberFormat="0" applyAlignment="0" applyProtection="0">
      <alignment vertical="center"/>
    </xf>
    <xf numFmtId="0" fontId="112" fillId="69" borderId="29" applyNumberFormat="0" applyAlignment="0" applyProtection="0">
      <alignment vertical="center"/>
    </xf>
    <xf numFmtId="207" fontId="2" fillId="0" borderId="2">
      <alignment vertical="center"/>
      <protection locked="0"/>
    </xf>
    <xf numFmtId="0" fontId="112" fillId="69" borderId="29" applyNumberFormat="0" applyAlignment="0" applyProtection="0">
      <alignment vertical="center"/>
    </xf>
    <xf numFmtId="0" fontId="73" fillId="0" borderId="0" applyNumberFormat="0" applyFill="0" applyBorder="0" applyAlignment="0" applyProtection="0">
      <alignment vertical="center"/>
    </xf>
    <xf numFmtId="0" fontId="111" fillId="0" borderId="13" applyNumberFormat="0" applyFill="0" applyProtection="0">
      <alignment horizontal="left"/>
    </xf>
    <xf numFmtId="0" fontId="99" fillId="0" borderId="0" applyNumberFormat="0" applyFill="0" applyBorder="0" applyAlignment="0" applyProtection="0">
      <alignment vertical="center"/>
    </xf>
    <xf numFmtId="0" fontId="142" fillId="0" borderId="21" applyNumberFormat="0" applyFill="0" applyAlignment="0" applyProtection="0">
      <alignment vertical="center"/>
    </xf>
    <xf numFmtId="180" fontId="28" fillId="0" borderId="0" applyFont="0" applyFill="0" applyBorder="0" applyAlignment="0" applyProtection="0"/>
    <xf numFmtId="192" fontId="28" fillId="0" borderId="0" applyFont="0" applyFill="0" applyBorder="0" applyAlignment="0" applyProtection="0"/>
    <xf numFmtId="206" fontId="28" fillId="0" borderId="0" applyFont="0" applyFill="0" applyBorder="0" applyAlignment="0" applyProtection="0"/>
    <xf numFmtId="0" fontId="17" fillId="0" borderId="0"/>
    <xf numFmtId="41" fontId="17" fillId="0" borderId="0" applyFont="0" applyFill="0" applyBorder="0" applyAlignment="0" applyProtection="0"/>
    <xf numFmtId="43" fontId="17" fillId="0" borderId="0" applyFont="0" applyFill="0" applyBorder="0" applyAlignment="0" applyProtection="0"/>
    <xf numFmtId="41" fontId="63" fillId="0" borderId="0" applyFont="0" applyFill="0" applyBorder="0" applyAlignment="0" applyProtection="0"/>
    <xf numFmtId="43" fontId="63"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55" fillId="0" borderId="0" applyFont="0" applyFill="0" applyBorder="0" applyAlignment="0" applyProtection="0">
      <alignment vertical="center"/>
    </xf>
    <xf numFmtId="43" fontId="55" fillId="0" borderId="0" applyFont="0" applyFill="0" applyBorder="0" applyAlignment="0" applyProtection="0">
      <alignment vertical="center"/>
    </xf>
    <xf numFmtId="43" fontId="55" fillId="0" borderId="0" applyFont="0" applyFill="0" applyBorder="0" applyAlignment="0" applyProtection="0">
      <alignment vertical="center"/>
    </xf>
    <xf numFmtId="43" fontId="55" fillId="0" borderId="0" applyFont="0" applyFill="0" applyBorder="0" applyAlignment="0" applyProtection="0">
      <alignment vertical="center"/>
    </xf>
    <xf numFmtId="43" fontId="55" fillId="0" borderId="0" applyFont="0" applyFill="0" applyBorder="0" applyAlignment="0" applyProtection="0">
      <alignment vertical="center"/>
    </xf>
    <xf numFmtId="41" fontId="56" fillId="0" borderId="0" applyFont="0" applyFill="0" applyBorder="0" applyAlignment="0" applyProtection="0">
      <alignment vertical="center"/>
    </xf>
    <xf numFmtId="41" fontId="56" fillId="0" borderId="0" applyFont="0" applyFill="0" applyBorder="0" applyAlignment="0" applyProtection="0">
      <alignment vertical="center"/>
    </xf>
    <xf numFmtId="41" fontId="56" fillId="0" borderId="0" applyFont="0" applyFill="0" applyBorder="0" applyAlignment="0" applyProtection="0">
      <alignment vertical="center"/>
    </xf>
    <xf numFmtId="0" fontId="115" fillId="76" borderId="0" applyNumberFormat="0" applyBorder="0" applyAlignment="0" applyProtection="0"/>
    <xf numFmtId="0" fontId="115" fillId="76" borderId="0" applyNumberFormat="0" applyBorder="0" applyAlignment="0" applyProtection="0"/>
    <xf numFmtId="0" fontId="115" fillId="71" borderId="0" applyNumberFormat="0" applyBorder="0" applyAlignment="0" applyProtection="0"/>
    <xf numFmtId="0" fontId="115" fillId="71" borderId="0" applyNumberFormat="0" applyBorder="0" applyAlignment="0" applyProtection="0"/>
    <xf numFmtId="0" fontId="115" fillId="71" borderId="0" applyNumberFormat="0" applyBorder="0" applyAlignment="0" applyProtection="0"/>
    <xf numFmtId="0" fontId="115" fillId="75" borderId="0" applyNumberFormat="0" applyBorder="0" applyAlignment="0" applyProtection="0"/>
    <xf numFmtId="0" fontId="115" fillId="75" borderId="0" applyNumberFormat="0" applyBorder="0" applyAlignment="0" applyProtection="0"/>
    <xf numFmtId="0" fontId="115" fillId="75" borderId="0" applyNumberFormat="0" applyBorder="0" applyAlignment="0" applyProtection="0"/>
    <xf numFmtId="0" fontId="98" fillId="41" borderId="0" applyNumberFormat="0" applyBorder="0" applyAlignment="0" applyProtection="0">
      <alignment vertical="center"/>
    </xf>
    <xf numFmtId="0" fontId="53" fillId="41" borderId="0" applyNumberFormat="0" applyBorder="0" applyAlignment="0" applyProtection="0">
      <alignment vertical="center"/>
    </xf>
    <xf numFmtId="0" fontId="98" fillId="70" borderId="0" applyNumberFormat="0" applyBorder="0" applyAlignment="0" applyProtection="0">
      <alignment vertical="center"/>
    </xf>
    <xf numFmtId="0" fontId="53" fillId="70" borderId="0" applyNumberFormat="0" applyBorder="0" applyAlignment="0" applyProtection="0">
      <alignment vertical="center"/>
    </xf>
    <xf numFmtId="0" fontId="98" fillId="66" borderId="0" applyNumberFormat="0" applyBorder="0" applyAlignment="0" applyProtection="0">
      <alignment vertical="center"/>
    </xf>
    <xf numFmtId="0" fontId="98" fillId="47" borderId="0" applyNumberFormat="0" applyBorder="0" applyAlignment="0" applyProtection="0">
      <alignment vertical="center"/>
    </xf>
    <xf numFmtId="0" fontId="53" fillId="47" borderId="0" applyNumberFormat="0" applyBorder="0" applyAlignment="0" applyProtection="0">
      <alignment vertical="center"/>
    </xf>
    <xf numFmtId="0" fontId="53" fillId="22" borderId="0" applyNumberFormat="0" applyBorder="0" applyAlignment="0" applyProtection="0">
      <alignment vertical="center"/>
    </xf>
    <xf numFmtId="0" fontId="63" fillId="0" borderId="35" applyNumberFormat="0" applyFill="0" applyProtection="0">
      <alignment horizontal="left"/>
    </xf>
    <xf numFmtId="0" fontId="143" fillId="74" borderId="0" applyNumberFormat="0" applyBorder="0" applyAlignment="0" applyProtection="0">
      <alignment vertical="center"/>
    </xf>
    <xf numFmtId="0" fontId="122" fillId="74" borderId="0" applyNumberFormat="0" applyBorder="0" applyAlignment="0" applyProtection="0">
      <alignment vertical="center"/>
    </xf>
    <xf numFmtId="0" fontId="122" fillId="74" borderId="0" applyNumberFormat="0" applyBorder="0" applyAlignment="0" applyProtection="0">
      <alignment vertical="center"/>
    </xf>
    <xf numFmtId="0" fontId="124" fillId="15" borderId="32" applyNumberFormat="0" applyAlignment="0" applyProtection="0">
      <alignment vertical="center"/>
    </xf>
    <xf numFmtId="0" fontId="124" fillId="15" borderId="32" applyNumberFormat="0" applyAlignment="0" applyProtection="0">
      <alignment vertical="center"/>
    </xf>
    <xf numFmtId="0" fontId="72" fillId="17" borderId="15" applyNumberFormat="0" applyAlignment="0" applyProtection="0">
      <alignment vertical="center"/>
    </xf>
    <xf numFmtId="1" fontId="63" fillId="0" borderId="13" applyFill="0" applyProtection="0">
      <alignment horizontal="center"/>
    </xf>
    <xf numFmtId="1" fontId="2" fillId="0" borderId="2">
      <alignment vertical="center"/>
      <protection locked="0"/>
    </xf>
    <xf numFmtId="1" fontId="2" fillId="0" borderId="2">
      <alignment vertical="center"/>
      <protection locked="0"/>
    </xf>
    <xf numFmtId="1" fontId="2" fillId="0" borderId="2">
      <alignment vertical="center"/>
      <protection locked="0"/>
    </xf>
    <xf numFmtId="1" fontId="2" fillId="0" borderId="2">
      <alignment vertical="center"/>
      <protection locked="0"/>
    </xf>
    <xf numFmtId="0" fontId="0" fillId="0" borderId="0">
      <alignment vertical="center"/>
    </xf>
    <xf numFmtId="0" fontId="0" fillId="0" borderId="0">
      <alignment vertical="center"/>
    </xf>
    <xf numFmtId="0" fontId="104" fillId="0" borderId="0"/>
    <xf numFmtId="207" fontId="2" fillId="0" borderId="2">
      <alignment vertical="center"/>
      <protection locked="0"/>
    </xf>
    <xf numFmtId="207" fontId="2" fillId="0" borderId="2">
      <alignment vertical="center"/>
      <protection locked="0"/>
    </xf>
    <xf numFmtId="207" fontId="2" fillId="0" borderId="2">
      <alignment vertical="center"/>
      <protection locked="0"/>
    </xf>
    <xf numFmtId="0" fontId="28" fillId="0" borderId="0"/>
    <xf numFmtId="0" fontId="47" fillId="0" borderId="0"/>
    <xf numFmtId="0" fontId="67" fillId="0" borderId="0"/>
    <xf numFmtId="43" fontId="63" fillId="0" borderId="0" applyFont="0" applyFill="0" applyBorder="0" applyAlignment="0" applyProtection="0"/>
    <xf numFmtId="41" fontId="63" fillId="0" borderId="0" applyFont="0" applyFill="0" applyBorder="0" applyAlignment="0" applyProtection="0"/>
    <xf numFmtId="0" fontId="0" fillId="7" borderId="14" applyNumberFormat="0" applyFont="0" applyAlignment="0" applyProtection="0">
      <alignment vertical="center"/>
    </xf>
    <xf numFmtId="0" fontId="0" fillId="7" borderId="14" applyNumberFormat="0" applyFont="0" applyAlignment="0" applyProtection="0">
      <alignment vertical="center"/>
    </xf>
    <xf numFmtId="0" fontId="0" fillId="7" borderId="14" applyNumberFormat="0" applyFont="0" applyAlignment="0" applyProtection="0">
      <alignment vertical="center"/>
    </xf>
    <xf numFmtId="0" fontId="0" fillId="7" borderId="14" applyNumberFormat="0" applyFont="0" applyAlignment="0" applyProtection="0">
      <alignment vertical="center"/>
    </xf>
    <xf numFmtId="0" fontId="0" fillId="7" borderId="14" applyNumberFormat="0" applyFont="0" applyAlignment="0" applyProtection="0">
      <alignment vertical="center"/>
    </xf>
    <xf numFmtId="0" fontId="55" fillId="7" borderId="14" applyNumberFormat="0" applyFont="0" applyAlignment="0" applyProtection="0">
      <alignment vertical="center"/>
    </xf>
    <xf numFmtId="40" fontId="51" fillId="0" borderId="0" applyFont="0" applyFill="0" applyBorder="0" applyAlignment="0" applyProtection="0"/>
    <xf numFmtId="0" fontId="51" fillId="0" borderId="0" applyFont="0" applyFill="0" applyBorder="0" applyAlignment="0" applyProtection="0"/>
  </cellStyleXfs>
  <cellXfs count="251">
    <xf numFmtId="0" fontId="0" fillId="0" borderId="0" xfId="0"/>
    <xf numFmtId="0" fontId="1" fillId="0" borderId="0" xfId="1491" applyFont="1" applyFill="1">
      <alignment vertical="center"/>
    </xf>
    <xf numFmtId="0" fontId="0" fillId="0" borderId="0" xfId="1491" applyFont="1" applyFill="1">
      <alignment vertical="center"/>
    </xf>
    <xf numFmtId="0" fontId="2" fillId="0" borderId="0" xfId="1370" applyNumberFormat="1" applyFont="1" applyFill="1" applyAlignment="1">
      <alignment vertical="center"/>
    </xf>
    <xf numFmtId="0" fontId="2" fillId="0" borderId="0" xfId="1370" applyFont="1" applyFill="1" applyAlignment="1">
      <alignment vertical="center"/>
    </xf>
    <xf numFmtId="0" fontId="2" fillId="0" borderId="0" xfId="1370" applyFont="1" applyFill="1" applyAlignment="1">
      <alignment horizontal="center"/>
    </xf>
    <xf numFmtId="0" fontId="2" fillId="0" borderId="0" xfId="0" applyFont="1" applyFill="1" applyAlignment="1">
      <alignment vertical="center"/>
    </xf>
    <xf numFmtId="49" fontId="2" fillId="0" borderId="0" xfId="1370" applyNumberFormat="1" applyFont="1" applyFill="1" applyAlignment="1">
      <alignment horizontal="center"/>
    </xf>
    <xf numFmtId="0" fontId="2" fillId="0" borderId="0" xfId="1370" applyFont="1" applyFill="1"/>
    <xf numFmtId="203" fontId="2" fillId="0" borderId="0" xfId="1370" applyNumberFormat="1" applyFont="1" applyFill="1"/>
    <xf numFmtId="0" fontId="1" fillId="0" borderId="0" xfId="1491" applyFont="1" applyFill="1" applyBorder="1" applyAlignment="1">
      <alignment horizontal="center" vertical="center"/>
    </xf>
    <xf numFmtId="203" fontId="1" fillId="0" borderId="0" xfId="1491" applyNumberFormat="1" applyFont="1" applyFill="1" applyBorder="1" applyAlignment="1">
      <alignment horizontal="center" vertical="center"/>
    </xf>
    <xf numFmtId="0" fontId="3" fillId="0" borderId="0" xfId="1491" applyFont="1" applyFill="1" applyBorder="1" applyAlignment="1">
      <alignment horizontal="left" vertical="center"/>
    </xf>
    <xf numFmtId="0" fontId="3" fillId="0" borderId="0" xfId="1491" applyFont="1" applyFill="1" applyBorder="1" applyAlignment="1">
      <alignment horizontal="center" vertical="center"/>
    </xf>
    <xf numFmtId="203" fontId="3" fillId="0" borderId="0" xfId="1491" applyNumberFormat="1" applyFont="1" applyFill="1" applyBorder="1" applyAlignment="1">
      <alignment horizontal="center" vertical="center"/>
    </xf>
    <xf numFmtId="0" fontId="3" fillId="0" borderId="1" xfId="1491" applyFont="1" applyFill="1" applyBorder="1" applyAlignment="1">
      <alignment horizontal="right" vertical="center"/>
    </xf>
    <xf numFmtId="203" fontId="3" fillId="0" borderId="1" xfId="1491" applyNumberFormat="1" applyFont="1" applyFill="1" applyBorder="1" applyAlignment="1">
      <alignment horizontal="right" vertical="center"/>
    </xf>
    <xf numFmtId="0" fontId="4" fillId="0" borderId="2" xfId="688" applyFont="1" applyFill="1" applyBorder="1" applyAlignment="1">
      <alignment horizontal="center" vertical="center"/>
    </xf>
    <xf numFmtId="203" fontId="4" fillId="0" borderId="2" xfId="688" applyNumberFormat="1" applyFont="1" applyFill="1" applyBorder="1" applyAlignment="1">
      <alignment horizontal="center" vertical="center"/>
    </xf>
    <xf numFmtId="0" fontId="2" fillId="0" borderId="0" xfId="1370" applyNumberFormat="1" applyFont="1" applyFill="1" applyAlignment="1">
      <alignment horizontal="center" vertical="center"/>
    </xf>
    <xf numFmtId="49" fontId="3" fillId="0" borderId="2" xfId="1370" applyNumberFormat="1" applyFont="1" applyFill="1" applyBorder="1" applyAlignment="1">
      <alignment horizontal="center" vertical="center" wrapText="1"/>
    </xf>
    <xf numFmtId="0" fontId="3" fillId="0" borderId="2" xfId="1370" applyFont="1" applyFill="1" applyBorder="1" applyAlignment="1">
      <alignment horizontal="center" vertical="center" wrapText="1"/>
    </xf>
    <xf numFmtId="203" fontId="3" fillId="0" borderId="2" xfId="1920" applyNumberFormat="1" applyFont="1" applyFill="1" applyBorder="1" applyAlignment="1">
      <alignment horizontal="center" vertical="center" wrapText="1"/>
    </xf>
    <xf numFmtId="0" fontId="3" fillId="0" borderId="2" xfId="1370" applyNumberFormat="1" applyFont="1" applyFill="1" applyBorder="1" applyAlignment="1">
      <alignment horizontal="center" vertical="center" wrapText="1"/>
    </xf>
    <xf numFmtId="203" fontId="3" fillId="0" borderId="2" xfId="1370" applyNumberFormat="1" applyFont="1" applyFill="1" applyBorder="1" applyAlignment="1">
      <alignment horizontal="center" vertical="center" wrapText="1"/>
    </xf>
    <xf numFmtId="0" fontId="2" fillId="0" borderId="0" xfId="1370" applyFont="1" applyFill="1" applyAlignment="1">
      <alignment horizontal="center" vertical="center"/>
    </xf>
    <xf numFmtId="49" fontId="5" fillId="0" borderId="2" xfId="1370" applyNumberFormat="1" applyFont="1" applyFill="1" applyBorder="1" applyAlignment="1">
      <alignment horizontal="center" vertical="center" wrapText="1"/>
    </xf>
    <xf numFmtId="0" fontId="5" fillId="0" borderId="2" xfId="1370" applyFont="1" applyFill="1" applyBorder="1" applyAlignment="1">
      <alignment horizontal="left" vertical="center" wrapText="1"/>
    </xf>
    <xf numFmtId="203" fontId="6" fillId="0" borderId="2" xfId="0" applyNumberFormat="1" applyFont="1" applyFill="1" applyBorder="1" applyAlignment="1" applyProtection="1">
      <alignment horizontal="center" vertical="center" wrapText="1"/>
      <protection hidden="1"/>
    </xf>
    <xf numFmtId="49" fontId="7" fillId="0" borderId="2" xfId="688" applyNumberFormat="1" applyFont="1" applyFill="1" applyBorder="1" applyAlignment="1">
      <alignment horizontal="center" vertical="center"/>
    </xf>
    <xf numFmtId="0" fontId="7" fillId="0" borderId="2" xfId="688" applyFont="1" applyFill="1" applyBorder="1">
      <alignment vertical="center"/>
    </xf>
    <xf numFmtId="0" fontId="3" fillId="0" borderId="2" xfId="0" applyFont="1" applyFill="1" applyBorder="1" applyAlignment="1">
      <alignment horizontal="left" vertical="center" wrapText="1"/>
    </xf>
    <xf numFmtId="203" fontId="3" fillId="0" borderId="2" xfId="688" applyNumberFormat="1" applyFont="1" applyFill="1" applyBorder="1" applyAlignment="1">
      <alignment horizontal="center" vertical="center"/>
    </xf>
    <xf numFmtId="176" fontId="7" fillId="0" borderId="2" xfId="688" applyNumberFormat="1" applyFont="1" applyFill="1" applyBorder="1" applyAlignment="1">
      <alignment horizontal="center" vertical="center"/>
    </xf>
    <xf numFmtId="0" fontId="7" fillId="0" borderId="2" xfId="688" applyFont="1" applyFill="1" applyBorder="1" applyAlignment="1">
      <alignment horizontal="center" vertical="center"/>
    </xf>
    <xf numFmtId="49" fontId="6" fillId="0" borderId="2" xfId="1370" applyNumberFormat="1" applyFont="1" applyFill="1" applyBorder="1" applyAlignment="1">
      <alignment horizontal="center" vertical="center" wrapText="1"/>
    </xf>
    <xf numFmtId="0" fontId="6" fillId="0" borderId="2" xfId="1370" applyFont="1" applyFill="1" applyBorder="1" applyAlignment="1">
      <alignment horizontal="left" vertical="center" wrapText="1"/>
    </xf>
    <xf numFmtId="0" fontId="8" fillId="0" borderId="2" xfId="688" applyFont="1" applyFill="1" applyBorder="1">
      <alignment vertical="center"/>
    </xf>
    <xf numFmtId="0" fontId="8" fillId="0" borderId="2" xfId="688" applyFont="1" applyFill="1" applyBorder="1" applyAlignment="1">
      <alignment vertical="center" wrapText="1"/>
    </xf>
    <xf numFmtId="49" fontId="9" fillId="0" borderId="2" xfId="1370" applyNumberFormat="1" applyFont="1" applyFill="1" applyBorder="1" applyAlignment="1">
      <alignment horizontal="center" vertical="center" wrapText="1"/>
    </xf>
    <xf numFmtId="0" fontId="9" fillId="0" borderId="2" xfId="1370" applyFont="1" applyFill="1" applyBorder="1" applyAlignment="1">
      <alignment horizontal="left" vertical="center" wrapText="1"/>
    </xf>
    <xf numFmtId="176" fontId="3" fillId="0" borderId="2" xfId="688" applyNumberFormat="1" applyFont="1" applyFill="1" applyBorder="1" applyAlignment="1">
      <alignment horizontal="center" vertical="center"/>
    </xf>
    <xf numFmtId="0" fontId="7" fillId="0" borderId="2" xfId="688" applyFont="1" applyFill="1" applyBorder="1" applyAlignment="1">
      <alignment vertical="center" wrapText="1"/>
    </xf>
    <xf numFmtId="0" fontId="1" fillId="0" borderId="0" xfId="1491" applyFont="1" applyFill="1" applyAlignment="1">
      <alignment horizontal="center" vertical="center"/>
    </xf>
    <xf numFmtId="0" fontId="0" fillId="0" borderId="0" xfId="1491" applyFont="1" applyFill="1" applyAlignment="1">
      <alignment horizontal="center" vertical="center"/>
    </xf>
    <xf numFmtId="0" fontId="10" fillId="0" borderId="0" xfId="1370" applyFont="1" applyFill="1" applyAlignment="1">
      <alignment horizontal="center" wrapText="1"/>
    </xf>
    <xf numFmtId="0" fontId="2" fillId="0" borderId="0" xfId="1370" applyFont="1" applyFill="1" applyAlignment="1">
      <alignment horizontal="center" vertical="center" wrapText="1"/>
    </xf>
    <xf numFmtId="0" fontId="11" fillId="0" borderId="0" xfId="1370" applyFont="1" applyFill="1" applyAlignment="1">
      <alignment horizontal="center" wrapText="1"/>
    </xf>
    <xf numFmtId="0" fontId="10" fillId="0" borderId="0" xfId="1370" applyFont="1" applyFill="1" applyAlignment="1">
      <alignment horizontal="center" vertical="center" wrapText="1"/>
    </xf>
    <xf numFmtId="0" fontId="11" fillId="0" borderId="0" xfId="1370" applyFont="1" applyFill="1" applyAlignment="1">
      <alignment horizontal="center" vertical="center" wrapText="1"/>
    </xf>
    <xf numFmtId="0" fontId="2" fillId="0" borderId="0" xfId="1370" applyFont="1" applyFill="1" applyAlignment="1">
      <alignment horizontal="center" wrapText="1"/>
    </xf>
    <xf numFmtId="0" fontId="2" fillId="0" borderId="0" xfId="1370" applyFont="1" applyFill="1" applyAlignment="1">
      <alignment vertical="center" wrapText="1"/>
    </xf>
    <xf numFmtId="0" fontId="10" fillId="0" borderId="0" xfId="1370" applyFont="1" applyFill="1" applyAlignment="1">
      <alignment horizontal="center" vertical="center"/>
    </xf>
    <xf numFmtId="0" fontId="9" fillId="0" borderId="2" xfId="0" applyFont="1" applyFill="1" applyBorder="1" applyAlignment="1">
      <alignment horizontal="right" vertical="center" wrapText="1"/>
    </xf>
    <xf numFmtId="0" fontId="9" fillId="0" borderId="2" xfId="0" applyFont="1" applyFill="1" applyBorder="1" applyAlignment="1">
      <alignment horizontal="center" vertical="center" wrapText="1"/>
    </xf>
    <xf numFmtId="203" fontId="12" fillId="0" borderId="2" xfId="0" applyNumberFormat="1" applyFont="1" applyFill="1" applyBorder="1" applyAlignment="1">
      <alignment horizontal="center" vertical="center" wrapText="1"/>
    </xf>
    <xf numFmtId="203" fontId="9" fillId="0" borderId="2" xfId="0" applyNumberFormat="1" applyFont="1" applyFill="1" applyBorder="1" applyAlignment="1">
      <alignment horizontal="center" vertical="center" wrapText="1"/>
    </xf>
    <xf numFmtId="0" fontId="13" fillId="0" borderId="0" xfId="0" applyFont="1" applyFill="1" applyAlignment="1">
      <alignment vertical="center"/>
    </xf>
    <xf numFmtId="0" fontId="0" fillId="0" borderId="0" xfId="0" applyFont="1" applyFill="1" applyAlignment="1">
      <alignment vertical="center"/>
    </xf>
    <xf numFmtId="49" fontId="2" fillId="0" borderId="0" xfId="0" applyNumberFormat="1" applyFont="1" applyFill="1" applyAlignment="1">
      <alignment horizontal="center"/>
    </xf>
    <xf numFmtId="0" fontId="2" fillId="0" borderId="0" xfId="0" applyFont="1" applyFill="1"/>
    <xf numFmtId="0" fontId="2" fillId="0" borderId="0" xfId="0" applyFont="1" applyFill="1" applyAlignment="1">
      <alignment horizontal="center"/>
    </xf>
    <xf numFmtId="203" fontId="2" fillId="0" borderId="0" xfId="0" applyNumberFormat="1" applyFont="1" applyFill="1" applyAlignment="1">
      <alignment horizontal="center"/>
    </xf>
    <xf numFmtId="0" fontId="2" fillId="0" borderId="0" xfId="1491" applyFont="1" applyFill="1" applyBorder="1" applyAlignment="1">
      <alignment horizontal="left" vertical="center"/>
    </xf>
    <xf numFmtId="0" fontId="2" fillId="0" borderId="0" xfId="1491" applyFont="1" applyFill="1" applyBorder="1" applyAlignment="1">
      <alignment horizontal="center" vertical="center"/>
    </xf>
    <xf numFmtId="203" fontId="2" fillId="0" borderId="0" xfId="1491" applyNumberFormat="1" applyFont="1" applyFill="1" applyBorder="1" applyAlignment="1">
      <alignment horizontal="center" vertical="center"/>
    </xf>
    <xf numFmtId="0" fontId="14" fillId="0" borderId="2" xfId="0" applyFont="1" applyFill="1" applyBorder="1" applyAlignment="1">
      <alignment horizontal="center" vertical="center"/>
    </xf>
    <xf numFmtId="203" fontId="14" fillId="0" borderId="2" xfId="0" applyNumberFormat="1" applyFont="1" applyFill="1" applyBorder="1" applyAlignment="1">
      <alignment horizontal="center" vertical="center"/>
    </xf>
    <xf numFmtId="0" fontId="3" fillId="0" borderId="2" xfId="0" applyFont="1" applyFill="1" applyBorder="1" applyAlignment="1" applyProtection="1">
      <alignment horizontal="center" vertical="center" wrapText="1"/>
    </xf>
    <xf numFmtId="203" fontId="3" fillId="0" borderId="2" xfId="0" applyNumberFormat="1" applyFont="1" applyFill="1" applyBorder="1" applyAlignment="1" applyProtection="1">
      <alignment horizontal="center" vertical="center" wrapText="1"/>
    </xf>
    <xf numFmtId="0" fontId="0" fillId="0" borderId="0" xfId="0" applyFont="1" applyFill="1" applyAlignment="1">
      <alignment horizontal="center" vertical="center"/>
    </xf>
    <xf numFmtId="0" fontId="7" fillId="2" borderId="2" xfId="0" applyFont="1" applyFill="1" applyBorder="1" applyAlignment="1" applyProtection="1">
      <alignment horizontal="center" vertical="center" wrapText="1"/>
    </xf>
    <xf numFmtId="0" fontId="7" fillId="2" borderId="2" xfId="0" applyFont="1" applyFill="1" applyBorder="1" applyAlignment="1" applyProtection="1">
      <alignment horizontal="left" vertical="center" wrapText="1"/>
    </xf>
    <xf numFmtId="203" fontId="7" fillId="0" borderId="2" xfId="0" applyNumberFormat="1" applyFont="1" applyFill="1" applyBorder="1" applyAlignment="1" applyProtection="1">
      <alignment horizontal="center" vertical="center" wrapText="1"/>
    </xf>
    <xf numFmtId="203" fontId="7" fillId="2" borderId="2" xfId="0" applyNumberFormat="1" applyFont="1" applyFill="1" applyBorder="1" applyAlignment="1" applyProtection="1">
      <alignment horizontal="center" vertical="center" wrapText="1"/>
    </xf>
    <xf numFmtId="0" fontId="3" fillId="0" borderId="2" xfId="1331"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xf>
    <xf numFmtId="0" fontId="15" fillId="2" borderId="2" xfId="1481" applyFont="1" applyFill="1" applyBorder="1" applyAlignment="1" applyProtection="1">
      <alignment horizontal="left" vertical="center" wrapText="1"/>
    </xf>
    <xf numFmtId="0" fontId="16" fillId="2" borderId="2" xfId="1481" applyFont="1" applyFill="1" applyBorder="1" applyAlignment="1" applyProtection="1">
      <alignment horizontal="center" vertical="center" wrapText="1"/>
    </xf>
    <xf numFmtId="203" fontId="15" fillId="2" borderId="2" xfId="1481" applyNumberFormat="1" applyFont="1" applyFill="1" applyBorder="1" applyAlignment="1" applyProtection="1">
      <alignment horizontal="center" vertical="center" wrapText="1"/>
    </xf>
    <xf numFmtId="0" fontId="17" fillId="2" borderId="2" xfId="1481" applyFont="1" applyFill="1" applyBorder="1" applyAlignment="1" applyProtection="1">
      <alignment horizontal="left" vertical="center" wrapText="1"/>
    </xf>
    <xf numFmtId="0" fontId="3" fillId="2" borderId="2" xfId="1481"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1333" applyFont="1" applyFill="1" applyBorder="1" applyAlignment="1">
      <alignment horizontal="center" vertical="center" wrapText="1"/>
    </xf>
    <xf numFmtId="0" fontId="3" fillId="0" borderId="2" xfId="1331" applyFont="1" applyFill="1" applyBorder="1" applyAlignment="1">
      <alignment horizontal="left" vertical="center" wrapText="1"/>
    </xf>
    <xf numFmtId="0" fontId="3" fillId="0" borderId="2" xfId="1312" applyFont="1" applyFill="1" applyBorder="1" applyAlignment="1">
      <alignment horizontal="center" vertical="center" wrapText="1"/>
    </xf>
    <xf numFmtId="0" fontId="3" fillId="0" borderId="2" xfId="1333" applyFont="1" applyFill="1" applyBorder="1" applyAlignment="1">
      <alignment horizontal="left" vertical="center" wrapText="1"/>
    </xf>
    <xf numFmtId="0" fontId="18" fillId="0" borderId="0" xfId="0" applyFont="1" applyFill="1" applyAlignment="1">
      <alignment vertical="center"/>
    </xf>
    <xf numFmtId="0" fontId="18" fillId="0" borderId="0" xfId="0" applyFont="1" applyAlignment="1">
      <alignment horizontal="center" vertical="center"/>
    </xf>
    <xf numFmtId="0" fontId="18" fillId="0" borderId="0" xfId="0" applyFont="1" applyFill="1" applyAlignment="1">
      <alignment horizontal="center" vertical="center"/>
    </xf>
    <xf numFmtId="0" fontId="13" fillId="0" borderId="0" xfId="0" applyFont="1" applyFill="1" applyAlignment="1">
      <alignment horizontal="center" vertical="center"/>
    </xf>
    <xf numFmtId="0" fontId="19" fillId="0" borderId="0" xfId="0" applyFont="1" applyFill="1" applyAlignment="1">
      <alignment horizontal="center" vertical="center"/>
    </xf>
    <xf numFmtId="0" fontId="19" fillId="0" borderId="0" xfId="0" applyFont="1" applyFill="1" applyAlignment="1">
      <alignment vertical="center"/>
    </xf>
    <xf numFmtId="0" fontId="13" fillId="0" borderId="0" xfId="0" applyFont="1" applyFill="1"/>
    <xf numFmtId="0" fontId="20" fillId="0" borderId="0" xfId="1491" applyFont="1" applyFill="1">
      <alignment vertical="center"/>
    </xf>
    <xf numFmtId="0" fontId="21" fillId="0" borderId="0" xfId="1491" applyFont="1" applyFill="1">
      <alignment vertical="center"/>
    </xf>
    <xf numFmtId="0" fontId="22" fillId="0" borderId="0" xfId="0" applyFont="1" applyFill="1" applyAlignment="1">
      <alignment vertical="center"/>
    </xf>
    <xf numFmtId="0" fontId="21" fillId="0" borderId="0" xfId="0" applyFont="1" applyAlignment="1">
      <alignment vertical="center"/>
    </xf>
    <xf numFmtId="49" fontId="22" fillId="0" borderId="0" xfId="0" applyNumberFormat="1" applyFont="1" applyFill="1" applyAlignment="1">
      <alignment horizontal="center"/>
    </xf>
    <xf numFmtId="0" fontId="22" fillId="0" borderId="0" xfId="0" applyFont="1" applyFill="1"/>
    <xf numFmtId="203" fontId="22" fillId="0" borderId="0" xfId="0" applyNumberFormat="1" applyFont="1" applyFill="1" applyAlignment="1">
      <alignment horizontal="center"/>
    </xf>
    <xf numFmtId="203" fontId="22" fillId="0" borderId="0" xfId="0" applyNumberFormat="1" applyFont="1" applyFill="1"/>
    <xf numFmtId="0" fontId="22" fillId="0" borderId="0" xfId="0" applyFont="1" applyFill="1" applyAlignment="1">
      <alignment horizontal="center"/>
    </xf>
    <xf numFmtId="0" fontId="20" fillId="0" borderId="0" xfId="1491" applyFont="1" applyFill="1" applyBorder="1" applyAlignment="1">
      <alignment horizontal="center" vertical="center"/>
    </xf>
    <xf numFmtId="203" fontId="20" fillId="0" borderId="0" xfId="1491" applyNumberFormat="1" applyFont="1" applyFill="1" applyBorder="1" applyAlignment="1">
      <alignment horizontal="center" vertical="center"/>
    </xf>
    <xf numFmtId="0" fontId="20" fillId="0" borderId="0" xfId="1491" applyFont="1" applyFill="1" applyAlignment="1">
      <alignment horizontal="center" vertical="center"/>
    </xf>
    <xf numFmtId="0" fontId="6" fillId="0" borderId="0" xfId="1491" applyFont="1" applyFill="1" applyBorder="1" applyAlignment="1">
      <alignment horizontal="left" vertical="center"/>
    </xf>
    <xf numFmtId="0" fontId="22" fillId="0" borderId="0" xfId="1491" applyFont="1" applyFill="1" applyBorder="1" applyAlignment="1">
      <alignment horizontal="left" vertical="center"/>
    </xf>
    <xf numFmtId="0" fontId="22" fillId="0" borderId="0" xfId="1491" applyFont="1" applyFill="1" applyBorder="1" applyAlignment="1">
      <alignment horizontal="center" vertical="center"/>
    </xf>
    <xf numFmtId="203" fontId="22" fillId="0" borderId="0" xfId="1491" applyNumberFormat="1" applyFont="1" applyFill="1" applyBorder="1" applyAlignment="1">
      <alignment horizontal="center" vertical="center"/>
    </xf>
    <xf numFmtId="203" fontId="6" fillId="0" borderId="0" xfId="1491" applyNumberFormat="1" applyFont="1" applyFill="1" applyBorder="1" applyAlignment="1">
      <alignment horizontal="right" vertical="center"/>
    </xf>
    <xf numFmtId="203" fontId="6" fillId="0" borderId="0" xfId="1491" applyNumberFormat="1" applyFont="1" applyFill="1" applyBorder="1" applyAlignment="1">
      <alignment horizontal="center" vertical="center"/>
    </xf>
    <xf numFmtId="0" fontId="21" fillId="0" borderId="0" xfId="1491" applyFont="1" applyFill="1" applyAlignment="1">
      <alignment horizontal="center" vertical="center"/>
    </xf>
    <xf numFmtId="0" fontId="23" fillId="0" borderId="2" xfId="0" applyFont="1" applyFill="1" applyBorder="1" applyAlignment="1">
      <alignment horizontal="center" vertical="center"/>
    </xf>
    <xf numFmtId="203" fontId="23" fillId="0" borderId="2" xfId="0" applyNumberFormat="1" applyFont="1" applyFill="1" applyBorder="1" applyAlignment="1">
      <alignment horizontal="center" vertical="center"/>
    </xf>
    <xf numFmtId="0" fontId="22" fillId="0" borderId="0" xfId="0" applyFont="1" applyFill="1" applyAlignment="1">
      <alignment horizontal="center" vertical="center"/>
    </xf>
    <xf numFmtId="0" fontId="6" fillId="0" borderId="2" xfId="0" applyFont="1" applyFill="1" applyBorder="1" applyAlignment="1" applyProtection="1">
      <alignment horizontal="center" vertical="center" wrapText="1"/>
    </xf>
    <xf numFmtId="203" fontId="6" fillId="0" borderId="2" xfId="0" applyNumberFormat="1" applyFont="1" applyFill="1" applyBorder="1" applyAlignment="1" applyProtection="1">
      <alignment horizontal="center" vertical="center" wrapText="1"/>
    </xf>
    <xf numFmtId="0" fontId="21" fillId="0" borderId="0" xfId="0" applyFont="1" applyAlignment="1">
      <alignment horizontal="center" vertical="center"/>
    </xf>
    <xf numFmtId="0" fontId="24" fillId="2" borderId="2" xfId="0" applyFont="1" applyFill="1" applyBorder="1" applyAlignment="1" applyProtection="1">
      <alignment horizontal="center" vertical="center" wrapText="1"/>
    </xf>
    <xf numFmtId="0" fontId="24" fillId="2" borderId="2" xfId="0"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203" fontId="24" fillId="2" borderId="2" xfId="0" applyNumberFormat="1" applyFont="1" applyFill="1" applyBorder="1" applyAlignment="1" applyProtection="1">
      <alignment horizontal="center" vertical="center" wrapText="1"/>
    </xf>
    <xf numFmtId="49" fontId="24" fillId="2"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6" fillId="0" borderId="2" xfId="0" applyFont="1" applyFill="1" applyBorder="1" applyAlignment="1">
      <alignment horizontal="center" vertical="center" wrapText="1"/>
    </xf>
    <xf numFmtId="203" fontId="24" fillId="0" borderId="2" xfId="0" applyNumberFormat="1" applyFont="1" applyFill="1" applyBorder="1" applyAlignment="1" applyProtection="1">
      <alignment horizontal="center" vertical="center" wrapText="1"/>
    </xf>
    <xf numFmtId="49" fontId="24" fillId="0" borderId="2" xfId="688" applyNumberFormat="1" applyFont="1" applyFill="1" applyBorder="1" applyAlignment="1">
      <alignment horizontal="center" vertical="center"/>
    </xf>
    <xf numFmtId="0" fontId="6" fillId="0" borderId="2" xfId="0" applyFont="1" applyFill="1" applyBorder="1" applyAlignment="1">
      <alignment horizontal="justify" vertical="center" wrapText="1"/>
    </xf>
    <xf numFmtId="0" fontId="9" fillId="0" borderId="3" xfId="0" applyFont="1" applyFill="1" applyBorder="1" applyAlignment="1">
      <alignment horizontal="right" vertical="center" wrapText="1"/>
    </xf>
    <xf numFmtId="0" fontId="9" fillId="0" borderId="4" xfId="0" applyFont="1" applyFill="1" applyBorder="1" applyAlignment="1">
      <alignment horizontal="right" vertical="center" wrapText="1"/>
    </xf>
    <xf numFmtId="203" fontId="12" fillId="0" borderId="4" xfId="0" applyNumberFormat="1" applyFont="1" applyFill="1" applyBorder="1" applyAlignment="1">
      <alignment horizontal="center" vertical="center" wrapText="1"/>
    </xf>
    <xf numFmtId="203" fontId="9" fillId="0" borderId="5" xfId="0" applyNumberFormat="1" applyFont="1" applyFill="1" applyBorder="1" applyAlignment="1">
      <alignment horizontal="left" vertical="center" wrapText="1"/>
    </xf>
    <xf numFmtId="49" fontId="22" fillId="0" borderId="0" xfId="0" applyNumberFormat="1" applyFont="1" applyFill="1" applyAlignment="1">
      <alignment horizontal="center" vertical="center"/>
    </xf>
    <xf numFmtId="203" fontId="22" fillId="0" borderId="0" xfId="0" applyNumberFormat="1" applyFont="1" applyFill="1" applyAlignment="1">
      <alignment horizontal="center" vertical="center"/>
    </xf>
    <xf numFmtId="0" fontId="25" fillId="0" borderId="0" xfId="0" applyFont="1" applyAlignment="1">
      <alignment horizontal="center" vertical="center"/>
    </xf>
    <xf numFmtId="0" fontId="26" fillId="0" borderId="0" xfId="0" applyFont="1" applyFill="1" applyAlignment="1">
      <alignment horizontal="center" vertical="center"/>
    </xf>
    <xf numFmtId="0" fontId="26" fillId="0" borderId="0" xfId="0" applyFont="1" applyFill="1" applyAlignment="1">
      <alignment horizontal="center"/>
    </xf>
    <xf numFmtId="0" fontId="25" fillId="0" borderId="0" xfId="0" applyFont="1" applyAlignment="1">
      <alignment vertical="center"/>
    </xf>
    <xf numFmtId="0" fontId="26" fillId="0" borderId="0" xfId="0" applyFont="1" applyFill="1" applyAlignment="1">
      <alignment vertical="center"/>
    </xf>
    <xf numFmtId="0" fontId="26" fillId="0" borderId="0" xfId="0" applyFont="1" applyFill="1"/>
    <xf numFmtId="0" fontId="27" fillId="0" borderId="0" xfId="1491" applyFont="1" applyFill="1">
      <alignment vertical="center"/>
    </xf>
    <xf numFmtId="0" fontId="28" fillId="0" borderId="0" xfId="1491" applyFont="1" applyFill="1">
      <alignment vertical="center"/>
    </xf>
    <xf numFmtId="0" fontId="29" fillId="0" borderId="0" xfId="0" applyFont="1" applyFill="1" applyAlignment="1">
      <alignment vertical="center"/>
    </xf>
    <xf numFmtId="0" fontId="28" fillId="0" borderId="0" xfId="0" applyFont="1" applyAlignment="1">
      <alignment vertical="center"/>
    </xf>
    <xf numFmtId="0" fontId="17" fillId="0" borderId="0" xfId="0" applyFont="1" applyFill="1" applyAlignment="1" applyProtection="1"/>
    <xf numFmtId="49" fontId="29" fillId="0" borderId="0" xfId="0" applyNumberFormat="1" applyFont="1" applyFill="1" applyAlignment="1">
      <alignment horizontal="center"/>
    </xf>
    <xf numFmtId="0" fontId="29" fillId="0" borderId="0" xfId="0" applyFont="1" applyFill="1"/>
    <xf numFmtId="0" fontId="27" fillId="0" borderId="0" xfId="1491" applyFont="1" applyFill="1" applyBorder="1" applyAlignment="1" applyProtection="1">
      <alignment horizontal="center" vertical="center"/>
    </xf>
    <xf numFmtId="0" fontId="17" fillId="0" borderId="0" xfId="1491" applyFont="1" applyFill="1" applyBorder="1" applyAlignment="1" applyProtection="1">
      <alignment horizontal="left" vertical="center"/>
    </xf>
    <xf numFmtId="0" fontId="29" fillId="0" borderId="0" xfId="1491" applyFont="1" applyFill="1" applyBorder="1" applyAlignment="1" applyProtection="1">
      <alignment horizontal="left" vertical="center"/>
    </xf>
    <xf numFmtId="0" fontId="29" fillId="0" borderId="0" xfId="1491" applyFont="1" applyFill="1" applyBorder="1" applyAlignment="1" applyProtection="1">
      <alignment horizontal="center" vertical="center"/>
    </xf>
    <xf numFmtId="0" fontId="17" fillId="0" borderId="1" xfId="1491" applyFont="1" applyFill="1" applyBorder="1" applyAlignment="1" applyProtection="1">
      <alignment horizontal="right" vertical="center"/>
    </xf>
    <xf numFmtId="0" fontId="30" fillId="0" borderId="2" xfId="0" applyFont="1" applyFill="1" applyBorder="1" applyAlignment="1" applyProtection="1">
      <alignment horizontal="center" vertical="center"/>
    </xf>
    <xf numFmtId="0" fontId="17" fillId="0" borderId="2" xfId="0" applyFont="1" applyBorder="1" applyAlignment="1" applyProtection="1">
      <alignment horizontal="center" vertical="center" wrapText="1"/>
    </xf>
    <xf numFmtId="0" fontId="17" fillId="0" borderId="2" xfId="0"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2" xfId="0" applyNumberFormat="1" applyFont="1" applyBorder="1" applyAlignment="1" applyProtection="1">
      <alignment horizontal="center" vertical="center" wrapText="1"/>
    </xf>
    <xf numFmtId="199" fontId="17" fillId="0" borderId="2" xfId="0" applyNumberFormat="1" applyFont="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wrapText="1"/>
    </xf>
    <xf numFmtId="0" fontId="3" fillId="0" borderId="2" xfId="175" applyFont="1" applyFill="1" applyBorder="1" applyAlignment="1" applyProtection="1">
      <alignment horizontal="justify" vertical="center" wrapText="1"/>
    </xf>
    <xf numFmtId="0" fontId="3" fillId="0" borderId="2"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protection hidden="1"/>
    </xf>
    <xf numFmtId="49" fontId="3" fillId="0" borderId="3" xfId="0" applyNumberFormat="1" applyFont="1" applyFill="1" applyBorder="1" applyAlignment="1" applyProtection="1">
      <alignment horizontal="center" vertical="center" wrapText="1"/>
    </xf>
    <xf numFmtId="0" fontId="3" fillId="0" borderId="4" xfId="175" applyFont="1" applyFill="1" applyBorder="1" applyAlignment="1" applyProtection="1">
      <alignment horizontal="justify" vertical="center" wrapText="1"/>
    </xf>
    <xf numFmtId="0" fontId="5" fillId="0" borderId="3" xfId="0" applyFont="1" applyFill="1" applyBorder="1" applyAlignment="1" applyProtection="1">
      <alignment horizontal="right" vertical="center" wrapText="1"/>
    </xf>
    <xf numFmtId="0" fontId="31" fillId="0" borderId="4" xfId="0" applyFont="1" applyFill="1" applyBorder="1" applyAlignment="1" applyProtection="1">
      <alignment horizontal="right" vertical="center" wrapText="1"/>
    </xf>
    <xf numFmtId="199" fontId="32" fillId="0" borderId="4" xfId="0" applyNumberFormat="1" applyFont="1" applyFill="1" applyBorder="1" applyAlignment="1" applyProtection="1">
      <alignment horizontal="center" vertical="center" wrapText="1"/>
    </xf>
    <xf numFmtId="0" fontId="31" fillId="0" borderId="5" xfId="0" applyNumberFormat="1" applyFont="1" applyFill="1" applyBorder="1" applyAlignment="1" applyProtection="1">
      <alignment horizontal="left" vertical="center" wrapText="1"/>
    </xf>
    <xf numFmtId="1" fontId="29" fillId="0" borderId="0" xfId="0" applyNumberFormat="1" applyFont="1" applyFill="1" applyBorder="1" applyAlignment="1">
      <alignment horizontal="center" vertical="center"/>
    </xf>
    <xf numFmtId="49" fontId="29" fillId="0" borderId="0" xfId="0" applyNumberFormat="1" applyFont="1" applyFill="1" applyAlignment="1">
      <alignment horizontal="center" vertical="center"/>
    </xf>
    <xf numFmtId="0" fontId="29" fillId="0" borderId="0" xfId="0" applyFont="1" applyFill="1" applyAlignment="1">
      <alignment horizontal="center" vertical="center"/>
    </xf>
    <xf numFmtId="0" fontId="29" fillId="0" borderId="0" xfId="0" applyNumberFormat="1" applyFont="1" applyFill="1" applyAlignment="1">
      <alignment horizontal="center" vertical="center"/>
    </xf>
    <xf numFmtId="199" fontId="29" fillId="0" borderId="0" xfId="0" applyNumberFormat="1" applyFont="1" applyFill="1" applyAlignment="1">
      <alignment horizontal="center" vertical="center"/>
    </xf>
    <xf numFmtId="14" fontId="29" fillId="0" borderId="0" xfId="0" applyNumberFormat="1" applyFont="1" applyFill="1"/>
    <xf numFmtId="0" fontId="29" fillId="0" borderId="0" xfId="0" applyNumberFormat="1" applyFont="1" applyFill="1"/>
    <xf numFmtId="0" fontId="27" fillId="0" borderId="0" xfId="1491" applyFont="1" applyFill="1" applyAlignment="1">
      <alignment horizontal="center" vertical="center"/>
    </xf>
    <xf numFmtId="0" fontId="28" fillId="0" borderId="0" xfId="1491" applyFont="1" applyFill="1" applyAlignment="1">
      <alignment horizontal="center" vertical="center"/>
    </xf>
    <xf numFmtId="0" fontId="29" fillId="0" borderId="0" xfId="0" applyNumberFormat="1" applyFont="1" applyFill="1" applyAlignment="1">
      <alignment vertical="center"/>
    </xf>
    <xf numFmtId="0" fontId="28" fillId="0" borderId="0" xfId="0" applyFont="1" applyFill="1" applyAlignment="1">
      <alignment vertical="center"/>
    </xf>
    <xf numFmtId="0" fontId="28" fillId="0" borderId="0" xfId="0" applyNumberFormat="1" applyFont="1" applyFill="1" applyAlignment="1">
      <alignment vertical="center"/>
    </xf>
    <xf numFmtId="0" fontId="33" fillId="0" borderId="0" xfId="0" applyFont="1" applyFill="1" applyAlignment="1">
      <alignment horizontal="center" vertical="center"/>
    </xf>
    <xf numFmtId="0" fontId="3"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17" fillId="0" borderId="0" xfId="0" applyNumberFormat="1" applyFont="1" applyFill="1" applyAlignment="1">
      <alignment horizontal="right" vertical="center"/>
    </xf>
    <xf numFmtId="0" fontId="34" fillId="0" borderId="2"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2" xfId="0" applyFont="1" applyFill="1" applyBorder="1" applyAlignment="1">
      <alignment horizontal="center" vertical="center" wrapText="1"/>
    </xf>
    <xf numFmtId="0" fontId="29" fillId="0" borderId="2" xfId="0" applyFont="1" applyFill="1" applyBorder="1" applyAlignment="1">
      <alignment horizontal="center" vertical="center"/>
    </xf>
    <xf numFmtId="0" fontId="29" fillId="0" borderId="2" xfId="0" applyFont="1" applyFill="1" applyBorder="1" applyAlignment="1">
      <alignment vertical="center"/>
    </xf>
    <xf numFmtId="0" fontId="29" fillId="0" borderId="2" xfId="0" applyNumberFormat="1" applyFont="1" applyFill="1" applyBorder="1" applyAlignment="1">
      <alignment horizontal="center" vertical="center" wrapText="1"/>
    </xf>
    <xf numFmtId="0" fontId="29" fillId="0" borderId="6"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horizontal="left" vertical="center"/>
    </xf>
    <xf numFmtId="0" fontId="29" fillId="0" borderId="5" xfId="0" applyFont="1" applyFill="1" applyBorder="1" applyAlignment="1">
      <alignment horizontal="left" vertical="center"/>
    </xf>
    <xf numFmtId="0" fontId="35" fillId="0" borderId="2" xfId="0" applyNumberFormat="1" applyFont="1" applyFill="1" applyBorder="1" applyAlignment="1">
      <alignment horizontal="center" vertical="center" wrapText="1"/>
    </xf>
    <xf numFmtId="0" fontId="2" fillId="0" borderId="5" xfId="0" applyFont="1" applyFill="1" applyBorder="1" applyAlignment="1">
      <alignment horizontal="left" vertical="center"/>
    </xf>
    <xf numFmtId="1" fontId="35" fillId="0" borderId="2" xfId="0" applyNumberFormat="1" applyFont="1" applyFill="1" applyBorder="1" applyAlignment="1">
      <alignment horizontal="center" vertical="center" wrapText="1"/>
    </xf>
    <xf numFmtId="191" fontId="29" fillId="0" borderId="0" xfId="0" applyNumberFormat="1" applyFont="1" applyFill="1" applyAlignment="1">
      <alignment vertical="center"/>
    </xf>
    <xf numFmtId="0" fontId="2" fillId="0" borderId="2" xfId="0" applyFont="1" applyFill="1" applyBorder="1" applyAlignment="1">
      <alignment horizontal="left" vertical="center"/>
    </xf>
    <xf numFmtId="0" fontId="29" fillId="0" borderId="2" xfId="0" applyFont="1" applyFill="1" applyBorder="1" applyAlignment="1">
      <alignment horizontal="left" vertical="center"/>
    </xf>
    <xf numFmtId="1" fontId="35" fillId="0" borderId="2" xfId="0" applyNumberFormat="1" applyFont="1" applyFill="1" applyBorder="1" applyAlignment="1">
      <alignment horizontal="center" vertical="center"/>
    </xf>
    <xf numFmtId="0" fontId="28" fillId="0" borderId="0" xfId="0" applyFont="1" applyFill="1" applyBorder="1" applyAlignment="1">
      <alignment vertical="center"/>
    </xf>
    <xf numFmtId="10" fontId="28" fillId="0" borderId="0" xfId="0" applyNumberFormat="1" applyFont="1" applyFill="1" applyAlignment="1">
      <alignment vertical="center"/>
    </xf>
    <xf numFmtId="0" fontId="28" fillId="0" borderId="0" xfId="0" applyFont="1" applyFill="1" applyBorder="1" applyAlignment="1">
      <alignment horizontal="center" vertical="center" wrapText="1"/>
    </xf>
    <xf numFmtId="0" fontId="28" fillId="0" borderId="0" xfId="0" applyFont="1" applyFill="1" applyBorder="1" applyAlignment="1">
      <alignment horizontal="justify" vertical="center" wrapText="1"/>
    </xf>
    <xf numFmtId="0" fontId="28" fillId="0" borderId="0" xfId="0" applyFont="1" applyFill="1" applyAlignment="1" applyProtection="1">
      <alignment vertical="center"/>
      <protection locked="0"/>
    </xf>
    <xf numFmtId="0" fontId="3" fillId="0" borderId="0" xfId="1542" applyFont="1" applyFill="1" applyBorder="1" applyAlignment="1">
      <alignment vertical="center" wrapText="1"/>
    </xf>
    <xf numFmtId="0" fontId="36" fillId="0" borderId="7" xfId="1542" applyNumberFormat="1" applyFont="1" applyFill="1" applyBorder="1" applyAlignment="1" applyProtection="1">
      <alignment horizontal="center" vertical="center" wrapText="1"/>
    </xf>
    <xf numFmtId="0" fontId="36" fillId="0" borderId="8" xfId="1542" applyNumberFormat="1" applyFont="1" applyFill="1" applyBorder="1" applyAlignment="1" applyProtection="1">
      <alignment horizontal="center" vertical="center" wrapText="1"/>
    </xf>
    <xf numFmtId="0" fontId="3" fillId="0" borderId="9" xfId="1542" applyNumberFormat="1" applyFont="1" applyFill="1" applyBorder="1" applyAlignment="1" applyProtection="1">
      <alignment vertical="center" wrapText="1"/>
    </xf>
    <xf numFmtId="0" fontId="3" fillId="0" borderId="0" xfId="1542" applyNumberFormat="1" applyFont="1" applyFill="1" applyBorder="1" applyAlignment="1" applyProtection="1">
      <alignment vertical="center" wrapText="1"/>
    </xf>
    <xf numFmtId="0" fontId="5" fillId="0" borderId="0" xfId="1542" applyNumberFormat="1" applyFont="1" applyFill="1" applyBorder="1" applyAlignment="1" applyProtection="1">
      <alignment vertical="center" wrapText="1"/>
    </xf>
    <xf numFmtId="0" fontId="3" fillId="0" borderId="9" xfId="1542" applyNumberFormat="1" applyFont="1" applyFill="1" applyBorder="1" applyAlignment="1" applyProtection="1">
      <alignment horizontal="left" vertical="center" wrapText="1"/>
    </xf>
    <xf numFmtId="0" fontId="3" fillId="0" borderId="0" xfId="1542" applyNumberFormat="1" applyFont="1" applyFill="1" applyBorder="1" applyAlignment="1" applyProtection="1">
      <alignment horizontal="left" vertical="center" wrapText="1"/>
    </xf>
    <xf numFmtId="0" fontId="5" fillId="0" borderId="9" xfId="1542" applyNumberFormat="1" applyFont="1" applyFill="1" applyBorder="1" applyAlignment="1" applyProtection="1">
      <alignment horizontal="left" vertical="center" wrapText="1"/>
    </xf>
    <xf numFmtId="0" fontId="5" fillId="0" borderId="0" xfId="1542" applyNumberFormat="1" applyFont="1" applyFill="1" applyBorder="1" applyAlignment="1" applyProtection="1">
      <alignment horizontal="left" vertical="center" wrapText="1"/>
    </xf>
    <xf numFmtId="0" fontId="3" fillId="0" borderId="9" xfId="1542" applyFont="1" applyFill="1" applyBorder="1" applyAlignment="1">
      <alignment horizontal="left" vertical="center" wrapText="1"/>
    </xf>
    <xf numFmtId="0" fontId="3" fillId="0" borderId="0" xfId="1542" applyFont="1" applyFill="1" applyBorder="1" applyAlignment="1">
      <alignment horizontal="left" vertical="center" wrapText="1"/>
    </xf>
    <xf numFmtId="0" fontId="5" fillId="0" borderId="9" xfId="1542" applyFont="1" applyFill="1" applyBorder="1" applyAlignment="1">
      <alignment horizontal="left" vertical="center" wrapText="1"/>
    </xf>
    <xf numFmtId="0" fontId="5" fillId="0" borderId="0" xfId="1542" applyFont="1" applyFill="1" applyBorder="1" applyAlignment="1">
      <alignment horizontal="left" vertical="center" wrapText="1"/>
    </xf>
    <xf numFmtId="0" fontId="3" fillId="0" borderId="10" xfId="1542" applyNumberFormat="1" applyFont="1" applyFill="1" applyBorder="1" applyAlignment="1" applyProtection="1">
      <alignment horizontal="left" vertical="center" wrapText="1"/>
    </xf>
    <xf numFmtId="0" fontId="3" fillId="0" borderId="1" xfId="1542" applyNumberFormat="1" applyFont="1" applyFill="1" applyBorder="1" applyAlignment="1" applyProtection="1">
      <alignment horizontal="left" vertical="center" wrapText="1"/>
    </xf>
    <xf numFmtId="0" fontId="36" fillId="0" borderId="11" xfId="1542" applyNumberFormat="1" applyFont="1" applyFill="1" applyBorder="1" applyAlignment="1" applyProtection="1">
      <alignment horizontal="center" vertical="center" wrapText="1"/>
    </xf>
    <xf numFmtId="0" fontId="5" fillId="0" borderId="12" xfId="1542" applyNumberFormat="1" applyFont="1" applyFill="1" applyBorder="1" applyAlignment="1" applyProtection="1">
      <alignment vertical="center" wrapText="1"/>
    </xf>
    <xf numFmtId="0" fontId="3" fillId="0" borderId="12" xfId="1542" applyNumberFormat="1" applyFont="1" applyFill="1" applyBorder="1" applyAlignment="1" applyProtection="1">
      <alignment horizontal="left" vertical="center" wrapText="1"/>
    </xf>
    <xf numFmtId="0" fontId="5" fillId="0" borderId="12" xfId="1542" applyNumberFormat="1" applyFont="1" applyFill="1" applyBorder="1" applyAlignment="1" applyProtection="1">
      <alignment horizontal="left" vertical="center" wrapText="1"/>
    </xf>
    <xf numFmtId="0" fontId="3" fillId="0" borderId="12" xfId="1542" applyFont="1" applyFill="1" applyBorder="1" applyAlignment="1">
      <alignment horizontal="left" vertical="center" wrapText="1"/>
    </xf>
    <xf numFmtId="0" fontId="3" fillId="0" borderId="12" xfId="1542" applyNumberFormat="1" applyFont="1" applyFill="1" applyBorder="1" applyAlignment="1" applyProtection="1">
      <alignment vertical="center" wrapText="1"/>
    </xf>
    <xf numFmtId="0" fontId="5" fillId="0" borderId="12" xfId="1542" applyFont="1" applyFill="1" applyBorder="1" applyAlignment="1">
      <alignment horizontal="left" vertical="center" wrapText="1"/>
    </xf>
    <xf numFmtId="0" fontId="3" fillId="0" borderId="13" xfId="1542" applyNumberFormat="1" applyFont="1" applyFill="1" applyBorder="1" applyAlignment="1" applyProtection="1">
      <alignment horizontal="left" vertical="center" wrapText="1"/>
    </xf>
    <xf numFmtId="0" fontId="37" fillId="0" borderId="0" xfId="0" applyFont="1" applyFill="1"/>
    <xf numFmtId="0" fontId="28" fillId="0" borderId="0" xfId="0" applyFont="1" applyFill="1" applyBorder="1"/>
    <xf numFmtId="0" fontId="28" fillId="0" borderId="0" xfId="0" applyFont="1" applyFill="1"/>
    <xf numFmtId="0" fontId="38" fillId="0" borderId="0" xfId="0" applyFont="1" applyFill="1" applyAlignment="1">
      <alignment horizontal="center" vertical="center" wrapText="1"/>
    </xf>
    <xf numFmtId="0" fontId="36" fillId="0" borderId="0" xfId="0" applyFont="1" applyFill="1" applyAlignment="1">
      <alignment horizontal="center" vertical="center" wrapText="1"/>
    </xf>
    <xf numFmtId="0" fontId="39" fillId="0" borderId="0" xfId="0" applyFont="1" applyFill="1" applyAlignment="1">
      <alignment horizontal="center" vertical="center" wrapText="1"/>
    </xf>
    <xf numFmtId="0" fontId="40" fillId="0" borderId="0" xfId="0" applyFont="1" applyFill="1" applyAlignment="1">
      <alignment horizontal="center" vertical="center" wrapText="1"/>
    </xf>
    <xf numFmtId="0" fontId="41" fillId="0" borderId="0" xfId="0" applyFont="1" applyFill="1" applyAlignment="1">
      <alignment horizontal="center" vertical="center" wrapText="1"/>
    </xf>
    <xf numFmtId="0" fontId="42" fillId="0" borderId="0" xfId="0" applyFont="1" applyFill="1" applyAlignment="1">
      <alignment horizontal="center" vertical="center" wrapText="1"/>
    </xf>
    <xf numFmtId="0" fontId="43" fillId="0" borderId="0" xfId="0" applyFont="1" applyFill="1" applyAlignment="1">
      <alignment horizontal="center" vertical="center" wrapText="1"/>
    </xf>
    <xf numFmtId="0" fontId="39" fillId="0" borderId="0" xfId="0" applyFont="1" applyFill="1" applyAlignment="1">
      <alignment horizontal="left" vertical="center" wrapText="1"/>
    </xf>
    <xf numFmtId="57" fontId="1" fillId="0" borderId="0" xfId="0" applyNumberFormat="1" applyFont="1" applyFill="1" applyAlignment="1">
      <alignment horizontal="center"/>
    </xf>
    <xf numFmtId="0" fontId="28" fillId="0" borderId="0" xfId="0" applyFont="1" applyFill="1" applyProtection="1">
      <protection locked="0"/>
    </xf>
    <xf numFmtId="0" fontId="28" fillId="0" borderId="0" xfId="0" applyFont="1" applyFill="1" applyAlignment="1">
      <alignment wrapText="1"/>
    </xf>
  </cellXfs>
  <cellStyles count="1978">
    <cellStyle name="常规" xfId="0" builtinId="0"/>
    <cellStyle name="好_银行账户情况表_2010年12月 2" xfId="1"/>
    <cellStyle name="好_高中教师人数（教育厅1.6日提供） 2" xfId="2"/>
    <cellStyle name="好_单位2 2 2" xfId="3"/>
    <cellStyle name="好_~5676413 2" xfId="4"/>
    <cellStyle name="货币[0]" xfId="5" builtinId="7"/>
    <cellStyle name="20% - 强调文字颜色 3" xfId="6" builtinId="38"/>
    <cellStyle name="差_400章 3" xfId="7"/>
    <cellStyle name="差_2009年一般性转移支付标准工资_奖励补助测算5.23新 3" xfId="8"/>
    <cellStyle name="输入" xfId="9" builtinId="20"/>
    <cellStyle name="货币" xfId="10" builtinId="4"/>
    <cellStyle name="args.style" xfId="11"/>
    <cellStyle name="Accent1 5" xfId="12"/>
    <cellStyle name="常规 3 4 3" xfId="13"/>
    <cellStyle name="千位分隔[0]" xfId="14" builtinId="6"/>
    <cellStyle name="Accent2 - 40%" xfId="15"/>
    <cellStyle name="Input 2" xfId="16"/>
    <cellStyle name="40% - 强调文字颜色 3" xfId="17" builtinId="39"/>
    <cellStyle name="差_2009年一般性转移支付标准工资_奖励补助测算7.25 3 2" xfId="18"/>
    <cellStyle name="差" xfId="19" builtinId="27"/>
    <cellStyle name="千位分隔" xfId="20" builtinId="3"/>
    <cellStyle name="Accent6 4" xfId="21"/>
    <cellStyle name="Accent5 - 60% 2 3" xfId="22"/>
    <cellStyle name="60% - 强调文字颜色 3" xfId="23" builtinId="40"/>
    <cellStyle name="常规 4 21 3 2" xfId="24"/>
    <cellStyle name="常规 3 6 3" xfId="25"/>
    <cellStyle name="Accent2 - 60%" xfId="26"/>
    <cellStyle name="超链接" xfId="27" builtinId="8"/>
    <cellStyle name="@ET_Style?CF_Style_0" xfId="28"/>
    <cellStyle name="百分比" xfId="29" builtinId="5"/>
    <cellStyle name="?鹎%U龡&amp;H?_x0008_e_x0005_9_x0006__x0007__x0001__x0001_" xfId="30"/>
    <cellStyle name="好_地方配套按人均增幅控制8.31（调整结案率后）xl 2" xfId="31"/>
    <cellStyle name="Accent4 5" xfId="32"/>
    <cellStyle name="差_地方配套按人均增幅控制8.30xl 2" xfId="33"/>
    <cellStyle name="已访问的超链接" xfId="34" builtinId="9"/>
    <cellStyle name="差_~4190974 3 2" xfId="35"/>
    <cellStyle name="_ET_STYLE_NoName_00__Book1" xfId="36"/>
    <cellStyle name="注释" xfId="37" builtinId="10"/>
    <cellStyle name="60% - 强调文字颜色 2 3" xfId="38"/>
    <cellStyle name="常规 3 2 10 3 2 2 2 2 3 2" xfId="39"/>
    <cellStyle name="_ET_STYLE_NoName_00__Sheet3" xfId="40"/>
    <cellStyle name="Accent6 3" xfId="41"/>
    <cellStyle name="Accent5 - 60% 2 2" xfId="42"/>
    <cellStyle name="60% - 强调文字颜色 2" xfId="43" builtinId="36"/>
    <cellStyle name="Accent4 2 3" xfId="44"/>
    <cellStyle name="Accent3 4 2" xfId="45"/>
    <cellStyle name="标题 4" xfId="46" builtinId="19"/>
    <cellStyle name="警告文本" xfId="47" builtinId="11"/>
    <cellStyle name="_ET_STYLE_NoName_00_" xfId="48"/>
    <cellStyle name="差_奖励补助测算5.22测试" xfId="49"/>
    <cellStyle name="Explanatory Text 3" xfId="50"/>
    <cellStyle name="20% - Accent4 3 2" xfId="51"/>
    <cellStyle name="标题" xfId="52" builtinId="15"/>
    <cellStyle name="_Book1_1" xfId="53"/>
    <cellStyle name="Accent1 - 60% 2 2" xfId="54"/>
    <cellStyle name="解释性文本" xfId="55" builtinId="53"/>
    <cellStyle name="20% - Accent5 2 3" xfId="56"/>
    <cellStyle name="标题 1" xfId="57" builtinId="16"/>
    <cellStyle name="注释 3" xfId="58"/>
    <cellStyle name="_Book1_金融业务培训人员情况表" xfId="59"/>
    <cellStyle name="差_奖励补助测算5.22测试 2" xfId="60"/>
    <cellStyle name="Explanatory Text 3 2" xfId="61"/>
    <cellStyle name="标题 2" xfId="62" builtinId="17"/>
    <cellStyle name="_20100326高清市院遂宁检察院1080P配置清单26日改" xfId="63"/>
    <cellStyle name="Accent6 2" xfId="64"/>
    <cellStyle name="60% - 强调文字颜色 1" xfId="65" builtinId="32"/>
    <cellStyle name="Accent4 2 2" xfId="66"/>
    <cellStyle name="差_汇总_清单说明" xfId="67"/>
    <cellStyle name="标题 3" xfId="68" builtinId="18"/>
    <cellStyle name="Accent6 5" xfId="69"/>
    <cellStyle name="60% - 强调文字颜色 4" xfId="70" builtinId="44"/>
    <cellStyle name="好_奖励补助测算5.22测试 3" xfId="71"/>
    <cellStyle name="差_2009年一般性转移支付标准工资 2" xfId="72"/>
    <cellStyle name="输出" xfId="73" builtinId="21"/>
    <cellStyle name="20% - Accent2 3 2" xfId="74"/>
    <cellStyle name="Input" xfId="75"/>
    <cellStyle name="计算" xfId="76" builtinId="22"/>
    <cellStyle name="Input 3 2" xfId="77"/>
    <cellStyle name="40% - 强调文字颜色 4 2" xfId="78"/>
    <cellStyle name="_ET_STYLE_NoName_00__县公司" xfId="79"/>
    <cellStyle name="检查单元格" xfId="80" builtinId="23"/>
    <cellStyle name="好_2009年一般性转移支付标准工资_地方配套按人均增幅控制8.30一般预算平均增幅、人均可用财力平均增幅两次控制、社会治安系数调整、案件数调整xl" xfId="81"/>
    <cellStyle name="40% - Accent6 2 3" xfId="82"/>
    <cellStyle name="好_00省级(定稿) 2 3" xfId="83"/>
    <cellStyle name="20% - 强调文字颜色 6" xfId="84" builtinId="50"/>
    <cellStyle name="Currency [0]" xfId="85"/>
    <cellStyle name="强调文字颜色 2" xfId="86" builtinId="33"/>
    <cellStyle name="链接单元格" xfId="87" builtinId="24"/>
    <cellStyle name="差_Book2" xfId="88"/>
    <cellStyle name="汇总" xfId="89" builtinId="25"/>
    <cellStyle name="差_2009年一般性转移支付标准工资_奖励补助测算7.25 4" xfId="90"/>
    <cellStyle name="好" xfId="91" builtinId="26"/>
    <cellStyle name="_ET_STYLE_NoName_00__Book1_1_银行账户情况表_2010年12月" xfId="92"/>
    <cellStyle name="Heading 3" xfId="93"/>
    <cellStyle name="20% - Accent3 2" xfId="94"/>
    <cellStyle name="20% - 强调文字颜色 3 3" xfId="95"/>
    <cellStyle name="适中" xfId="96" builtinId="28"/>
    <cellStyle name="40% - Accent6 2 2" xfId="97"/>
    <cellStyle name="好_00省级(定稿) 2 2" xfId="98"/>
    <cellStyle name="20% - 强调文字颜色 5" xfId="99" builtinId="46"/>
    <cellStyle name="强调文字颜色 1" xfId="100" builtinId="29"/>
    <cellStyle name="20% - 强调文字颜色 1" xfId="101" builtinId="30"/>
    <cellStyle name="Accent6 - 20% 2 2" xfId="102"/>
    <cellStyle name="40% - 强调文字颜色 1" xfId="103" builtinId="31"/>
    <cellStyle name="20% - 强调文字颜色 2" xfId="104" builtinId="34"/>
    <cellStyle name="Accent6 - 20% 2 3" xfId="105"/>
    <cellStyle name="40% - 强调文字颜色 2" xfId="106" builtinId="35"/>
    <cellStyle name="千位分隔[0] 2" xfId="107"/>
    <cellStyle name="常规 3 4 3 2" xfId="108"/>
    <cellStyle name="Accent2 - 40% 2" xfId="109"/>
    <cellStyle name="强调文字颜色 3" xfId="110" builtinId="37"/>
    <cellStyle name="Accent2 - 40% 3" xfId="111"/>
    <cellStyle name="好_苏州中环ZH-LQ8 2 2" xfId="112"/>
    <cellStyle name="强调文字颜色 4" xfId="113" builtinId="41"/>
    <cellStyle name="标题 5 3 2" xfId="114"/>
    <cellStyle name="20% - 强调文字颜色 4" xfId="115" builtinId="42"/>
    <cellStyle name="Input 3" xfId="116"/>
    <cellStyle name="40% - 强调文字颜色 4" xfId="117" builtinId="43"/>
    <cellStyle name="强调文字颜色 5" xfId="118" builtinId="45"/>
    <cellStyle name="Input 4" xfId="119"/>
    <cellStyle name="60% - Accent5 3 2" xfId="120"/>
    <cellStyle name="40% - 强调文字颜色 5" xfId="121" builtinId="47"/>
    <cellStyle name="差_2006年全省财力计算表（中央、决算）" xfId="122"/>
    <cellStyle name="Accent6 6" xfId="123"/>
    <cellStyle name="Accent3 - 20% 3 2" xfId="124"/>
    <cellStyle name="60% - 强调文字颜色 5" xfId="125" builtinId="48"/>
    <cellStyle name="强调文字颜色 6" xfId="126" builtinId="49"/>
    <cellStyle name="Input 5" xfId="127"/>
    <cellStyle name="_弱电系统设备配置报价清单" xfId="128"/>
    <cellStyle name="Heading 3 2" xfId="129"/>
    <cellStyle name="20% - Accent3 2 2" xfId="130"/>
    <cellStyle name="好_300章 2" xfId="131"/>
    <cellStyle name="40% - 强调文字颜色 6" xfId="132" builtinId="51"/>
    <cellStyle name="40% - Accent2 3 2" xfId="133"/>
    <cellStyle name="差_2009年一般性转移支付标准工资_奖励补助测算7.25 (version 1) (version 1) 2" xfId="134"/>
    <cellStyle name="60% - 强调文字颜色 6" xfId="135" builtinId="52"/>
    <cellStyle name="ColLevel_0" xfId="136"/>
    <cellStyle name="?鹎%U龡&amp;H?_x0008__x001c__x001c_?_x0007__x0001__x0001_" xfId="137"/>
    <cellStyle name="Accent6 - 40% 3" xfId="138"/>
    <cellStyle name="Accent4 - 40% 2 3" xfId="139"/>
    <cellStyle name="Accent6 - 40% 2 3" xfId="140"/>
    <cellStyle name="常规 2 7 2" xfId="141"/>
    <cellStyle name="_Book1" xfId="142"/>
    <cellStyle name="常规 3 2 3" xfId="143"/>
    <cellStyle name="Accent2 - 20%" xfId="144"/>
    <cellStyle name="_Book1_2" xfId="145"/>
    <cellStyle name="Heading 1" xfId="146"/>
    <cellStyle name="好_云南农村义务教育统计表 3" xfId="147"/>
    <cellStyle name="超级链接 2" xfId="148"/>
    <cellStyle name="Accent1 4 2" xfId="149"/>
    <cellStyle name="_Book1_3" xfId="150"/>
    <cellStyle name="_Book1_金融业务培训人员情况表_工程量清单（车行道）" xfId="151"/>
    <cellStyle name="Accent5 - 60% 3" xfId="152"/>
    <cellStyle name="60% - Accent3 3 2" xfId="153"/>
    <cellStyle name="_ET_STYLE_NoName_00__Book1_1" xfId="154"/>
    <cellStyle name="_ET_STYLE_NoName_00__Book1_1_县公司" xfId="155"/>
    <cellStyle name="Accent5 - 20%" xfId="156"/>
    <cellStyle name="20% - Accent1 2 2" xfId="157"/>
    <cellStyle name="Accent1 - 20% 2 2" xfId="158"/>
    <cellStyle name="_ET_STYLE_NoName_00__Book1_2" xfId="159"/>
    <cellStyle name="常规 3 9" xfId="160"/>
    <cellStyle name="Dezimal [0]_laroux" xfId="161"/>
    <cellStyle name="_ET_STYLE_NoName_00__Book1_县公司" xfId="162"/>
    <cellStyle name="差_2007年检察院案件数 2" xfId="163"/>
    <cellStyle name="Accent3 2" xfId="164"/>
    <cellStyle name="_ET_STYLE_NoName_00__Book1_银行账户情况表_2010年12月" xfId="165"/>
    <cellStyle name="60% - 强调文字颜色 4 3" xfId="166"/>
    <cellStyle name="差_奖励补助测算7.25 (version 1) (version 1)" xfId="167"/>
    <cellStyle name="_ET_STYLE_NoName_00__建行" xfId="168"/>
    <cellStyle name="好_M01-2(州市补助收入) 3 2" xfId="169"/>
    <cellStyle name="Accent6 - 20%" xfId="170"/>
    <cellStyle name="_ET_STYLE_NoName_00__银行账户情况表_2010年12月" xfId="171"/>
    <cellStyle name="差_业务工作量指标 2" xfId="172"/>
    <cellStyle name="20% - Accent6 2 2" xfId="173"/>
    <cellStyle name="_ET_STYLE_NoName_00__云南水利电力有限公司" xfId="174"/>
    <cellStyle name="常规 10" xfId="175"/>
    <cellStyle name="Good" xfId="176"/>
    <cellStyle name="_Sheet1" xfId="177"/>
    <cellStyle name="Accent4 - 40%" xfId="178"/>
    <cellStyle name="_Sheet1_Book1" xfId="179"/>
    <cellStyle name="_Sheet3 (5)" xfId="180"/>
    <cellStyle name="_Sheet3 (6)" xfId="181"/>
    <cellStyle name="_本部汇总" xfId="182"/>
    <cellStyle name="差_JH-1清单(清单）" xfId="183"/>
    <cellStyle name="差_2007年检察院案件数 3 2" xfId="184"/>
    <cellStyle name="Accent3 3 2" xfId="185"/>
    <cellStyle name="_工程量清单（车行道）" xfId="186"/>
    <cellStyle name="_南方电网" xfId="187"/>
    <cellStyle name="Heading 2 2 3" xfId="188"/>
    <cellStyle name="好_03昭通 2 3" xfId="189"/>
    <cellStyle name="20% - Accent1" xfId="190"/>
    <cellStyle name="Accent1 - 20%" xfId="191"/>
    <cellStyle name="0,0_x000d_&#10;NA_x000d_&#10;" xfId="192"/>
    <cellStyle name="20% - Accent1 2" xfId="193"/>
    <cellStyle name="20% - 强调文字颜色 1 3" xfId="194"/>
    <cellStyle name="Accent1 - 20% 2" xfId="195"/>
    <cellStyle name="0,0_x000d_&#10;NA_x000d_&#10; 2" xfId="196"/>
    <cellStyle name="20% - Accent1 3" xfId="197"/>
    <cellStyle name="Accent1 - 20% 3" xfId="198"/>
    <cellStyle name="0,0_x000d_&#10;NA_x000d_&#10; 3" xfId="199"/>
    <cellStyle name="好_A2标工程量清单0929-桥 3" xfId="200"/>
    <cellStyle name="20% - Accent1 3 2" xfId="201"/>
    <cellStyle name="Accent1 - 20% 3 2" xfId="202"/>
    <cellStyle name="0,0_x000d_&#10;NA_x000d_&#10; 3 2" xfId="203"/>
    <cellStyle name="Input 2 2" xfId="204"/>
    <cellStyle name="20% - Accent1 2 3" xfId="205"/>
    <cellStyle name="Accent1 - 20% 2 3" xfId="206"/>
    <cellStyle name="40% - 强调文字颜色 3 2" xfId="207"/>
    <cellStyle name="20% - Accent5 3 2" xfId="208"/>
    <cellStyle name="20% - Accent2" xfId="209"/>
    <cellStyle name="20% - Accent2 2" xfId="210"/>
    <cellStyle name="20% - 强调文字颜色 2 3" xfId="211"/>
    <cellStyle name="20% - Accent2 2 2" xfId="212"/>
    <cellStyle name="20% - Accent2 2 3" xfId="213"/>
    <cellStyle name="差_2009年一般性转移支付标准工资" xfId="214"/>
    <cellStyle name="20% - Accent2 3" xfId="215"/>
    <cellStyle name="20% - Accent3" xfId="216"/>
    <cellStyle name="Input 6" xfId="217"/>
    <cellStyle name="Heading 3 3" xfId="218"/>
    <cellStyle name="20% - Accent3 2 3" xfId="219"/>
    <cellStyle name="Heading 4" xfId="220"/>
    <cellStyle name="콤마 [0]_BOILER-CO1" xfId="221"/>
    <cellStyle name="Accent6 2 2" xfId="222"/>
    <cellStyle name="60% - 强调文字颜色 1 2" xfId="223"/>
    <cellStyle name="20% - Accent3 3" xfId="224"/>
    <cellStyle name="Heading 4 2" xfId="225"/>
    <cellStyle name="20% - Accent3 3 2" xfId="226"/>
    <cellStyle name="Accent6 - 60% 2" xfId="227"/>
    <cellStyle name="好_苏州中环ZH-LQ9（限价） 2 2" xfId="228"/>
    <cellStyle name="20% - Accent4" xfId="229"/>
    <cellStyle name="常规 4" xfId="230"/>
    <cellStyle name="Accent6_公安安全支出补充表5.14" xfId="231"/>
    <cellStyle name="Accent6 - 60% 2 2" xfId="232"/>
    <cellStyle name="20% - Accent4 2" xfId="233"/>
    <cellStyle name="20% - 强调文字颜色 4 3" xfId="234"/>
    <cellStyle name="20% - Accent4 2 2" xfId="235"/>
    <cellStyle name="20% - Accent4 2 3" xfId="236"/>
    <cellStyle name="常规 5" xfId="237"/>
    <cellStyle name="Accent6 3 2" xfId="238"/>
    <cellStyle name="Accent6 - 60% 2 3" xfId="239"/>
    <cellStyle name="60% - 强调文字颜色 2 2" xfId="240"/>
    <cellStyle name="20% - Accent4 3" xfId="241"/>
    <cellStyle name="好_银行账户情况表_2010年12月 3 2" xfId="242"/>
    <cellStyle name="好_高中教师人数（教育厅1.6日提供） 3 2" xfId="243"/>
    <cellStyle name="好_~5676413 3 2" xfId="244"/>
    <cellStyle name="Accent6 - 60% 3" xfId="245"/>
    <cellStyle name="20% - Accent5" xfId="246"/>
    <cellStyle name="Accent6 - 60% 3 2" xfId="247"/>
    <cellStyle name="20% - Accent5 2" xfId="248"/>
    <cellStyle name="20% - 强调文字颜色 5 3" xfId="249"/>
    <cellStyle name="20% - Accent5 2 2" xfId="250"/>
    <cellStyle name="Accent6 4 2" xfId="251"/>
    <cellStyle name="60% - 强调文字颜色 3 2" xfId="252"/>
    <cellStyle name="20% - Accent5 3" xfId="253"/>
    <cellStyle name="20% - Accent6" xfId="254"/>
    <cellStyle name="Accent3 5 2" xfId="255"/>
    <cellStyle name="差_业务工作量指标" xfId="256"/>
    <cellStyle name="20% - Accent6 2" xfId="257"/>
    <cellStyle name="20% - 强调文字颜色 6 3" xfId="258"/>
    <cellStyle name="Calculation 2" xfId="259"/>
    <cellStyle name="差_业务工作量指标 3" xfId="260"/>
    <cellStyle name="差_530623_2006年县级财政报表附表 2" xfId="261"/>
    <cellStyle name="no dec" xfId="262"/>
    <cellStyle name="20% - Accent6 2 3" xfId="263"/>
    <cellStyle name="Accent6 5 2" xfId="264"/>
    <cellStyle name="60% - 强调文字颜色 4 2" xfId="265"/>
    <cellStyle name="差_第400章 2" xfId="266"/>
    <cellStyle name="20% - Accent6 3" xfId="267"/>
    <cellStyle name="差_地方配套按人均增幅控制8.30xl" xfId="268"/>
    <cellStyle name="20% - Accent6 3 2" xfId="269"/>
    <cellStyle name="Accent1 2 3" xfId="270"/>
    <cellStyle name="20% - 强调文字颜色 1 2" xfId="271"/>
    <cellStyle name="20% - 强调文字颜色 2 2" xfId="272"/>
    <cellStyle name="Heading 2" xfId="273"/>
    <cellStyle name="20% - 强调文字颜色 3 2" xfId="274"/>
    <cellStyle name="常规 3 3 5" xfId="275"/>
    <cellStyle name="20% - 强调文字颜色 4 2" xfId="276"/>
    <cellStyle name="常规 3 4 5" xfId="277"/>
    <cellStyle name="20% - 强调文字颜色 5 2" xfId="278"/>
    <cellStyle name="20% - 强调文字颜色 6 2" xfId="279"/>
    <cellStyle name="好_汇总-县级财政报表附表 2" xfId="280"/>
    <cellStyle name="40% - Accent1" xfId="281"/>
    <cellStyle name="好_汇总-县级财政报表附表 2 2" xfId="282"/>
    <cellStyle name="差_银行账户情况表_2010年12月" xfId="283"/>
    <cellStyle name="40% - Accent1 2" xfId="284"/>
    <cellStyle name="差_银行账户情况表_2010年12月 2" xfId="285"/>
    <cellStyle name="差_路肩" xfId="286"/>
    <cellStyle name="40% - Accent1 2 2" xfId="287"/>
    <cellStyle name="Linked Cells" xfId="288"/>
    <cellStyle name="Heading 1 3 2" xfId="289"/>
    <cellStyle name="差_银行账户情况表_2010年12月 3" xfId="290"/>
    <cellStyle name="40% - Accent1 2 3" xfId="291"/>
    <cellStyle name="好_奖励补助测算5.22测试 2" xfId="292"/>
    <cellStyle name="好_汇总-县级财政报表附表 2 3" xfId="293"/>
    <cellStyle name="40% - Accent1 3" xfId="294"/>
    <cellStyle name="40% - Accent1 3 2" xfId="295"/>
    <cellStyle name="好_汇总-县级财政报表附表 3" xfId="296"/>
    <cellStyle name="40% - Accent2" xfId="297"/>
    <cellStyle name="好_汇总-县级财政报表附表 3 2" xfId="298"/>
    <cellStyle name="40% - Accent2 2" xfId="299"/>
    <cellStyle name="Accent3 - 20% 2 3" xfId="300"/>
    <cellStyle name="40% - Accent2 2 2" xfId="301"/>
    <cellStyle name="Heading 2 3 2" xfId="302"/>
    <cellStyle name="好_03昭通 3 2" xfId="303"/>
    <cellStyle name="差_400章 2" xfId="304"/>
    <cellStyle name="差_2009年一般性转移支付标准工资_奖励补助测算5.23新 2" xfId="305"/>
    <cellStyle name="40% - Accent2 2 3" xfId="306"/>
    <cellStyle name="40% - Accent2 3" xfId="307"/>
    <cellStyle name="40% - Accent3" xfId="308"/>
    <cellStyle name="40% - Accent3 2" xfId="309"/>
    <cellStyle name="Accent5 - 60%" xfId="310"/>
    <cellStyle name="40% - Accent3 2 2" xfId="311"/>
    <cellStyle name="Input 6 2" xfId="312"/>
    <cellStyle name="Heading 3 3 2" xfId="313"/>
    <cellStyle name="Currency1" xfId="314"/>
    <cellStyle name="40% - Accent3 2 3" xfId="315"/>
    <cellStyle name="40% - Accent3 3" xfId="316"/>
    <cellStyle name="40% - Accent3 3 2" xfId="317"/>
    <cellStyle name="Linked Cell 3 2" xfId="318"/>
    <cellStyle name="Normal - Style1" xfId="319"/>
    <cellStyle name="40% - Accent4" xfId="320"/>
    <cellStyle name="40% - Accent4 2" xfId="321"/>
    <cellStyle name="40% - Accent4 2 2" xfId="322"/>
    <cellStyle name="Heading 4 3 2" xfId="323"/>
    <cellStyle name="40% - Accent4 2 3" xfId="324"/>
    <cellStyle name="常规 7 2 4 2" xfId="325"/>
    <cellStyle name="Currency_!!!GO" xfId="326"/>
    <cellStyle name="40% - Accent4 3" xfId="327"/>
    <cellStyle name="40% - Accent4 3 2" xfId="328"/>
    <cellStyle name="Black" xfId="329"/>
    <cellStyle name="警告文本 2" xfId="330"/>
    <cellStyle name="40% - Accent5" xfId="331"/>
    <cellStyle name="Accent4 - 20% 2 3" xfId="332"/>
    <cellStyle name="40% - Accent5 2" xfId="333"/>
    <cellStyle name="Accent3_公安安全支出补充表5.14" xfId="334"/>
    <cellStyle name="40% - Accent5 2 2" xfId="335"/>
    <cellStyle name="40% - Accent5 2 3" xfId="336"/>
    <cellStyle name="40% - Accent5 3" xfId="337"/>
    <cellStyle name="Linked Cell 3" xfId="338"/>
    <cellStyle name="好_JH80标清单0721）" xfId="339"/>
    <cellStyle name="40% - Accent5 3 2" xfId="340"/>
    <cellStyle name="警告文本 3" xfId="341"/>
    <cellStyle name="好_奖励补助测算7.23 3 2" xfId="342"/>
    <cellStyle name="40% - Accent6" xfId="343"/>
    <cellStyle name="差_1003牟定县 3" xfId="344"/>
    <cellStyle name="60% - Accent1 2 3" xfId="345"/>
    <cellStyle name="40% - Accent6 2" xfId="346"/>
    <cellStyle name="40% - Accent6 3" xfId="347"/>
    <cellStyle name="常规 10 6" xfId="348"/>
    <cellStyle name="40% - Accent6 3 2" xfId="349"/>
    <cellStyle name="Accent1" xfId="350"/>
    <cellStyle name="好_第五部分(才淼、饶永宏） 3 2" xfId="351"/>
    <cellStyle name="常规 9 2" xfId="352"/>
    <cellStyle name="常规 8 10 2 2 2 2 2 2 2" xfId="353"/>
    <cellStyle name="40% - 强调文字颜色 1 3" xfId="354"/>
    <cellStyle name="40% - 强调文字颜色 1 2" xfId="355"/>
    <cellStyle name="40% - 强调文字颜色 2 2" xfId="356"/>
    <cellStyle name="40% - 强调文字颜色 2 3" xfId="357"/>
    <cellStyle name="Input 2 3" xfId="358"/>
    <cellStyle name="40% - 强调文字颜色 3 3" xfId="359"/>
    <cellStyle name="Accent6 - 20% 2" xfId="360"/>
    <cellStyle name="40% - 强调文字颜色 4 3" xfId="361"/>
    <cellStyle name="差_Book1_银行账户情况表_2010年12月" xfId="362"/>
    <cellStyle name="Input 4 2" xfId="363"/>
    <cellStyle name="好_Book1_县公司" xfId="364"/>
    <cellStyle name="好_2006年分析表" xfId="365"/>
    <cellStyle name="40% - 强调文字颜色 5 2" xfId="366"/>
    <cellStyle name="40% - 强调文字颜色 5 3" xfId="367"/>
    <cellStyle name="Input 5 2" xfId="368"/>
    <cellStyle name="Heading 3 2 2" xfId="369"/>
    <cellStyle name="好_下半年禁毒办案经费分配2544.3万元" xfId="370"/>
    <cellStyle name="好 3 3" xfId="371"/>
    <cellStyle name="40% - 强调文字颜色 6 2" xfId="372"/>
    <cellStyle name="差_300章" xfId="373"/>
    <cellStyle name="Heading 3 2 3" xfId="374"/>
    <cellStyle name="40% - 强调文字颜色 6 3" xfId="375"/>
    <cellStyle name="60% - Accent1" xfId="376"/>
    <cellStyle name="Accent4 - 20% 3" xfId="377"/>
    <cellStyle name="差_1003牟定县" xfId="378"/>
    <cellStyle name="60% - Accent1 2" xfId="379"/>
    <cellStyle name="常规 7" xfId="380"/>
    <cellStyle name="Accent4 - 20% 3 2" xfId="381"/>
    <cellStyle name="差_1003牟定县 2" xfId="382"/>
    <cellStyle name="60% - Accent1 2 2" xfId="383"/>
    <cellStyle name="常规 3 6 3 2" xfId="384"/>
    <cellStyle name="Accent2 - 60% 2" xfId="385"/>
    <cellStyle name="差_奖励补助测算5.23新 2" xfId="386"/>
    <cellStyle name="60% - Accent1 3" xfId="387"/>
    <cellStyle name="Accent5 - 40% 3" xfId="388"/>
    <cellStyle name="Accent2 - 60% 2 2" xfId="389"/>
    <cellStyle name="60% - Accent1 3 2" xfId="390"/>
    <cellStyle name="60% - Accent2" xfId="391"/>
    <cellStyle name="60% - Accent2 2" xfId="392"/>
    <cellStyle name="常规 2 2 2 2" xfId="393"/>
    <cellStyle name="Millares_96 Risk" xfId="394"/>
    <cellStyle name="60% - Accent2 2 2" xfId="395"/>
    <cellStyle name="60% - Accent2 2 3" xfId="396"/>
    <cellStyle name="60% - Accent2 3" xfId="397"/>
    <cellStyle name="好_询价表" xfId="398"/>
    <cellStyle name="常规 2 2 3 2" xfId="399"/>
    <cellStyle name="Accent1 6" xfId="400"/>
    <cellStyle name="sstot" xfId="401"/>
    <cellStyle name="60% - Accent2 3 2" xfId="402"/>
    <cellStyle name="60% - Accent3" xfId="403"/>
    <cellStyle name="差_单位2 2" xfId="404"/>
    <cellStyle name="Bad" xfId="405"/>
    <cellStyle name="60% - Accent3 2" xfId="406"/>
    <cellStyle name="常规 11 3" xfId="407"/>
    <cellStyle name="差_单位2 2 2" xfId="408"/>
    <cellStyle name="Bad 2" xfId="409"/>
    <cellStyle name="差_财政供养人员 3" xfId="410"/>
    <cellStyle name="60% - Accent3 2 2" xfId="411"/>
    <cellStyle name="差_奖励补助测算5.24冯铸 2" xfId="412"/>
    <cellStyle name="差_单位2 2 3" xfId="413"/>
    <cellStyle name="Bad 3" xfId="414"/>
    <cellStyle name="差_侧分带 2" xfId="415"/>
    <cellStyle name="60% - Accent3 2 3" xfId="416"/>
    <cellStyle name="60% - Accent3 3" xfId="417"/>
    <cellStyle name="差_00省级(打印) 2 3" xfId="418"/>
    <cellStyle name="差_~5676413 3" xfId="419"/>
    <cellStyle name="Hyperlink_AheadBehind.xls Chart 23" xfId="420"/>
    <cellStyle name="per.style" xfId="421"/>
    <cellStyle name="60% - Accent4" xfId="422"/>
    <cellStyle name="60% - Accent4 2" xfId="423"/>
    <cellStyle name="好_检验表（调整后）" xfId="424"/>
    <cellStyle name="60% - Accent4 2 2" xfId="425"/>
    <cellStyle name="60% - Accent4 2 3" xfId="426"/>
    <cellStyle name="好_宝应" xfId="427"/>
    <cellStyle name="60% - Accent4 3" xfId="428"/>
    <cellStyle name="好_宝应 2" xfId="429"/>
    <cellStyle name="60% - Accent4 3 2" xfId="430"/>
    <cellStyle name="差_云南农村义务教育统计表" xfId="431"/>
    <cellStyle name="Accent2 - 40% 3 2" xfId="432"/>
    <cellStyle name="强调文字颜色 4 2" xfId="433"/>
    <cellStyle name="60% - Accent5" xfId="434"/>
    <cellStyle name="Heading 4 2 3" xfId="435"/>
    <cellStyle name="60% - Accent5 2" xfId="436"/>
    <cellStyle name="60% - Accent5 2 2" xfId="437"/>
    <cellStyle name="60% - Accent5 2 3" xfId="438"/>
    <cellStyle name="Heading 2 2" xfId="439"/>
    <cellStyle name="60% - Accent5 3" xfId="440"/>
    <cellStyle name="Accent2 2 2" xfId="441"/>
    <cellStyle name="强调文字颜色 4 3" xfId="442"/>
    <cellStyle name="常规 3 2 10 3 2 3 2" xfId="443"/>
    <cellStyle name="60% - Accent6" xfId="444"/>
    <cellStyle name="60% - Accent6 2" xfId="445"/>
    <cellStyle name="Norma,_laroux_4_营业在建 (2)_E21" xfId="446"/>
    <cellStyle name="60% - Accent6 2 2" xfId="447"/>
    <cellStyle name="60% - Accent6 2 3" xfId="448"/>
    <cellStyle name="60% - Accent6 3" xfId="449"/>
    <cellStyle name="60% - Accent6 3 2" xfId="450"/>
    <cellStyle name="Accent6 2 3" xfId="451"/>
    <cellStyle name="60% - 强调文字颜色 1 3" xfId="452"/>
    <cellStyle name="好_1003牟定县 3" xfId="453"/>
    <cellStyle name="Accent5 - 40% 2" xfId="454"/>
    <cellStyle name="60% - 强调文字颜色 3 3" xfId="455"/>
    <cellStyle name="差_2006年全省财力计算表（中央、决算） 2" xfId="456"/>
    <cellStyle name="Accent6 6 2" xfId="457"/>
    <cellStyle name="60% - 强调文字颜色 5 2" xfId="458"/>
    <cellStyle name="60% - 强调文字颜色 5 3" xfId="459"/>
    <cellStyle name="60% - 强调文字颜色 6 2" xfId="460"/>
    <cellStyle name="60% - 强调文字颜色 6 3" xfId="461"/>
    <cellStyle name="Accent3 - 40% 2 3" xfId="462"/>
    <cellStyle name="好_奖励补助测算7.25 (version 1) (version 1) 3 2" xfId="463"/>
    <cellStyle name="6mal" xfId="464"/>
    <cellStyle name="差_2006年基础数据" xfId="465"/>
    <cellStyle name="Accent1 - 40%" xfId="466"/>
    <cellStyle name="差_2006年基础数据 2" xfId="467"/>
    <cellStyle name="Accent1 - 40% 2" xfId="468"/>
    <cellStyle name="差_2006年基础数据 2 2" xfId="469"/>
    <cellStyle name="Accent1 - 40% 2 2" xfId="470"/>
    <cellStyle name="差_2006年基础数据 2 3" xfId="471"/>
    <cellStyle name="Accent1 - 40% 2 3" xfId="472"/>
    <cellStyle name="Calculation 3 2" xfId="473"/>
    <cellStyle name="差_2006年基础数据 3" xfId="474"/>
    <cellStyle name="Accent1 - 40% 3" xfId="475"/>
    <cellStyle name="差_2006年基础数据 3 2" xfId="476"/>
    <cellStyle name="Accent1 - 40% 3 2" xfId="477"/>
    <cellStyle name="Accent1 - 60%" xfId="478"/>
    <cellStyle name="Accent1 - 60% 2" xfId="479"/>
    <cellStyle name="Accent1 - 60% 2 3" xfId="480"/>
    <cellStyle name="Accent1 - 60% 3" xfId="481"/>
    <cellStyle name="好_2009年一般性转移支付标准工资_~4190974 3" xfId="482"/>
    <cellStyle name="Accent1 - 60% 3 2" xfId="483"/>
    <cellStyle name="Accent3 - 60% 3" xfId="484"/>
    <cellStyle name="Accent1 2" xfId="485"/>
    <cellStyle name="Accent1 2 2" xfId="486"/>
    <cellStyle name="Accent1 3" xfId="487"/>
    <cellStyle name="Accent1 3 2" xfId="488"/>
    <cellStyle name="超级链接" xfId="489"/>
    <cellStyle name="Accent1 4" xfId="490"/>
    <cellStyle name="Accent1 5 2" xfId="491"/>
    <cellStyle name="Accent5_公安安全支出补充表5.14" xfId="492"/>
    <cellStyle name="好_询价表 2" xfId="493"/>
    <cellStyle name="常规 2 2 3 2 2" xfId="494"/>
    <cellStyle name="Accent1 6 2" xfId="495"/>
    <cellStyle name="Check Cell 3 2" xfId="496"/>
    <cellStyle name="Accent1_公安安全支出补充表5.14" xfId="497"/>
    <cellStyle name="Accent2" xfId="498"/>
    <cellStyle name="Accent2 - 20% 2" xfId="499"/>
    <cellStyle name="Accent2 - 20% 2 2" xfId="500"/>
    <cellStyle name="Accent2 - 20% 2 3" xfId="501"/>
    <cellStyle name="Accent2 - 20% 3" xfId="502"/>
    <cellStyle name="Accent2 - 20% 3 2" xfId="503"/>
    <cellStyle name="千位分隔[0] 2 2" xfId="504"/>
    <cellStyle name="常规 3 4 3 2 2" xfId="505"/>
    <cellStyle name="Accent2 - 40% 2 2" xfId="506"/>
    <cellStyle name="Input Cells" xfId="507"/>
    <cellStyle name="千位分隔[0] 2 3" xfId="508"/>
    <cellStyle name="Accent2 - 40% 2 3" xfId="509"/>
    <cellStyle name="Accent2 - 60% 2 3" xfId="510"/>
    <cellStyle name="Accent2 - 60% 3" xfId="511"/>
    <cellStyle name="好_Book1_县公司 3" xfId="512"/>
    <cellStyle name="Accent2 - 60% 3 2" xfId="513"/>
    <cellStyle name="Accent2 2" xfId="514"/>
    <cellStyle name="Accent2 2 3" xfId="515"/>
    <cellStyle name="Accent2 3" xfId="516"/>
    <cellStyle name="常规 3 6" xfId="517"/>
    <cellStyle name="Comma [0]" xfId="518"/>
    <cellStyle name="Accent2 3 2" xfId="519"/>
    <cellStyle name="差_M01-2(州市补助收入)" xfId="520"/>
    <cellStyle name="Accent2 4" xfId="521"/>
    <cellStyle name="差_M01-2(州市补助收入) 2" xfId="522"/>
    <cellStyle name="Accent2 4 2" xfId="523"/>
    <cellStyle name="差_03昭通 2" xfId="524"/>
    <cellStyle name="Accent2 5" xfId="525"/>
    <cellStyle name="差_03昭通 2 2" xfId="526"/>
    <cellStyle name="Accent2 5 2" xfId="527"/>
    <cellStyle name="Date" xfId="528"/>
    <cellStyle name="常规 2 2 4 2" xfId="529"/>
    <cellStyle name="差_03昭通 3" xfId="530"/>
    <cellStyle name="Accent2 6" xfId="531"/>
    <cellStyle name="差_03昭通 3 2" xfId="532"/>
    <cellStyle name="Accent2 6 2" xfId="533"/>
    <cellStyle name="Accent2_公安安全支出补充表5.14" xfId="534"/>
    <cellStyle name="好_2009年一般性转移支付标准工资_奖励补助测算5.22测试 2" xfId="535"/>
    <cellStyle name="差_2007年检察院案件数" xfId="536"/>
    <cellStyle name="Accent3" xfId="537"/>
    <cellStyle name="Accent5 2" xfId="538"/>
    <cellStyle name="Accent3 - 20%" xfId="539"/>
    <cellStyle name="Accent5 2 2" xfId="540"/>
    <cellStyle name="Accent3 - 20% 2" xfId="541"/>
    <cellStyle name="汇总 3" xfId="542"/>
    <cellStyle name="差_Book2 3" xfId="543"/>
    <cellStyle name="百分比 4 3 2" xfId="544"/>
    <cellStyle name="Accent5 6" xfId="545"/>
    <cellStyle name="Accent3 - 20% 2 2" xfId="546"/>
    <cellStyle name="Accent5 2 3" xfId="547"/>
    <cellStyle name="好_第200章 2" xfId="548"/>
    <cellStyle name="Accent3 - 20% 3" xfId="549"/>
    <cellStyle name="Accent4 3 2" xfId="550"/>
    <cellStyle name="Accent3 - 40%" xfId="551"/>
    <cellStyle name="Accent3 - 40% 2" xfId="552"/>
    <cellStyle name="Accent3 - 40% 2 2" xfId="553"/>
    <cellStyle name="Check Cell 2 2" xfId="554"/>
    <cellStyle name="捠壿 [0.00]_Region Orders (2)" xfId="555"/>
    <cellStyle name="Accent4 - 60%" xfId="556"/>
    <cellStyle name="Accent3 - 40% 3" xfId="557"/>
    <cellStyle name="Accent4 - 60% 2" xfId="558"/>
    <cellStyle name="Accent3 - 40% 3 2" xfId="559"/>
    <cellStyle name="Accent4 5 2" xfId="560"/>
    <cellStyle name="好_StartUp 2" xfId="561"/>
    <cellStyle name="好_2009年一般性转移支付标准工资_~4190974" xfId="562"/>
    <cellStyle name="Accent3 - 60%" xfId="563"/>
    <cellStyle name="好_StartUp 2 2" xfId="564"/>
    <cellStyle name="好_2009年一般性转移支付标准工资_~4190974 2" xfId="565"/>
    <cellStyle name="Accent3 - 60% 2" xfId="566"/>
    <cellStyle name="Accent3 - 60% 2 2" xfId="567"/>
    <cellStyle name="Accent3 - 60% 2 3" xfId="568"/>
    <cellStyle name="好_2009年一般性转移支付标准工资_~4190974 3 2" xfId="569"/>
    <cellStyle name="Accent3 - 60% 3 2" xfId="570"/>
    <cellStyle name="통화_BOILER-CO1" xfId="571"/>
    <cellStyle name="comma zerodec" xfId="572"/>
    <cellStyle name="Accent3 2 2" xfId="573"/>
    <cellStyle name="Accent3 2 3" xfId="574"/>
    <cellStyle name="差_2007年检察院案件数 3" xfId="575"/>
    <cellStyle name="Accent3 3" xfId="576"/>
    <cellStyle name="Accent3 4" xfId="577"/>
    <cellStyle name="Accent3 5" xfId="578"/>
    <cellStyle name="Accent3 6" xfId="579"/>
    <cellStyle name="Accent3 6 2" xfId="580"/>
    <cellStyle name="差_宝应" xfId="581"/>
    <cellStyle name="Border" xfId="582"/>
    <cellStyle name="好_2009年一般性转移支付标准工资_奖励补助测算5.22测试 3" xfId="583"/>
    <cellStyle name="Accent4" xfId="584"/>
    <cellStyle name="差_Book1_县公司 3" xfId="585"/>
    <cellStyle name="Accent4 - 20%" xfId="586"/>
    <cellStyle name="差_Book1_县公司 3 2" xfId="587"/>
    <cellStyle name="Accent4 - 20% 2" xfId="588"/>
    <cellStyle name="Accent4 - 20% 2 2" xfId="589"/>
    <cellStyle name="差_00省级(打印) 3 2" xfId="590"/>
    <cellStyle name="Accent6 - 40%" xfId="591"/>
    <cellStyle name="Accent4 - 40% 2" xfId="592"/>
    <cellStyle name="Accent6 - 40% 2" xfId="593"/>
    <cellStyle name="差_Book1_1 3" xfId="594"/>
    <cellStyle name="Accent4 - 40% 2 2" xfId="595"/>
    <cellStyle name="Accent4 - 40% 3" xfId="596"/>
    <cellStyle name="好_2009年一般性转移支付标准工资_不用软件计算9.1不考虑经费管理评价xl 3" xfId="597"/>
    <cellStyle name="差_Book1_2 3" xfId="598"/>
    <cellStyle name="Accent4 - 40% 3 2" xfId="599"/>
    <cellStyle name="Accent4 - 60% 2 2" xfId="600"/>
    <cellStyle name="差_第200章" xfId="601"/>
    <cellStyle name="Accent4 - 60% 2 3" xfId="602"/>
    <cellStyle name="PSSpacer" xfId="603"/>
    <cellStyle name="Accent4 - 60% 3" xfId="604"/>
    <cellStyle name="Accent4 - 60% 3 2" xfId="605"/>
    <cellStyle name="Accent6" xfId="606"/>
    <cellStyle name="好_2009年一般性转移支付标准工资_奖励补助测算5.22测试 3 2" xfId="607"/>
    <cellStyle name="Accent4 2" xfId="608"/>
    <cellStyle name="Accent4 3" xfId="609"/>
    <cellStyle name="Accent4 4" xfId="610"/>
    <cellStyle name="Accent4 4 2" xfId="611"/>
    <cellStyle name="好_地方配套按人均增幅控制8.31（调整结案率后）xl 3" xfId="612"/>
    <cellStyle name="Tusental (0)_pldt" xfId="613"/>
    <cellStyle name="Accent4 6" xfId="614"/>
    <cellStyle name="好_地方配套按人均增幅控制8.31（调整结案率后）xl 3 2" xfId="615"/>
    <cellStyle name="Accent4 6 2" xfId="616"/>
    <cellStyle name="Header1" xfId="617"/>
    <cellStyle name="Accent4_公安安全支出补充表5.14" xfId="618"/>
    <cellStyle name="Accent5" xfId="619"/>
    <cellStyle name="差_义务教育阶段教职工人数（教育厅提供最终）" xfId="620"/>
    <cellStyle name="Accent5 - 20% 2" xfId="621"/>
    <cellStyle name="好_2007年检察院案件数 3" xfId="622"/>
    <cellStyle name="差_义务教育阶段教职工人数（教育厅提供最终） 2" xfId="623"/>
    <cellStyle name="Accent5 - 20% 2 2" xfId="624"/>
    <cellStyle name="常规 11 2" xfId="625"/>
    <cellStyle name="差_义务教育阶段教职工人数（教育厅提供最终） 3" xfId="626"/>
    <cellStyle name="Accent5 - 20% 2 3" xfId="627"/>
    <cellStyle name="comma-d" xfId="628"/>
    <cellStyle name="Accent5 - 20% 3" xfId="629"/>
    <cellStyle name="Accent5 - 20% 3 2" xfId="630"/>
    <cellStyle name="Accent5 - 40%" xfId="631"/>
    <cellStyle name="好_1003牟定县 3 2" xfId="632"/>
    <cellStyle name="Accent5 - 40% 2 2" xfId="633"/>
    <cellStyle name="HEADING1" xfId="634"/>
    <cellStyle name="好_2009年一般性转移支付标准工资_奖励补助测算5.23新 2" xfId="635"/>
    <cellStyle name="Accent5 - 40% 2 3" xfId="636"/>
    <cellStyle name="HEADING2" xfId="637"/>
    <cellStyle name="Accent5 - 40% 3 2" xfId="638"/>
    <cellStyle name="Accent5 - 60% 2" xfId="639"/>
    <cellStyle name="Accent5 - 60% 3 2" xfId="640"/>
    <cellStyle name="Accent5 3" xfId="641"/>
    <cellStyle name="Accent5 3 2" xfId="642"/>
    <cellStyle name="Accent5 4" xfId="643"/>
    <cellStyle name="差_奖励补助测算7.25 5" xfId="644"/>
    <cellStyle name="差_奖励补助测算7.25 10" xfId="645"/>
    <cellStyle name="Accent5 4 2" xfId="646"/>
    <cellStyle name="汇总 2" xfId="647"/>
    <cellStyle name="差_Book2 2" xfId="648"/>
    <cellStyle name="Accent5 5" xfId="649"/>
    <cellStyle name="差_Book2 2 2" xfId="650"/>
    <cellStyle name="Accent5 5 2" xfId="651"/>
    <cellStyle name="差_Book2 3 2" xfId="652"/>
    <cellStyle name="Accent5 6 2" xfId="653"/>
    <cellStyle name="Accent6 - 20% 3" xfId="654"/>
    <cellStyle name="Accent6 - 20% 3 2" xfId="655"/>
    <cellStyle name="好_云南水利电力有限公司" xfId="656"/>
    <cellStyle name="Accent6 - 40% 2 2" xfId="657"/>
    <cellStyle name="Accent6 - 40% 3 2" xfId="658"/>
    <cellStyle name="Accent6 - 60%" xfId="659"/>
    <cellStyle name="差_路面数据" xfId="660"/>
    <cellStyle name="Bad 3 2" xfId="661"/>
    <cellStyle name="Warning Text 2 2" xfId="662"/>
    <cellStyle name="Calc Currency (0)" xfId="663"/>
    <cellStyle name="差_530623_2006年县级财政报表附表" xfId="664"/>
    <cellStyle name="Check Cell 2 3" xfId="665"/>
    <cellStyle name="Calculation" xfId="666"/>
    <cellStyle name="Calculation 2 2" xfId="667"/>
    <cellStyle name="Calculation 2 3" xfId="668"/>
    <cellStyle name="Calculation 3" xfId="669"/>
    <cellStyle name="差_奖励补助测算7.25 (version 1) (version 1) 2" xfId="670"/>
    <cellStyle name="Check Cell" xfId="671"/>
    <cellStyle name="Check Cell 2" xfId="672"/>
    <cellStyle name="Check Cell 3" xfId="673"/>
    <cellStyle name="常规 2 4 3 2 2" xfId="674"/>
    <cellStyle name="Comma_!!!GO" xfId="675"/>
    <cellStyle name="Dezimal_laroux" xfId="676"/>
    <cellStyle name="Dollar (zero dec)" xfId="677"/>
    <cellStyle name="Euro" xfId="678"/>
    <cellStyle name="Explanatory Text" xfId="679"/>
    <cellStyle name="Heading 1 2 3" xfId="680"/>
    <cellStyle name="Explanatory Text 2" xfId="681"/>
    <cellStyle name="Explanatory Text 2 2" xfId="682"/>
    <cellStyle name="Explanatory Text 2 3" xfId="683"/>
    <cellStyle name="Fixed" xfId="684"/>
    <cellStyle name="差_05玉溪 2 3" xfId="685"/>
    <cellStyle name="Followed Hyperlink_AheadBehind.xls Chart 23" xfId="686"/>
    <cellStyle name="好_M01-2(州市补助收入)" xfId="687"/>
    <cellStyle name="常规 10 2" xfId="688"/>
    <cellStyle name="Good 2" xfId="689"/>
    <cellStyle name="常规 10 3" xfId="690"/>
    <cellStyle name="Good 3" xfId="691"/>
    <cellStyle name="Good 3 2" xfId="692"/>
    <cellStyle name="Grey" xfId="693"/>
    <cellStyle name="Header2" xfId="694"/>
    <cellStyle name="Heading 1 2" xfId="695"/>
    <cellStyle name="Heading 1 2 2" xfId="696"/>
    <cellStyle name="Heading 1 3" xfId="697"/>
    <cellStyle name="Heading 2 2 2" xfId="698"/>
    <cellStyle name="Heading 2 3" xfId="699"/>
    <cellStyle name="Heading 4 2 2" xfId="700"/>
    <cellStyle name="Heading 4 3" xfId="701"/>
    <cellStyle name="好_2009年一般性转移支付标准工资_不用软件计算9.1不考虑经费管理评价xl 2" xfId="702"/>
    <cellStyle name="差_Book1_2 2" xfId="703"/>
    <cellStyle name="Input [yellow]" xfId="704"/>
    <cellStyle name="归盒啦_95" xfId="705"/>
    <cellStyle name="Linked Cell" xfId="706"/>
    <cellStyle name="Linked Cell 2" xfId="707"/>
    <cellStyle name="差_苏州中环ZH-LQ9（限价）" xfId="708"/>
    <cellStyle name="Linked Cell 2 2" xfId="709"/>
    <cellStyle name="Linked Cell 2 3" xfId="710"/>
    <cellStyle name="Millares [0]_96 Risk" xfId="711"/>
    <cellStyle name="千位分隔 2 3 2" xfId="712"/>
    <cellStyle name="Milliers [0]_!!!GO" xfId="713"/>
    <cellStyle name="Milliers_!!!GO" xfId="714"/>
    <cellStyle name="Moneda [0]_96 Risk" xfId="715"/>
    <cellStyle name="Moneda_96 Risk" xfId="716"/>
    <cellStyle name="Mon閠aire [0]_!!!GO" xfId="717"/>
    <cellStyle name="Mon閠aire_!!!GO" xfId="718"/>
    <cellStyle name="Neutral" xfId="719"/>
    <cellStyle name="Neutral 2" xfId="720"/>
    <cellStyle name="Neutral 2 2" xfId="721"/>
    <cellStyle name="Neutral 2 3" xfId="722"/>
    <cellStyle name="Neutral 3" xfId="723"/>
    <cellStyle name="Neutral 3 2" xfId="724"/>
    <cellStyle name="New Times Roman" xfId="725"/>
    <cellStyle name="差_M03 3 2" xfId="726"/>
    <cellStyle name="Non défini" xfId="727"/>
    <cellStyle name="差_2009年一般性转移支付标准工资_地方配套按人均增幅控制8.31（调整结案率后）xl" xfId="728"/>
    <cellStyle name="Normal 2" xfId="729"/>
    <cellStyle name="好_历年教师人数" xfId="730"/>
    <cellStyle name="Normal_!!!GO" xfId="731"/>
    <cellStyle name="Note" xfId="732"/>
    <cellStyle name="Pourcentage_pldt" xfId="733"/>
    <cellStyle name="Note 2" xfId="734"/>
    <cellStyle name="Note 2 2" xfId="735"/>
    <cellStyle name="Note 2 3" xfId="736"/>
    <cellStyle name="Note 3" xfId="737"/>
    <cellStyle name="Note 3 2" xfId="738"/>
    <cellStyle name="Output" xfId="739"/>
    <cellStyle name="Output 2" xfId="740"/>
    <cellStyle name="常规 14" xfId="741"/>
    <cellStyle name="Output 2 2" xfId="742"/>
    <cellStyle name="常规 15" xfId="743"/>
    <cellStyle name="Output 2 3" xfId="744"/>
    <cellStyle name="差_中分带 2" xfId="745"/>
    <cellStyle name="差_A2标工程量清单0929-桥 2" xfId="746"/>
    <cellStyle name="Output 3" xfId="747"/>
    <cellStyle name="Output 3 2" xfId="748"/>
    <cellStyle name="Percent [2]" xfId="749"/>
    <cellStyle name="Percent_!!!GO" xfId="750"/>
    <cellStyle name="常规 3 8 2" xfId="751"/>
    <cellStyle name="PSChar" xfId="752"/>
    <cellStyle name="PSDate" xfId="753"/>
    <cellStyle name="差_Book1_银行账户情况表_2010年12月 2 3" xfId="754"/>
    <cellStyle name="PSDec" xfId="755"/>
    <cellStyle name="PSHeading" xfId="756"/>
    <cellStyle name="PSInt" xfId="757"/>
    <cellStyle name="Red" xfId="758"/>
    <cellStyle name="差_2008年县级公安保障标准落实奖励经费分配测算" xfId="759"/>
    <cellStyle name="RowLevel_0" xfId="760"/>
    <cellStyle name="Standard_AREAS" xfId="761"/>
    <cellStyle name="好_检验表" xfId="762"/>
    <cellStyle name="t" xfId="763"/>
    <cellStyle name="常规 2 3 4" xfId="764"/>
    <cellStyle name="t_HVAC Equipment (3)" xfId="765"/>
    <cellStyle name="常规 3 3 4" xfId="766"/>
    <cellStyle name="Title" xfId="767"/>
    <cellStyle name="Title 2" xfId="768"/>
    <cellStyle name="Title 2 2" xfId="769"/>
    <cellStyle name="Title 2 3" xfId="770"/>
    <cellStyle name="Title 3" xfId="771"/>
    <cellStyle name="Title 3 2" xfId="772"/>
    <cellStyle name="Total" xfId="773"/>
    <cellStyle name="Tusental_pldt" xfId="774"/>
    <cellStyle name="Valuta (0)_pldt" xfId="775"/>
    <cellStyle name="Valuta_pldt" xfId="776"/>
    <cellStyle name="Warning Text" xfId="777"/>
    <cellStyle name="差_M01-2(州市补助收入) 2 3" xfId="778"/>
    <cellStyle name="Warning Text 2" xfId="779"/>
    <cellStyle name="Warning Text 2 3" xfId="780"/>
    <cellStyle name="Warning Text 3" xfId="781"/>
    <cellStyle name="Warning Text 3 2" xfId="782"/>
    <cellStyle name="百分比 2" xfId="783"/>
    <cellStyle name="百分比 2 2" xfId="784"/>
    <cellStyle name="百分比 2 3" xfId="785"/>
    <cellStyle name="百分比 2 3 2" xfId="786"/>
    <cellStyle name="百分比 3" xfId="787"/>
    <cellStyle name="百分比 3 2" xfId="788"/>
    <cellStyle name="百分比 3 2 2" xfId="789"/>
    <cellStyle name="百分比 3 2 3" xfId="790"/>
    <cellStyle name="常规 8 2 2 2 2 2" xfId="791"/>
    <cellStyle name="百分比 3 3" xfId="792"/>
    <cellStyle name="好_2009年一般性转移支付标准工资_奖励补助测算7.25 (version 1) (version 1)" xfId="793"/>
    <cellStyle name="百分比 3 3 2" xfId="794"/>
    <cellStyle name="百分比 4" xfId="795"/>
    <cellStyle name="百分比 4 2" xfId="796"/>
    <cellStyle name="百分比 4 3" xfId="797"/>
    <cellStyle name="捠壿_Region Orders (2)" xfId="798"/>
    <cellStyle name="编号" xfId="799"/>
    <cellStyle name="标题 1 2" xfId="800"/>
    <cellStyle name="标题 1 3" xfId="801"/>
    <cellStyle name="标题 1 4" xfId="802"/>
    <cellStyle name="标题 2 2" xfId="803"/>
    <cellStyle name="㼿㼿㼿㼿㼿㼿 2" xfId="804"/>
    <cellStyle name="好_2007年政法部门业务指标 2" xfId="805"/>
    <cellStyle name="标题 2 3" xfId="806"/>
    <cellStyle name="㼿㼿㼿㼿㼿㼿 3" xfId="807"/>
    <cellStyle name="好_2007年政法部门业务指标 3" xfId="808"/>
    <cellStyle name="差_00省级(定稿) 2" xfId="809"/>
    <cellStyle name="标题 2 4" xfId="810"/>
    <cellStyle name="差_汇总_清单说明 2" xfId="811"/>
    <cellStyle name="标题 3 2" xfId="812"/>
    <cellStyle name="好_奖励补助测算5.24冯铸 2" xfId="813"/>
    <cellStyle name="差_汇总_清单说明 3" xfId="814"/>
    <cellStyle name="标题 3 3" xfId="815"/>
    <cellStyle name="好_奖励补助测算5.24冯铸 3" xfId="816"/>
    <cellStyle name="标题 3 4" xfId="817"/>
    <cellStyle name="千位分隔 3" xfId="818"/>
    <cellStyle name="标题 4 2" xfId="819"/>
    <cellStyle name="标题 4 3" xfId="820"/>
    <cellStyle name="差_绿岛" xfId="821"/>
    <cellStyle name="标题 4 4" xfId="822"/>
    <cellStyle name="好_第一部分：综合全" xfId="823"/>
    <cellStyle name="标题 5" xfId="824"/>
    <cellStyle name="标题 5 2" xfId="825"/>
    <cellStyle name="标题 5 2 2" xfId="826"/>
    <cellStyle name="标题 5 2 3" xfId="827"/>
    <cellStyle name="标题 5 3" xfId="828"/>
    <cellStyle name="标题 6" xfId="829"/>
    <cellStyle name="标题 7" xfId="830"/>
    <cellStyle name="好_00省级(打印)" xfId="831"/>
    <cellStyle name="标题1" xfId="832"/>
    <cellStyle name="表标题" xfId="833"/>
    <cellStyle name="表标题 2" xfId="834"/>
    <cellStyle name="好_地方配套按人均增幅控制8.30xl 3" xfId="835"/>
    <cellStyle name="差_教育厅提供义务教育及高中教师人数（2009年1月6日）" xfId="836"/>
    <cellStyle name="表标题 2 2" xfId="837"/>
    <cellStyle name="部门" xfId="838"/>
    <cellStyle name="差 2" xfId="839"/>
    <cellStyle name="差 3" xfId="840"/>
    <cellStyle name="差 3 2" xfId="841"/>
    <cellStyle name="差 3 3" xfId="842"/>
    <cellStyle name="差 4" xfId="843"/>
    <cellStyle name="差 4 2" xfId="844"/>
    <cellStyle name="差 4 3" xfId="845"/>
    <cellStyle name="差_~4190974" xfId="846"/>
    <cellStyle name="差_~4190974 2" xfId="847"/>
    <cellStyle name="差_~4190974 3" xfId="848"/>
    <cellStyle name="差_00省级(打印) 2" xfId="849"/>
    <cellStyle name="差_~5676413" xfId="850"/>
    <cellStyle name="差_单位2" xfId="851"/>
    <cellStyle name="差_00省级(打印) 2 2" xfId="852"/>
    <cellStyle name="差_~5676413 2" xfId="853"/>
    <cellStyle name="差_~5676413 3 2" xfId="854"/>
    <cellStyle name="差_00省级(打印)" xfId="855"/>
    <cellStyle name="差_00省级(打印) 3" xfId="856"/>
    <cellStyle name="差_00省级(定稿)" xfId="857"/>
    <cellStyle name="㼿㼿㼿㼿㼿㼿 3 2" xfId="858"/>
    <cellStyle name="好_2007年政法部门业务指标 3 2" xfId="859"/>
    <cellStyle name="差_00省级(定稿) 2 2" xfId="860"/>
    <cellStyle name="差_00省级(定稿) 2 3" xfId="861"/>
    <cellStyle name="强调 1 2 2" xfId="862"/>
    <cellStyle name="差_00省级(定稿) 3" xfId="863"/>
    <cellStyle name="差_00省级(定稿) 3 2" xfId="864"/>
    <cellStyle name="差_03昭通" xfId="865"/>
    <cellStyle name="差_03昭通 2 3" xfId="866"/>
    <cellStyle name="好_宝应 3" xfId="867"/>
    <cellStyle name="差_0502通海县" xfId="868"/>
    <cellStyle name="好_宝应 3 2" xfId="869"/>
    <cellStyle name="差_0502通海县 2" xfId="870"/>
    <cellStyle name="差_0502通海县 2 2" xfId="871"/>
    <cellStyle name="差_0502通海县 2 3" xfId="872"/>
    <cellStyle name="差_0502通海县 3" xfId="873"/>
    <cellStyle name="差_0502通海县 3 2" xfId="874"/>
    <cellStyle name="差_05玉溪" xfId="875"/>
    <cellStyle name="표준_0N-HANDLING " xfId="876"/>
    <cellStyle name="差_05玉溪 2" xfId="877"/>
    <cellStyle name="差_05玉溪 2 2" xfId="878"/>
    <cellStyle name="差_05玉溪 3" xfId="879"/>
    <cellStyle name="差_05玉溪 3 2" xfId="880"/>
    <cellStyle name="差_0605石屏县" xfId="881"/>
    <cellStyle name="差_0605石屏县 2" xfId="882"/>
    <cellStyle name="差_云南省2008年转移支付测算——州市本级考核部分及政策性测算" xfId="883"/>
    <cellStyle name="差_0605石屏县 3" xfId="884"/>
    <cellStyle name="差_云南省2008年转移支付测算——州市本级考核部分及政策性测算 2" xfId="885"/>
    <cellStyle name="差_0605石屏县 3 2" xfId="886"/>
    <cellStyle name="差_1003牟定县 3 2" xfId="887"/>
    <cellStyle name="差_1110洱源县" xfId="888"/>
    <cellStyle name="差_1110洱源县 2" xfId="889"/>
    <cellStyle name="常规 12 2 2 2 2" xfId="890"/>
    <cellStyle name="差_1110洱源县 3" xfId="891"/>
    <cellStyle name="常规 12 2 2 2 2 2" xfId="892"/>
    <cellStyle name="差_1110洱源县 3 2" xfId="893"/>
    <cellStyle name="差_11大理" xfId="894"/>
    <cellStyle name="差_11大理 2" xfId="895"/>
    <cellStyle name="差_11大理 3" xfId="896"/>
    <cellStyle name="好_云南水利电力有限公司 3" xfId="897"/>
    <cellStyle name="差_11大理 3 2" xfId="898"/>
    <cellStyle name="差_2、土地面积、人口、粮食产量基本情况" xfId="899"/>
    <cellStyle name="好_指标四 3" xfId="900"/>
    <cellStyle name="差_2、土地面积、人口、粮食产量基本情况 2" xfId="901"/>
    <cellStyle name="钎霖_4岿角利" xfId="902"/>
    <cellStyle name="差_2、土地面积、人口、粮食产量基本情况 3" xfId="903"/>
    <cellStyle name="差_2、土地面积、人口、粮食产量基本情况 3 2" xfId="904"/>
    <cellStyle name="差_2009年一般性转移支付标准工资_~4190974 3 2" xfId="905"/>
    <cellStyle name="差_2006年分析表" xfId="906"/>
    <cellStyle name="差_云南农村义务教育统计表 3" xfId="907"/>
    <cellStyle name="差_2006年全省财力计算表（中央、决算） 2 2" xfId="908"/>
    <cellStyle name="差_2006年全省财力计算表（中央、决算） 2 3" xfId="909"/>
    <cellStyle name="差_2006年全省财力计算表（中央、决算） 3" xfId="910"/>
    <cellStyle name="差_2006年全省财力计算表（中央、决算） 3 2" xfId="911"/>
    <cellStyle name="差_2006年水利统计指标统计表" xfId="912"/>
    <cellStyle name="差_2006年水利统计指标统计表 2" xfId="913"/>
    <cellStyle name="差_2006年水利统计指标统计表 3" xfId="914"/>
    <cellStyle name="差_2006年水利统计指标统计表 3 2" xfId="915"/>
    <cellStyle name="差_2006年在职人员情况" xfId="916"/>
    <cellStyle name="差_2006年在职人员情况 2" xfId="917"/>
    <cellStyle name="差_2006年在职人员情况 3" xfId="918"/>
    <cellStyle name="差_2006年在职人员情况 3 2" xfId="919"/>
    <cellStyle name="差_2007年可用财力" xfId="920"/>
    <cellStyle name="差_2007年人员分部门统计表" xfId="921"/>
    <cellStyle name="差_2007年人员分部门统计表 2" xfId="922"/>
    <cellStyle name="差_2007年人员分部门统计表 3" xfId="923"/>
    <cellStyle name="差_2007年人员分部门统计表 3 2" xfId="924"/>
    <cellStyle name="差_教师绩效工资测算表（离退休按各地上报数测算）2009年1月1日" xfId="925"/>
    <cellStyle name="差_2007年政法部门业务指标" xfId="926"/>
    <cellStyle name="差_2007年政法部门业务指标 2" xfId="927"/>
    <cellStyle name="差_2007年政法部门业务指标 3" xfId="928"/>
    <cellStyle name="差_2007年政法部门业务指标 3 2" xfId="929"/>
    <cellStyle name="差_2008云南省分县市中小学教职工统计表（教育厅提供）" xfId="930"/>
    <cellStyle name="差_2008云南省分县市中小学教职工统计表（教育厅提供） 2" xfId="931"/>
    <cellStyle name="差_2008云南省分县市中小学教职工统计表（教育厅提供） 3" xfId="932"/>
    <cellStyle name="差_2008云南省分县市中小学教职工统计表（教育厅提供） 3 2" xfId="933"/>
    <cellStyle name="差_2009年一般性转移支付标准工资 3" xfId="934"/>
    <cellStyle name="差_2009年一般性转移支付标准工资 3 2" xfId="935"/>
    <cellStyle name="差_2009年一般性转移支付标准工资_~4190974" xfId="936"/>
    <cellStyle name="差_2009年一般性转移支付标准工资_~4190974 2" xfId="937"/>
    <cellStyle name="差_JH80标清单0721） 2" xfId="938"/>
    <cellStyle name="差_2009年一般性转移支付标准工资_~4190974 3" xfId="939"/>
    <cellStyle name="常规 3 2 10 3 3 2 2" xfId="940"/>
    <cellStyle name="差_2009年一般性转移支付标准工资_~5676413" xfId="941"/>
    <cellStyle name="常规 5 5" xfId="942"/>
    <cellStyle name="差_2009年一般性转移支付标准工资_~5676413 2" xfId="943"/>
    <cellStyle name="常规 5 6" xfId="944"/>
    <cellStyle name="差_2009年一般性转移支付标准工资_~5676413 3" xfId="945"/>
    <cellStyle name="常规 5 6 2" xfId="946"/>
    <cellStyle name="差_2009年一般性转移支付标准工资_~5676413 3 2" xfId="947"/>
    <cellStyle name="差_2009年一般性转移支付标准工资_不用软件计算9.1不考虑经费管理评价xl" xfId="948"/>
    <cellStyle name="差_2009年一般性转移支付标准工资_不用软件计算9.1不考虑经费管理评价xl 2" xfId="949"/>
    <cellStyle name="差_2009年一般性转移支付标准工资_不用软件计算9.1不考虑经费管理评价xl 3" xfId="950"/>
    <cellStyle name="差_2009年一般性转移支付标准工资_不用软件计算9.1不考虑经费管理评价xl 3 2" xfId="951"/>
    <cellStyle name="常规 2 6 2" xfId="952"/>
    <cellStyle name="差_2009年一般性转移支付标准工资_地方配套按人均增幅控制8.30xl" xfId="953"/>
    <cellStyle name="差_2009年一般性转移支付标准工资_地方配套按人均增幅控制8.30xl 2" xfId="954"/>
    <cellStyle name="常规 3 2" xfId="955"/>
    <cellStyle name="差_2009年一般性转移支付标准工资_地方配套按人均增幅控制8.30xl 3" xfId="956"/>
    <cellStyle name="常规 3 2 2" xfId="957"/>
    <cellStyle name="差_2009年一般性转移支付标准工资_地方配套按人均增幅控制8.30xl 3 2" xfId="958"/>
    <cellStyle name="差_2009年一般性转移支付标准工资_地方配套按人均增幅控制8.30一般预算平均增幅、人均可用财力平均增幅两次控制、社会治安系数调整、案件数调整xl" xfId="959"/>
    <cellStyle name="差_2009年一般性转移支付标准工资_地方配套按人均增幅控制8.30一般预算平均增幅、人均可用财力平均增幅两次控制、社会治安系数调整、案件数调整xl 2" xfId="960"/>
    <cellStyle name="差_2009年一般性转移支付标准工资_地方配套按人均增幅控制8.30一般预算平均增幅、人均可用财力平均增幅两次控制、社会治安系数调整、案件数调整xl 3" xfId="961"/>
    <cellStyle name="差_2009年一般性转移支付标准工资_地方配套按人均增幅控制8.30一般预算平均增幅、人均可用财力平均增幅两次控制、社会治安系数调整、案件数调整xl 3 2" xfId="962"/>
    <cellStyle name="好_卫生部门 3" xfId="963"/>
    <cellStyle name="差_2009年一般性转移支付标准工资_地方配套按人均增幅控制8.31（调整结案率后）xl 2" xfId="964"/>
    <cellStyle name="常规 3 10 2" xfId="965"/>
    <cellStyle name="差_2009年一般性转移支付标准工资_地方配套按人均增幅控制8.31（调整结案率后）xl 3" xfId="966"/>
    <cellStyle name="差_2009年一般性转移支付标准工资_地方配套按人均增幅控制8.31（调整结案率后）xl 3 2" xfId="967"/>
    <cellStyle name="差_2009年一般性转移支付标准工资_奖励补助测算5.22测试" xfId="968"/>
    <cellStyle name="差_2009年一般性转移支付标准工资_奖励补助测算5.22测试 2" xfId="969"/>
    <cellStyle name="差_2009年一般性转移支付标准工资_奖励补助测算5.22测试 3" xfId="970"/>
    <cellStyle name="差_2009年一般性转移支付标准工资_奖励补助测算5.22测试 3 2" xfId="971"/>
    <cellStyle name="㼿㼿㼿㼿㼿㼿㼿㼿㼿㼿㼿? 3 2" xfId="972"/>
    <cellStyle name="好_03昭通 3" xfId="973"/>
    <cellStyle name="差_400章" xfId="974"/>
    <cellStyle name="差_2009年一般性转移支付标准工资_奖励补助测算5.23新" xfId="975"/>
    <cellStyle name="输入 2" xfId="976"/>
    <cellStyle name="常规 2 8" xfId="977"/>
    <cellStyle name="差_2009年一般性转移支付标准工资_奖励补助测算5.23新 3 2" xfId="978"/>
    <cellStyle name="差_2009年一般性转移支付标准工资_奖励补助测算5.24冯铸" xfId="979"/>
    <cellStyle name="差_2009年一般性转移支付标准工资_奖励补助测算5.24冯铸 2" xfId="980"/>
    <cellStyle name="差_2009年一般性转移支付标准工资_奖励补助测算5.24冯铸 3" xfId="981"/>
    <cellStyle name="差_2009年一般性转移支付标准工资_奖励补助测算5.24冯铸 3 2" xfId="982"/>
    <cellStyle name="好_700" xfId="983"/>
    <cellStyle name="差_奖励补助测算7.23 3 2" xfId="984"/>
    <cellStyle name="差_2009年一般性转移支付标准工资_奖励补助测算7.23" xfId="985"/>
    <cellStyle name="好_绿岛 3" xfId="986"/>
    <cellStyle name="好_700 2" xfId="987"/>
    <cellStyle name="差_2009年一般性转移支付标准工资_奖励补助测算7.23 2" xfId="988"/>
    <cellStyle name="好_700 3" xfId="989"/>
    <cellStyle name="差_2009年一般性转移支付标准工资_奖励补助测算7.23 3" xfId="990"/>
    <cellStyle name="差_2009年一般性转移支付标准工资_奖励补助测算7.23 3 2" xfId="991"/>
    <cellStyle name="常规 2 5 2 2 2" xfId="992"/>
    <cellStyle name="差_2009年一般性转移支付标准工资_奖励补助测算7.25" xfId="993"/>
    <cellStyle name="差_2009年一般性转移支付标准工资_奖励补助测算7.25 (version 1) (version 1)" xfId="994"/>
    <cellStyle name="差_2009年一般性转移支付标准工资_奖励补助测算7.25 (version 1) (version 1) 3" xfId="995"/>
    <cellStyle name="差_2009年一般性转移支付标准工资_奖励补助测算7.25 (version 1) (version 1) 3 2" xfId="996"/>
    <cellStyle name="好_单价构成分析表" xfId="997"/>
    <cellStyle name="常规 8 10 2 2 2 3" xfId="998"/>
    <cellStyle name="差_2009年一般性转移支付标准工资_奖励补助测算7.25 10" xfId="999"/>
    <cellStyle name="常规 8 10 2 2 2 4" xfId="1000"/>
    <cellStyle name="差_2009年一般性转移支付标准工资_奖励补助测算7.25 11" xfId="1001"/>
    <cellStyle name="差_2009年一般性转移支付标准工资_奖励补助测算7.25 12" xfId="1002"/>
    <cellStyle name="好_县级公安机关公用经费标准奖励测算方案（定稿）" xfId="1003"/>
    <cellStyle name="差_2009年一般性转移支付标准工资_奖励补助测算7.25 13" xfId="1004"/>
    <cellStyle name="差_2009年一般性转移支付标准工资_奖励补助测算7.25 2" xfId="1005"/>
    <cellStyle name="差_2009年一般性转移支付标准工资_奖励补助测算7.25 3" xfId="1006"/>
    <cellStyle name="好 2" xfId="1007"/>
    <cellStyle name="差_2009年一般性转移支付标准工资_奖励补助测算7.25 4 2" xfId="1008"/>
    <cellStyle name="差_2009年一般性转移支付标准工资_奖励补助测算7.25 5" xfId="1009"/>
    <cellStyle name="差_2009年一般性转移支付标准工资_奖励补助测算7.25 5 2" xfId="1010"/>
    <cellStyle name="常规 14 2" xfId="1011"/>
    <cellStyle name="差_2009年一般性转移支付标准工资_奖励补助测算7.25 6" xfId="1012"/>
    <cellStyle name="差_2009年一般性转移支付标准工资_奖励补助测算7.25 6 2" xfId="1013"/>
    <cellStyle name="常规 14 3" xfId="1014"/>
    <cellStyle name="差_2009年一般性转移支付标准工资_奖励补助测算7.25 7" xfId="1015"/>
    <cellStyle name="差_2009年一般性转移支付标准工资_奖励补助测算7.25 8" xfId="1016"/>
    <cellStyle name="差_2009年一般性转移支付标准工资_奖励补助测算7.25 9" xfId="1017"/>
    <cellStyle name="差_200章" xfId="1018"/>
    <cellStyle name="差_200章 2" xfId="1019"/>
    <cellStyle name="差_200章 3" xfId="1020"/>
    <cellStyle name="差_JH80标清单0721） 3" xfId="1021"/>
    <cellStyle name="差_300章 2" xfId="1022"/>
    <cellStyle name="差_300章 3" xfId="1023"/>
    <cellStyle name="差_业务工作量指标 3 2" xfId="1024"/>
    <cellStyle name="差_530623_2006年县级财政报表附表 2 2" xfId="1025"/>
    <cellStyle name="差_530623_2006年县级财政报表附表 2 3" xfId="1026"/>
    <cellStyle name="差_530623_2006年县级财政报表附表 3" xfId="1027"/>
    <cellStyle name="差_530623_2006年县级财政报表附表 3 2" xfId="1028"/>
    <cellStyle name="差_530629_2006年县级财政报表附表" xfId="1029"/>
    <cellStyle name="差_530629_2006年县级财政报表附表 2" xfId="1030"/>
    <cellStyle name="差_530629_2006年县级财政报表附表 2 2" xfId="1031"/>
    <cellStyle name="差_530629_2006年县级财政报表附表 2 3" xfId="1032"/>
    <cellStyle name="差_530629_2006年县级财政报表附表 3" xfId="1033"/>
    <cellStyle name="差_单价构成分析表 3" xfId="1034"/>
    <cellStyle name="差_530629_2006年县级财政报表附表 3 2" xfId="1035"/>
    <cellStyle name="差_5334_2006年迪庆县级财政报表附表" xfId="1036"/>
    <cellStyle name="差_5334_2006年迪庆县级财政报表附表 2" xfId="1037"/>
    <cellStyle name="常规 2 6 3" xfId="1038"/>
    <cellStyle name="差_5334_2006年迪庆县级财政报表附表 2 2" xfId="1039"/>
    <cellStyle name="差_卫生部门 3 2" xfId="1040"/>
    <cellStyle name="差_5334_2006年迪庆县级财政报表附表 2 3" xfId="1041"/>
    <cellStyle name="差_5334_2006年迪庆县级财政报表附表 3" xfId="1042"/>
    <cellStyle name="常规 2 7 3" xfId="1043"/>
    <cellStyle name="差_5334_2006年迪庆县级财政报表附表 3 2" xfId="1044"/>
    <cellStyle name="差_700" xfId="1045"/>
    <cellStyle name="差_700 2" xfId="1046"/>
    <cellStyle name="差_700 3" xfId="1047"/>
    <cellStyle name="差_中分带" xfId="1048"/>
    <cellStyle name="差_A2标工程量清单0929-桥" xfId="1049"/>
    <cellStyle name="好_2009年一般性转移支付标准工资_奖励补助测算5.24冯铸 3 2" xfId="1050"/>
    <cellStyle name="差_中分带 3" xfId="1051"/>
    <cellStyle name="差_A2标工程量清单0929-桥 3" xfId="1052"/>
    <cellStyle name="好_地方配套按人均增幅控制8.31（调整结案率后）xl" xfId="1053"/>
    <cellStyle name="差_Book1" xfId="1054"/>
    <cellStyle name="差_Book1_1" xfId="1055"/>
    <cellStyle name="差_地方配套按人均增幅控制8.30一般预算平均增幅、人均可用财力平均增幅两次控制、社会治安系数调整、案件数调整xl" xfId="1056"/>
    <cellStyle name="差_Book1_1 2" xfId="1057"/>
    <cellStyle name="差_地方配套按人均增幅控制8.30一般预算平均增幅、人均可用财力平均增幅两次控制、社会治安系数调整、案件数调整xl 2" xfId="1058"/>
    <cellStyle name="差_Book1_1 2 2" xfId="1059"/>
    <cellStyle name="差_地方配套按人均增幅控制8.30一般预算平均增幅、人均可用财力平均增幅两次控制、社会治安系数调整、案件数调整xl 3" xfId="1060"/>
    <cellStyle name="差_Book1_1 2 3" xfId="1061"/>
    <cellStyle name="差_Book1_1 3 2" xfId="1062"/>
    <cellStyle name="好_2009年一般性转移支付标准工资_不用软件计算9.1不考虑经费管理评价xl" xfId="1063"/>
    <cellStyle name="差_Book1_2" xfId="1064"/>
    <cellStyle name="差_Book1_2 2 2" xfId="1065"/>
    <cellStyle name="差_Book1_2 2 3" xfId="1066"/>
    <cellStyle name="好_2009年一般性转移支付标准工资_不用软件计算9.1不考虑经费管理评价xl 3 2" xfId="1067"/>
    <cellStyle name="差_Book1_2 3 2" xfId="1068"/>
    <cellStyle name="好_StartUp_苏州中环ZH-LQ8 2 2" xfId="1069"/>
    <cellStyle name="常规 2 8 2 3" xfId="1070"/>
    <cellStyle name="差_Book1_县公司" xfId="1071"/>
    <cellStyle name="差_Book1_县公司 2" xfId="1072"/>
    <cellStyle name="差_Book1_县公司 2 2" xfId="1073"/>
    <cellStyle name="好_2009年一般性转移支付标准工资_奖励补助测算7.25" xfId="1074"/>
    <cellStyle name="差_Book1_县公司 2 3" xfId="1075"/>
    <cellStyle name="差_Book1_银行账户情况表_2010年12月 2" xfId="1076"/>
    <cellStyle name="差_Book1_银行账户情况表_2010年12月 2 2" xfId="1077"/>
    <cellStyle name="差_Book1_银行账户情况表_2010年12月 3" xfId="1078"/>
    <cellStyle name="差_Book1_银行账户情况表_2010年12月 3 2" xfId="1079"/>
    <cellStyle name="好_教育厅提供义务教育及高中教师人数（2009年1月6日） 3 2" xfId="1080"/>
    <cellStyle name="差_Book2 2 3" xfId="1081"/>
    <cellStyle name="差_GW-21清单（9.23）" xfId="1082"/>
    <cellStyle name="差_GW-21清单（9.23） 2" xfId="1083"/>
    <cellStyle name="差_GW-21清单（9.23） 3" xfId="1084"/>
    <cellStyle name="差_JH80标清单0721）" xfId="1085"/>
    <cellStyle name="差_M01-2(州市补助收入) 2 2" xfId="1086"/>
    <cellStyle name="差_M01-2(州市补助收入) 3" xfId="1087"/>
    <cellStyle name="差_M01-2(州市补助收入) 3 2" xfId="1088"/>
    <cellStyle name="差_M03" xfId="1089"/>
    <cellStyle name="差_M03 2" xfId="1090"/>
    <cellStyle name="差_M03 2 2" xfId="1091"/>
    <cellStyle name="常规 3 5 2" xfId="1092"/>
    <cellStyle name="差_M03 2 3" xfId="1093"/>
    <cellStyle name="差_M03 3" xfId="1094"/>
    <cellStyle name="差_StartUp" xfId="1095"/>
    <cellStyle name="差_StartUp 2" xfId="1096"/>
    <cellStyle name="差_StartUp 2 2" xfId="1097"/>
    <cellStyle name="差_StartUp_苏州中环ZH-LQ8" xfId="1098"/>
    <cellStyle name="差_StartUp_苏州中环ZH-LQ8 2" xfId="1099"/>
    <cellStyle name="差_StartUp_苏州中环ZH-LQ8 2 2" xfId="1100"/>
    <cellStyle name="差_宝应 2" xfId="1101"/>
    <cellStyle name="差_宝应 2 2" xfId="1102"/>
    <cellStyle name="差_宝应 2 3" xfId="1103"/>
    <cellStyle name="差_宝应 3" xfId="1104"/>
    <cellStyle name="好_0502通海县" xfId="1105"/>
    <cellStyle name="差_宝应 3 2" xfId="1106"/>
    <cellStyle name="差_不用软件计算9.1不考虑经费管理评价xl" xfId="1107"/>
    <cellStyle name="差_不用软件计算9.1不考虑经费管理评价xl 2" xfId="1108"/>
    <cellStyle name="差_不用软件计算9.1不考虑经费管理评价xl 3" xfId="1109"/>
    <cellStyle name="差_不用软件计算9.1不考虑经费管理评价xl 3 2" xfId="1110"/>
    <cellStyle name="差_财政供养人员" xfId="1111"/>
    <cellStyle name="差_财政供养人员 2" xfId="1112"/>
    <cellStyle name="差_财政供养人员 3 2" xfId="1113"/>
    <cellStyle name="差_财政支出对上级的依赖程度" xfId="1114"/>
    <cellStyle name="差_教育厅提供义务教育及高中教师人数（2009年1月6日） 3 2" xfId="1115"/>
    <cellStyle name="差_侧分带" xfId="1116"/>
    <cellStyle name="差_侧分带 3" xfId="1117"/>
    <cellStyle name="差_城建部门" xfId="1118"/>
    <cellStyle name="差_单价构成分析表" xfId="1119"/>
    <cellStyle name="常规 19 3" xfId="1120"/>
    <cellStyle name="差_单价构成分析表 2" xfId="1121"/>
    <cellStyle name="差_单位2 3" xfId="1122"/>
    <cellStyle name="好_路面数据 3" xfId="1123"/>
    <cellStyle name="常规 12 3" xfId="1124"/>
    <cellStyle name="差_单位2 3 2" xfId="1125"/>
    <cellStyle name="差_地方配套按人均增幅控制8.30xl 3" xfId="1126"/>
    <cellStyle name="差_地方配套按人均增幅控制8.30xl 3 2" xfId="1127"/>
    <cellStyle name="差_地方配套按人均增幅控制8.30一般预算平均增幅、人均可用财力平均增幅两次控制、社会治安系数调整、案件数调整xl 3 2" xfId="1128"/>
    <cellStyle name="差_地方配套按人均增幅控制8.31（调整结案率后）xl" xfId="1129"/>
    <cellStyle name="差_地方配套按人均增幅控制8.31（调整结案率后）xl 2" xfId="1130"/>
    <cellStyle name="差_地方配套按人均增幅控制8.31（调整结案率后）xl 3" xfId="1131"/>
    <cellStyle name="差_地方配套按人均增幅控制8.31（调整结案率后）xl 3 2" xfId="1132"/>
    <cellStyle name="差_第200章 2" xfId="1133"/>
    <cellStyle name="差_第200章 3" xfId="1134"/>
    <cellStyle name="差_第400章" xfId="1135"/>
    <cellStyle name="差_第400章 3" xfId="1136"/>
    <cellStyle name="差_第五部分(才淼、饶永宏）" xfId="1137"/>
    <cellStyle name="好_530629_2006年县级财政报表附表 2 3" xfId="1138"/>
    <cellStyle name="差_第五部分(才淼、饶永宏） 2" xfId="1139"/>
    <cellStyle name="差_第五部分(才淼、饶永宏） 2 2" xfId="1140"/>
    <cellStyle name="差_第五部分(才淼、饶永宏） 2 3" xfId="1141"/>
    <cellStyle name="差_第五部分(才淼、饶永宏） 3" xfId="1142"/>
    <cellStyle name="差_第五部分(才淼、饶永宏） 3 2" xfId="1143"/>
    <cellStyle name="差_绿岛 2" xfId="1144"/>
    <cellStyle name="差_第一部分：综合全" xfId="1145"/>
    <cellStyle name="差_奖励补助测算5.23新 3" xfId="1146"/>
    <cellStyle name="差_高中教师人数（教育厅1.6日提供）" xfId="1147"/>
    <cellStyle name="差_奖励补助测算5.23新 3 2" xfId="1148"/>
    <cellStyle name="差_高中教师人数（教育厅1.6日提供） 2" xfId="1149"/>
    <cellStyle name="差_高中教师人数（教育厅1.6日提供） 3" xfId="1150"/>
    <cellStyle name="差_高中教师人数（教育厅1.6日提供） 3 2" xfId="1151"/>
    <cellStyle name="差_汇总" xfId="1152"/>
    <cellStyle name="差_汇总 2" xfId="1153"/>
    <cellStyle name="好_下半年禁吸戒毒经费1000万元 3 2" xfId="1154"/>
    <cellStyle name="差_汇总 3" xfId="1155"/>
    <cellStyle name="差_汇总 3 2" xfId="1156"/>
    <cellStyle name="差_汇总-县级财政报表附表" xfId="1157"/>
    <cellStyle name="差_汇总-县级财政报表附表 2" xfId="1158"/>
    <cellStyle name="差_汇总-县级财政报表附表 2 2" xfId="1159"/>
    <cellStyle name="差_汇总-县级财政报表附表 2 3" xfId="1160"/>
    <cellStyle name="差_汇总-县级财政报表附表 3" xfId="1161"/>
    <cellStyle name="好_奖励补助测算7.25 11" xfId="1162"/>
    <cellStyle name="差_汇总-县级财政报表附表 3 2" xfId="1163"/>
    <cellStyle name="差_基础数据分析" xfId="1164"/>
    <cellStyle name="差_基础数据分析 2" xfId="1165"/>
    <cellStyle name="差_基础数据分析 3" xfId="1166"/>
    <cellStyle name="差_基础数据分析 3 2" xfId="1167"/>
    <cellStyle name="差_检验表" xfId="1168"/>
    <cellStyle name="差_路肩 2" xfId="1169"/>
    <cellStyle name="差_检验表（调整后）" xfId="1170"/>
    <cellStyle name="差_指标四 3 2" xfId="1171"/>
    <cellStyle name="差_建行" xfId="1172"/>
    <cellStyle name="差_建行 2" xfId="1173"/>
    <cellStyle name="差_建行 3" xfId="1174"/>
    <cellStyle name="差_建行 3 2" xfId="1175"/>
    <cellStyle name="差_奖励补助测算5.22测试 3" xfId="1176"/>
    <cellStyle name="常规 7 2 3" xfId="1177"/>
    <cellStyle name="差_奖励补助测算5.22测试 3 2" xfId="1178"/>
    <cellStyle name="日期" xfId="1179"/>
    <cellStyle name="差_奖励补助测算5.23新" xfId="1180"/>
    <cellStyle name="差_奖励补助测算5.24冯铸" xfId="1181"/>
    <cellStyle name="差_奖励补助测算5.24冯铸 3" xfId="1182"/>
    <cellStyle name="差_奖励补助测算5.24冯铸 3 2" xfId="1183"/>
    <cellStyle name="差_奖励补助测算7.23" xfId="1184"/>
    <cellStyle name="差_奖励补助测算7.23 2" xfId="1185"/>
    <cellStyle name="差_奖励补助测算7.23 3" xfId="1186"/>
    <cellStyle name="差_奖励补助测算7.25" xfId="1187"/>
    <cellStyle name="差_奖励补助测算7.25 (version 1) (version 1) 3" xfId="1188"/>
    <cellStyle name="差_奖励补助测算7.25 (version 1) (version 1) 3 2" xfId="1189"/>
    <cellStyle name="差_奖励补助测算7.25 6" xfId="1190"/>
    <cellStyle name="差_奖励补助测算7.25 11" xfId="1191"/>
    <cellStyle name="差_奖励补助测算7.25 7" xfId="1192"/>
    <cellStyle name="差_奖励补助测算7.25 12" xfId="1193"/>
    <cellStyle name="差_奖励补助测算7.25 8" xfId="1194"/>
    <cellStyle name="差_奖励补助测算7.25 13" xfId="1195"/>
    <cellStyle name="差_奖励补助测算7.25 2" xfId="1196"/>
    <cellStyle name="差_奖励补助测算7.25 3" xfId="1197"/>
    <cellStyle name="差_奖励补助测算7.25 3 2" xfId="1198"/>
    <cellStyle name="差_奖励补助测算7.25 4" xfId="1199"/>
    <cellStyle name="差_奖励补助测算7.25 4 2" xfId="1200"/>
    <cellStyle name="差_奖励补助测算7.25 5 2" xfId="1201"/>
    <cellStyle name="差_奖励补助测算7.25 6 2" xfId="1202"/>
    <cellStyle name="差_奖励补助测算7.25 9" xfId="1203"/>
    <cellStyle name="好_地方配套按人均增幅控制8.30xl 3 2" xfId="1204"/>
    <cellStyle name="差_教育厅提供义务教育及高中教师人数（2009年1月6日） 2" xfId="1205"/>
    <cellStyle name="差_教育厅提供义务教育及高中教师人数（2009年1月6日） 3" xfId="1206"/>
    <cellStyle name="差_历年教师人数" xfId="1207"/>
    <cellStyle name="差_丽江汇总" xfId="1208"/>
    <cellStyle name="差_两侧绿化带" xfId="1209"/>
    <cellStyle name="差_两侧绿化带 2" xfId="1210"/>
    <cellStyle name="差_两侧绿化带 3" xfId="1211"/>
    <cellStyle name="差_路肩 3" xfId="1212"/>
    <cellStyle name="差_路面数据 2" xfId="1213"/>
    <cellStyle name="差_路面数据 3" xfId="1214"/>
    <cellStyle name="好_不用软件计算9.1不考虑经费管理评价xl 3 2" xfId="1215"/>
    <cellStyle name="差_绿岛 3" xfId="1216"/>
    <cellStyle name="差_三季度－表二" xfId="1217"/>
    <cellStyle name="差_三季度－表二 2" xfId="1218"/>
    <cellStyle name="差_三季度－表二 3" xfId="1219"/>
    <cellStyle name="差_三季度－表二 3 2" xfId="1220"/>
    <cellStyle name="差_苏州中环ZH-LQ8" xfId="1221"/>
    <cellStyle name="差_苏州中环ZH-LQ8 2" xfId="1222"/>
    <cellStyle name="好_教育厅提供义务教育及高中教师人数（2009年1月6日）" xfId="1223"/>
    <cellStyle name="差_苏州中环ZH-LQ8 2 2" xfId="1224"/>
    <cellStyle name="差_苏州中环ZH-LQ9（限价） 2" xfId="1225"/>
    <cellStyle name="差_苏州中环ZH-LQ9（限价） 2 2" xfId="1226"/>
    <cellStyle name="货币 2 2 3" xfId="1227"/>
    <cellStyle name="差_卫生部门" xfId="1228"/>
    <cellStyle name="货币 2 2 3 2" xfId="1229"/>
    <cellStyle name="好_汇总_清单说明" xfId="1230"/>
    <cellStyle name="差_卫生部门 2" xfId="1231"/>
    <cellStyle name="差_卫生部门 3" xfId="1232"/>
    <cellStyle name="好_2009年一般性转移支付标准工资_奖励补助测算7.23 3 2" xfId="1233"/>
    <cellStyle name="差_文体广播部门" xfId="1234"/>
    <cellStyle name="差_下半年禁毒办案经费分配2544.3万元" xfId="1235"/>
    <cellStyle name="差_下半年禁吸戒毒经费1000万元" xfId="1236"/>
    <cellStyle name="差_下半年禁吸戒毒经费1000万元 2" xfId="1237"/>
    <cellStyle name="解释性文本 2" xfId="1238"/>
    <cellStyle name="差_下半年禁吸戒毒经费1000万元 3" xfId="1239"/>
    <cellStyle name="差_下半年禁吸戒毒经费1000万元 3 2" xfId="1240"/>
    <cellStyle name="差_县公司" xfId="1241"/>
    <cellStyle name="差_县公司 2" xfId="1242"/>
    <cellStyle name="差_县公司 3" xfId="1243"/>
    <cellStyle name="差_县公司 3 2" xfId="1244"/>
    <cellStyle name="好_~4190974 2" xfId="1245"/>
    <cellStyle name="差_县级公安机关公用经费标准奖励测算方案（定稿）" xfId="1246"/>
    <cellStyle name="差_县级公安机关公用经费标准奖励测算方案（定稿） 2" xfId="1247"/>
    <cellStyle name="差_县级公安机关公用经费标准奖励测算方案（定稿） 3" xfId="1248"/>
    <cellStyle name="差_县级公安机关公用经费标准奖励测算方案（定稿） 3 2" xfId="1249"/>
    <cellStyle name="差_县级基础数据" xfId="1250"/>
    <cellStyle name="差_询价表" xfId="1251"/>
    <cellStyle name="好_~4190974" xfId="1252"/>
    <cellStyle name="差_询价表 2" xfId="1253"/>
    <cellStyle name="差_询价表 3" xfId="1254"/>
    <cellStyle name="差_一般路段" xfId="1255"/>
    <cellStyle name="差_一般路段 2" xfId="1256"/>
    <cellStyle name="好_2008云南省分县市中小学教职工统计表（教育厅提供） 2" xfId="1257"/>
    <cellStyle name="差_一般路段 3" xfId="1258"/>
    <cellStyle name="差_义务教育阶段教职工人数（教育厅提供最终） 3 2" xfId="1259"/>
    <cellStyle name="差_银行账户情况表_2010年12月 3 2" xfId="1260"/>
    <cellStyle name="差_云南农村义务教育统计表 2" xfId="1261"/>
    <cellStyle name="差_云南农村义务教育统计表 3 2" xfId="1262"/>
    <cellStyle name="好_11大理 2" xfId="1263"/>
    <cellStyle name="差_云南省2008年中小学教师人数统计表" xfId="1264"/>
    <cellStyle name="好_05玉溪 2" xfId="1265"/>
    <cellStyle name="差_云南省2008年中小学教职工情况（教育厅提供20090101加工整理）" xfId="1266"/>
    <cellStyle name="好_05玉溪 2 2" xfId="1267"/>
    <cellStyle name="差_云南省2008年中小学教职工情况（教育厅提供20090101加工整理） 2" xfId="1268"/>
    <cellStyle name="好_05玉溪 2 3" xfId="1269"/>
    <cellStyle name="常规 9 2 2" xfId="1270"/>
    <cellStyle name="差_云南省2008年中小学教职工情况（教育厅提供20090101加工整理） 3" xfId="1271"/>
    <cellStyle name="差_云南省2008年中小学教职工情况（教育厅提供20090101加工整理） 3 2" xfId="1272"/>
    <cellStyle name="差_云南省2008年转移支付测算——州市本级考核部分及政策性测算 3" xfId="1273"/>
    <cellStyle name="差_云南省2008年转移支付测算——州市本级考核部分及政策性测算 3 2" xfId="1274"/>
    <cellStyle name="差_云南水利电力有限公司" xfId="1275"/>
    <cellStyle name="差_云南水利电力有限公司 2" xfId="1276"/>
    <cellStyle name="差_云南水利电力有限公司 3" xfId="1277"/>
    <cellStyle name="好 3" xfId="1278"/>
    <cellStyle name="差_云南水利电力有限公司 3 2" xfId="1279"/>
    <cellStyle name="差_指标四" xfId="1280"/>
    <cellStyle name="差_指标四 2" xfId="1281"/>
    <cellStyle name="差_指标四 2 2" xfId="1282"/>
    <cellStyle name="差_指标四 2 3" xfId="1283"/>
    <cellStyle name="差_指标四 3" xfId="1284"/>
    <cellStyle name="好_奖励补助测算5.23新" xfId="1285"/>
    <cellStyle name="差_指标五" xfId="1286"/>
    <cellStyle name="常规 10 4" xfId="1287"/>
    <cellStyle name="常规 10 5" xfId="1288"/>
    <cellStyle name="常规 11" xfId="1289"/>
    <cellStyle name="好_路面数据" xfId="1290"/>
    <cellStyle name="好 4 2" xfId="1291"/>
    <cellStyle name="常规 12" xfId="1292"/>
    <cellStyle name="好_路面数据 2" xfId="1293"/>
    <cellStyle name="常规 12 2" xfId="1294"/>
    <cellStyle name="常规 12 2 2" xfId="1295"/>
    <cellStyle name="常规 12 2 2 2" xfId="1296"/>
    <cellStyle name="常规 12 2 2 3" xfId="1297"/>
    <cellStyle name="常规 12 2 2 3 2" xfId="1298"/>
    <cellStyle name="常规 12 2 3" xfId="1299"/>
    <cellStyle name="常规 12 2 3 2" xfId="1300"/>
    <cellStyle name="常规 12 2 3 2 2" xfId="1301"/>
    <cellStyle name="常规 12 2 4" xfId="1302"/>
    <cellStyle name="常规 12 2 4 2" xfId="1303"/>
    <cellStyle name="常规 12 3 2" xfId="1304"/>
    <cellStyle name="常规 12 3 2 2" xfId="1305"/>
    <cellStyle name="好_11大理" xfId="1306"/>
    <cellStyle name="常规 12 4" xfId="1307"/>
    <cellStyle name="常规 12 5" xfId="1308"/>
    <cellStyle name="常规 12 5 2" xfId="1309"/>
    <cellStyle name="好 4 3" xfId="1310"/>
    <cellStyle name="常规 13" xfId="1311"/>
    <cellStyle name="常规 16" xfId="1312"/>
    <cellStyle name="常规 16 2" xfId="1313"/>
    <cellStyle name="常规 18" xfId="1314"/>
    <cellStyle name="常规 18 2" xfId="1315"/>
    <cellStyle name="常规 18 3" xfId="1316"/>
    <cellStyle name="常规 18 3 2" xfId="1317"/>
    <cellStyle name="常规 19" xfId="1318"/>
    <cellStyle name="常规 19 2" xfId="1319"/>
    <cellStyle name="常规 19 3 2" xfId="1320"/>
    <cellStyle name="常规 2" xfId="1321"/>
    <cellStyle name="强调文字颜色 3 3" xfId="1322"/>
    <cellStyle name="常规 3 2 10 3 2 2 2" xfId="1323"/>
    <cellStyle name="常规 2 10" xfId="1324"/>
    <cellStyle name="常规 3 2 10 3 2 2 2 2" xfId="1325"/>
    <cellStyle name="常规 2 10 2" xfId="1326"/>
    <cellStyle name="好_Book1_县公司 2 2" xfId="1327"/>
    <cellStyle name="常规 3 2 10 3 2 2 2 3" xfId="1328"/>
    <cellStyle name="常规 2 10 3" xfId="1329"/>
    <cellStyle name="常规 3 2 10 3 2 2 3" xfId="1330"/>
    <cellStyle name="常规 2 11" xfId="1331"/>
    <cellStyle name="常规 3 2 10 3 2 2 3 2" xfId="1332"/>
    <cellStyle name="常规 2 11 2" xfId="1333"/>
    <cellStyle name="常规 2 2" xfId="1334"/>
    <cellStyle name="常规 2 2 2" xfId="1335"/>
    <cellStyle name="常规 2 2 2 2 2" xfId="1336"/>
    <cellStyle name="常规 2 2 2 2 3" xfId="1337"/>
    <cellStyle name="常规 2 2 2 2 3 2" xfId="1338"/>
    <cellStyle name="常规 2 2 2 3" xfId="1339"/>
    <cellStyle name="常规 2 2 2 3 2" xfId="1340"/>
    <cellStyle name="常规 2 2 3" xfId="1341"/>
    <cellStyle name="常规 2 2 4" xfId="1342"/>
    <cellStyle name="好_2009年一般性转移支付标准工资_奖励补助测算7.25 8" xfId="1343"/>
    <cellStyle name="常规 2 2_234" xfId="1344"/>
    <cellStyle name="常规 2 3" xfId="1345"/>
    <cellStyle name="常规 2 3 2" xfId="1346"/>
    <cellStyle name="常规 2 3 2 2" xfId="1347"/>
    <cellStyle name="常规 2 3 2 2 2" xfId="1348"/>
    <cellStyle name="常规 2 3 3" xfId="1349"/>
    <cellStyle name="常规 2 3 4 2" xfId="1350"/>
    <cellStyle name="常规 2 3_234" xfId="1351"/>
    <cellStyle name="常规 2 4" xfId="1352"/>
    <cellStyle name="常规 2 4 2" xfId="1353"/>
    <cellStyle name="常规 2 4 2 2" xfId="1354"/>
    <cellStyle name="常规 2 4 2 2 2" xfId="1355"/>
    <cellStyle name="常规 2 4 2 2 2 2" xfId="1356"/>
    <cellStyle name="常规 2 4 2 3" xfId="1357"/>
    <cellStyle name="常规 2 4 2 3 2" xfId="1358"/>
    <cellStyle name="常规 2 4 3" xfId="1359"/>
    <cellStyle name="常规 2 4 3 2" xfId="1360"/>
    <cellStyle name="常规 2 4 4" xfId="1361"/>
    <cellStyle name="常规 2 4 4 2" xfId="1362"/>
    <cellStyle name="常规 2 5" xfId="1363"/>
    <cellStyle name="常规 2 5 2" xfId="1364"/>
    <cellStyle name="常规 2 5 2 2" xfId="1365"/>
    <cellStyle name="常规 2 5 3" xfId="1366"/>
    <cellStyle name="好_汇总_清单说明 2" xfId="1367"/>
    <cellStyle name="常规 2 5 4" xfId="1368"/>
    <cellStyle name="常规 2 5 4 2" xfId="1369"/>
    <cellStyle name="常规 2 6" xfId="1370"/>
    <cellStyle name="常规 2 6 3 2" xfId="1371"/>
    <cellStyle name="常规 2 7" xfId="1372"/>
    <cellStyle name="常规 2 7 3 2" xfId="1373"/>
    <cellStyle name="常规 2 8 2" xfId="1374"/>
    <cellStyle name="常规 2 8 2 2" xfId="1375"/>
    <cellStyle name="常规 2 8 3" xfId="1376"/>
    <cellStyle name="常规 2 8 3 2" xfId="1377"/>
    <cellStyle name="输入 3" xfId="1378"/>
    <cellStyle name="常规 2 9" xfId="1379"/>
    <cellStyle name="常规 2 9 2" xfId="1380"/>
    <cellStyle name="常规 2 9 3" xfId="1381"/>
    <cellStyle name="常规 2_02-2008决算报表格式" xfId="1382"/>
    <cellStyle name="常规 3" xfId="1383"/>
    <cellStyle name="常规 3 10" xfId="1384"/>
    <cellStyle name="常规 3 2 10 3" xfId="1385"/>
    <cellStyle name="常规 3 2 10 3 2" xfId="1386"/>
    <cellStyle name="常规 3 2_234" xfId="1387"/>
    <cellStyle name="常规 3 2 10 3 2 2" xfId="1388"/>
    <cellStyle name="常规 3 2 10 3 2 2 2 2 2" xfId="1389"/>
    <cellStyle name="常规 3 2 10 3 2 2 2 2 2 2" xfId="1390"/>
    <cellStyle name="常规 3 2 10 3 2 2 2 2 2 2 2" xfId="1391"/>
    <cellStyle name="常规 3 2 10 3 2 2 2 2 3" xfId="1392"/>
    <cellStyle name="常规 3 2 10 3 2 2 2 3 2" xfId="1393"/>
    <cellStyle name="常规 3 2 10 3 2 2 2 3 2 2" xfId="1394"/>
    <cellStyle name="好_Book1_县公司 2 3" xfId="1395"/>
    <cellStyle name="常规 3 2 10 3 2 2 2 4" xfId="1396"/>
    <cellStyle name="常规 3 2 10 3 2 2 2 4 2" xfId="1397"/>
    <cellStyle name="常规 3 2 10 3 2 3" xfId="1398"/>
    <cellStyle name="常规 3 2 10 3 3" xfId="1399"/>
    <cellStyle name="常规 3 2 10 3 3 2" xfId="1400"/>
    <cellStyle name="常规 3 2 10 3 4" xfId="1401"/>
    <cellStyle name="好_2009年一般性转移支付标准工资_~5676413" xfId="1402"/>
    <cellStyle name="常规 3 2 10 3 4 2" xfId="1403"/>
    <cellStyle name="常规 3 2 2 2" xfId="1404"/>
    <cellStyle name="常规 3 2 2 2 2" xfId="1405"/>
    <cellStyle name="常规 3 2 4" xfId="1406"/>
    <cellStyle name="常规 3 2 4 2" xfId="1407"/>
    <cellStyle name="常规 3 3" xfId="1408"/>
    <cellStyle name="常规 3 3 2" xfId="1409"/>
    <cellStyle name="常规 3 3 3" xfId="1410"/>
    <cellStyle name="常规 3 3 3 2" xfId="1411"/>
    <cellStyle name="常规 3 4" xfId="1412"/>
    <cellStyle name="常规 3 4 2" xfId="1413"/>
    <cellStyle name="常规 3 4 2 2" xfId="1414"/>
    <cellStyle name="好_530623_2006年县级财政报表附表 3" xfId="1415"/>
    <cellStyle name="常规 3 4 2 2 2" xfId="1416"/>
    <cellStyle name="好_530623_2006年县级财政报表附表 3 2" xfId="1417"/>
    <cellStyle name="常规 3 4 2 2 2 2" xfId="1418"/>
    <cellStyle name="常规 3 4 2 3" xfId="1419"/>
    <cellStyle name="常规 3 4 2 3 2" xfId="1420"/>
    <cellStyle name="常规 3 4 4" xfId="1421"/>
    <cellStyle name="常规 3 4 5 2" xfId="1422"/>
    <cellStyle name="常规 3 5" xfId="1423"/>
    <cellStyle name="好_2007年人员分部门统计表 2" xfId="1424"/>
    <cellStyle name="常规 4 21 2 2" xfId="1425"/>
    <cellStyle name="常规 3 5 3" xfId="1426"/>
    <cellStyle name="常规 3 6 2" xfId="1427"/>
    <cellStyle name="常规 3 6 4" xfId="1428"/>
    <cellStyle name="常规 3 6 5" xfId="1429"/>
    <cellStyle name="常规 3 7" xfId="1430"/>
    <cellStyle name="常规 3 7 2" xfId="1431"/>
    <cellStyle name="常规 3 8" xfId="1432"/>
    <cellStyle name="常规 3 9 2" xfId="1433"/>
    <cellStyle name="好_Book1_2 3" xfId="1434"/>
    <cellStyle name="常规 3_1.LM-22清单-600" xfId="1435"/>
    <cellStyle name="常规 4 2" xfId="1436"/>
    <cellStyle name="常规 4 4" xfId="1437"/>
    <cellStyle name="常规 4 2 2" xfId="1438"/>
    <cellStyle name="常规 4 2 3" xfId="1439"/>
    <cellStyle name="常规 4 2 3 2" xfId="1440"/>
    <cellStyle name="常规 4 21" xfId="1441"/>
    <cellStyle name="好_2007年人员分部门统计表" xfId="1442"/>
    <cellStyle name="常规 4 21 2" xfId="1443"/>
    <cellStyle name="常规 4 21 2 2 2" xfId="1444"/>
    <cellStyle name="常规 4 21 3" xfId="1445"/>
    <cellStyle name="常规 4 23" xfId="1446"/>
    <cellStyle name="常规 4 23 2" xfId="1447"/>
    <cellStyle name="常规 4 23 2 2" xfId="1448"/>
    <cellStyle name="常规 4 23 2 2 2" xfId="1449"/>
    <cellStyle name="常规 4 23 3" xfId="1450"/>
    <cellStyle name="常规 4 23 3 2" xfId="1451"/>
    <cellStyle name="常规 4 3" xfId="1452"/>
    <cellStyle name="常规 6 4" xfId="1453"/>
    <cellStyle name="常规 4 4 2" xfId="1454"/>
    <cellStyle name="常规 5 2" xfId="1455"/>
    <cellStyle name="常规 5 2 2" xfId="1456"/>
    <cellStyle name="常规 5 2 2 2" xfId="1457"/>
    <cellStyle name="好_2009年一般性转移支付标准工资_~5676413 3 2" xfId="1458"/>
    <cellStyle name="常规 5 2 2 3" xfId="1459"/>
    <cellStyle name="常规 5 2 3" xfId="1460"/>
    <cellStyle name="常规 5 2 4" xfId="1461"/>
    <cellStyle name="常规 5 2 4 2" xfId="1462"/>
    <cellStyle name="常规 5 3" xfId="1463"/>
    <cellStyle name="常规 5 3 2" xfId="1464"/>
    <cellStyle name="常规 5 3 3" xfId="1465"/>
    <cellStyle name="常规 5 4" xfId="1466"/>
    <cellStyle name="常规 5 4 2" xfId="1467"/>
    <cellStyle name="常规 5 4 3" xfId="1468"/>
    <cellStyle name="好_下半年禁吸戒毒经费1000万元 3" xfId="1469"/>
    <cellStyle name="常规 5_清单说明" xfId="1470"/>
    <cellStyle name="常规 6" xfId="1471"/>
    <cellStyle name="常规 6 2" xfId="1472"/>
    <cellStyle name="常规 6 2 2" xfId="1473"/>
    <cellStyle name="常规 6 2 3" xfId="1474"/>
    <cellStyle name="好_5334_2006年迪庆县级财政报表附表 3" xfId="1475"/>
    <cellStyle name="常规 6 2 3 2" xfId="1476"/>
    <cellStyle name="好_财政供养人员" xfId="1477"/>
    <cellStyle name="常规 6 3" xfId="1478"/>
    <cellStyle name="常规 6 4 2" xfId="1479"/>
    <cellStyle name="常规 63" xfId="1480"/>
    <cellStyle name="常规 65" xfId="1481"/>
    <cellStyle name="常规 66" xfId="1482"/>
    <cellStyle name="常规 7 2" xfId="1483"/>
    <cellStyle name="常规 7 2 2" xfId="1484"/>
    <cellStyle name="常规 7 2 2 2" xfId="1485"/>
    <cellStyle name="常规 7 2 2 2 2" xfId="1486"/>
    <cellStyle name="常规 7 2 4" xfId="1487"/>
    <cellStyle name="常规 7 3" xfId="1488"/>
    <cellStyle name="常规 7 3 2" xfId="1489"/>
    <cellStyle name="好_第五部分(才淼、饶永宏） 2" xfId="1490"/>
    <cellStyle name="常规 8" xfId="1491"/>
    <cellStyle name="常规 8 10" xfId="1492"/>
    <cellStyle name="常规 8 10 2" xfId="1493"/>
    <cellStyle name="常规 8 10 2 2" xfId="1494"/>
    <cellStyle name="常规 8 10 2 2 2" xfId="1495"/>
    <cellStyle name="常规 8 10 2 2 2 2" xfId="1496"/>
    <cellStyle name="常规 8 10 2 2 2 2 2" xfId="1497"/>
    <cellStyle name="好_第五部分(才淼、饶永宏） 3" xfId="1498"/>
    <cellStyle name="常规 9" xfId="1499"/>
    <cellStyle name="常规 8 10 2 2 2 2 2 2" xfId="1500"/>
    <cellStyle name="好_530629_2006年县级财政报表附表" xfId="1501"/>
    <cellStyle name="常规 8 10 2 2 2 2 3" xfId="1502"/>
    <cellStyle name="好_530629_2006年县级财政报表附表 2" xfId="1503"/>
    <cellStyle name="常规 8 10 2 2 2 2 3 2" xfId="1504"/>
    <cellStyle name="好_单价构成分析表 2" xfId="1505"/>
    <cellStyle name="常规 8 10 2 2 2 3 2" xfId="1506"/>
    <cellStyle name="常规 8 10 2 2 2 3 2 2" xfId="1507"/>
    <cellStyle name="常规 8 10 2 2 2 4 2" xfId="1508"/>
    <cellStyle name="常规 8 10 2 2 3" xfId="1509"/>
    <cellStyle name="常规 8 10 2 2 3 2" xfId="1510"/>
    <cellStyle name="常规 8 10 2 3" xfId="1511"/>
    <cellStyle name="常规 8 10 2 3 2" xfId="1512"/>
    <cellStyle name="常规 8 10 3" xfId="1513"/>
    <cellStyle name="常规 8 10 3 2" xfId="1514"/>
    <cellStyle name="常规 8 10 3 2 2" xfId="1515"/>
    <cellStyle name="常规 8 10 4" xfId="1516"/>
    <cellStyle name="常规 8 10 4 2" xfId="1517"/>
    <cellStyle name="好_第五部分(才淼、饶永宏） 2 2" xfId="1518"/>
    <cellStyle name="常规 8 2" xfId="1519"/>
    <cellStyle name="常规 8 2 2" xfId="1520"/>
    <cellStyle name="常规 8 2 2 2" xfId="1521"/>
    <cellStyle name="常规 8 2 2 2 2" xfId="1522"/>
    <cellStyle name="常规 8 2 2 3" xfId="1523"/>
    <cellStyle name="常规 8 2 2 3 2" xfId="1524"/>
    <cellStyle name="常规 8 2 3" xfId="1525"/>
    <cellStyle name="好_1003牟定县 2" xfId="1526"/>
    <cellStyle name="常规 8 2 4" xfId="1527"/>
    <cellStyle name="常规 8 2 4 2" xfId="1528"/>
    <cellStyle name="好_第五部分(才淼、饶永宏） 2 3" xfId="1529"/>
    <cellStyle name="常规 8 3" xfId="1530"/>
    <cellStyle name="常规 8 3 2" xfId="1531"/>
    <cellStyle name="常规 8 3 3" xfId="1532"/>
    <cellStyle name="常规 8 4" xfId="1533"/>
    <cellStyle name="常规 8 5" xfId="1534"/>
    <cellStyle name="常规 8 5 2" xfId="1535"/>
    <cellStyle name="常规 8 6" xfId="1536"/>
    <cellStyle name="常规 8 7" xfId="1537"/>
    <cellStyle name="常规 9 2 3" xfId="1538"/>
    <cellStyle name="常规 9 3" xfId="1539"/>
    <cellStyle name="常规 9 4" xfId="1540"/>
    <cellStyle name="常规 9 4 2" xfId="1541"/>
    <cellStyle name="常规_苏州市轨道交通1号线II-TS-13标星海街站 2" xfId="1542"/>
    <cellStyle name="好_云南农村义务教育统计表 3 2" xfId="1543"/>
    <cellStyle name="超级链接 2 2" xfId="1544"/>
    <cellStyle name="分级显示行_1_13区汇总" xfId="1545"/>
    <cellStyle name="分级显示列_1_Book1" xfId="1546"/>
    <cellStyle name="好 3 2" xfId="1547"/>
    <cellStyle name="好 4" xfId="1548"/>
    <cellStyle name="好_~4190974 3" xfId="1549"/>
    <cellStyle name="好_~4190974 3 2" xfId="1550"/>
    <cellStyle name="好_银行账户情况表_2010年12月" xfId="1551"/>
    <cellStyle name="好_高中教师人数（教育厅1.6日提供）" xfId="1552"/>
    <cellStyle name="好_单位2 2" xfId="1553"/>
    <cellStyle name="好_~5676413" xfId="1554"/>
    <cellStyle name="好_银行账户情况表_2010年12月 3" xfId="1555"/>
    <cellStyle name="好_高中教师人数（教育厅1.6日提供） 3" xfId="1556"/>
    <cellStyle name="好_单位2 2 3" xfId="1557"/>
    <cellStyle name="好_~5676413 3" xfId="1558"/>
    <cellStyle name="好_00省级(打印) 2" xfId="1559"/>
    <cellStyle name="好_00省级(打印) 2 2" xfId="1560"/>
    <cellStyle name="好_00省级(打印) 2 3" xfId="1561"/>
    <cellStyle name="好_00省级(打印) 3" xfId="1562"/>
    <cellStyle name="好_00省级(打印) 3 2" xfId="1563"/>
    <cellStyle name="好_00省级(定稿)" xfId="1564"/>
    <cellStyle name="好_00省级(定稿) 2" xfId="1565"/>
    <cellStyle name="好_00省级(定稿) 3" xfId="1566"/>
    <cellStyle name="好_00省级(定稿) 3 2" xfId="1567"/>
    <cellStyle name="好_03昭通" xfId="1568"/>
    <cellStyle name="好_03昭通 2" xfId="1569"/>
    <cellStyle name="好_03昭通 2 2" xfId="1570"/>
    <cellStyle name="好_0502通海县 2" xfId="1571"/>
    <cellStyle name="好_0502通海县 2 2" xfId="1572"/>
    <cellStyle name="好_0502通海县 2 3" xfId="1573"/>
    <cellStyle name="好_0502通海县 3" xfId="1574"/>
    <cellStyle name="好_0502通海县 3 2" xfId="1575"/>
    <cellStyle name="好_05玉溪" xfId="1576"/>
    <cellStyle name="好_05玉溪 3" xfId="1577"/>
    <cellStyle name="好_05玉溪 3 2" xfId="1578"/>
    <cellStyle name="好_0605石屏县" xfId="1579"/>
    <cellStyle name="好_0605石屏县 2" xfId="1580"/>
    <cellStyle name="好_0605石屏县 3" xfId="1581"/>
    <cellStyle name="好_0605石屏县 3 2" xfId="1582"/>
    <cellStyle name="好_1003牟定县" xfId="1583"/>
    <cellStyle name="好_1110洱源县" xfId="1584"/>
    <cellStyle name="好_1110洱源县 2" xfId="1585"/>
    <cellStyle name="好_1110洱源县 3" xfId="1586"/>
    <cellStyle name="好_1110洱源县 3 2" xfId="1587"/>
    <cellStyle name="霓付 [0]_ +Foil &amp; -FOIL &amp; PAPER" xfId="1588"/>
    <cellStyle name="好_11大理 3" xfId="1589"/>
    <cellStyle name="好_11大理 3 2" xfId="1590"/>
    <cellStyle name="好_2、土地面积、人口、粮食产量基本情况" xfId="1591"/>
    <cellStyle name="好_2、土地面积、人口、粮食产量基本情况 2" xfId="1592"/>
    <cellStyle name="好_2、土地面积、人口、粮食产量基本情况 3" xfId="1593"/>
    <cellStyle name="好_2、土地面积、人口、粮食产量基本情况 3 2" xfId="1594"/>
    <cellStyle name="好_2006年基础数据" xfId="1595"/>
    <cellStyle name="好_教师绩效工资测算表（离退休按各地上报数测算）2009年1月1日" xfId="1596"/>
    <cellStyle name="好_2006年基础数据 2" xfId="1597"/>
    <cellStyle name="好_2006年基础数据 2 2" xfId="1598"/>
    <cellStyle name="好_2006年基础数据 2 3" xfId="1599"/>
    <cellStyle name="好_2006年基础数据 3" xfId="1600"/>
    <cellStyle name="好_2006年基础数据 3 2" xfId="1601"/>
    <cellStyle name="好_2006年全省财力计算表（中央、决算）" xfId="1602"/>
    <cellStyle name="好_2006年全省财力计算表（中央、决算） 2" xfId="1603"/>
    <cellStyle name="好_200章 3" xfId="1604"/>
    <cellStyle name="好_2006年全省财力计算表（中央、决算） 2 2" xfId="1605"/>
    <cellStyle name="好_2006年全省财力计算表（中央、决算） 2 3" xfId="1606"/>
    <cellStyle name="好_2006年全省财力计算表（中央、决算） 3" xfId="1607"/>
    <cellStyle name="好_2006年全省财力计算表（中央、决算） 3 2" xfId="1608"/>
    <cellStyle name="好_2006年水利统计指标统计表" xfId="1609"/>
    <cellStyle name="好_2006年水利统计指标统计表 2" xfId="1610"/>
    <cellStyle name="好_2006年水利统计指标统计表 3" xfId="1611"/>
    <cellStyle name="好_2006年水利统计指标统计表 3 2" xfId="1612"/>
    <cellStyle name="好_2006年在职人员情况" xfId="1613"/>
    <cellStyle name="链接单元格 3" xfId="1614"/>
    <cellStyle name="好_2006年在职人员情况 2" xfId="1615"/>
    <cellStyle name="链接单元格 4" xfId="1616"/>
    <cellStyle name="好_2006年在职人员情况 3" xfId="1617"/>
    <cellStyle name="好_2006年在职人员情况 3 2" xfId="1618"/>
    <cellStyle name="好_2007年检察院案件数" xfId="1619"/>
    <cellStyle name="好_2007年检察院案件数 2" xfId="1620"/>
    <cellStyle name="好_2007年检察院案件数 3 2" xfId="1621"/>
    <cellStyle name="好_2007年可用财力" xfId="1622"/>
    <cellStyle name="好_2007年人员分部门统计表 3" xfId="1623"/>
    <cellStyle name="好_2007年人员分部门统计表 3 2" xfId="1624"/>
    <cellStyle name="㼿㼿㼿㼿㼿㼿" xfId="1625"/>
    <cellStyle name="好_2007年政法部门业务指标" xfId="1626"/>
    <cellStyle name="好_2008年县级公安保障标准落实奖励经费分配测算" xfId="1627"/>
    <cellStyle name="好_2008云南省分县市中小学教职工统计表（教育厅提供）" xfId="1628"/>
    <cellStyle name="好_2008云南省分县市中小学教职工统计表（教育厅提供） 3" xfId="1629"/>
    <cellStyle name="好_路肩 3" xfId="1630"/>
    <cellStyle name="好_2008云南省分县市中小学教职工统计表（教育厅提供） 3 2" xfId="1631"/>
    <cellStyle name="好_2009年一般性转移支付标准工资" xfId="1632"/>
    <cellStyle name="好_2009年一般性转移支付标准工资 2" xfId="1633"/>
    <cellStyle name="好_2009年一般性转移支付标准工资 3" xfId="1634"/>
    <cellStyle name="好_2009年一般性转移支付标准工资 3 2" xfId="1635"/>
    <cellStyle name="好_两侧绿化带 3" xfId="1636"/>
    <cellStyle name="好_2009年一般性转移支付标准工资_~5676413 2" xfId="1637"/>
    <cellStyle name="好_2009年一般性转移支付标准工资_~5676413 3" xfId="1638"/>
    <cellStyle name="好_2009年一般性转移支付标准工资_地方配套按人均增幅控制8.30xl" xfId="1639"/>
    <cellStyle name="好_2009年一般性转移支付标准工资_地方配套按人均增幅控制8.30xl 2" xfId="1640"/>
    <cellStyle name="好_2009年一般性转移支付标准工资_地方配套按人均增幅控制8.30xl 3" xfId="1641"/>
    <cellStyle name="好_2009年一般性转移支付标准工资_地方配套按人均增幅控制8.30xl 3 2" xfId="1642"/>
    <cellStyle name="好_2009年一般性转移支付标准工资_地方配套按人均增幅控制8.30一般预算平均增幅、人均可用财力平均增幅两次控制、社会治安系数调整、案件数调整xl 2" xfId="1643"/>
    <cellStyle name="好_2009年一般性转移支付标准工资_地方配套按人均增幅控制8.30一般预算平均增幅、人均可用财力平均增幅两次控制、社会治安系数调整、案件数调整xl 3" xfId="1644"/>
    <cellStyle name="好_2009年一般性转移支付标准工资_地方配套按人均增幅控制8.30一般预算平均增幅、人均可用财力平均增幅两次控制、社会治安系数调整、案件数调整xl 3 2" xfId="1645"/>
    <cellStyle name="好_2009年一般性转移支付标准工资_地方配套按人均增幅控制8.31（调整结案率后）xl" xfId="1646"/>
    <cellStyle name="好_2009年一般性转移支付标准工资_地方配套按人均增幅控制8.31（调整结案率后）xl 2" xfId="1647"/>
    <cellStyle name="好_2009年一般性转移支付标准工资_地方配套按人均增幅控制8.31（调整结案率后）xl 3" xfId="1648"/>
    <cellStyle name="好_2009年一般性转移支付标准工资_地方配套按人均增幅控制8.31（调整结案率后）xl 3 2" xfId="1649"/>
    <cellStyle name="好_2009年一般性转移支付标准工资_奖励补助测算5.22测试" xfId="1650"/>
    <cellStyle name="好_2009年一般性转移支付标准工资_奖励补助测算5.23新" xfId="1651"/>
    <cellStyle name="好_2009年一般性转移支付标准工资_奖励补助测算5.23新 3" xfId="1652"/>
    <cellStyle name="好_2009年一般性转移支付标准工资_奖励补助测算5.23新 3 2" xfId="1653"/>
    <cellStyle name="好_2009年一般性转移支付标准工资_奖励补助测算5.24冯铸" xfId="1654"/>
    <cellStyle name="好_2009年一般性转移支付标准工资_奖励补助测算5.24冯铸 2" xfId="1655"/>
    <cellStyle name="好_2009年一般性转移支付标准工资_奖励补助测算5.24冯铸 3" xfId="1656"/>
    <cellStyle name="好_2009年一般性转移支付标准工资_奖励补助测算7.23" xfId="1657"/>
    <cellStyle name="好_2009年一般性转移支付标准工资_奖励补助测算7.23 2" xfId="1658"/>
    <cellStyle name="好_2009年一般性转移支付标准工资_奖励补助测算7.23 3" xfId="1659"/>
    <cellStyle name="好_2009年一般性转移支付标准工资_奖励补助测算7.25 (version 1) (version 1) 2" xfId="1660"/>
    <cellStyle name="好_2009年一般性转移支付标准工资_奖励补助测算7.25 (version 1) (version 1) 3" xfId="1661"/>
    <cellStyle name="好_指标四" xfId="1662"/>
    <cellStyle name="好_2009年一般性转移支付标准工资_奖励补助测算7.25 (version 1) (version 1) 3 2" xfId="1663"/>
    <cellStyle name="好_2009年一般性转移支付标准工资_奖励补助测算7.25 10" xfId="1664"/>
    <cellStyle name="好_2009年一般性转移支付标准工资_奖励补助测算7.25 11" xfId="1665"/>
    <cellStyle name="好_2009年一般性转移支付标准工资_奖励补助测算7.25 12" xfId="1666"/>
    <cellStyle name="好_2009年一般性转移支付标准工资_奖励补助测算7.25 13" xfId="1667"/>
    <cellStyle name="好_2009年一般性转移支付标准工资_奖励补助测算7.25 2" xfId="1668"/>
    <cellStyle name="好_2009年一般性转移支付标准工资_奖励补助测算7.25 3" xfId="1669"/>
    <cellStyle name="好_2009年一般性转移支付标准工资_奖励补助测算7.25 3 2" xfId="1670"/>
    <cellStyle name="好_2009年一般性转移支付标准工资_奖励补助测算7.25 4" xfId="1671"/>
    <cellStyle name="好_2009年一般性转移支付标准工资_奖励补助测算7.25 4 2" xfId="1672"/>
    <cellStyle name="好_2009年一般性转移支付标准工资_奖励补助测算7.25 5" xfId="1673"/>
    <cellStyle name="好_2009年一般性转移支付标准工资_奖励补助测算7.25 5 2" xfId="1674"/>
    <cellStyle name="好_2009年一般性转移支付标准工资_奖励补助测算7.25 6" xfId="1675"/>
    <cellStyle name="好_2009年一般性转移支付标准工资_奖励补助测算7.25 6 2" xfId="1676"/>
    <cellStyle name="好_2009年一般性转移支付标准工资_奖励补助测算7.25 7" xfId="1677"/>
    <cellStyle name="好_2009年一般性转移支付标准工资_奖励补助测算7.25 9" xfId="1678"/>
    <cellStyle name="好_200章" xfId="1679"/>
    <cellStyle name="好_200章 2" xfId="1680"/>
    <cellStyle name="好_300章" xfId="1681"/>
    <cellStyle name="好_300章 3" xfId="1682"/>
    <cellStyle name="好_400章" xfId="1683"/>
    <cellStyle name="好_400章 2" xfId="1684"/>
    <cellStyle name="好_400章 3" xfId="1685"/>
    <cellStyle name="好_530623_2006年县级财政报表附表" xfId="1686"/>
    <cellStyle name="好_530623_2006年县级财政报表附表 2" xfId="1687"/>
    <cellStyle name="好_530623_2006年县级财政报表附表 2 2" xfId="1688"/>
    <cellStyle name="好_530623_2006年县级财政报表附表 2 3" xfId="1689"/>
    <cellStyle name="好_530629_2006年县级财政报表附表 2 2" xfId="1690"/>
    <cellStyle name="好_530629_2006年县级财政报表附表 3" xfId="1691"/>
    <cellStyle name="好_530629_2006年县级财政报表附表 3 2" xfId="1692"/>
    <cellStyle name="好_5334_2006年迪庆县级财政报表附表" xfId="1693"/>
    <cellStyle name="好_5334_2006年迪庆县级财政报表附表 2" xfId="1694"/>
    <cellStyle name="好_5334_2006年迪庆县级财政报表附表 2 2" xfId="1695"/>
    <cellStyle name="好_5334_2006年迪庆县级财政报表附表 2 3" xfId="1696"/>
    <cellStyle name="好_5334_2006年迪庆县级财政报表附表 3 2" xfId="1697"/>
    <cellStyle name="好_A2标工程量清单0929-桥" xfId="1698"/>
    <cellStyle name="好_A2标工程量清单0929-桥 2" xfId="1699"/>
    <cellStyle name="好_Book1" xfId="1700"/>
    <cellStyle name="好_汇总_清单说明 3" xfId="1701"/>
    <cellStyle name="好_Book1_1" xfId="1702"/>
    <cellStyle name="好_Book1_1 2" xfId="1703"/>
    <cellStyle name="好_Book1_1 2 2" xfId="1704"/>
    <cellStyle name="好_Book1_1 2 3" xfId="1705"/>
    <cellStyle name="好_Book1_1 3" xfId="1706"/>
    <cellStyle name="好_Book1_1 3 2" xfId="1707"/>
    <cellStyle name="好_Book1_2" xfId="1708"/>
    <cellStyle name="好_Book1_2 2" xfId="1709"/>
    <cellStyle name="好_Book1_2 2 2" xfId="1710"/>
    <cellStyle name="好_Book1_2 2 3" xfId="1711"/>
    <cellStyle name="好_汇总" xfId="1712"/>
    <cellStyle name="好_Book1_2 3 2" xfId="1713"/>
    <cellStyle name="好_Book1_县公司 2" xfId="1714"/>
    <cellStyle name="好_Book1_县公司 3 2" xfId="1715"/>
    <cellStyle name="好_Book1_银行账户情况表_2010年12月" xfId="1716"/>
    <cellStyle name="计算 3" xfId="1717"/>
    <cellStyle name="好_Book1_银行账户情况表_2010年12月 2" xfId="1718"/>
    <cellStyle name="好_Book1_银行账户情况表_2010年12月 2 2" xfId="1719"/>
    <cellStyle name="好_Book1_银行账户情况表_2010年12月 2 3" xfId="1720"/>
    <cellStyle name="计算 4" xfId="1721"/>
    <cellStyle name="好_Book1_银行账户情况表_2010年12月 3" xfId="1722"/>
    <cellStyle name="好_Book1_银行账户情况表_2010年12月 3 2" xfId="1723"/>
    <cellStyle name="强调文字颜色 6 2" xfId="1724"/>
    <cellStyle name="好_Book2" xfId="1725"/>
    <cellStyle name="好_Book2 2" xfId="1726"/>
    <cellStyle name="好_Book2 2 2" xfId="1727"/>
    <cellStyle name="好_Book2 2 3" xfId="1728"/>
    <cellStyle name="好_Book2 3" xfId="1729"/>
    <cellStyle name="好_Book2 3 2" xfId="1730"/>
    <cellStyle name="注释 2 3 2" xfId="1731"/>
    <cellStyle name="好_GW-21清单（9.23）" xfId="1732"/>
    <cellStyle name="好_GW-21清单（9.23） 2" xfId="1733"/>
    <cellStyle name="好_GW-21清单（9.23） 3" xfId="1734"/>
    <cellStyle name="好_JH-1清单(清单）" xfId="1735"/>
    <cellStyle name="好_JH80标清单0721） 2" xfId="1736"/>
    <cellStyle name="好_奖励补助测算5.23新 2" xfId="1737"/>
    <cellStyle name="好_JH80标清单0721） 3" xfId="1738"/>
    <cellStyle name="好_M01-2(州市补助收入) 2" xfId="1739"/>
    <cellStyle name="好_M01-2(州市补助收入) 2 2" xfId="1740"/>
    <cellStyle name="好_M01-2(州市补助收入) 2 3" xfId="1741"/>
    <cellStyle name="好_M01-2(州市补助收入) 3" xfId="1742"/>
    <cellStyle name="好_M03" xfId="1743"/>
    <cellStyle name="好_M03 2" xfId="1744"/>
    <cellStyle name="好_M03 2 2" xfId="1745"/>
    <cellStyle name="好_M03 2 3" xfId="1746"/>
    <cellStyle name="好_M03 3" xfId="1747"/>
    <cellStyle name="好_M03 3 2" xfId="1748"/>
    <cellStyle name="好_StartUp" xfId="1749"/>
    <cellStyle name="好_StartUp_苏州中环ZH-LQ8" xfId="1750"/>
    <cellStyle name="好_StartUp_苏州中环ZH-LQ8 2" xfId="1751"/>
    <cellStyle name="好_宝应 2 2" xfId="1752"/>
    <cellStyle name="好_宝应 2 3" xfId="1753"/>
    <cellStyle name="好_不用软件计算9.1不考虑经费管理评价xl" xfId="1754"/>
    <cellStyle name="好_不用软件计算9.1不考虑经费管理评价xl 2" xfId="1755"/>
    <cellStyle name="好_不用软件计算9.1不考虑经费管理评价xl 3" xfId="1756"/>
    <cellStyle name="好_财政供养人员 2" xfId="1757"/>
    <cellStyle name="好_财政供养人员 3" xfId="1758"/>
    <cellStyle name="好_财政供养人员 3 2" xfId="1759"/>
    <cellStyle name="好_财政支出对上级的依赖程度" xfId="1760"/>
    <cellStyle name="好_奖励补助测算7.25 13" xfId="1761"/>
    <cellStyle name="好_侧分带" xfId="1762"/>
    <cellStyle name="好_侧分带 2" xfId="1763"/>
    <cellStyle name="好_侧分带 3" xfId="1764"/>
    <cellStyle name="好_城建部门" xfId="1765"/>
    <cellStyle name="好_单价构成分析表 3" xfId="1766"/>
    <cellStyle name="好_单位2" xfId="1767"/>
    <cellStyle name="好_单位2 3" xfId="1768"/>
    <cellStyle name="好_单位2 3 2" xfId="1769"/>
    <cellStyle name="好_地方配套按人均增幅控制8.30xl" xfId="1770"/>
    <cellStyle name="好_地方配套按人均增幅控制8.30xl 2" xfId="1771"/>
    <cellStyle name="好_地方配套按人均增幅控制8.30一般预算平均增幅、人均可用财力平均增幅两次控制、社会治安系数调整、案件数调整xl" xfId="1772"/>
    <cellStyle name="好_地方配套按人均增幅控制8.30一般预算平均增幅、人均可用财力平均增幅两次控制、社会治安系数调整、案件数调整xl 2" xfId="1773"/>
    <cellStyle name="好_地方配套按人均增幅控制8.30一般预算平均增幅、人均可用财力平均增幅两次控制、社会治安系数调整、案件数调整xl 3" xfId="1774"/>
    <cellStyle name="好_地方配套按人均增幅控制8.30一般预算平均增幅、人均可用财力平均增幅两次控制、社会治安系数调整、案件数调整xl 3 2" xfId="1775"/>
    <cellStyle name="好_第200章" xfId="1776"/>
    <cellStyle name="好_第200章 3" xfId="1777"/>
    <cellStyle name="好_县级公安机关公用经费标准奖励测算方案（定稿） 3" xfId="1778"/>
    <cellStyle name="好_第400章" xfId="1779"/>
    <cellStyle name="好_县级公安机关公用经费标准奖励测算方案（定稿） 3 2" xfId="1780"/>
    <cellStyle name="好_第400章 2" xfId="1781"/>
    <cellStyle name="好_第400章 3" xfId="1782"/>
    <cellStyle name="好_第五部分(才淼、饶永宏）" xfId="1783"/>
    <cellStyle name="好_汇总 2" xfId="1784"/>
    <cellStyle name="好_汇总 3" xfId="1785"/>
    <cellStyle name="好_汇总 3 2" xfId="1786"/>
    <cellStyle name="好_汇总-县级财政报表附表" xfId="1787"/>
    <cellStyle name="好_基础数据分析" xfId="1788"/>
    <cellStyle name="好_基础数据分析 2" xfId="1789"/>
    <cellStyle name="后继超链接" xfId="1790"/>
    <cellStyle name="好_基础数据分析 3" xfId="1791"/>
    <cellStyle name="后继超链接 2" xfId="1792"/>
    <cellStyle name="好_基础数据分析 3 2" xfId="1793"/>
    <cellStyle name="好_建行" xfId="1794"/>
    <cellStyle name="好_建行 2" xfId="1795"/>
    <cellStyle name="好_建行 3" xfId="1796"/>
    <cellStyle name="好_建行 3 2" xfId="1797"/>
    <cellStyle name="好_奖励补助测算5.22测试" xfId="1798"/>
    <cellStyle name="输出 2" xfId="1799"/>
    <cellStyle name="好_奖励补助测算5.22测试 3 2" xfId="1800"/>
    <cellStyle name="好_奖励补助测算5.23新 3" xfId="1801"/>
    <cellStyle name="好_奖励补助测算5.23新 3 2" xfId="1802"/>
    <cellStyle name="好_奖励补助测算5.24冯铸" xfId="1803"/>
    <cellStyle name="好_奖励补助测算5.24冯铸 3 2" xfId="1804"/>
    <cellStyle name="好_奖励补助测算7.23" xfId="1805"/>
    <cellStyle name="好_奖励补助测算7.23 2" xfId="1806"/>
    <cellStyle name="好_奖励补助测算7.23 3" xfId="1807"/>
    <cellStyle name="好_奖励补助测算7.25" xfId="1808"/>
    <cellStyle name="好_奖励补助测算7.25 (version 1) (version 1)" xfId="1809"/>
    <cellStyle name="好_奖励补助测算7.25 (version 1) (version 1) 2" xfId="1810"/>
    <cellStyle name="好_奖励补助测算7.25 (version 1) (version 1) 3" xfId="1811"/>
    <cellStyle name="好_奖励补助测算7.25 10" xfId="1812"/>
    <cellStyle name="好_奖励补助测算7.25 12" xfId="1813"/>
    <cellStyle name="好_奖励补助测算7.25 2" xfId="1814"/>
    <cellStyle name="貨幣 [0]_SGV" xfId="1815"/>
    <cellStyle name="好_奖励补助测算7.25 3" xfId="1816"/>
    <cellStyle name="好_奖励补助测算7.25 3 2" xfId="1817"/>
    <cellStyle name="好_奖励补助测算7.25 4" xfId="1818"/>
    <cellStyle name="好_奖励补助测算7.25 4 2" xfId="1819"/>
    <cellStyle name="好_奖励补助测算7.25 5" xfId="1820"/>
    <cellStyle name="好_奖励补助测算7.25 5 2" xfId="1821"/>
    <cellStyle name="好_奖励补助测算7.25 6" xfId="1822"/>
    <cellStyle name="好_奖励补助测算7.25 6 2" xfId="1823"/>
    <cellStyle name="好_奖励补助测算7.25 7" xfId="1824"/>
    <cellStyle name="好_奖励补助测算7.25 8" xfId="1825"/>
    <cellStyle name="好_奖励补助测算7.25 9" xfId="1826"/>
    <cellStyle name="好_教育厅提供义务教育及高中教师人数（2009年1月6日） 2" xfId="1827"/>
    <cellStyle name="好_教育厅提供义务教育及高中教师人数（2009年1月6日） 3" xfId="1828"/>
    <cellStyle name="好_丽江汇总" xfId="1829"/>
    <cellStyle name="好_两侧绿化带" xfId="1830"/>
    <cellStyle name="好_两侧绿化带 2" xfId="1831"/>
    <cellStyle name="好_路肩" xfId="1832"/>
    <cellStyle name="好_路肩 2" xfId="1833"/>
    <cellStyle name="好_绿岛" xfId="1834"/>
    <cellStyle name="好_绿岛 2" xfId="1835"/>
    <cellStyle name="好_三季度－表二" xfId="1836"/>
    <cellStyle name="好_三季度－表二 2" xfId="1837"/>
    <cellStyle name="好_三季度－表二 3" xfId="1838"/>
    <cellStyle name="好_三季度－表二 3 2" xfId="1839"/>
    <cellStyle name="好_苏州中环ZH-LQ8" xfId="1840"/>
    <cellStyle name="好_苏州中环ZH-LQ8 2" xfId="1841"/>
    <cellStyle name="好_苏州中环ZH-LQ9（限价）" xfId="1842"/>
    <cellStyle name="好_苏州中环ZH-LQ9（限价） 2" xfId="1843"/>
    <cellStyle name="好_卫生部门" xfId="1844"/>
    <cellStyle name="好_卫生部门 2" xfId="1845"/>
    <cellStyle name="好_卫生部门 3 2" xfId="1846"/>
    <cellStyle name="好_文体广播部门" xfId="1847"/>
    <cellStyle name="好_下半年禁吸戒毒经费1000万元" xfId="1848"/>
    <cellStyle name="好_下半年禁吸戒毒经费1000万元 2" xfId="1849"/>
    <cellStyle name="好_县公司" xfId="1850"/>
    <cellStyle name="好_县公司 2" xfId="1851"/>
    <cellStyle name="好_县公司 3" xfId="1852"/>
    <cellStyle name="好_县公司 3 2" xfId="1853"/>
    <cellStyle name="好_县级公安机关公用经费标准奖励测算方案（定稿） 2" xfId="1854"/>
    <cellStyle name="好_县级基础数据" xfId="1855"/>
    <cellStyle name="好_询价表 3" xfId="1856"/>
    <cellStyle name="好_业务工作量指标" xfId="1857"/>
    <cellStyle name="好_业务工作量指标 2" xfId="1858"/>
    <cellStyle name="好_业务工作量指标 3" xfId="1859"/>
    <cellStyle name="解释性文本 3" xfId="1860"/>
    <cellStyle name="好_业务工作量指标 3 2" xfId="1861"/>
    <cellStyle name="好_一般路段" xfId="1862"/>
    <cellStyle name="好_一般路段 2" xfId="1863"/>
    <cellStyle name="好_一般路段 3" xfId="1864"/>
    <cellStyle name="好_义务教育阶段教职工人数（教育厅提供最终）" xfId="1865"/>
    <cellStyle name="好_义务教育阶段教职工人数（教育厅提供最终） 2" xfId="1866"/>
    <cellStyle name="好_义务教育阶段教职工人数（教育厅提供最终） 3" xfId="1867"/>
    <cellStyle name="好_义务教育阶段教职工人数（教育厅提供最终） 3 2" xfId="1868"/>
    <cellStyle name="好_云南农村义务教育统计表" xfId="1869"/>
    <cellStyle name="好_云南农村义务教育统计表 2" xfId="1870"/>
    <cellStyle name="好_云南省2008年中小学教师人数统计表" xfId="1871"/>
    <cellStyle name="好_云南省2008年中小学教职工情况（教育厅提供20090101加工整理）" xfId="1872"/>
    <cellStyle name="㼿㼿㼿㼿㼿㼿㼿㼿㼿㼿㼿? 3" xfId="1873"/>
    <cellStyle name="好_云南省2008年中小学教职工情况（教育厅提供20090101加工整理） 2" xfId="1874"/>
    <cellStyle name="好_云南省2008年中小学教职工情况（教育厅提供20090101加工整理） 3" xfId="1875"/>
    <cellStyle name="好_云南省2008年中小学教职工情况（教育厅提供20090101加工整理） 3 2" xfId="1876"/>
    <cellStyle name="好_云南省2008年转移支付测算——州市本级考核部分及政策性测算" xfId="1877"/>
    <cellStyle name="好_云南省2008年转移支付测算——州市本级考核部分及政策性测算 2" xfId="1878"/>
    <cellStyle name="好_云南省2008年转移支付测算——州市本级考核部分及政策性测算 3" xfId="1879"/>
    <cellStyle name="好_云南省2008年转移支付测算——州市本级考核部分及政策性测算 3 2" xfId="1880"/>
    <cellStyle name="好_云南水利电力有限公司 2" xfId="1881"/>
    <cellStyle name="好_云南水利电力有限公司 3 2" xfId="1882"/>
    <cellStyle name="好_指标四 2" xfId="1883"/>
    <cellStyle name="好_指标四 2 2" xfId="1884"/>
    <cellStyle name="好_指标四 2 3" xfId="1885"/>
    <cellStyle name="好_指标四 3 2" xfId="1886"/>
    <cellStyle name="货币 2" xfId="1887"/>
    <cellStyle name="好_指标五" xfId="1888"/>
    <cellStyle name="好_中分带" xfId="1889"/>
    <cellStyle name="好_中分带 2" xfId="1890"/>
    <cellStyle name="好_中分带 3" xfId="1891"/>
    <cellStyle name="后继超级链接" xfId="1892"/>
    <cellStyle name="后继超级链接 2" xfId="1893"/>
    <cellStyle name="后继超级链接 2 2" xfId="1894"/>
    <cellStyle name="后继超链接 2 2" xfId="1895"/>
    <cellStyle name="汇总 4" xfId="1896"/>
    <cellStyle name="货币 2 2" xfId="1897"/>
    <cellStyle name="货币 2 2 2" xfId="1898"/>
    <cellStyle name="货币 2 3" xfId="1899"/>
    <cellStyle name="货币 2 4" xfId="1900"/>
    <cellStyle name="货币 2 4 2" xfId="1901"/>
    <cellStyle name="貨幣_SGV" xfId="1902"/>
    <cellStyle name="计算 2" xfId="1903"/>
    <cellStyle name="检查单元格 2" xfId="1904"/>
    <cellStyle name="检查单元格 3" xfId="1905"/>
    <cellStyle name="小数 2" xfId="1906"/>
    <cellStyle name="检查单元格 4" xfId="1907"/>
    <cellStyle name="解释性文本 4" xfId="1908"/>
    <cellStyle name="借出原因" xfId="1909"/>
    <cellStyle name="警告文本 4" xfId="1910"/>
    <cellStyle name="链接单元格 2" xfId="1911"/>
    <cellStyle name="霓付_ +Foil &amp; -FOIL &amp; PAPER" xfId="1912"/>
    <cellStyle name="烹拳 [0]_ +Foil &amp; -FOIL &amp; PAPER" xfId="1913"/>
    <cellStyle name="烹拳_ +Foil &amp; -FOIL &amp; PAPER" xfId="1914"/>
    <cellStyle name="普通_ 白土" xfId="1915"/>
    <cellStyle name="千分位[0]_ 白土" xfId="1916"/>
    <cellStyle name="千分位_ 白土" xfId="1917"/>
    <cellStyle name="千位[0]_ 方正PC" xfId="1918"/>
    <cellStyle name="千位_ 方正PC" xfId="1919"/>
    <cellStyle name="千位分隔 2" xfId="1920"/>
    <cellStyle name="千位分隔 2 2" xfId="1921"/>
    <cellStyle name="千位分隔 2 3" xfId="1922"/>
    <cellStyle name="千位分隔 3 2" xfId="1923"/>
    <cellStyle name="千位分隔 3 2 2" xfId="1924"/>
    <cellStyle name="千位分隔 3 2 3" xfId="1925"/>
    <cellStyle name="千位分隔 3 3" xfId="1926"/>
    <cellStyle name="千位分隔 3 3 2" xfId="1927"/>
    <cellStyle name="千位分隔[0] 2 2 2" xfId="1928"/>
    <cellStyle name="千位分隔[0] 2 2 3" xfId="1929"/>
    <cellStyle name="千位分隔[0] 2 3 2" xfId="1930"/>
    <cellStyle name="强调 1" xfId="1931"/>
    <cellStyle name="强调 1 2" xfId="1932"/>
    <cellStyle name="强调 2" xfId="1933"/>
    <cellStyle name="强调 2 2" xfId="1934"/>
    <cellStyle name="强调 2 2 2" xfId="1935"/>
    <cellStyle name="强调 3" xfId="1936"/>
    <cellStyle name="强调 3 2" xfId="1937"/>
    <cellStyle name="强调 3 2 2" xfId="1938"/>
    <cellStyle name="强调文字颜色 1 2" xfId="1939"/>
    <cellStyle name="强调文字颜色 1 3" xfId="1940"/>
    <cellStyle name="强调文字颜色 2 2" xfId="1941"/>
    <cellStyle name="强调文字颜色 2 3" xfId="1942"/>
    <cellStyle name="强调文字颜色 3 2" xfId="1943"/>
    <cellStyle name="强调文字颜色 5 2" xfId="1944"/>
    <cellStyle name="强调文字颜色 5 3" xfId="1945"/>
    <cellStyle name="强调文字颜色 6 3" xfId="1946"/>
    <cellStyle name="商品名称" xfId="1947"/>
    <cellStyle name="适中 2" xfId="1948"/>
    <cellStyle name="适中 3" xfId="1949"/>
    <cellStyle name="适中 4" xfId="1950"/>
    <cellStyle name="输出 3" xfId="1951"/>
    <cellStyle name="输出 4" xfId="1952"/>
    <cellStyle name="输入 4" xfId="1953"/>
    <cellStyle name="数量" xfId="1954"/>
    <cellStyle name="数字" xfId="1955"/>
    <cellStyle name="数字 2" xfId="1956"/>
    <cellStyle name="数字 3" xfId="1957"/>
    <cellStyle name="数字 3 2" xfId="1958"/>
    <cellStyle name="㼿㼿㼿㼿㼿㼿㼿㼿㼿㼿㼿?" xfId="1959"/>
    <cellStyle name="㼿㼿㼿㼿㼿㼿㼿㼿㼿㼿㼿? 2" xfId="1960"/>
    <cellStyle name="未定义" xfId="1961"/>
    <cellStyle name="小数" xfId="1962"/>
    <cellStyle name="小数 3" xfId="1963"/>
    <cellStyle name="小数 3 2" xfId="1964"/>
    <cellStyle name="样式 1" xfId="1965"/>
    <cellStyle name="一般" xfId="1966"/>
    <cellStyle name="昗弨_Pacific Region P&amp;L" xfId="1967"/>
    <cellStyle name="寘嬫愗傝 [0.00]_Region Orders (2)" xfId="1968"/>
    <cellStyle name="寘嬫愗傝_Region Orders (2)" xfId="1969"/>
    <cellStyle name="注释 2" xfId="1970"/>
    <cellStyle name="注释 2 2" xfId="1971"/>
    <cellStyle name="注释 2 3" xfId="1972"/>
    <cellStyle name="注释 3 2" xfId="1973"/>
    <cellStyle name="注释 3 3" xfId="1974"/>
    <cellStyle name="注释 4" xfId="1975"/>
    <cellStyle name="콤마_BOILER-CO1" xfId="1976"/>
    <cellStyle name="통화 [0]_BOILER-CO1" xfId="1977"/>
  </cellStyles>
  <tableStyles count="0" defaultTableStyle="TableStyleMedium2" defaultPivotStyle="PivotStyleLight16"/>
  <colors>
    <mruColors>
      <color rgb="00FFC000"/>
      <color rgb="00FFFFFF"/>
      <color rgb="000070C0"/>
      <color rgb="000066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5"/>
  <sheetViews>
    <sheetView tabSelected="1" view="pageBreakPreview" zoomScale="70" zoomScaleNormal="100" zoomScaleSheetLayoutView="70" workbookViewId="0">
      <selection activeCell="H9" sqref="H9"/>
    </sheetView>
  </sheetViews>
  <sheetFormatPr defaultColWidth="8.625" defaultRowHeight="15.75" outlineLevelCol="7"/>
  <cols>
    <col min="1" max="1" width="99.5" style="239" customWidth="1"/>
    <col min="2" max="32" width="9" style="239"/>
    <col min="33" max="16384" width="8.625" style="239"/>
  </cols>
  <sheetData>
    <row r="1" ht="20.1" customHeight="1"/>
    <row r="2" ht="63.95" customHeight="1" spans="1:1">
      <c r="A2" s="240" t="s">
        <v>0</v>
      </c>
    </row>
    <row r="3" ht="38.25" customHeight="1" spans="1:1">
      <c r="A3" s="241"/>
    </row>
    <row r="4" ht="45" customHeight="1" spans="1:1">
      <c r="A4" s="242"/>
    </row>
    <row r="5" ht="43.5" customHeight="1" spans="1:1">
      <c r="A5" s="243"/>
    </row>
    <row r="6" ht="54" customHeight="1" spans="1:1">
      <c r="A6" s="244" t="s">
        <v>1</v>
      </c>
    </row>
    <row r="7" ht="54" customHeight="1" spans="1:1">
      <c r="A7" s="244" t="s">
        <v>2</v>
      </c>
    </row>
    <row r="8" ht="54" customHeight="1" spans="1:1">
      <c r="A8" s="244" t="s">
        <v>3</v>
      </c>
    </row>
    <row r="9" ht="54" customHeight="1" spans="1:1">
      <c r="A9" s="244" t="s">
        <v>4</v>
      </c>
    </row>
    <row r="10" ht="54" customHeight="1" spans="1:1">
      <c r="A10" s="244" t="s">
        <v>5</v>
      </c>
    </row>
    <row r="11" ht="74.25" customHeight="1" spans="1:1">
      <c r="A11" s="245"/>
    </row>
    <row r="12" ht="30" customHeight="1" spans="1:1">
      <c r="A12" s="246"/>
    </row>
    <row r="13" ht="30" customHeight="1" spans="1:1">
      <c r="A13" s="247" t="s">
        <v>6</v>
      </c>
    </row>
    <row r="14" ht="30" customHeight="1" spans="1:1">
      <c r="A14" s="247" t="s">
        <v>7</v>
      </c>
    </row>
    <row r="15" ht="30" customHeight="1" spans="1:1">
      <c r="A15" s="242" t="s">
        <v>8</v>
      </c>
    </row>
    <row r="16" ht="30" customHeight="1" spans="1:1">
      <c r="A16" s="248"/>
    </row>
    <row r="17" ht="30" customHeight="1"/>
    <row r="18" spans="8:8">
      <c r="H18" s="249"/>
    </row>
    <row r="19" ht="102.75" customHeight="1"/>
    <row r="20" s="185" customFormat="1" ht="49.5" customHeight="1"/>
    <row r="21" ht="49.5" customHeight="1"/>
    <row r="22" ht="49.5" customHeight="1"/>
    <row r="23" ht="49.5" customHeight="1"/>
    <row r="24" ht="49.5" customHeight="1"/>
    <row r="25" ht="49.5" customHeight="1"/>
    <row r="26" ht="49.5" customHeight="1"/>
    <row r="27" ht="49.5" customHeight="1"/>
    <row r="28" ht="49.5" customHeight="1"/>
    <row r="29" s="185" customFormat="1" ht="49.5" customHeight="1"/>
    <row r="30" s="185" customFormat="1" ht="49.5" customHeight="1"/>
    <row r="31" s="185" customFormat="1" ht="49.5"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row r="51" ht="39" customHeight="1"/>
    <row r="52" ht="39" customHeight="1"/>
    <row r="53" ht="39" customHeight="1"/>
    <row r="54" ht="39" customHeight="1"/>
    <row r="55" ht="39" customHeight="1"/>
    <row r="56" ht="39" customHeight="1"/>
    <row r="57" ht="39" customHeight="1"/>
    <row r="58" ht="39" customHeight="1"/>
    <row r="59" ht="39" customHeight="1"/>
    <row r="60" ht="39" customHeight="1"/>
    <row r="61" ht="39" customHeight="1"/>
    <row r="62" ht="39" customHeight="1"/>
    <row r="63" ht="39" customHeight="1"/>
    <row r="64"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ht="39" customHeight="1"/>
    <row r="76" ht="39" customHeight="1"/>
    <row r="77" ht="39" customHeight="1"/>
    <row r="78" s="237" customFormat="1" ht="39" customHeight="1"/>
    <row r="79" s="237" customFormat="1" ht="39" customHeight="1"/>
    <row r="80" s="237" customFormat="1" ht="39" customHeight="1"/>
    <row r="81" s="237" customFormat="1" ht="39" customHeight="1"/>
    <row r="82" s="237" customFormat="1" ht="39" customHeight="1"/>
    <row r="83" s="237" customFormat="1" ht="39" customHeight="1"/>
    <row r="84" s="237" customFormat="1" ht="39" customHeight="1"/>
    <row r="85" s="237" customFormat="1" ht="39" customHeight="1"/>
    <row r="86" s="237" customFormat="1" ht="39" customHeight="1"/>
    <row r="87" s="237" customFormat="1" ht="39" customHeight="1"/>
    <row r="88" s="237" customFormat="1" ht="39" customHeight="1"/>
    <row r="89" s="237" customFormat="1" ht="39" customHeight="1"/>
    <row r="90" s="237" customFormat="1" ht="39" customHeight="1"/>
    <row r="91" s="237" customFormat="1" ht="39" customHeight="1"/>
    <row r="92" s="237" customFormat="1" ht="39" customHeight="1"/>
    <row r="93" s="237" customFormat="1" ht="39" customHeight="1"/>
    <row r="94" s="237" customFormat="1" ht="57" customHeight="1"/>
    <row r="95" s="237" customFormat="1" ht="39" customHeight="1"/>
    <row r="96" s="237" customFormat="1" ht="39" customHeight="1"/>
    <row r="97" s="237" customFormat="1" ht="39" customHeight="1"/>
    <row r="98" s="237" customFormat="1" ht="39" customHeight="1"/>
    <row r="99" s="237" customFormat="1" ht="39" customHeight="1"/>
    <row r="100" s="237" customFormat="1" ht="39" customHeight="1"/>
    <row r="101" s="237" customFormat="1" ht="39" customHeight="1"/>
    <row r="102" s="237" customFormat="1" ht="39" customHeight="1"/>
    <row r="103" s="237" customFormat="1" ht="39" customHeight="1"/>
    <row r="104" s="237" customFormat="1" ht="39" customHeight="1"/>
    <row r="105" s="237" customFormat="1" ht="39" customHeight="1"/>
    <row r="106" s="237" customFormat="1" ht="39" customHeight="1"/>
    <row r="107" s="237" customFormat="1" ht="39" customHeight="1"/>
    <row r="108" s="237" customFormat="1" ht="39" customHeight="1"/>
    <row r="109" s="237" customFormat="1" ht="39" customHeight="1"/>
    <row r="110" s="237" customFormat="1" ht="39" customHeight="1"/>
    <row r="11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spans="8:8">
      <c r="H122" s="249"/>
    </row>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39" customHeight="1"/>
    <row r="178" ht="58.5" customHeight="1"/>
    <row r="179" ht="39"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58.5" customHeight="1"/>
    <row r="204" ht="63" customHeight="1"/>
    <row r="205" ht="39" customHeight="1"/>
    <row r="206" ht="39" customHeight="1"/>
    <row r="207" ht="39" customHeight="1"/>
    <row r="208" ht="39" customHeight="1"/>
    <row r="209" ht="39" customHeight="1"/>
    <row r="210" ht="39" customHeight="1"/>
    <row r="211" ht="39" customHeight="1"/>
    <row r="212" ht="39" customHeight="1"/>
    <row r="213" ht="39" customHeight="1"/>
    <row r="214" ht="66" customHeight="1"/>
    <row r="215" ht="60" customHeight="1"/>
    <row r="216" ht="58.5" customHeight="1"/>
    <row r="217" ht="58.5" customHeight="1"/>
    <row r="218" ht="70.5" customHeight="1"/>
    <row r="219" ht="39"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54" customHeight="1"/>
    <row r="275" ht="39"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60" customHeight="1"/>
    <row r="291" ht="39"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s="238" customFormat="1" ht="39" customHeight="1"/>
    <row r="321" s="238" customFormat="1" ht="39" customHeight="1"/>
    <row r="322" s="238" customFormat="1" ht="39" customHeight="1"/>
    <row r="323" s="238" customFormat="1" ht="39" customHeight="1"/>
    <row r="324" s="238" customFormat="1" ht="39" customHeight="1"/>
    <row r="325" s="238" customFormat="1" ht="39" customHeight="1"/>
    <row r="326" s="238" customFormat="1" ht="39" customHeight="1"/>
    <row r="327" s="238" customFormat="1" ht="39" customHeight="1"/>
    <row r="328" s="238" customFormat="1" ht="39" customHeight="1"/>
    <row r="329" s="238" customFormat="1" ht="39" customHeight="1"/>
    <row r="330" s="238" customFormat="1" ht="39" customHeight="1"/>
    <row r="331" s="238" customFormat="1" ht="39" customHeight="1"/>
    <row r="332" s="238" customFormat="1" ht="39" customHeight="1"/>
    <row r="333" s="238" customFormat="1" ht="39" customHeight="1"/>
    <row r="334" s="238" customFormat="1" ht="39" customHeight="1"/>
    <row r="335" s="238" customFormat="1" ht="39" customHeight="1"/>
    <row r="336" s="238" customFormat="1" ht="39" customHeight="1"/>
    <row r="337" s="238" customFormat="1" ht="39" customHeight="1"/>
    <row r="338" s="238" customFormat="1" ht="39" customHeight="1"/>
    <row r="339" s="238" customFormat="1" ht="39" customHeight="1"/>
    <row r="340" s="238" customFormat="1" ht="39" customHeight="1"/>
    <row r="341" s="238" customFormat="1" ht="39" customHeight="1"/>
    <row r="342" s="238" customFormat="1" ht="39" customHeight="1"/>
    <row r="343" s="238" customFormat="1" ht="39" customHeight="1"/>
    <row r="344" s="238" customFormat="1" ht="39" customHeight="1"/>
    <row r="345" s="238" customFormat="1" ht="39" customHeight="1"/>
    <row r="346" s="238" customFormat="1" ht="39" customHeight="1"/>
    <row r="347" s="238" customFormat="1" ht="39" customHeight="1"/>
    <row r="348" s="238" customFormat="1" ht="39" customHeight="1"/>
    <row r="349" s="238" customFormat="1" ht="39" customHeight="1"/>
    <row r="350" s="238" customFormat="1" ht="39" customHeight="1"/>
    <row r="351" s="238" customFormat="1" ht="39" customHeight="1"/>
    <row r="352" s="238" customFormat="1" ht="39" customHeight="1"/>
    <row r="353" s="238" customFormat="1" ht="39" customHeight="1"/>
    <row r="354" s="238" customFormat="1" ht="39" customHeight="1"/>
    <row r="355" s="238" customFormat="1" ht="39" customHeight="1"/>
    <row r="356" s="238" customFormat="1" ht="39" customHeight="1"/>
    <row r="357" s="238" customFormat="1" ht="39" customHeight="1"/>
    <row r="358" s="238" customFormat="1" ht="39" customHeight="1"/>
    <row r="359" s="238" customFormat="1" ht="39" customHeight="1"/>
    <row r="360" s="238" customFormat="1" ht="39" customHeight="1"/>
    <row r="361" s="238" customFormat="1" ht="39" customHeight="1"/>
    <row r="362" s="238" customFormat="1" ht="39" customHeight="1"/>
    <row r="363" s="238" customFormat="1" ht="39" customHeight="1"/>
    <row r="364" s="238" customFormat="1" ht="39" customHeight="1"/>
    <row r="365" s="238" customFormat="1" ht="39" customHeight="1"/>
    <row r="366" s="238" customFormat="1" ht="39" customHeight="1"/>
    <row r="367" s="238" customFormat="1" ht="39" customHeight="1"/>
    <row r="368" s="238" customFormat="1" ht="39" customHeight="1"/>
    <row r="369" s="238" customFormat="1" ht="39" customHeight="1"/>
    <row r="370" s="238" customFormat="1" ht="39" customHeight="1"/>
    <row r="371" s="238" customFormat="1" ht="39" customHeight="1"/>
    <row r="372" s="238" customFormat="1" ht="39" customHeight="1"/>
    <row r="373" s="238" customFormat="1" ht="39" customHeight="1"/>
    <row r="374" s="238" customFormat="1" ht="39" customHeight="1"/>
    <row r="375" s="238" customFormat="1" ht="39" customHeight="1"/>
    <row r="376" s="238" customFormat="1" ht="39" customHeight="1"/>
    <row r="377" s="238" customFormat="1" ht="39" customHeight="1"/>
    <row r="378" s="238" customFormat="1" ht="39" customHeight="1"/>
    <row r="379" s="238" customFormat="1" ht="39" customHeight="1"/>
    <row r="380" s="238" customFormat="1" ht="39" customHeight="1"/>
    <row r="381" s="238" customFormat="1" ht="39" customHeight="1"/>
    <row r="382" s="238" customFormat="1" ht="39" customHeight="1"/>
    <row r="383" s="238" customFormat="1" ht="39" customHeight="1"/>
    <row r="384" s="238" customFormat="1" ht="39" customHeight="1"/>
    <row r="385" s="238" customFormat="1" ht="39" customHeight="1"/>
    <row r="386" s="238" customFormat="1" ht="39" customHeight="1"/>
    <row r="387" s="238" customFormat="1" ht="39" customHeight="1"/>
    <row r="388" s="238" customFormat="1" ht="39" customHeight="1"/>
    <row r="389" s="238" customFormat="1" ht="39" customHeight="1"/>
    <row r="390" s="238" customFormat="1" ht="39" customHeight="1"/>
    <row r="391" s="238" customFormat="1" ht="39" customHeight="1"/>
    <row r="392" s="238" customFormat="1" ht="39" customHeight="1"/>
    <row r="393" s="238" customFormat="1" ht="39" customHeight="1"/>
    <row r="394" s="238" customFormat="1" ht="39" customHeight="1"/>
    <row r="395" s="238" customFormat="1" ht="39" customHeight="1"/>
    <row r="396" s="238" customFormat="1" ht="39" customHeight="1"/>
    <row r="397" s="238" customFormat="1" ht="39" customHeight="1"/>
    <row r="398" s="238" customFormat="1" ht="39" customHeight="1"/>
    <row r="399" s="238" customFormat="1" ht="39" customHeight="1"/>
    <row r="400" s="238" customFormat="1" ht="39" customHeight="1"/>
    <row r="401" s="238" customFormat="1" ht="39" customHeight="1"/>
    <row r="402" s="238" customFormat="1" ht="39" customHeight="1"/>
    <row r="403" s="238" customFormat="1" ht="39" customHeight="1"/>
    <row r="404" s="238" customFormat="1" ht="39" customHeight="1"/>
    <row r="405" s="238" customFormat="1" ht="39" customHeight="1"/>
    <row r="406" s="238" customFormat="1" ht="39" customHeight="1"/>
    <row r="407" s="238" customFormat="1" ht="34.5" customHeight="1"/>
    <row r="408" s="238" customFormat="1" ht="34.5" customHeight="1"/>
    <row r="409" s="238" customFormat="1" ht="34.5" customHeight="1"/>
    <row r="410" s="238" customFormat="1" ht="34.5" customHeight="1"/>
    <row r="411" s="238" customFormat="1" ht="34.5" customHeight="1"/>
    <row r="412" s="238" customFormat="1" ht="34.5" customHeight="1"/>
    <row r="413" s="238" customFormat="1" ht="34.5" customHeight="1"/>
    <row r="414" s="238" customFormat="1" ht="34.5" customHeight="1"/>
    <row r="415" s="238" customFormat="1" ht="34.5" customHeight="1"/>
    <row r="416" s="238" customFormat="1" ht="34.5" customHeight="1"/>
    <row r="417" s="238" customFormat="1" ht="34.5" customHeight="1"/>
    <row r="418" s="238" customFormat="1" ht="34.5" customHeight="1"/>
    <row r="419" s="238" customFormat="1" ht="34.5" customHeight="1"/>
    <row r="420" s="238" customFormat="1" ht="34.5" customHeight="1"/>
    <row r="421" s="238" customFormat="1" ht="34.5" customHeight="1"/>
    <row r="422" s="238" customFormat="1" ht="34.5" customHeight="1"/>
    <row r="423" s="238" customFormat="1" ht="34.5" customHeight="1"/>
    <row r="424" s="238" customFormat="1" ht="34.5" customHeight="1"/>
    <row r="425" s="238" customFormat="1" ht="34.5" customHeight="1"/>
    <row r="426" s="238" customFormat="1" ht="34.5" customHeight="1"/>
    <row r="427" s="238" customFormat="1" ht="34.5" customHeight="1"/>
    <row r="428" s="238" customFormat="1" ht="34.5" customHeight="1"/>
    <row r="429" s="238" customFormat="1" ht="34.5" customHeight="1"/>
    <row r="430" s="238" customFormat="1" ht="34.5" customHeight="1"/>
    <row r="431" s="238" customFormat="1" ht="34.5" customHeight="1"/>
    <row r="432" s="238" customFormat="1" ht="34.5" customHeight="1"/>
    <row r="433" s="238" customFormat="1" ht="34.5" customHeight="1"/>
    <row r="434" s="238" customFormat="1" ht="34.5" customHeight="1"/>
    <row r="435" s="238" customFormat="1" ht="34.5" customHeight="1"/>
    <row r="436" s="238" customFormat="1" ht="34.5" customHeight="1"/>
    <row r="437" s="238" customFormat="1" ht="34.5" customHeight="1"/>
    <row r="438" s="238" customFormat="1" ht="34.5" customHeight="1"/>
    <row r="439" s="238" customFormat="1" ht="34.5" customHeight="1"/>
    <row r="440" s="238" customFormat="1" ht="34.5" customHeight="1"/>
    <row r="441" s="238" customFormat="1" ht="34.5" customHeight="1"/>
    <row r="442" s="238" customFormat="1" ht="34.5" customHeight="1"/>
    <row r="443" s="238" customFormat="1" ht="34.5" customHeight="1"/>
    <row r="444" s="238" customFormat="1" ht="34.5" customHeight="1"/>
    <row r="445" spans="1:3">
      <c r="A445" s="250"/>
      <c r="B445" s="250"/>
      <c r="C445" s="250"/>
    </row>
  </sheetData>
  <printOptions horizontalCentered="1"/>
  <pageMargins left="0.75" right="0.75" top="0.79" bottom="0.79" header="0.51" footer="0.51"/>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showGridLines="0" showZeros="0" view="pageBreakPreview" zoomScaleNormal="100" zoomScaleSheetLayoutView="100" topLeftCell="A28" workbookViewId="0">
      <selection activeCell="A20" sqref="A20:I20"/>
    </sheetView>
  </sheetViews>
  <sheetFormatPr defaultColWidth="8" defaultRowHeight="24" customHeight="1"/>
  <cols>
    <col min="1" max="1" width="11.625" style="213" customWidth="1"/>
    <col min="2" max="4" width="9" style="213" customWidth="1"/>
    <col min="5" max="5" width="7.25" style="213" customWidth="1"/>
    <col min="6" max="6" width="12.5" style="213" customWidth="1"/>
    <col min="7" max="7" width="11" style="213" customWidth="1"/>
    <col min="8" max="8" width="5.5" style="213" customWidth="1"/>
    <col min="9" max="9" width="8.375" style="213" customWidth="1"/>
    <col min="10" max="16384" width="8" style="213"/>
  </cols>
  <sheetData>
    <row r="1" ht="25.5" customHeight="1" spans="1:9">
      <c r="A1" s="214" t="s">
        <v>9</v>
      </c>
      <c r="B1" s="215"/>
      <c r="C1" s="215"/>
      <c r="D1" s="215"/>
      <c r="E1" s="215"/>
      <c r="F1" s="215"/>
      <c r="G1" s="215"/>
      <c r="H1" s="215"/>
      <c r="I1" s="229"/>
    </row>
    <row r="2" ht="10.5" customHeight="1" spans="1:9">
      <c r="A2" s="216"/>
      <c r="B2" s="217"/>
      <c r="C2" s="217"/>
      <c r="D2" s="217"/>
      <c r="E2" s="217"/>
      <c r="F2" s="217"/>
      <c r="G2" s="218"/>
      <c r="H2" s="218"/>
      <c r="I2" s="230"/>
    </row>
    <row r="3" ht="36.75" customHeight="1" spans="1:10">
      <c r="A3" s="219" t="s">
        <v>10</v>
      </c>
      <c r="B3" s="220"/>
      <c r="C3" s="220"/>
      <c r="D3" s="220"/>
      <c r="E3" s="220"/>
      <c r="F3" s="220"/>
      <c r="G3" s="220" t="s">
        <v>11</v>
      </c>
      <c r="H3" s="220"/>
      <c r="I3" s="231"/>
      <c r="J3" s="217"/>
    </row>
    <row r="4" ht="24.95" customHeight="1" spans="1:9">
      <c r="A4" s="219" t="s">
        <v>12</v>
      </c>
      <c r="B4" s="220"/>
      <c r="C4" s="220"/>
      <c r="D4" s="220"/>
      <c r="E4" s="220"/>
      <c r="F4" s="220"/>
      <c r="G4" s="220"/>
      <c r="H4" s="220"/>
      <c r="I4" s="231"/>
    </row>
    <row r="5" ht="12.75" customHeight="1" spans="1:9">
      <c r="A5" s="221" t="s">
        <v>13</v>
      </c>
      <c r="B5" s="222"/>
      <c r="C5" s="222"/>
      <c r="D5" s="222"/>
      <c r="E5" s="222"/>
      <c r="F5" s="222"/>
      <c r="G5" s="222"/>
      <c r="H5" s="222"/>
      <c r="I5" s="232"/>
    </row>
    <row r="6" ht="60" customHeight="1" spans="1:9">
      <c r="A6" s="219" t="s">
        <v>14</v>
      </c>
      <c r="B6" s="220"/>
      <c r="C6" s="220"/>
      <c r="D6" s="220"/>
      <c r="E6" s="220"/>
      <c r="F6" s="220"/>
      <c r="G6" s="220"/>
      <c r="H6" s="220"/>
      <c r="I6" s="231"/>
    </row>
    <row r="7" ht="25.5" customHeight="1" spans="1:9">
      <c r="A7" s="219" t="s">
        <v>15</v>
      </c>
      <c r="B7" s="220"/>
      <c r="C7" s="220"/>
      <c r="D7" s="220"/>
      <c r="E7" s="220"/>
      <c r="F7" s="220"/>
      <c r="G7" s="220"/>
      <c r="H7" s="220"/>
      <c r="I7" s="231"/>
    </row>
    <row r="8" ht="65.25" customHeight="1" spans="1:9">
      <c r="A8" s="219" t="s">
        <v>16</v>
      </c>
      <c r="B8" s="220"/>
      <c r="C8" s="220"/>
      <c r="D8" s="220"/>
      <c r="E8" s="220"/>
      <c r="F8" s="220"/>
      <c r="G8" s="220"/>
      <c r="H8" s="220"/>
      <c r="I8" s="231"/>
    </row>
    <row r="9" ht="43.5" customHeight="1" spans="1:9">
      <c r="A9" s="219" t="s">
        <v>17</v>
      </c>
      <c r="B9" s="220"/>
      <c r="C9" s="220"/>
      <c r="D9" s="220"/>
      <c r="E9" s="220"/>
      <c r="F9" s="220"/>
      <c r="G9" s="220"/>
      <c r="H9" s="220"/>
      <c r="I9" s="231"/>
    </row>
    <row r="10" ht="33" customHeight="1" spans="1:9">
      <c r="A10" s="219" t="s">
        <v>18</v>
      </c>
      <c r="B10" s="220"/>
      <c r="C10" s="220"/>
      <c r="D10" s="220"/>
      <c r="E10" s="220"/>
      <c r="F10" s="220"/>
      <c r="G10" s="220"/>
      <c r="H10" s="220"/>
      <c r="I10" s="231"/>
    </row>
    <row r="11" ht="33" customHeight="1" spans="1:9">
      <c r="A11" s="219" t="s">
        <v>19</v>
      </c>
      <c r="B11" s="220"/>
      <c r="C11" s="220"/>
      <c r="D11" s="220"/>
      <c r="E11" s="220"/>
      <c r="F11" s="220"/>
      <c r="G11" s="220"/>
      <c r="H11" s="220"/>
      <c r="I11" s="231"/>
    </row>
    <row r="12" ht="33" customHeight="1" spans="1:9">
      <c r="A12" s="219" t="s">
        <v>20</v>
      </c>
      <c r="B12" s="220"/>
      <c r="C12" s="220"/>
      <c r="D12" s="220"/>
      <c r="E12" s="220"/>
      <c r="F12" s="220"/>
      <c r="G12" s="220"/>
      <c r="H12" s="220"/>
      <c r="I12" s="231"/>
    </row>
    <row r="13" ht="20.25" customHeight="1" spans="1:9">
      <c r="A13" s="221" t="s">
        <v>21</v>
      </c>
      <c r="B13" s="222"/>
      <c r="C13" s="222"/>
      <c r="D13" s="222"/>
      <c r="E13" s="222"/>
      <c r="F13" s="222"/>
      <c r="G13" s="222"/>
      <c r="H13" s="222"/>
      <c r="I13" s="232"/>
    </row>
    <row r="14" ht="20.25" customHeight="1" spans="1:9">
      <c r="A14" s="219" t="s">
        <v>22</v>
      </c>
      <c r="B14" s="220"/>
      <c r="C14" s="220"/>
      <c r="D14" s="220"/>
      <c r="E14" s="220"/>
      <c r="F14" s="220"/>
      <c r="G14" s="220"/>
      <c r="H14" s="220"/>
      <c r="I14" s="231"/>
    </row>
    <row r="15" ht="47.25" customHeight="1" spans="1:9">
      <c r="A15" s="219" t="s">
        <v>23</v>
      </c>
      <c r="B15" s="220"/>
      <c r="C15" s="220"/>
      <c r="D15" s="220"/>
      <c r="E15" s="220"/>
      <c r="F15" s="220"/>
      <c r="G15" s="220"/>
      <c r="H15" s="220"/>
      <c r="I15" s="231"/>
    </row>
    <row r="16" ht="39" customHeight="1" spans="1:9">
      <c r="A16" s="219" t="s">
        <v>24</v>
      </c>
      <c r="B16" s="220"/>
      <c r="C16" s="220"/>
      <c r="D16" s="220"/>
      <c r="E16" s="220"/>
      <c r="F16" s="220"/>
      <c r="G16" s="220"/>
      <c r="H16" s="220"/>
      <c r="I16" s="231"/>
    </row>
    <row r="17" ht="30.75" customHeight="1" spans="1:9">
      <c r="A17" s="219" t="s">
        <v>25</v>
      </c>
      <c r="B17" s="220"/>
      <c r="C17" s="220"/>
      <c r="D17" s="220"/>
      <c r="E17" s="220"/>
      <c r="F17" s="220"/>
      <c r="G17" s="220"/>
      <c r="H17" s="220"/>
      <c r="I17" s="231"/>
    </row>
    <row r="18" ht="31.5" customHeight="1" spans="1:9">
      <c r="A18" s="219" t="s">
        <v>26</v>
      </c>
      <c r="B18" s="220"/>
      <c r="C18" s="220"/>
      <c r="D18" s="220"/>
      <c r="E18" s="220"/>
      <c r="F18" s="220"/>
      <c r="G18" s="220"/>
      <c r="H18" s="220"/>
      <c r="I18" s="231"/>
    </row>
    <row r="19" ht="18.75" customHeight="1" spans="1:9">
      <c r="A19" s="223" t="s">
        <v>27</v>
      </c>
      <c r="B19" s="224"/>
      <c r="C19" s="224"/>
      <c r="D19" s="224"/>
      <c r="E19" s="224"/>
      <c r="F19" s="224"/>
      <c r="G19" s="224"/>
      <c r="H19" s="224"/>
      <c r="I19" s="233"/>
    </row>
    <row r="20" ht="33.75" customHeight="1" spans="1:9">
      <c r="A20" s="219" t="s">
        <v>28</v>
      </c>
      <c r="B20" s="220"/>
      <c r="C20" s="220"/>
      <c r="D20" s="220"/>
      <c r="E20" s="220"/>
      <c r="F20" s="220"/>
      <c r="G20" s="220"/>
      <c r="H20" s="220"/>
      <c r="I20" s="231"/>
    </row>
    <row r="21" ht="23.25" customHeight="1" spans="1:9">
      <c r="A21" s="216" t="s">
        <v>29</v>
      </c>
      <c r="B21" s="217"/>
      <c r="C21" s="217"/>
      <c r="D21" s="217"/>
      <c r="E21" s="217"/>
      <c r="F21" s="217"/>
      <c r="G21" s="217"/>
      <c r="H21" s="217"/>
      <c r="I21" s="234"/>
    </row>
    <row r="22" ht="23.25" customHeight="1" spans="1:9">
      <c r="A22" s="216" t="s">
        <v>30</v>
      </c>
      <c r="B22" s="217"/>
      <c r="C22" s="217"/>
      <c r="D22" s="217"/>
      <c r="E22" s="217"/>
      <c r="F22" s="217"/>
      <c r="G22" s="217"/>
      <c r="H22" s="217"/>
      <c r="I22" s="234"/>
    </row>
    <row r="23" ht="24.75" customHeight="1" spans="1:9">
      <c r="A23" s="225" t="s">
        <v>31</v>
      </c>
      <c r="B23" s="226"/>
      <c r="C23" s="226"/>
      <c r="D23" s="226"/>
      <c r="E23" s="226"/>
      <c r="F23" s="226"/>
      <c r="G23" s="226"/>
      <c r="H23" s="226"/>
      <c r="I23" s="235"/>
    </row>
    <row r="24" ht="21.75" customHeight="1" spans="1:9">
      <c r="A24" s="219" t="s">
        <v>32</v>
      </c>
      <c r="B24" s="220"/>
      <c r="C24" s="220"/>
      <c r="D24" s="220"/>
      <c r="E24" s="220"/>
      <c r="F24" s="220"/>
      <c r="G24" s="220"/>
      <c r="H24" s="220"/>
      <c r="I24" s="231"/>
    </row>
    <row r="25" ht="24.75" customHeight="1" spans="1:9">
      <c r="A25" s="225" t="s">
        <v>33</v>
      </c>
      <c r="B25" s="226"/>
      <c r="C25" s="226"/>
      <c r="D25" s="226"/>
      <c r="E25" s="226"/>
      <c r="F25" s="226"/>
      <c r="G25" s="226"/>
      <c r="H25" s="226"/>
      <c r="I25" s="235"/>
    </row>
    <row r="26" ht="33" customHeight="1" spans="1:9">
      <c r="A26" s="216" t="s">
        <v>34</v>
      </c>
      <c r="B26" s="217"/>
      <c r="C26" s="217"/>
      <c r="D26" s="217"/>
      <c r="E26" s="217"/>
      <c r="F26" s="217"/>
      <c r="G26" s="217"/>
      <c r="H26" s="217"/>
      <c r="I26" s="234"/>
    </row>
    <row r="27" ht="27.75" customHeight="1" spans="1:9">
      <c r="A27" s="219" t="s">
        <v>35</v>
      </c>
      <c r="B27" s="220"/>
      <c r="C27" s="220"/>
      <c r="D27" s="220"/>
      <c r="E27" s="220"/>
      <c r="F27" s="220"/>
      <c r="G27" s="220"/>
      <c r="H27" s="220"/>
      <c r="I27" s="231"/>
    </row>
    <row r="28" ht="34.5" customHeight="1" spans="1:9">
      <c r="A28" s="219" t="s">
        <v>36</v>
      </c>
      <c r="B28" s="220"/>
      <c r="C28" s="220"/>
      <c r="D28" s="220"/>
      <c r="E28" s="220"/>
      <c r="F28" s="220"/>
      <c r="G28" s="220"/>
      <c r="H28" s="220"/>
      <c r="I28" s="231"/>
    </row>
    <row r="29" ht="24.75" customHeight="1" spans="1:9">
      <c r="A29" s="227" t="s">
        <v>37</v>
      </c>
      <c r="B29" s="228"/>
      <c r="C29" s="228"/>
      <c r="D29" s="228"/>
      <c r="E29" s="228"/>
      <c r="F29" s="228"/>
      <c r="G29" s="228"/>
      <c r="H29" s="228"/>
      <c r="I29" s="236"/>
    </row>
    <row r="30" customHeight="1" spans="1:9">
      <c r="A30" s="220"/>
      <c r="B30" s="220"/>
      <c r="C30" s="220"/>
      <c r="D30" s="220"/>
      <c r="E30" s="220"/>
      <c r="F30" s="220"/>
      <c r="G30" s="220"/>
      <c r="H30" s="220"/>
      <c r="I30" s="220"/>
    </row>
    <row r="31" customHeight="1" spans="1:9">
      <c r="A31" s="220"/>
      <c r="B31" s="220"/>
      <c r="C31" s="220"/>
      <c r="D31" s="220"/>
      <c r="E31" s="220"/>
      <c r="F31" s="220"/>
      <c r="G31" s="220"/>
      <c r="H31" s="220"/>
      <c r="I31" s="220"/>
    </row>
    <row r="32" customHeight="1" spans="1:9">
      <c r="A32" s="220"/>
      <c r="B32" s="220"/>
      <c r="C32" s="220"/>
      <c r="D32" s="220"/>
      <c r="E32" s="220"/>
      <c r="F32" s="220"/>
      <c r="G32" s="220"/>
      <c r="H32" s="220"/>
      <c r="I32" s="220"/>
    </row>
    <row r="33" customHeight="1" spans="1:9">
      <c r="A33" s="220"/>
      <c r="B33" s="220"/>
      <c r="C33" s="220"/>
      <c r="D33" s="220"/>
      <c r="E33" s="220"/>
      <c r="F33" s="220"/>
      <c r="G33" s="220"/>
      <c r="H33" s="220"/>
      <c r="I33" s="220"/>
    </row>
  </sheetData>
  <mergeCells count="34">
    <mergeCell ref="A1:I1"/>
    <mergeCell ref="A2:I2"/>
    <mergeCell ref="A3:F3"/>
    <mergeCell ref="G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s>
  <printOptions horizontalCentered="1"/>
  <pageMargins left="0.55" right="0.55" top="0.79" bottom="0.79" header="0.51" footer="0.51"/>
  <pageSetup paperSize="9" orientation="portrait" errors="blank"/>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9"/>
  <sheetViews>
    <sheetView showZeros="0" view="pageBreakPreview" zoomScaleNormal="100" zoomScaleSheetLayoutView="100" workbookViewId="0">
      <selection activeCell="B11" sqref="B11:C11"/>
    </sheetView>
  </sheetViews>
  <sheetFormatPr defaultColWidth="9.25" defaultRowHeight="28.5" customHeight="1" outlineLevelCol="7"/>
  <cols>
    <col min="1" max="1" width="7.25" style="185" customWidth="1"/>
    <col min="2" max="2" width="13.375" style="185" customWidth="1"/>
    <col min="3" max="3" width="41.5" style="185" customWidth="1"/>
    <col min="4" max="4" width="22" style="186" customWidth="1"/>
    <col min="5" max="5" width="10.75" style="185" customWidth="1"/>
    <col min="6" max="6" width="9.5" style="185" customWidth="1"/>
    <col min="7" max="7" width="37.375" style="185" customWidth="1"/>
    <col min="8" max="16384" width="9.25" style="185"/>
  </cols>
  <sheetData>
    <row r="1" ht="27.75" customHeight="1" spans="1:4">
      <c r="A1" s="187" t="s">
        <v>38</v>
      </c>
      <c r="B1" s="187"/>
      <c r="C1" s="187"/>
      <c r="D1" s="187"/>
    </row>
    <row r="2" s="184" customFormat="1" ht="24.95" customHeight="1" spans="1:4">
      <c r="A2" s="188" t="s">
        <v>39</v>
      </c>
      <c r="B2" s="189"/>
      <c r="C2" s="189"/>
      <c r="D2" s="190" t="s">
        <v>40</v>
      </c>
    </row>
    <row r="3" s="147" customFormat="1" ht="24.95" customHeight="1" spans="1:4">
      <c r="A3" s="191" t="s">
        <v>41</v>
      </c>
      <c r="B3" s="192" t="s">
        <v>42</v>
      </c>
      <c r="C3" s="191" t="s">
        <v>43</v>
      </c>
      <c r="D3" s="193" t="s">
        <v>44</v>
      </c>
    </row>
    <row r="4" s="147" customFormat="1" ht="24.95" customHeight="1" spans="1:4">
      <c r="A4" s="194">
        <v>1</v>
      </c>
      <c r="B4" s="194" t="s">
        <v>45</v>
      </c>
      <c r="C4" s="195" t="s">
        <v>46</v>
      </c>
      <c r="D4" s="196"/>
    </row>
    <row r="5" s="147" customFormat="1" ht="24.95" customHeight="1" spans="1:4">
      <c r="A5" s="197">
        <v>2</v>
      </c>
      <c r="B5" s="197" t="s">
        <v>47</v>
      </c>
      <c r="C5" s="198" t="s">
        <v>48</v>
      </c>
      <c r="D5" s="196"/>
    </row>
    <row r="6" s="147" customFormat="1" ht="24.95" customHeight="1" spans="1:4">
      <c r="A6" s="197">
        <v>3</v>
      </c>
      <c r="B6" s="197" t="s">
        <v>49</v>
      </c>
      <c r="C6" s="198" t="s">
        <v>50</v>
      </c>
      <c r="D6" s="196"/>
    </row>
    <row r="7" s="147" customFormat="1" ht="24.95" customHeight="1" spans="1:4">
      <c r="A7" s="197">
        <v>4</v>
      </c>
      <c r="B7" s="197" t="s">
        <v>51</v>
      </c>
      <c r="C7" s="198" t="s">
        <v>52</v>
      </c>
      <c r="D7" s="196" t="s">
        <v>53</v>
      </c>
    </row>
    <row r="8" s="147" customFormat="1" ht="24.95" customHeight="1" spans="1:4">
      <c r="A8" s="194">
        <v>5</v>
      </c>
      <c r="B8" s="194" t="s">
        <v>54</v>
      </c>
      <c r="C8" s="195" t="s">
        <v>55</v>
      </c>
      <c r="D8" s="196" t="s">
        <v>53</v>
      </c>
    </row>
    <row r="9" s="147" customFormat="1" ht="24.95" customHeight="1" spans="1:4">
      <c r="A9" s="197">
        <v>6</v>
      </c>
      <c r="B9" s="197" t="s">
        <v>56</v>
      </c>
      <c r="C9" s="198" t="s">
        <v>57</v>
      </c>
      <c r="D9" s="196"/>
    </row>
    <row r="10" s="147" customFormat="1" ht="24.95" customHeight="1" spans="1:5">
      <c r="A10" s="194">
        <v>7</v>
      </c>
      <c r="B10" s="194" t="s">
        <v>58</v>
      </c>
      <c r="C10" s="198" t="s">
        <v>59</v>
      </c>
      <c r="D10" s="196" t="s">
        <v>53</v>
      </c>
      <c r="E10" s="177"/>
    </row>
    <row r="11" s="147" customFormat="1" ht="24.95" customHeight="1" spans="1:4">
      <c r="A11" s="194">
        <v>8</v>
      </c>
      <c r="B11" s="199" t="s">
        <v>60</v>
      </c>
      <c r="C11" s="200"/>
      <c r="D11" s="201">
        <f>SUM(D4:D10)</f>
        <v>0</v>
      </c>
    </row>
    <row r="12" s="147" customFormat="1" ht="24.95" customHeight="1" spans="1:5">
      <c r="A12" s="194">
        <v>9</v>
      </c>
      <c r="B12" s="199" t="s">
        <v>61</v>
      </c>
      <c r="C12" s="202"/>
      <c r="D12" s="203"/>
      <c r="E12" s="204"/>
    </row>
    <row r="13" s="147" customFormat="1" ht="24.95" customHeight="1" spans="1:4">
      <c r="A13" s="194">
        <v>10</v>
      </c>
      <c r="B13" s="205" t="s">
        <v>62</v>
      </c>
      <c r="C13" s="206"/>
      <c r="D13" s="207"/>
    </row>
    <row r="14" ht="24" customHeight="1" spans="2:4">
      <c r="B14" s="208"/>
      <c r="C14" s="208"/>
      <c r="D14" s="147"/>
    </row>
    <row r="15" ht="24" customHeight="1" spans="2:4">
      <c r="B15" s="208"/>
      <c r="C15" s="208"/>
      <c r="D15" s="209"/>
    </row>
    <row r="16" ht="24" customHeight="1" spans="2:4">
      <c r="B16" s="208"/>
      <c r="C16" s="210"/>
      <c r="D16" s="185"/>
    </row>
    <row r="17" ht="24" customHeight="1" spans="2:4">
      <c r="B17" s="208"/>
      <c r="C17" s="210"/>
      <c r="D17" s="185"/>
    </row>
    <row r="18" ht="24" customHeight="1" spans="2:4">
      <c r="B18" s="211"/>
      <c r="C18" s="211"/>
      <c r="D18" s="185"/>
    </row>
    <row r="19" ht="24" customHeight="1" spans="2:4">
      <c r="B19" s="211"/>
      <c r="C19" s="211"/>
      <c r="D19" s="185"/>
    </row>
    <row r="20" ht="24" customHeight="1" spans="2:4">
      <c r="B20" s="211"/>
      <c r="C20" s="211"/>
      <c r="D20" s="185"/>
    </row>
    <row r="21" ht="24" customHeight="1" spans="2:4">
      <c r="B21" s="211"/>
      <c r="C21" s="211"/>
      <c r="D21" s="185"/>
    </row>
    <row r="22" ht="24" customHeight="1" spans="2:8">
      <c r="B22" s="211"/>
      <c r="C22" s="211"/>
      <c r="D22" s="185"/>
      <c r="H22" s="212"/>
    </row>
    <row r="23" ht="24" customHeight="1" spans="2:4">
      <c r="B23" s="211"/>
      <c r="C23" s="211"/>
      <c r="D23" s="185"/>
    </row>
    <row r="24" ht="24" customHeight="1" spans="2:4">
      <c r="B24" s="211"/>
      <c r="C24" s="211"/>
      <c r="D24" s="185"/>
    </row>
    <row r="25" ht="24" customHeight="1" spans="2:4">
      <c r="B25" s="211"/>
      <c r="C25" s="211"/>
      <c r="D25" s="185"/>
    </row>
    <row r="26" ht="24" customHeight="1" spans="2:4">
      <c r="B26" s="211"/>
      <c r="C26" s="211"/>
      <c r="D26" s="185"/>
    </row>
    <row r="27" ht="24" customHeight="1" spans="2:4">
      <c r="B27" s="211"/>
      <c r="C27" s="211"/>
      <c r="D27" s="185"/>
    </row>
    <row r="28" ht="24" customHeight="1" spans="2:4">
      <c r="B28" s="211"/>
      <c r="C28" s="211"/>
      <c r="D28" s="185"/>
    </row>
    <row r="29" ht="24" customHeight="1" spans="2:4">
      <c r="B29" s="211"/>
      <c r="C29" s="211"/>
      <c r="D29" s="185"/>
    </row>
    <row r="30" ht="24" customHeight="1" spans="2:4">
      <c r="B30" s="211"/>
      <c r="C30" s="211"/>
      <c r="D30" s="185"/>
    </row>
    <row r="31" ht="24" customHeight="1" spans="2:4">
      <c r="B31" s="211"/>
      <c r="C31" s="211"/>
      <c r="D31" s="185"/>
    </row>
    <row r="32" ht="24" customHeight="1" spans="2:4">
      <c r="B32" s="211"/>
      <c r="C32" s="211"/>
      <c r="D32" s="185"/>
    </row>
    <row r="33" ht="24" customHeight="1" spans="2:4">
      <c r="B33" s="211"/>
      <c r="C33" s="211"/>
      <c r="D33" s="185"/>
    </row>
    <row r="34" ht="24" customHeight="1" spans="2:4">
      <c r="B34" s="211"/>
      <c r="C34" s="211"/>
      <c r="D34" s="185"/>
    </row>
    <row r="35" ht="24" customHeight="1" spans="2:4">
      <c r="B35" s="211"/>
      <c r="C35" s="211"/>
      <c r="D35" s="185"/>
    </row>
    <row r="36" ht="24" customHeight="1" spans="2:4">
      <c r="B36" s="211"/>
      <c r="C36" s="211"/>
      <c r="D36" s="212"/>
    </row>
    <row r="37" ht="24" customHeight="1" spans="2:4">
      <c r="B37" s="211"/>
      <c r="C37" s="211"/>
      <c r="D37" s="185"/>
    </row>
    <row r="38" ht="24" customHeight="1" spans="2:4">
      <c r="B38" s="211"/>
      <c r="C38" s="211"/>
      <c r="D38" s="185"/>
    </row>
    <row r="39" ht="24" customHeight="1" spans="2:4">
      <c r="B39" s="211"/>
      <c r="C39" s="211"/>
      <c r="D39" s="185"/>
    </row>
    <row r="40" ht="24" customHeight="1" spans="2:7">
      <c r="B40" s="211"/>
      <c r="C40" s="211"/>
      <c r="D40" s="185"/>
      <c r="G40" s="212"/>
    </row>
    <row r="41" ht="24" customHeight="1" spans="2:4">
      <c r="B41" s="211"/>
      <c r="C41" s="211"/>
      <c r="D41" s="185"/>
    </row>
    <row r="42" ht="24" customHeight="1" spans="2:4">
      <c r="B42" s="211"/>
      <c r="C42" s="211"/>
      <c r="D42" s="185"/>
    </row>
    <row r="43" ht="24" customHeight="1" spans="2:4">
      <c r="B43" s="211"/>
      <c r="C43" s="211"/>
      <c r="D43" s="185"/>
    </row>
    <row r="44" ht="24" customHeight="1" spans="2:4">
      <c r="B44" s="211"/>
      <c r="C44" s="211"/>
      <c r="D44" s="185"/>
    </row>
    <row r="45" ht="24" customHeight="1" spans="2:4">
      <c r="B45" s="211"/>
      <c r="C45" s="211"/>
      <c r="D45" s="185"/>
    </row>
    <row r="46" ht="24" customHeight="1" spans="2:4">
      <c r="B46" s="211"/>
      <c r="C46" s="211"/>
      <c r="D46" s="185"/>
    </row>
    <row r="47" ht="24" customHeight="1" spans="2:4">
      <c r="B47" s="211"/>
      <c r="C47" s="211"/>
      <c r="D47" s="185"/>
    </row>
    <row r="48" ht="24" customHeight="1" spans="2:4">
      <c r="B48" s="211"/>
      <c r="C48" s="211"/>
      <c r="D48" s="185"/>
    </row>
    <row r="49" ht="24" customHeight="1" spans="2:4">
      <c r="B49" s="211"/>
      <c r="C49" s="211"/>
      <c r="D49" s="185"/>
    </row>
    <row r="50" ht="24" customHeight="1" spans="2:4">
      <c r="B50" s="210"/>
      <c r="C50" s="210"/>
      <c r="D50" s="185"/>
    </row>
    <row r="51" ht="24" customHeight="1" spans="2:4">
      <c r="B51" s="210"/>
      <c r="C51" s="210"/>
      <c r="D51" s="185"/>
    </row>
    <row r="52" ht="24" customHeight="1" spans="2:4">
      <c r="B52" s="208"/>
      <c r="C52" s="208"/>
      <c r="D52" s="185"/>
    </row>
    <row r="53" ht="24" customHeight="1" spans="4:4">
      <c r="D53" s="185"/>
    </row>
    <row r="54" ht="24" customHeight="1" spans="4:4">
      <c r="D54" s="185"/>
    </row>
    <row r="55" ht="24" customHeight="1" spans="4:4">
      <c r="D55" s="185"/>
    </row>
    <row r="56" ht="24" customHeight="1" spans="4:4">
      <c r="D56" s="185"/>
    </row>
    <row r="57" ht="24" customHeight="1" spans="4:4">
      <c r="D57" s="185"/>
    </row>
    <row r="58" ht="24" customHeight="1" spans="4:4">
      <c r="D58" s="185"/>
    </row>
    <row r="59" ht="24" customHeight="1" spans="4:4">
      <c r="D59" s="185"/>
    </row>
    <row r="60" ht="24" customHeight="1" spans="4:4">
      <c r="D60" s="185"/>
    </row>
    <row r="61" ht="24" customHeight="1" spans="4:4">
      <c r="D61" s="185"/>
    </row>
    <row r="62" ht="24" customHeight="1" spans="4:4">
      <c r="D62" s="185"/>
    </row>
    <row r="63" ht="24" customHeight="1" spans="4:4">
      <c r="D63" s="185"/>
    </row>
    <row r="64" ht="24" customHeight="1" spans="4:4">
      <c r="D64" s="185"/>
    </row>
    <row r="65" ht="24" customHeight="1" spans="4:4">
      <c r="D65" s="185"/>
    </row>
    <row r="66" ht="39" customHeight="1" spans="4:4">
      <c r="D66" s="185"/>
    </row>
    <row r="67" ht="39" customHeight="1" spans="4:4">
      <c r="D67" s="185"/>
    </row>
    <row r="68" ht="39" customHeight="1" spans="4:4">
      <c r="D68" s="185"/>
    </row>
    <row r="69" ht="39" customHeight="1" spans="4:4">
      <c r="D69" s="185"/>
    </row>
    <row r="70" ht="15.75" spans="4:4">
      <c r="D70" s="185"/>
    </row>
    <row r="71" ht="39" customHeight="1" spans="4:4">
      <c r="D71" s="185"/>
    </row>
    <row r="72" ht="39" customHeight="1" spans="4:4">
      <c r="D72" s="185"/>
    </row>
    <row r="73" ht="39" customHeight="1" spans="4:4">
      <c r="D73" s="185"/>
    </row>
    <row r="74" ht="39" customHeight="1" spans="4:4">
      <c r="D74" s="185"/>
    </row>
    <row r="75" ht="39" customHeight="1" spans="4:4">
      <c r="D75" s="185"/>
    </row>
    <row r="76" ht="39" customHeight="1" spans="4:4">
      <c r="D76" s="185"/>
    </row>
    <row r="77" ht="39" customHeight="1" spans="4:4">
      <c r="D77" s="185"/>
    </row>
    <row r="78" ht="39" customHeight="1" spans="4:4">
      <c r="D78" s="185"/>
    </row>
    <row r="79" ht="39" customHeight="1" spans="4:4">
      <c r="D79" s="185"/>
    </row>
    <row r="80" ht="39" customHeight="1" spans="4:4">
      <c r="D80" s="185"/>
    </row>
    <row r="81" ht="39" customHeight="1" spans="4:4">
      <c r="D81" s="185"/>
    </row>
    <row r="82" ht="39" customHeight="1" spans="4:4">
      <c r="D82" s="185"/>
    </row>
    <row r="83" ht="39" customHeight="1" spans="4:4">
      <c r="D83" s="185"/>
    </row>
    <row r="84" ht="39" customHeight="1" spans="4:4">
      <c r="D84" s="185"/>
    </row>
    <row r="85" ht="39" customHeight="1" spans="4:4">
      <c r="D85" s="185"/>
    </row>
    <row r="86" ht="39" customHeight="1" spans="4:4">
      <c r="D86" s="185"/>
    </row>
    <row r="87" ht="39" customHeight="1" spans="4:4">
      <c r="D87" s="185"/>
    </row>
    <row r="88" ht="39" customHeight="1" spans="4:4">
      <c r="D88" s="185"/>
    </row>
    <row r="89" ht="39" customHeight="1" spans="4:4">
      <c r="D89" s="185"/>
    </row>
    <row r="90" ht="39" customHeight="1" spans="4:4">
      <c r="D90" s="185"/>
    </row>
    <row r="91" ht="39" customHeight="1" spans="4:4">
      <c r="D91" s="185"/>
    </row>
    <row r="92" ht="39" customHeight="1" spans="4:4">
      <c r="D92" s="185"/>
    </row>
    <row r="93" ht="39" customHeight="1" spans="4:4">
      <c r="D93" s="185"/>
    </row>
    <row r="94" ht="39" customHeight="1" spans="4:4">
      <c r="D94" s="185"/>
    </row>
    <row r="95" ht="39" customHeight="1" spans="4:4">
      <c r="D95" s="185"/>
    </row>
    <row r="96" ht="39" customHeight="1" spans="4:4">
      <c r="D96" s="185"/>
    </row>
    <row r="97" ht="39" customHeight="1" spans="4:4">
      <c r="D97" s="185"/>
    </row>
    <row r="98" ht="39" customHeight="1" spans="4:4">
      <c r="D98" s="185"/>
    </row>
    <row r="99" ht="39" customHeight="1" spans="4:4">
      <c r="D99" s="185"/>
    </row>
    <row r="100" ht="39" customHeight="1" spans="4:4">
      <c r="D100" s="185"/>
    </row>
    <row r="101" ht="39" customHeight="1" spans="4:4">
      <c r="D101" s="185"/>
    </row>
    <row r="102" ht="39" customHeight="1" spans="4:4">
      <c r="D102" s="185"/>
    </row>
    <row r="103" ht="39" customHeight="1" spans="4:4">
      <c r="D103" s="185"/>
    </row>
    <row r="104" ht="39" customHeight="1" spans="4:4">
      <c r="D104" s="185"/>
    </row>
    <row r="105" ht="39" customHeight="1" spans="4:4">
      <c r="D105" s="185"/>
    </row>
    <row r="106" ht="39" customHeight="1" spans="4:4">
      <c r="D106" s="185"/>
    </row>
    <row r="107" ht="39" customHeight="1" spans="4:4">
      <c r="D107" s="185"/>
    </row>
    <row r="108" ht="39" customHeight="1" spans="4:4">
      <c r="D108" s="185"/>
    </row>
    <row r="109" ht="39" customHeight="1" spans="4:4">
      <c r="D109" s="185"/>
    </row>
    <row r="110" ht="39" customHeight="1" spans="4:4">
      <c r="D110" s="185"/>
    </row>
    <row r="111" ht="39" customHeight="1" spans="4:4">
      <c r="D111" s="185"/>
    </row>
    <row r="112" ht="39" customHeight="1" spans="4:4">
      <c r="D112" s="185"/>
    </row>
    <row r="113" ht="39" customHeight="1" spans="4:4">
      <c r="D113" s="185"/>
    </row>
    <row r="114" ht="39" customHeight="1" spans="4:4">
      <c r="D114" s="185"/>
    </row>
    <row r="115" ht="39" customHeight="1" spans="4:4">
      <c r="D115" s="185"/>
    </row>
    <row r="116" ht="39" customHeight="1" spans="4:4">
      <c r="D116" s="185"/>
    </row>
    <row r="117" ht="39" customHeight="1" spans="4:4">
      <c r="D117" s="185"/>
    </row>
    <row r="118" ht="39" customHeight="1" spans="4:4">
      <c r="D118" s="185"/>
    </row>
    <row r="119" ht="39" customHeight="1" spans="4:4">
      <c r="D119" s="185"/>
    </row>
    <row r="120" ht="39" customHeight="1" spans="4:4">
      <c r="D120" s="185"/>
    </row>
    <row r="121" ht="39" customHeight="1" spans="4:4">
      <c r="D121" s="185"/>
    </row>
    <row r="122" ht="39" customHeight="1" spans="4:4">
      <c r="D122" s="185"/>
    </row>
    <row r="123" ht="39" customHeight="1" spans="4:4">
      <c r="D123" s="185"/>
    </row>
    <row r="124" ht="39" customHeight="1" spans="4:4">
      <c r="D124" s="185"/>
    </row>
    <row r="125" ht="39" customHeight="1" spans="4:4">
      <c r="D125" s="185"/>
    </row>
    <row r="126" ht="39" customHeight="1" spans="4:4">
      <c r="D126" s="185"/>
    </row>
    <row r="127" ht="39" customHeight="1" spans="4:4">
      <c r="D127" s="185"/>
    </row>
    <row r="128" ht="39" customHeight="1" spans="4:4">
      <c r="D128" s="185"/>
    </row>
    <row r="129" ht="39" customHeight="1" spans="4:4">
      <c r="D129" s="185"/>
    </row>
    <row r="130" ht="39" customHeight="1" spans="4:4">
      <c r="D130" s="185"/>
    </row>
    <row r="131" ht="39" customHeight="1" spans="4:4">
      <c r="D131" s="185"/>
    </row>
    <row r="132" ht="39" customHeight="1" spans="4:4">
      <c r="D132" s="185"/>
    </row>
    <row r="133" ht="39" customHeight="1" spans="4:4">
      <c r="D133" s="185"/>
    </row>
    <row r="134" ht="39" customHeight="1" spans="4:4">
      <c r="D134" s="185"/>
    </row>
    <row r="135" ht="39" customHeight="1" spans="4:4">
      <c r="D135" s="185"/>
    </row>
    <row r="136" ht="39" customHeight="1" spans="4:4">
      <c r="D136" s="185"/>
    </row>
    <row r="137" ht="39" customHeight="1" spans="4:4">
      <c r="D137" s="185"/>
    </row>
    <row r="138" ht="39" customHeight="1" spans="4:4">
      <c r="D138" s="185"/>
    </row>
    <row r="139" ht="39" customHeight="1" spans="4:4">
      <c r="D139" s="185"/>
    </row>
    <row r="140" ht="39" customHeight="1" spans="4:4">
      <c r="D140" s="185"/>
    </row>
    <row r="141" ht="39" customHeight="1" spans="4:4">
      <c r="D141" s="185"/>
    </row>
    <row r="142" ht="39" customHeight="1" spans="4:4">
      <c r="D142" s="185"/>
    </row>
    <row r="143" ht="39" customHeight="1" spans="4:4">
      <c r="D143" s="185"/>
    </row>
    <row r="144" ht="39" customHeight="1" spans="4:4">
      <c r="D144" s="185"/>
    </row>
    <row r="145" ht="39" customHeight="1" spans="4:4">
      <c r="D145" s="185"/>
    </row>
    <row r="146" ht="39" customHeight="1" spans="4:4">
      <c r="D146" s="185"/>
    </row>
    <row r="147" ht="39" customHeight="1" spans="4:4">
      <c r="D147" s="185"/>
    </row>
    <row r="148" ht="39" customHeight="1" spans="4:4">
      <c r="D148" s="185"/>
    </row>
    <row r="149" ht="39" customHeight="1" spans="4:4">
      <c r="D149" s="185"/>
    </row>
    <row r="150" ht="39" customHeight="1" spans="4:4">
      <c r="D150" s="185"/>
    </row>
    <row r="151" ht="15.75" spans="4:4">
      <c r="D151" s="185"/>
    </row>
    <row r="152" ht="39" customHeight="1" spans="4:4">
      <c r="D152" s="185"/>
    </row>
    <row r="153" ht="39" customHeight="1" spans="4:4">
      <c r="D153" s="185"/>
    </row>
    <row r="154" ht="39" customHeight="1" spans="4:4">
      <c r="D154" s="185"/>
    </row>
    <row r="155" ht="39" customHeight="1" spans="4:4">
      <c r="D155" s="185"/>
    </row>
    <row r="156" ht="39" customHeight="1" spans="4:4">
      <c r="D156" s="185"/>
    </row>
    <row r="157" ht="39" customHeight="1" spans="4:4">
      <c r="D157" s="185"/>
    </row>
    <row r="158" ht="39" customHeight="1" spans="4:4">
      <c r="D158" s="185"/>
    </row>
    <row r="159" ht="39" customHeight="1" spans="4:4">
      <c r="D159" s="185"/>
    </row>
    <row r="160" ht="39" customHeight="1" spans="4:4">
      <c r="D160" s="185"/>
    </row>
    <row r="161" ht="39" customHeight="1" spans="4:4">
      <c r="D161" s="185"/>
    </row>
    <row r="162" ht="39" customHeight="1" spans="4:4">
      <c r="D162" s="185"/>
    </row>
    <row r="163" ht="39" customHeight="1" spans="4:4">
      <c r="D163" s="185"/>
    </row>
    <row r="164" ht="39" customHeight="1" spans="4:4">
      <c r="D164" s="185"/>
    </row>
    <row r="165" ht="39" customHeight="1" spans="4:4">
      <c r="D165" s="185"/>
    </row>
    <row r="166" ht="39" customHeight="1" spans="4:4">
      <c r="D166" s="185"/>
    </row>
    <row r="167" ht="39" customHeight="1" spans="4:4">
      <c r="D167" s="185"/>
    </row>
    <row r="168" ht="39" customHeight="1" spans="4:4">
      <c r="D168" s="185"/>
    </row>
    <row r="169" ht="39" customHeight="1" spans="4:4">
      <c r="D169" s="185"/>
    </row>
    <row r="170" ht="15.75" spans="4:4">
      <c r="D170" s="185"/>
    </row>
    <row r="171" ht="39" customHeight="1" spans="4:4">
      <c r="D171" s="185"/>
    </row>
    <row r="172" ht="39" customHeight="1" spans="4:4">
      <c r="D172" s="185"/>
    </row>
    <row r="173" ht="39" customHeight="1" spans="4:4">
      <c r="D173" s="185"/>
    </row>
    <row r="174" ht="39" customHeight="1" spans="4:4">
      <c r="D174" s="185"/>
    </row>
    <row r="175" ht="39" customHeight="1" spans="4:4">
      <c r="D175" s="185"/>
    </row>
    <row r="176" ht="39" customHeight="1" spans="4:4">
      <c r="D176" s="185"/>
    </row>
    <row r="177" ht="39" customHeight="1" spans="4:4">
      <c r="D177" s="185"/>
    </row>
    <row r="178" ht="39" customHeight="1" spans="4:4">
      <c r="D178" s="185"/>
    </row>
    <row r="179" ht="39" customHeight="1" spans="4:4">
      <c r="D179" s="185"/>
    </row>
    <row r="180" ht="39" customHeight="1" spans="4:4">
      <c r="D180" s="185"/>
    </row>
    <row r="181" ht="39" customHeight="1" spans="4:4">
      <c r="D181" s="185"/>
    </row>
    <row r="182" ht="39" customHeight="1" spans="4:4">
      <c r="D182" s="185"/>
    </row>
    <row r="183" ht="39" customHeight="1" spans="4:4">
      <c r="D183" s="185"/>
    </row>
    <row r="184" ht="39" customHeight="1" spans="4:4">
      <c r="D184" s="185"/>
    </row>
    <row r="185" ht="39" customHeight="1" spans="4:4">
      <c r="D185" s="185"/>
    </row>
    <row r="186" ht="39" customHeight="1" spans="4:4">
      <c r="D186" s="185"/>
    </row>
    <row r="187" ht="39" customHeight="1" spans="4:4">
      <c r="D187" s="185"/>
    </row>
    <row r="188" ht="39" customHeight="1" spans="4:4">
      <c r="D188" s="185"/>
    </row>
    <row r="189" ht="39" customHeight="1" spans="4:4">
      <c r="D189" s="185"/>
    </row>
    <row r="190" ht="39" customHeight="1" spans="4:4">
      <c r="D190" s="185"/>
    </row>
    <row r="191" ht="39" customHeight="1" spans="4:4">
      <c r="D191" s="185"/>
    </row>
    <row r="192" ht="39" customHeight="1" spans="4:4">
      <c r="D192" s="185"/>
    </row>
    <row r="193" ht="39" customHeight="1" spans="4:4">
      <c r="D193" s="185"/>
    </row>
    <row r="194" ht="39" customHeight="1" spans="4:4">
      <c r="D194" s="185"/>
    </row>
    <row r="195" ht="39" customHeight="1" spans="4:4">
      <c r="D195" s="185"/>
    </row>
    <row r="196" ht="39" customHeight="1" spans="4:4">
      <c r="D196" s="185"/>
    </row>
    <row r="197" ht="39" customHeight="1" spans="4:4">
      <c r="D197" s="185"/>
    </row>
    <row r="198" ht="39" customHeight="1" spans="4:4">
      <c r="D198" s="185"/>
    </row>
    <row r="199" ht="39" customHeight="1" spans="4:4">
      <c r="D199" s="185"/>
    </row>
    <row r="200" ht="39" customHeight="1" spans="4:4">
      <c r="D200" s="185"/>
    </row>
    <row r="201" ht="39" customHeight="1" spans="4:4">
      <c r="D201" s="185"/>
    </row>
    <row r="202" ht="39" customHeight="1" spans="4:4">
      <c r="D202" s="185"/>
    </row>
    <row r="203" ht="39" customHeight="1" spans="4:4">
      <c r="D203" s="185"/>
    </row>
    <row r="204" ht="39" customHeight="1" spans="4:4">
      <c r="D204" s="185"/>
    </row>
    <row r="205" ht="39" customHeight="1" spans="4:4">
      <c r="D205" s="185"/>
    </row>
    <row r="206" ht="39" customHeight="1" spans="4:4">
      <c r="D206" s="185"/>
    </row>
    <row r="207" ht="39" customHeight="1" spans="4:4">
      <c r="D207" s="185"/>
    </row>
    <row r="208" ht="39" customHeight="1" spans="4:4">
      <c r="D208" s="185"/>
    </row>
    <row r="209" ht="39" customHeight="1" spans="4:4">
      <c r="D209" s="185"/>
    </row>
    <row r="210" ht="39" customHeight="1" spans="4:4">
      <c r="D210" s="185"/>
    </row>
    <row r="211" ht="39" customHeight="1" spans="4:4">
      <c r="D211" s="185"/>
    </row>
    <row r="212" ht="39" customHeight="1" spans="4:4">
      <c r="D212" s="185"/>
    </row>
    <row r="213" ht="39" customHeight="1" spans="4:4">
      <c r="D213" s="185"/>
    </row>
    <row r="214" ht="39" customHeight="1" spans="4:4">
      <c r="D214" s="185"/>
    </row>
    <row r="215" ht="39" customHeight="1" spans="4:4">
      <c r="D215" s="185"/>
    </row>
    <row r="216" ht="39" customHeight="1" spans="4:4">
      <c r="D216" s="185"/>
    </row>
    <row r="217" ht="39" customHeight="1" spans="4:4">
      <c r="D217" s="185"/>
    </row>
    <row r="218" ht="39" customHeight="1" spans="4:4">
      <c r="D218" s="185"/>
    </row>
    <row r="219" ht="39" customHeight="1" spans="4:4">
      <c r="D219" s="185"/>
    </row>
    <row r="220" ht="39" customHeight="1" spans="4:4">
      <c r="D220" s="185"/>
    </row>
    <row r="221" ht="39" customHeight="1" spans="4:4">
      <c r="D221" s="185"/>
    </row>
    <row r="222" ht="39" customHeight="1" spans="4:4">
      <c r="D222" s="185"/>
    </row>
    <row r="223" ht="39" customHeight="1" spans="4:4">
      <c r="D223" s="185"/>
    </row>
    <row r="224" ht="39" customHeight="1" spans="4:4">
      <c r="D224" s="185"/>
    </row>
    <row r="225" ht="39" customHeight="1" spans="4:4">
      <c r="D225" s="185"/>
    </row>
    <row r="226" ht="39" customHeight="1" spans="4:4">
      <c r="D226" s="185"/>
    </row>
    <row r="227" ht="39" customHeight="1" spans="4:4">
      <c r="D227" s="185"/>
    </row>
    <row r="228" ht="39" customHeight="1" spans="2:4">
      <c r="B228" s="210"/>
      <c r="C228" s="210"/>
      <c r="D228" s="185"/>
    </row>
    <row r="229" ht="39" customHeight="1" spans="2:4">
      <c r="B229" s="210"/>
      <c r="C229" s="210"/>
      <c r="D229" s="185"/>
    </row>
    <row r="230" ht="39" customHeight="1" spans="2:4">
      <c r="B230" s="210"/>
      <c r="C230" s="210"/>
      <c r="D230" s="185"/>
    </row>
    <row r="231" ht="39" customHeight="1" spans="2:4">
      <c r="B231" s="210"/>
      <c r="C231" s="210"/>
      <c r="D231" s="185"/>
    </row>
    <row r="232" ht="39" customHeight="1" spans="4:4">
      <c r="D232" s="185"/>
    </row>
    <row r="233" ht="39" customHeight="1" spans="4:4">
      <c r="D233" s="185"/>
    </row>
    <row r="234" ht="39" customHeight="1" spans="4:4">
      <c r="D234" s="185"/>
    </row>
    <row r="235" ht="39" customHeight="1" spans="4:4">
      <c r="D235" s="185"/>
    </row>
    <row r="236" ht="39" customHeight="1" spans="4:4">
      <c r="D236" s="185"/>
    </row>
    <row r="237" ht="39" customHeight="1" spans="4:4">
      <c r="D237" s="185"/>
    </row>
    <row r="238" ht="39" customHeight="1" spans="4:4">
      <c r="D238" s="185"/>
    </row>
    <row r="239" ht="39" customHeight="1" spans="4:4">
      <c r="D239" s="185"/>
    </row>
    <row r="240" ht="39" customHeight="1" spans="4:4">
      <c r="D240" s="185"/>
    </row>
    <row r="241" ht="39" customHeight="1" spans="4:4">
      <c r="D241" s="185"/>
    </row>
    <row r="242" ht="39" customHeight="1" spans="4:4">
      <c r="D242" s="185"/>
    </row>
    <row r="243" ht="39" customHeight="1" spans="4:4">
      <c r="D243" s="185"/>
    </row>
    <row r="244" ht="39" customHeight="1" spans="4:4">
      <c r="D244" s="185"/>
    </row>
    <row r="245" ht="39" customHeight="1" spans="4:4">
      <c r="D245" s="185"/>
    </row>
    <row r="246" ht="39" customHeight="1" spans="4:4">
      <c r="D246" s="185"/>
    </row>
    <row r="247" ht="39" customHeight="1" spans="4:4">
      <c r="D247" s="185"/>
    </row>
    <row r="248" ht="39" customHeight="1" spans="4:4">
      <c r="D248" s="185"/>
    </row>
    <row r="249" ht="39" customHeight="1" spans="4:4">
      <c r="D249" s="185"/>
    </row>
    <row r="250" ht="39" customHeight="1" spans="4:4">
      <c r="D250" s="185"/>
    </row>
    <row r="251" ht="39" customHeight="1" spans="4:4">
      <c r="D251" s="185"/>
    </row>
    <row r="252" ht="39" customHeight="1" spans="4:4">
      <c r="D252" s="185"/>
    </row>
    <row r="253" ht="39" customHeight="1" spans="4:4">
      <c r="D253" s="185"/>
    </row>
    <row r="254" ht="39" customHeight="1" spans="4:4">
      <c r="D254" s="185"/>
    </row>
    <row r="255" ht="39" customHeight="1" spans="4:4">
      <c r="D255" s="185"/>
    </row>
    <row r="256" ht="39" customHeight="1" spans="4:4">
      <c r="D256" s="185"/>
    </row>
    <row r="257" ht="39" customHeight="1" spans="4:4">
      <c r="D257" s="185"/>
    </row>
    <row r="258" ht="39" customHeight="1" spans="4:4">
      <c r="D258" s="185"/>
    </row>
    <row r="259" ht="39" customHeight="1" spans="4:4">
      <c r="D259" s="185"/>
    </row>
    <row r="260" ht="39" customHeight="1" spans="4:4">
      <c r="D260" s="185"/>
    </row>
    <row r="261" ht="39" customHeight="1" spans="4:4">
      <c r="D261" s="185"/>
    </row>
    <row r="262" ht="39" customHeight="1" spans="4:4">
      <c r="D262" s="185"/>
    </row>
    <row r="263" ht="39" customHeight="1" spans="4:4">
      <c r="D263" s="185"/>
    </row>
    <row r="264" ht="39" customHeight="1" spans="4:4">
      <c r="D264" s="185"/>
    </row>
    <row r="265" ht="39" customHeight="1" spans="4:4">
      <c r="D265" s="185"/>
    </row>
    <row r="266" ht="39" customHeight="1" spans="4:4">
      <c r="D266" s="185"/>
    </row>
    <row r="267" ht="39" customHeight="1" spans="4:4">
      <c r="D267" s="185"/>
    </row>
    <row r="268" ht="39" customHeight="1" spans="4:4">
      <c r="D268" s="185"/>
    </row>
    <row r="269" ht="39" customHeight="1" spans="4:4">
      <c r="D269" s="185"/>
    </row>
    <row r="270" ht="39" customHeight="1" spans="4:4">
      <c r="D270" s="185"/>
    </row>
    <row r="271" ht="39" customHeight="1" spans="4:4">
      <c r="D271" s="185"/>
    </row>
    <row r="272" ht="39" customHeight="1" spans="4:4">
      <c r="D272" s="185"/>
    </row>
    <row r="273" ht="39" customHeight="1" spans="4:4">
      <c r="D273" s="185"/>
    </row>
    <row r="274" ht="39" customHeight="1" spans="4:4">
      <c r="D274" s="185"/>
    </row>
    <row r="275" ht="39" customHeight="1" spans="4:4">
      <c r="D275" s="185"/>
    </row>
    <row r="276" ht="39" customHeight="1" spans="4:4">
      <c r="D276" s="185"/>
    </row>
    <row r="277" ht="39" customHeight="1" spans="4:4">
      <c r="D277" s="185"/>
    </row>
    <row r="278" ht="39" customHeight="1" spans="4:4">
      <c r="D278" s="185"/>
    </row>
    <row r="279" ht="39" customHeight="1" spans="4:4">
      <c r="D279" s="185"/>
    </row>
    <row r="280" ht="39" customHeight="1" spans="4:4">
      <c r="D280" s="185"/>
    </row>
    <row r="281" ht="39" customHeight="1" spans="4:4">
      <c r="D281" s="185"/>
    </row>
    <row r="282" ht="39" customHeight="1" spans="4:4">
      <c r="D282" s="185"/>
    </row>
    <row r="283" ht="39" customHeight="1" spans="4:4">
      <c r="D283" s="185"/>
    </row>
    <row r="284" ht="39" customHeight="1" spans="4:4">
      <c r="D284" s="185"/>
    </row>
    <row r="285" ht="39" customHeight="1" spans="4:4">
      <c r="D285" s="185"/>
    </row>
    <row r="286" ht="39" customHeight="1" spans="4:4">
      <c r="D286" s="185"/>
    </row>
    <row r="287" ht="39" customHeight="1" spans="4:4">
      <c r="D287" s="185"/>
    </row>
    <row r="288" ht="39" customHeight="1" spans="4:4">
      <c r="D288" s="185"/>
    </row>
    <row r="289" ht="39" customHeight="1" spans="4:4">
      <c r="D289" s="185"/>
    </row>
    <row r="290" ht="39" customHeight="1" spans="4:4">
      <c r="D290" s="185"/>
    </row>
    <row r="291" ht="39" customHeight="1" spans="4:4">
      <c r="D291" s="185"/>
    </row>
    <row r="292" ht="39" customHeight="1" spans="4:4">
      <c r="D292" s="185"/>
    </row>
    <row r="293" ht="39" customHeight="1" spans="4:4">
      <c r="D293" s="185"/>
    </row>
    <row r="294" ht="39" customHeight="1" spans="4:4">
      <c r="D294" s="185"/>
    </row>
    <row r="295" ht="39" customHeight="1" spans="4:4">
      <c r="D295" s="185"/>
    </row>
    <row r="296" ht="39" customHeight="1" spans="4:4">
      <c r="D296" s="185"/>
    </row>
    <row r="297" ht="39" customHeight="1" spans="4:4">
      <c r="D297" s="185"/>
    </row>
    <row r="298" ht="39" customHeight="1" spans="4:4">
      <c r="D298" s="185"/>
    </row>
    <row r="299" ht="39" customHeight="1" spans="4:4">
      <c r="D299" s="185"/>
    </row>
    <row r="300" ht="39" customHeight="1" spans="4:4">
      <c r="D300" s="185"/>
    </row>
    <row r="301" ht="39" customHeight="1" spans="4:4">
      <c r="D301" s="185"/>
    </row>
    <row r="302" ht="39" customHeight="1" spans="4:4">
      <c r="D302" s="185"/>
    </row>
    <row r="303" ht="39" customHeight="1" spans="4:4">
      <c r="D303" s="185"/>
    </row>
    <row r="304" ht="39" customHeight="1" spans="4:4">
      <c r="D304" s="185"/>
    </row>
    <row r="305" ht="39" customHeight="1" spans="4:4">
      <c r="D305" s="185"/>
    </row>
    <row r="306" ht="39" customHeight="1" spans="4:4">
      <c r="D306" s="185"/>
    </row>
    <row r="307" ht="39" customHeight="1" spans="4:4">
      <c r="D307" s="185"/>
    </row>
    <row r="308" ht="39" customHeight="1" spans="4:4">
      <c r="D308" s="185"/>
    </row>
    <row r="309" ht="39" customHeight="1" spans="4:4">
      <c r="D309" s="185"/>
    </row>
    <row r="310" ht="39" customHeight="1" spans="4:4">
      <c r="D310" s="185"/>
    </row>
    <row r="311" ht="39" customHeight="1" spans="4:4">
      <c r="D311" s="185"/>
    </row>
    <row r="312" ht="39" customHeight="1" spans="4:4">
      <c r="D312" s="185"/>
    </row>
    <row r="313" ht="39" customHeight="1" spans="4:4">
      <c r="D313" s="185"/>
    </row>
    <row r="314" ht="39" customHeight="1" spans="4:4">
      <c r="D314" s="185"/>
    </row>
    <row r="315" ht="39" customHeight="1" spans="4:4">
      <c r="D315" s="185"/>
    </row>
    <row r="316" ht="39" customHeight="1" spans="4:4">
      <c r="D316" s="185"/>
    </row>
    <row r="317" ht="39" customHeight="1" spans="4:4">
      <c r="D317" s="185"/>
    </row>
    <row r="318" ht="39" customHeight="1" spans="4:4">
      <c r="D318" s="185"/>
    </row>
    <row r="319" ht="39" customHeight="1" spans="4:4">
      <c r="D319" s="185"/>
    </row>
    <row r="320" ht="39" customHeight="1" spans="4:4">
      <c r="D320" s="185"/>
    </row>
    <row r="321" ht="39" customHeight="1" spans="4:4">
      <c r="D321" s="185"/>
    </row>
    <row r="322" ht="39" customHeight="1" spans="4:4">
      <c r="D322" s="185"/>
    </row>
    <row r="323" ht="39" customHeight="1" spans="4:4">
      <c r="D323" s="185"/>
    </row>
    <row r="324" ht="39" customHeight="1" spans="4:4">
      <c r="D324" s="185"/>
    </row>
    <row r="325" ht="39" customHeight="1" spans="4:4">
      <c r="D325" s="185"/>
    </row>
    <row r="326" ht="39" customHeight="1" spans="4:4">
      <c r="D326" s="185"/>
    </row>
    <row r="327" ht="39" customHeight="1" spans="4:4">
      <c r="D327" s="185"/>
    </row>
    <row r="328" ht="39" customHeight="1" spans="4:4">
      <c r="D328" s="185"/>
    </row>
    <row r="329" ht="39" customHeight="1" spans="4:4">
      <c r="D329" s="185"/>
    </row>
    <row r="330" ht="39" customHeight="1" spans="4:4">
      <c r="D330" s="185"/>
    </row>
    <row r="331" ht="39" customHeight="1" spans="4:4">
      <c r="D331" s="185"/>
    </row>
    <row r="332" ht="39" customHeight="1" spans="4:4">
      <c r="D332" s="185"/>
    </row>
    <row r="333" ht="39" customHeight="1" spans="4:4">
      <c r="D333" s="185"/>
    </row>
    <row r="334" ht="39" customHeight="1" spans="4:4">
      <c r="D334" s="185"/>
    </row>
    <row r="335" ht="39" customHeight="1" spans="4:4">
      <c r="D335" s="185"/>
    </row>
    <row r="336" ht="39" customHeight="1" spans="4:4">
      <c r="D336" s="185"/>
    </row>
    <row r="337" ht="39" customHeight="1" spans="4:4">
      <c r="D337" s="185"/>
    </row>
    <row r="338" ht="39" customHeight="1" spans="4:4">
      <c r="D338" s="185"/>
    </row>
    <row r="339" ht="39" customHeight="1" spans="4:4">
      <c r="D339" s="185"/>
    </row>
    <row r="340" ht="39" customHeight="1" spans="4:4">
      <c r="D340" s="185"/>
    </row>
    <row r="341" ht="39" customHeight="1" spans="4:4">
      <c r="D341" s="185"/>
    </row>
    <row r="342" ht="39" customHeight="1" spans="4:4">
      <c r="D342" s="185"/>
    </row>
    <row r="343" ht="39" customHeight="1" spans="4:4">
      <c r="D343" s="185"/>
    </row>
    <row r="344" ht="39" customHeight="1" spans="4:4">
      <c r="D344" s="185"/>
    </row>
    <row r="345" ht="39" customHeight="1" spans="4:4">
      <c r="D345" s="185"/>
    </row>
    <row r="346" ht="39" customHeight="1" spans="4:4">
      <c r="D346" s="185"/>
    </row>
    <row r="347" ht="39" customHeight="1" spans="4:4">
      <c r="D347" s="185"/>
    </row>
    <row r="348" ht="39" customHeight="1" spans="4:4">
      <c r="D348" s="185"/>
    </row>
    <row r="349" ht="39" customHeight="1" spans="4:4">
      <c r="D349" s="185"/>
    </row>
    <row r="350" ht="39" customHeight="1" spans="4:4">
      <c r="D350" s="185"/>
    </row>
    <row r="351" ht="39" customHeight="1" spans="4:4">
      <c r="D351" s="185"/>
    </row>
    <row r="352" ht="39" customHeight="1" spans="4:4">
      <c r="D352" s="185"/>
    </row>
    <row r="353" ht="39" customHeight="1" spans="4:4">
      <c r="D353" s="185"/>
    </row>
    <row r="354" ht="39" customHeight="1" spans="4:4">
      <c r="D354" s="185"/>
    </row>
    <row r="355" ht="39" customHeight="1" spans="4:4">
      <c r="D355" s="185"/>
    </row>
    <row r="356" ht="39" customHeight="1" spans="4:4">
      <c r="D356" s="185"/>
    </row>
    <row r="357" ht="39" customHeight="1" spans="4:4">
      <c r="D357" s="185"/>
    </row>
    <row r="358" ht="39" customHeight="1" spans="4:4">
      <c r="D358" s="185"/>
    </row>
    <row r="359" ht="39" customHeight="1" spans="4:4">
      <c r="D359" s="185"/>
    </row>
    <row r="360" ht="39" customHeight="1" spans="4:4">
      <c r="D360" s="185"/>
    </row>
    <row r="361" ht="39" customHeight="1" spans="4:4">
      <c r="D361" s="185"/>
    </row>
    <row r="362" ht="39" customHeight="1" spans="4:4">
      <c r="D362" s="185"/>
    </row>
    <row r="363" ht="39" customHeight="1" spans="4:4">
      <c r="D363" s="185"/>
    </row>
    <row r="364" ht="39" customHeight="1" spans="4:4">
      <c r="D364" s="185"/>
    </row>
    <row r="365" ht="39" customHeight="1" spans="4:4">
      <c r="D365" s="185"/>
    </row>
    <row r="366" customHeight="1" spans="4:4">
      <c r="D366" s="185"/>
    </row>
    <row r="367" customHeight="1" spans="4:4">
      <c r="D367" s="185"/>
    </row>
    <row r="368" customHeight="1" spans="4:4">
      <c r="D368" s="185"/>
    </row>
    <row r="369" customHeight="1" spans="4:4">
      <c r="D369" s="185"/>
    </row>
    <row r="370" customHeight="1" spans="4:4">
      <c r="D370" s="185"/>
    </row>
    <row r="371" customHeight="1" spans="4:4">
      <c r="D371" s="185"/>
    </row>
    <row r="372" customHeight="1" spans="4:4">
      <c r="D372" s="185"/>
    </row>
    <row r="373" customHeight="1" spans="4:4">
      <c r="D373" s="185"/>
    </row>
    <row r="374" customHeight="1" spans="4:4">
      <c r="D374" s="185"/>
    </row>
    <row r="375" customHeight="1" spans="4:4">
      <c r="D375" s="185"/>
    </row>
    <row r="376" customHeight="1" spans="4:4">
      <c r="D376" s="185"/>
    </row>
    <row r="377" customHeight="1" spans="4:4">
      <c r="D377" s="185"/>
    </row>
    <row r="378" customHeight="1" spans="4:4">
      <c r="D378" s="185"/>
    </row>
    <row r="379" customHeight="1" spans="4:4">
      <c r="D379" s="185"/>
    </row>
    <row r="380" customHeight="1" spans="4:4">
      <c r="D380" s="185"/>
    </row>
    <row r="381" customHeight="1" spans="4:4">
      <c r="D381" s="185"/>
    </row>
    <row r="382" customHeight="1" spans="4:4">
      <c r="D382" s="185"/>
    </row>
    <row r="383" customHeight="1" spans="4:4">
      <c r="D383" s="185"/>
    </row>
    <row r="384" customHeight="1" spans="4:4">
      <c r="D384" s="185"/>
    </row>
    <row r="385" customHeight="1" spans="4:4">
      <c r="D385" s="185"/>
    </row>
    <row r="386" customHeight="1" spans="4:4">
      <c r="D386" s="185"/>
    </row>
    <row r="387" customHeight="1" spans="4:4">
      <c r="D387" s="185"/>
    </row>
    <row r="388" customHeight="1" spans="4:4">
      <c r="D388" s="185"/>
    </row>
    <row r="389" customHeight="1" spans="4:4">
      <c r="D389" s="185"/>
    </row>
    <row r="390" customHeight="1" spans="4:4">
      <c r="D390" s="185"/>
    </row>
    <row r="391" customHeight="1" spans="4:4">
      <c r="D391" s="185"/>
    </row>
    <row r="392" customHeight="1" spans="4:4">
      <c r="D392" s="185"/>
    </row>
    <row r="393" customHeight="1" spans="4:4">
      <c r="D393" s="185"/>
    </row>
    <row r="394" customHeight="1" spans="4:4">
      <c r="D394" s="185"/>
    </row>
    <row r="395" customHeight="1" spans="4:4">
      <c r="D395" s="185"/>
    </row>
    <row r="396" customHeight="1" spans="4:4">
      <c r="D396" s="185"/>
    </row>
    <row r="397" customHeight="1" spans="4:4">
      <c r="D397" s="185"/>
    </row>
    <row r="398" customHeight="1" spans="4:4">
      <c r="D398" s="185"/>
    </row>
    <row r="399" customHeight="1" spans="4:4">
      <c r="D399" s="185"/>
    </row>
    <row r="400" customHeight="1" spans="4:4">
      <c r="D400" s="185"/>
    </row>
    <row r="401" customHeight="1" spans="4:4">
      <c r="D401" s="185"/>
    </row>
    <row r="402" customHeight="1" spans="4:4">
      <c r="D402" s="185"/>
    </row>
    <row r="403" customHeight="1" spans="4:4">
      <c r="D403" s="185"/>
    </row>
    <row r="404" customHeight="1" spans="4:4">
      <c r="D404" s="185"/>
    </row>
    <row r="405" customHeight="1" spans="4:4">
      <c r="D405" s="185"/>
    </row>
    <row r="406" customHeight="1" spans="4:4">
      <c r="D406" s="185"/>
    </row>
    <row r="407" customHeight="1" spans="4:4">
      <c r="D407" s="185"/>
    </row>
    <row r="408" customHeight="1" spans="4:4">
      <c r="D408" s="185"/>
    </row>
    <row r="409" customHeight="1" spans="4:4">
      <c r="D409" s="185"/>
    </row>
    <row r="410" customHeight="1" spans="4:4">
      <c r="D410" s="185"/>
    </row>
    <row r="411" customHeight="1" spans="4:4">
      <c r="D411" s="185"/>
    </row>
    <row r="412" customHeight="1" spans="4:4">
      <c r="D412" s="185"/>
    </row>
    <row r="413" customHeight="1" spans="4:4">
      <c r="D413" s="185"/>
    </row>
    <row r="414" customHeight="1" spans="4:4">
      <c r="D414" s="185"/>
    </row>
    <row r="415" customHeight="1" spans="4:4">
      <c r="D415" s="185"/>
    </row>
    <row r="416" customHeight="1" spans="4:4">
      <c r="D416" s="185"/>
    </row>
    <row r="417" customHeight="1" spans="4:4">
      <c r="D417" s="185"/>
    </row>
    <row r="418" customHeight="1" spans="4:4">
      <c r="D418" s="185"/>
    </row>
    <row r="419" customHeight="1" spans="4:4">
      <c r="D419" s="185"/>
    </row>
    <row r="420" customHeight="1" spans="4:4">
      <c r="D420" s="185"/>
    </row>
    <row r="421" customHeight="1" spans="4:4">
      <c r="D421" s="185"/>
    </row>
    <row r="422" customHeight="1" spans="4:4">
      <c r="D422" s="185"/>
    </row>
    <row r="423" customHeight="1" spans="4:4">
      <c r="D423" s="185"/>
    </row>
    <row r="424" customHeight="1" spans="4:4">
      <c r="D424" s="185"/>
    </row>
    <row r="425" customHeight="1" spans="4:4">
      <c r="D425" s="185"/>
    </row>
    <row r="426" customHeight="1" spans="4:4">
      <c r="D426" s="185"/>
    </row>
    <row r="427" customHeight="1" spans="4:4">
      <c r="D427" s="185"/>
    </row>
    <row r="428" customHeight="1" spans="4:4">
      <c r="D428" s="185"/>
    </row>
    <row r="429" customHeight="1" spans="4:4">
      <c r="D429" s="185"/>
    </row>
    <row r="430" customHeight="1" spans="4:4">
      <c r="D430" s="185"/>
    </row>
    <row r="431" customHeight="1" spans="4:4">
      <c r="D431" s="185"/>
    </row>
    <row r="432" customHeight="1" spans="4:4">
      <c r="D432" s="185"/>
    </row>
    <row r="433" customHeight="1" spans="4:4">
      <c r="D433" s="185"/>
    </row>
    <row r="434" customHeight="1" spans="4:4">
      <c r="D434" s="185"/>
    </row>
    <row r="435" customHeight="1" spans="4:4">
      <c r="D435" s="185"/>
    </row>
    <row r="436" customHeight="1" spans="4:4">
      <c r="D436" s="185"/>
    </row>
    <row r="437" customHeight="1" spans="4:4">
      <c r="D437" s="185"/>
    </row>
    <row r="438" customHeight="1" spans="4:4">
      <c r="D438" s="185"/>
    </row>
    <row r="439" customHeight="1" spans="4:4">
      <c r="D439" s="185"/>
    </row>
    <row r="440" customHeight="1" spans="4:4">
      <c r="D440" s="185"/>
    </row>
    <row r="441" customHeight="1" spans="4:4">
      <c r="D441" s="185"/>
    </row>
    <row r="442" customHeight="1" spans="4:4">
      <c r="D442" s="185"/>
    </row>
    <row r="443" customHeight="1" spans="4:4">
      <c r="D443" s="185"/>
    </row>
    <row r="444" customHeight="1" spans="4:4">
      <c r="D444" s="185"/>
    </row>
    <row r="445" customHeight="1" spans="4:4">
      <c r="D445" s="185"/>
    </row>
    <row r="446" customHeight="1" spans="4:4">
      <c r="D446" s="185"/>
    </row>
    <row r="447" customHeight="1" spans="4:4">
      <c r="D447" s="185"/>
    </row>
    <row r="448" customHeight="1" spans="4:4">
      <c r="D448" s="185"/>
    </row>
    <row r="449" customHeight="1" spans="4:4">
      <c r="D449" s="185"/>
    </row>
    <row r="450" customHeight="1" spans="4:4">
      <c r="D450" s="185"/>
    </row>
    <row r="451" customHeight="1" spans="4:4">
      <c r="D451" s="185"/>
    </row>
    <row r="452" customHeight="1" spans="4:4">
      <c r="D452" s="185"/>
    </row>
    <row r="453" customHeight="1" spans="4:4">
      <c r="D453" s="185"/>
    </row>
    <row r="454" customHeight="1" spans="4:4">
      <c r="D454" s="185"/>
    </row>
    <row r="455" customHeight="1" spans="4:4">
      <c r="D455" s="185"/>
    </row>
    <row r="456" customHeight="1" spans="4:4">
      <c r="D456" s="185"/>
    </row>
    <row r="457" customHeight="1" spans="4:4">
      <c r="D457" s="185"/>
    </row>
    <row r="458" customHeight="1" spans="4:4">
      <c r="D458" s="185"/>
    </row>
    <row r="459" customHeight="1" spans="4:4">
      <c r="D459" s="185"/>
    </row>
    <row r="460" customHeight="1" spans="4:4">
      <c r="D460" s="185"/>
    </row>
    <row r="461" customHeight="1" spans="4:4">
      <c r="D461" s="185"/>
    </row>
    <row r="462" customHeight="1" spans="4:4">
      <c r="D462" s="185"/>
    </row>
    <row r="463" customHeight="1" spans="4:4">
      <c r="D463" s="185"/>
    </row>
    <row r="464" customHeight="1" spans="4:4">
      <c r="D464" s="185"/>
    </row>
    <row r="465" customHeight="1" spans="4:4">
      <c r="D465" s="185"/>
    </row>
    <row r="466" customHeight="1" spans="4:4">
      <c r="D466" s="185"/>
    </row>
    <row r="467" customHeight="1" spans="4:4">
      <c r="D467" s="185"/>
    </row>
    <row r="468" customHeight="1" spans="4:4">
      <c r="D468" s="185"/>
    </row>
    <row r="469" customHeight="1" spans="4:4">
      <c r="D469" s="185"/>
    </row>
    <row r="470" customHeight="1" spans="4:4">
      <c r="D470" s="185"/>
    </row>
    <row r="471" customHeight="1" spans="4:4">
      <c r="D471" s="185"/>
    </row>
    <row r="472" customHeight="1" spans="4:4">
      <c r="D472" s="185"/>
    </row>
    <row r="473" customHeight="1" spans="4:4">
      <c r="D473" s="185"/>
    </row>
    <row r="474" customHeight="1" spans="4:4">
      <c r="D474" s="185"/>
    </row>
    <row r="475" customHeight="1" spans="4:4">
      <c r="D475" s="185"/>
    </row>
    <row r="476" customHeight="1" spans="4:4">
      <c r="D476" s="185"/>
    </row>
    <row r="477" customHeight="1" spans="4:4">
      <c r="D477" s="185"/>
    </row>
    <row r="478" customHeight="1" spans="4:4">
      <c r="D478" s="185"/>
    </row>
    <row r="479" customHeight="1" spans="4:4">
      <c r="D479" s="185"/>
    </row>
    <row r="480" customHeight="1" spans="4:4">
      <c r="D480" s="185"/>
    </row>
    <row r="481" customHeight="1" spans="4:4">
      <c r="D481" s="185"/>
    </row>
    <row r="482" customHeight="1" spans="4:4">
      <c r="D482" s="185"/>
    </row>
    <row r="483" customHeight="1" spans="4:4">
      <c r="D483" s="185"/>
    </row>
    <row r="484" customHeight="1" spans="4:4">
      <c r="D484" s="185"/>
    </row>
    <row r="485" customHeight="1" spans="4:4">
      <c r="D485" s="185"/>
    </row>
    <row r="486" customHeight="1" spans="4:4">
      <c r="D486" s="185"/>
    </row>
    <row r="487" customHeight="1" spans="4:4">
      <c r="D487" s="185"/>
    </row>
    <row r="488" customHeight="1" spans="4:4">
      <c r="D488" s="185"/>
    </row>
    <row r="489" customHeight="1" spans="4:4">
      <c r="D489" s="185"/>
    </row>
    <row r="490" customHeight="1" spans="4:4">
      <c r="D490" s="185"/>
    </row>
    <row r="491" customHeight="1" spans="4:4">
      <c r="D491" s="185"/>
    </row>
    <row r="492" customHeight="1" spans="4:4">
      <c r="D492" s="185"/>
    </row>
    <row r="493" customHeight="1" spans="4:4">
      <c r="D493" s="185"/>
    </row>
    <row r="494" customHeight="1" spans="4:4">
      <c r="D494" s="185"/>
    </row>
    <row r="495" customHeight="1" spans="4:4">
      <c r="D495" s="185"/>
    </row>
    <row r="496" customHeight="1" spans="4:4">
      <c r="D496" s="185"/>
    </row>
    <row r="497" customHeight="1" spans="4:4">
      <c r="D497" s="185"/>
    </row>
    <row r="498" customHeight="1" spans="4:4">
      <c r="D498" s="185"/>
    </row>
    <row r="499" customHeight="1" spans="4:4">
      <c r="D499" s="185"/>
    </row>
    <row r="500" customHeight="1" spans="4:4">
      <c r="D500" s="185"/>
    </row>
    <row r="501" customHeight="1" spans="4:4">
      <c r="D501" s="185"/>
    </row>
    <row r="502" customHeight="1" spans="4:4">
      <c r="D502" s="185"/>
    </row>
    <row r="503" customHeight="1" spans="4:4">
      <c r="D503" s="185"/>
    </row>
    <row r="504" customHeight="1" spans="4:4">
      <c r="D504" s="185"/>
    </row>
    <row r="505" customHeight="1" spans="4:4">
      <c r="D505" s="185"/>
    </row>
    <row r="506" customHeight="1" spans="4:4">
      <c r="D506" s="185"/>
    </row>
    <row r="507" customHeight="1" spans="4:4">
      <c r="D507" s="185"/>
    </row>
    <row r="508" customHeight="1" spans="4:4">
      <c r="D508" s="185"/>
    </row>
    <row r="509" customHeight="1" spans="4:4">
      <c r="D509" s="185"/>
    </row>
    <row r="510" customHeight="1" spans="4:4">
      <c r="D510" s="185"/>
    </row>
    <row r="511" customHeight="1" spans="4:4">
      <c r="D511" s="185"/>
    </row>
    <row r="512" customHeight="1" spans="4:4">
      <c r="D512" s="185"/>
    </row>
    <row r="513" customHeight="1" spans="4:4">
      <c r="D513" s="185"/>
    </row>
    <row r="514" customHeight="1" spans="4:4">
      <c r="D514" s="185"/>
    </row>
    <row r="515" customHeight="1" spans="4:4">
      <c r="D515" s="185"/>
    </row>
    <row r="516" customHeight="1" spans="4:4">
      <c r="D516" s="185"/>
    </row>
    <row r="517" customHeight="1" spans="4:4">
      <c r="D517" s="185"/>
    </row>
    <row r="518" customHeight="1" spans="4:4">
      <c r="D518" s="185"/>
    </row>
    <row r="519" customHeight="1" spans="4:4">
      <c r="D519" s="185"/>
    </row>
    <row r="520" customHeight="1" spans="4:4">
      <c r="D520" s="185"/>
    </row>
    <row r="521" customHeight="1" spans="4:4">
      <c r="D521" s="185"/>
    </row>
    <row r="522" customHeight="1" spans="4:4">
      <c r="D522" s="185"/>
    </row>
    <row r="523" customHeight="1" spans="4:4">
      <c r="D523" s="185"/>
    </row>
    <row r="524" customHeight="1" spans="4:4">
      <c r="D524" s="185"/>
    </row>
    <row r="525" customHeight="1" spans="4:4">
      <c r="D525" s="185"/>
    </row>
    <row r="526" customHeight="1" spans="4:4">
      <c r="D526" s="185"/>
    </row>
    <row r="527" customHeight="1" spans="4:4">
      <c r="D527" s="185"/>
    </row>
    <row r="528" customHeight="1" spans="4:4">
      <c r="D528" s="185"/>
    </row>
    <row r="529" customHeight="1" spans="4:4">
      <c r="D529" s="185"/>
    </row>
    <row r="530" customHeight="1" spans="4:4">
      <c r="D530" s="185"/>
    </row>
    <row r="531" customHeight="1" spans="4:4">
      <c r="D531" s="185"/>
    </row>
    <row r="532" customHeight="1" spans="4:4">
      <c r="D532" s="185"/>
    </row>
    <row r="533" customHeight="1" spans="4:4">
      <c r="D533" s="185"/>
    </row>
    <row r="534" customHeight="1" spans="4:4">
      <c r="D534" s="185"/>
    </row>
    <row r="535" customHeight="1" spans="4:4">
      <c r="D535" s="185"/>
    </row>
    <row r="536" customHeight="1" spans="4:4">
      <c r="D536" s="185"/>
    </row>
    <row r="537" customHeight="1" spans="4:4">
      <c r="D537" s="185"/>
    </row>
    <row r="538" customHeight="1" spans="4:4">
      <c r="D538" s="185"/>
    </row>
    <row r="539" customHeight="1" spans="4:4">
      <c r="D539" s="185"/>
    </row>
    <row r="540" customHeight="1" spans="4:4">
      <c r="D540" s="185"/>
    </row>
    <row r="541" customHeight="1" spans="4:4">
      <c r="D541" s="185"/>
    </row>
    <row r="542" customHeight="1" spans="4:4">
      <c r="D542" s="185"/>
    </row>
    <row r="543" customHeight="1" spans="4:4">
      <c r="D543" s="185"/>
    </row>
    <row r="544" customHeight="1" spans="4:4">
      <c r="D544" s="185"/>
    </row>
    <row r="545" customHeight="1" spans="4:4">
      <c r="D545" s="185"/>
    </row>
    <row r="546" customHeight="1" spans="4:4">
      <c r="D546" s="185"/>
    </row>
    <row r="547" customHeight="1" spans="4:4">
      <c r="D547" s="185"/>
    </row>
    <row r="548" customHeight="1" spans="4:4">
      <c r="D548" s="185"/>
    </row>
    <row r="549" customHeight="1" spans="4:4">
      <c r="D549" s="185"/>
    </row>
    <row r="550" customHeight="1" spans="4:4">
      <c r="D550" s="185"/>
    </row>
    <row r="551" customHeight="1" spans="4:4">
      <c r="D551" s="185"/>
    </row>
    <row r="552" customHeight="1" spans="4:4">
      <c r="D552" s="185"/>
    </row>
    <row r="553" customHeight="1" spans="4:4">
      <c r="D553" s="185"/>
    </row>
    <row r="554" customHeight="1" spans="4:4">
      <c r="D554" s="185"/>
    </row>
    <row r="555" customHeight="1" spans="4:4">
      <c r="D555" s="185"/>
    </row>
    <row r="556" customHeight="1" spans="4:4">
      <c r="D556" s="185"/>
    </row>
    <row r="557" customHeight="1" spans="4:4">
      <c r="D557" s="185"/>
    </row>
    <row r="558" customHeight="1" spans="4:4">
      <c r="D558" s="185"/>
    </row>
    <row r="559" customHeight="1" spans="4:4">
      <c r="D559" s="185"/>
    </row>
    <row r="560" customHeight="1" spans="4:4">
      <c r="D560" s="185"/>
    </row>
    <row r="561" customHeight="1" spans="4:4">
      <c r="D561" s="185"/>
    </row>
    <row r="562" customHeight="1" spans="4:4">
      <c r="D562" s="185"/>
    </row>
    <row r="563" customHeight="1" spans="4:4">
      <c r="D563" s="185"/>
    </row>
    <row r="564" customHeight="1" spans="4:4">
      <c r="D564" s="185"/>
    </row>
    <row r="565" customHeight="1" spans="4:4">
      <c r="D565" s="185"/>
    </row>
    <row r="566" customHeight="1" spans="4:4">
      <c r="D566" s="185"/>
    </row>
    <row r="567" customHeight="1" spans="4:4">
      <c r="D567" s="185"/>
    </row>
    <row r="568" customHeight="1" spans="4:4">
      <c r="D568" s="185"/>
    </row>
    <row r="569" customHeight="1" spans="4:4">
      <c r="D569" s="185"/>
    </row>
    <row r="570" customHeight="1" spans="4:4">
      <c r="D570" s="185"/>
    </row>
    <row r="571" customHeight="1" spans="4:4">
      <c r="D571" s="185"/>
    </row>
    <row r="572" customHeight="1" spans="4:4">
      <c r="D572" s="185"/>
    </row>
    <row r="573" customHeight="1" spans="4:4">
      <c r="D573" s="185"/>
    </row>
    <row r="574" customHeight="1" spans="4:4">
      <c r="D574" s="185"/>
    </row>
    <row r="575" customHeight="1" spans="4:4">
      <c r="D575" s="185"/>
    </row>
    <row r="576" customHeight="1" spans="4:4">
      <c r="D576" s="185"/>
    </row>
    <row r="577" customHeight="1" spans="4:4">
      <c r="D577" s="185"/>
    </row>
    <row r="578" customHeight="1" spans="4:4">
      <c r="D578" s="185"/>
    </row>
    <row r="579" customHeight="1" spans="4:4">
      <c r="D579" s="185"/>
    </row>
    <row r="580" customHeight="1" spans="4:4">
      <c r="D580" s="185"/>
    </row>
    <row r="581" customHeight="1" spans="4:4">
      <c r="D581" s="185"/>
    </row>
    <row r="582" customHeight="1" spans="4:4">
      <c r="D582" s="185"/>
    </row>
    <row r="583" customHeight="1" spans="4:4">
      <c r="D583" s="185"/>
    </row>
    <row r="584" customHeight="1" spans="4:4">
      <c r="D584" s="185"/>
    </row>
    <row r="585" customHeight="1" spans="4:4">
      <c r="D585" s="185"/>
    </row>
    <row r="586" customHeight="1" spans="4:4">
      <c r="D586" s="185"/>
    </row>
    <row r="587" customHeight="1" spans="4:4">
      <c r="D587" s="185"/>
    </row>
    <row r="588" customHeight="1" spans="4:4">
      <c r="D588" s="185"/>
    </row>
    <row r="589" customHeight="1" spans="4:4">
      <c r="D589" s="185"/>
    </row>
    <row r="590" customHeight="1" spans="4:4">
      <c r="D590" s="185"/>
    </row>
    <row r="591" customHeight="1" spans="4:4">
      <c r="D591" s="185"/>
    </row>
    <row r="592" customHeight="1" spans="4:4">
      <c r="D592" s="185"/>
    </row>
    <row r="593" customHeight="1" spans="4:4">
      <c r="D593" s="185"/>
    </row>
    <row r="594" customHeight="1" spans="4:4">
      <c r="D594" s="185"/>
    </row>
    <row r="595" customHeight="1" spans="4:4">
      <c r="D595" s="185"/>
    </row>
    <row r="596" customHeight="1" spans="4:4">
      <c r="D596" s="185"/>
    </row>
    <row r="597" customHeight="1" spans="4:4">
      <c r="D597" s="185"/>
    </row>
    <row r="598" customHeight="1" spans="4:4">
      <c r="D598" s="185"/>
    </row>
    <row r="599" customHeight="1" spans="4:4">
      <c r="D599" s="185"/>
    </row>
    <row r="600" customHeight="1" spans="4:4">
      <c r="D600" s="185"/>
    </row>
    <row r="601" customHeight="1" spans="4:4">
      <c r="D601" s="185"/>
    </row>
    <row r="602" customHeight="1" spans="4:4">
      <c r="D602" s="185"/>
    </row>
    <row r="603" customHeight="1" spans="4:4">
      <c r="D603" s="185"/>
    </row>
    <row r="604" customHeight="1" spans="4:4">
      <c r="D604" s="185"/>
    </row>
    <row r="605" customHeight="1" spans="4:4">
      <c r="D605" s="185"/>
    </row>
    <row r="606" customHeight="1" spans="4:4">
      <c r="D606" s="185"/>
    </row>
    <row r="607" customHeight="1" spans="4:4">
      <c r="D607" s="185"/>
    </row>
    <row r="608" customHeight="1" spans="4:4">
      <c r="D608" s="185"/>
    </row>
    <row r="609" customHeight="1" spans="4:4">
      <c r="D609" s="185"/>
    </row>
  </sheetData>
  <mergeCells count="7">
    <mergeCell ref="A1:D1"/>
    <mergeCell ref="A2:C2"/>
    <mergeCell ref="B11:C11"/>
    <mergeCell ref="B12:C12"/>
    <mergeCell ref="B13:C13"/>
    <mergeCell ref="B50:C50"/>
    <mergeCell ref="B51:C51"/>
  </mergeCells>
  <printOptions horizontalCentered="1"/>
  <pageMargins left="0.55" right="0.55" top="0.79" bottom="0.79" header="0.51" footer="0.51"/>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showZeros="0" view="pageBreakPreview" zoomScaleNormal="100" zoomScaleSheetLayoutView="100" workbookViewId="0">
      <selection activeCell="F5" sqref="F5:G6"/>
    </sheetView>
  </sheetViews>
  <sheetFormatPr defaultColWidth="8.625" defaultRowHeight="28.5" customHeight="1"/>
  <cols>
    <col min="1" max="1" width="6.5" style="150" customWidth="1"/>
    <col min="2" max="2" width="18.875" style="151" customWidth="1"/>
    <col min="3" max="3" width="20.75" style="151" customWidth="1"/>
    <col min="4" max="4" width="7" style="151" customWidth="1"/>
    <col min="5" max="5" width="8.125" style="151" customWidth="1"/>
    <col min="6" max="6" width="9.875" style="151" customWidth="1"/>
    <col min="7" max="7" width="9.25" style="151" customWidth="1"/>
    <col min="8" max="32" width="9" style="151"/>
    <col min="33" max="16384" width="8.625" style="151"/>
  </cols>
  <sheetData>
    <row r="1" s="145" customFormat="1" ht="24.95" customHeight="1" spans="1:13">
      <c r="A1" s="152" t="s">
        <v>63</v>
      </c>
      <c r="B1" s="152"/>
      <c r="C1" s="152"/>
      <c r="D1" s="152"/>
      <c r="E1" s="152"/>
      <c r="F1" s="152"/>
      <c r="G1" s="152"/>
      <c r="K1" s="182"/>
      <c r="M1" s="182"/>
    </row>
    <row r="2" s="146" customFormat="1" ht="24.95" customHeight="1" spans="1:13">
      <c r="A2" s="153" t="str">
        <f>汇总表!A2</f>
        <v>标段号：龙池街道2025年度农村公路养护工程</v>
      </c>
      <c r="B2" s="154"/>
      <c r="C2" s="154"/>
      <c r="D2" s="155"/>
      <c r="E2" s="155"/>
      <c r="F2" s="156" t="s">
        <v>40</v>
      </c>
      <c r="G2" s="156"/>
      <c r="K2" s="183"/>
      <c r="M2" s="183"/>
    </row>
    <row r="3" s="147" customFormat="1" ht="24.95" customHeight="1" spans="1:7">
      <c r="A3" s="157" t="s">
        <v>64</v>
      </c>
      <c r="B3" s="157"/>
      <c r="C3" s="157"/>
      <c r="D3" s="157"/>
      <c r="E3" s="157"/>
      <c r="F3" s="157"/>
      <c r="G3" s="157"/>
    </row>
    <row r="4" s="148" customFormat="1" ht="24.95" customHeight="1" spans="1:7">
      <c r="A4" s="158" t="s">
        <v>65</v>
      </c>
      <c r="B4" s="159" t="s">
        <v>66</v>
      </c>
      <c r="C4" s="159" t="s">
        <v>67</v>
      </c>
      <c r="D4" s="158" t="s">
        <v>68</v>
      </c>
      <c r="E4" s="160" t="s">
        <v>69</v>
      </c>
      <c r="F4" s="161" t="s">
        <v>70</v>
      </c>
      <c r="G4" s="162" t="s">
        <v>71</v>
      </c>
    </row>
    <row r="5" s="149" customFormat="1" ht="24.95" customHeight="1" spans="1:7">
      <c r="A5" s="163" t="s">
        <v>72</v>
      </c>
      <c r="B5" s="164" t="s">
        <v>73</v>
      </c>
      <c r="C5" s="165" t="s">
        <v>74</v>
      </c>
      <c r="D5" s="166" t="s">
        <v>75</v>
      </c>
      <c r="E5" s="68">
        <v>1</v>
      </c>
      <c r="F5" s="167"/>
      <c r="G5" s="168"/>
    </row>
    <row r="6" s="149" customFormat="1" ht="24.95" customHeight="1" spans="1:7">
      <c r="A6" s="169" t="s">
        <v>72</v>
      </c>
      <c r="B6" s="164" t="s">
        <v>76</v>
      </c>
      <c r="C6" s="170" t="s">
        <v>74</v>
      </c>
      <c r="D6" s="166" t="s">
        <v>75</v>
      </c>
      <c r="E6" s="68">
        <v>1</v>
      </c>
      <c r="F6" s="167"/>
      <c r="G6" s="168"/>
    </row>
    <row r="7" s="147" customFormat="1" ht="24.95" customHeight="1" spans="1:9">
      <c r="A7" s="171" t="s">
        <v>77</v>
      </c>
      <c r="B7" s="172"/>
      <c r="C7" s="172"/>
      <c r="D7" s="172"/>
      <c r="E7" s="173">
        <f>SUM(G5:G6)</f>
        <v>0</v>
      </c>
      <c r="F7" s="173"/>
      <c r="G7" s="174" t="s">
        <v>78</v>
      </c>
      <c r="H7" s="175"/>
      <c r="I7" s="177"/>
    </row>
    <row r="8" s="147" customFormat="1" customHeight="1" spans="1:7">
      <c r="A8" s="176"/>
      <c r="D8" s="177"/>
      <c r="E8" s="178"/>
      <c r="F8" s="178"/>
      <c r="G8" s="179"/>
    </row>
    <row r="9" s="147" customFormat="1" customHeight="1" spans="1:7">
      <c r="A9" s="176"/>
      <c r="D9" s="177"/>
      <c r="E9" s="178"/>
      <c r="F9" s="178"/>
      <c r="G9" s="179"/>
    </row>
    <row r="10" s="147" customFormat="1" customHeight="1" spans="1:7">
      <c r="A10" s="176"/>
      <c r="D10" s="177"/>
      <c r="E10" s="178"/>
      <c r="F10" s="178"/>
      <c r="G10" s="179"/>
    </row>
    <row r="11" s="147" customFormat="1" customHeight="1" spans="1:7">
      <c r="A11" s="176"/>
      <c r="D11" s="177"/>
      <c r="E11" s="178"/>
      <c r="F11" s="178"/>
      <c r="G11" s="179"/>
    </row>
    <row r="17" customHeight="1" spans="5:5">
      <c r="E17" s="180"/>
    </row>
    <row r="18" customHeight="1" spans="5:5">
      <c r="E18" s="180"/>
    </row>
    <row r="19" customHeight="1" spans="5:5">
      <c r="E19" s="181"/>
    </row>
  </sheetData>
  <mergeCells count="6">
    <mergeCell ref="A1:G1"/>
    <mergeCell ref="F2:G2"/>
    <mergeCell ref="A3:G3"/>
    <mergeCell ref="A7:D7"/>
    <mergeCell ref="E7:F7"/>
    <mergeCell ref="H7:I7"/>
  </mergeCells>
  <printOptions horizontalCentered="1"/>
  <pageMargins left="0.55" right="0.55" top="0.79" bottom="0.79" header="0.51" footer="0.51"/>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6"/>
  <sheetViews>
    <sheetView showZeros="0" topLeftCell="A29" workbookViewId="0">
      <selection activeCell="F7" sqref="F7:G36"/>
    </sheetView>
  </sheetViews>
  <sheetFormatPr defaultColWidth="8.625" defaultRowHeight="28.5" customHeight="1"/>
  <cols>
    <col min="1" max="1" width="5.625" style="102" customWidth="1"/>
    <col min="2" max="2" width="14.125" style="103" customWidth="1"/>
    <col min="3" max="3" width="24.875" style="103" customWidth="1"/>
    <col min="4" max="4" width="7.5" style="103" customWidth="1"/>
    <col min="5" max="5" width="10.25" style="104" customWidth="1"/>
    <col min="6" max="6" width="9.625" style="104" customWidth="1"/>
    <col min="7" max="7" width="10.375" style="105" customWidth="1"/>
    <col min="8" max="8" width="8.75" style="106" customWidth="1"/>
    <col min="9" max="9" width="9.375" style="106" customWidth="1"/>
    <col min="10" max="10" width="9.125" style="106" customWidth="1"/>
    <col min="11" max="13" width="9" style="106"/>
    <col min="14" max="14" width="18.625" style="106" customWidth="1"/>
    <col min="15" max="18" width="9" style="106"/>
    <col min="19" max="19" width="9.375" style="106"/>
    <col min="20" max="20" width="9" style="106"/>
    <col min="21" max="32" width="9" style="103"/>
    <col min="33" max="16384" width="8.625" style="103"/>
  </cols>
  <sheetData>
    <row r="1" s="98" customFormat="1" ht="24.95" customHeight="1" spans="1:20">
      <c r="A1" s="107" t="s">
        <v>79</v>
      </c>
      <c r="B1" s="107"/>
      <c r="C1" s="107"/>
      <c r="D1" s="107"/>
      <c r="E1" s="108"/>
      <c r="F1" s="108"/>
      <c r="G1" s="108"/>
      <c r="H1" s="109"/>
      <c r="I1" s="109"/>
      <c r="J1" s="109"/>
      <c r="K1" s="109"/>
      <c r="L1" s="109"/>
      <c r="M1" s="109"/>
      <c r="N1" s="109"/>
      <c r="O1" s="109"/>
      <c r="P1" s="109"/>
      <c r="Q1" s="109"/>
      <c r="R1" s="109"/>
      <c r="S1" s="109"/>
      <c r="T1" s="109"/>
    </row>
    <row r="2" s="99" customFormat="1" ht="24.95" customHeight="1" spans="1:20">
      <c r="A2" s="110" t="str">
        <f>汇总表!A2</f>
        <v>标段号：龙池街道2025年度农村公路养护工程</v>
      </c>
      <c r="B2" s="110" t="s">
        <v>0</v>
      </c>
      <c r="C2" s="111"/>
      <c r="D2" s="112"/>
      <c r="E2" s="113"/>
      <c r="F2" s="114" t="s">
        <v>80</v>
      </c>
      <c r="G2" s="115"/>
      <c r="H2" s="116"/>
      <c r="I2" s="116"/>
      <c r="J2" s="116"/>
      <c r="K2" s="116"/>
      <c r="L2" s="116"/>
      <c r="M2" s="116"/>
      <c r="N2" s="116"/>
      <c r="O2" s="116"/>
      <c r="P2" s="116"/>
      <c r="Q2" s="116"/>
      <c r="R2" s="116"/>
      <c r="S2" s="116"/>
      <c r="T2" s="116"/>
    </row>
    <row r="3" s="100" customFormat="1" ht="24.95" customHeight="1" spans="1:20">
      <c r="A3" s="117" t="s">
        <v>81</v>
      </c>
      <c r="B3" s="117"/>
      <c r="C3" s="117"/>
      <c r="D3" s="117"/>
      <c r="E3" s="118"/>
      <c r="F3" s="118"/>
      <c r="G3" s="118"/>
      <c r="H3" s="119"/>
      <c r="I3" s="119"/>
      <c r="J3" s="119"/>
      <c r="K3" s="119"/>
      <c r="L3" s="119"/>
      <c r="M3" s="119"/>
      <c r="N3" s="119"/>
      <c r="O3" s="119"/>
      <c r="P3" s="119"/>
      <c r="Q3" s="119"/>
      <c r="R3" s="119"/>
      <c r="S3" s="119"/>
      <c r="T3" s="119"/>
    </row>
    <row r="4" s="101" customFormat="1" ht="24.95" customHeight="1" spans="1:22">
      <c r="A4" s="120" t="s">
        <v>82</v>
      </c>
      <c r="B4" s="120" t="s">
        <v>83</v>
      </c>
      <c r="C4" s="120" t="s">
        <v>84</v>
      </c>
      <c r="D4" s="120" t="s">
        <v>85</v>
      </c>
      <c r="E4" s="121" t="s">
        <v>86</v>
      </c>
      <c r="F4" s="121" t="s">
        <v>87</v>
      </c>
      <c r="G4" s="121" t="s">
        <v>88</v>
      </c>
      <c r="H4" s="122"/>
      <c r="I4" s="139"/>
      <c r="J4" s="139"/>
      <c r="K4" s="139"/>
      <c r="L4" s="139"/>
      <c r="M4" s="139"/>
      <c r="N4" s="139"/>
      <c r="O4" s="139"/>
      <c r="P4" s="139"/>
      <c r="Q4" s="139"/>
      <c r="R4" s="139"/>
      <c r="S4" s="139"/>
      <c r="T4" s="139"/>
      <c r="U4" s="142"/>
      <c r="V4" s="142"/>
    </row>
    <row r="5" s="101" customFormat="1" ht="24.95" customHeight="1" spans="1:22">
      <c r="A5" s="39" t="s">
        <v>89</v>
      </c>
      <c r="B5" s="40" t="s">
        <v>90</v>
      </c>
      <c r="C5" s="120"/>
      <c r="D5" s="120"/>
      <c r="E5" s="121"/>
      <c r="F5" s="121"/>
      <c r="G5" s="28" t="str">
        <f>IF(E5="","",ROUND(E5*F5,0))</f>
        <v/>
      </c>
      <c r="H5" s="119"/>
      <c r="I5" s="139"/>
      <c r="J5" s="139"/>
      <c r="K5" s="139"/>
      <c r="L5" s="139"/>
      <c r="M5" s="139"/>
      <c r="N5" s="139"/>
      <c r="O5" s="139"/>
      <c r="P5" s="139"/>
      <c r="Q5" s="139"/>
      <c r="R5" s="139"/>
      <c r="S5" s="139"/>
      <c r="T5" s="139"/>
      <c r="U5" s="142"/>
      <c r="V5" s="142"/>
    </row>
    <row r="6" s="100" customFormat="1" ht="24.95" customHeight="1" spans="1:22">
      <c r="A6" s="123" t="s">
        <v>91</v>
      </c>
      <c r="B6" s="124" t="s">
        <v>92</v>
      </c>
      <c r="C6" s="125"/>
      <c r="D6" s="123" t="s">
        <v>93</v>
      </c>
      <c r="E6" s="126"/>
      <c r="F6" s="126"/>
      <c r="G6" s="28">
        <f>ROUND(E6*F6,0)</f>
        <v>0</v>
      </c>
      <c r="H6" s="119"/>
      <c r="I6" s="140"/>
      <c r="J6" s="139"/>
      <c r="K6" s="140"/>
      <c r="L6" s="139"/>
      <c r="M6" s="140"/>
      <c r="N6" s="139"/>
      <c r="O6" s="140"/>
      <c r="P6" s="139"/>
      <c r="Q6" s="140"/>
      <c r="R6" s="139"/>
      <c r="S6" s="140"/>
      <c r="T6" s="139"/>
      <c r="U6" s="143"/>
      <c r="V6" s="143"/>
    </row>
    <row r="7" s="100" customFormat="1" ht="45" customHeight="1" spans="1:22">
      <c r="A7" s="123" t="s">
        <v>94</v>
      </c>
      <c r="B7" s="124" t="s">
        <v>95</v>
      </c>
      <c r="C7" s="125" t="s">
        <v>96</v>
      </c>
      <c r="D7" s="123" t="s">
        <v>97</v>
      </c>
      <c r="E7" s="126">
        <v>603</v>
      </c>
      <c r="F7" s="126"/>
      <c r="G7" s="28"/>
      <c r="H7" s="119"/>
      <c r="I7" s="140"/>
      <c r="J7" s="139"/>
      <c r="K7" s="140"/>
      <c r="L7" s="139"/>
      <c r="M7" s="140"/>
      <c r="N7" s="139"/>
      <c r="O7" s="140"/>
      <c r="P7" s="139"/>
      <c r="Q7" s="140"/>
      <c r="R7" s="139"/>
      <c r="S7" s="140"/>
      <c r="T7" s="139"/>
      <c r="U7" s="143"/>
      <c r="V7" s="143"/>
    </row>
    <row r="8" s="100" customFormat="1" ht="54.95" customHeight="1" spans="1:22">
      <c r="A8" s="127" t="s">
        <v>98</v>
      </c>
      <c r="B8" s="124" t="s">
        <v>99</v>
      </c>
      <c r="C8" s="125" t="s">
        <v>100</v>
      </c>
      <c r="D8" s="123" t="s">
        <v>97</v>
      </c>
      <c r="E8" s="126">
        <v>603</v>
      </c>
      <c r="F8" s="126"/>
      <c r="G8" s="28"/>
      <c r="H8" s="119"/>
      <c r="I8" s="140"/>
      <c r="J8" s="139"/>
      <c r="K8" s="140"/>
      <c r="L8" s="139"/>
      <c r="M8" s="140"/>
      <c r="N8" s="139"/>
      <c r="O8" s="140"/>
      <c r="P8" s="139"/>
      <c r="Q8" s="140"/>
      <c r="R8" s="139"/>
      <c r="S8" s="140"/>
      <c r="T8" s="139"/>
      <c r="U8" s="143"/>
      <c r="V8" s="143"/>
    </row>
    <row r="9" s="100" customFormat="1" ht="24.95" customHeight="1" spans="1:22">
      <c r="A9" s="39" t="s">
        <v>101</v>
      </c>
      <c r="B9" s="40" t="s">
        <v>102</v>
      </c>
      <c r="C9" s="125"/>
      <c r="D9" s="123"/>
      <c r="E9" s="126"/>
      <c r="F9" s="126"/>
      <c r="G9" s="28"/>
      <c r="H9" s="119"/>
      <c r="I9" s="140"/>
      <c r="J9" s="139"/>
      <c r="K9" s="140"/>
      <c r="L9" s="139"/>
      <c r="M9" s="140"/>
      <c r="N9" s="139"/>
      <c r="O9" s="140"/>
      <c r="P9" s="139"/>
      <c r="Q9" s="140"/>
      <c r="R9" s="139"/>
      <c r="S9" s="140"/>
      <c r="T9" s="139"/>
      <c r="U9" s="143"/>
      <c r="V9" s="143"/>
    </row>
    <row r="10" s="101" customFormat="1" ht="24.95" customHeight="1" spans="1:22">
      <c r="A10" s="123" t="s">
        <v>91</v>
      </c>
      <c r="B10" s="124" t="s">
        <v>92</v>
      </c>
      <c r="C10" s="128"/>
      <c r="D10" s="129"/>
      <c r="E10" s="121"/>
      <c r="F10" s="121"/>
      <c r="G10" s="28"/>
      <c r="H10" s="119"/>
      <c r="I10" s="140"/>
      <c r="J10" s="139"/>
      <c r="K10" s="139"/>
      <c r="L10" s="139"/>
      <c r="M10" s="139"/>
      <c r="N10" s="139"/>
      <c r="O10" s="139"/>
      <c r="P10" s="139"/>
      <c r="Q10" s="139"/>
      <c r="R10" s="139"/>
      <c r="S10" s="139"/>
      <c r="T10" s="139"/>
      <c r="U10" s="142"/>
      <c r="V10" s="142"/>
    </row>
    <row r="11" s="100" customFormat="1" ht="45" customHeight="1" spans="1:22">
      <c r="A11" s="123" t="s">
        <v>94</v>
      </c>
      <c r="B11" s="124" t="s">
        <v>95</v>
      </c>
      <c r="C11" s="125" t="s">
        <v>96</v>
      </c>
      <c r="D11" s="129" t="s">
        <v>103</v>
      </c>
      <c r="E11" s="126">
        <v>86</v>
      </c>
      <c r="F11" s="126"/>
      <c r="G11" s="28"/>
      <c r="H11" s="119"/>
      <c r="I11" s="140"/>
      <c r="J11" s="140"/>
      <c r="K11" s="140"/>
      <c r="L11" s="140"/>
      <c r="M11" s="140"/>
      <c r="N11" s="140"/>
      <c r="O11" s="140"/>
      <c r="P11" s="140"/>
      <c r="Q11" s="140"/>
      <c r="R11" s="140"/>
      <c r="S11" s="140"/>
      <c r="T11" s="140"/>
      <c r="U11" s="143"/>
      <c r="V11" s="143"/>
    </row>
    <row r="12" s="100" customFormat="1" ht="54.95" customHeight="1" spans="1:22">
      <c r="A12" s="127" t="s">
        <v>98</v>
      </c>
      <c r="B12" s="124" t="s">
        <v>99</v>
      </c>
      <c r="C12" s="125" t="s">
        <v>100</v>
      </c>
      <c r="D12" s="123" t="s">
        <v>97</v>
      </c>
      <c r="E12" s="126">
        <v>86</v>
      </c>
      <c r="F12" s="126"/>
      <c r="G12" s="28"/>
      <c r="H12" s="119"/>
      <c r="I12" s="140"/>
      <c r="J12" s="140"/>
      <c r="K12" s="140"/>
      <c r="L12" s="140"/>
      <c r="M12" s="140"/>
      <c r="N12" s="140"/>
      <c r="O12" s="140"/>
      <c r="P12" s="140"/>
      <c r="Q12" s="140"/>
      <c r="R12" s="140"/>
      <c r="S12" s="140"/>
      <c r="T12" s="140"/>
      <c r="U12" s="143"/>
      <c r="V12" s="143"/>
    </row>
    <row r="13" s="100" customFormat="1" ht="24.95" customHeight="1" spans="1:22">
      <c r="A13" s="39" t="s">
        <v>104</v>
      </c>
      <c r="B13" s="40" t="s">
        <v>105</v>
      </c>
      <c r="C13" s="125"/>
      <c r="D13" s="129"/>
      <c r="E13" s="121"/>
      <c r="F13" s="121"/>
      <c r="G13" s="28"/>
      <c r="H13" s="119"/>
      <c r="I13" s="140"/>
      <c r="J13" s="139"/>
      <c r="K13" s="140"/>
      <c r="L13" s="139"/>
      <c r="M13" s="140"/>
      <c r="N13" s="139"/>
      <c r="O13" s="140"/>
      <c r="P13" s="139"/>
      <c r="Q13" s="140"/>
      <c r="R13" s="139"/>
      <c r="S13" s="140"/>
      <c r="T13" s="139"/>
      <c r="U13" s="143"/>
      <c r="V13" s="143"/>
    </row>
    <row r="14" s="100" customFormat="1" ht="24.95" customHeight="1" spans="1:22">
      <c r="A14" s="123" t="s">
        <v>91</v>
      </c>
      <c r="B14" s="124" t="s">
        <v>92</v>
      </c>
      <c r="C14" s="128"/>
      <c r="D14" s="129"/>
      <c r="E14" s="121"/>
      <c r="F14" s="121"/>
      <c r="G14" s="28"/>
      <c r="H14" s="119"/>
      <c r="I14" s="140"/>
      <c r="J14" s="139"/>
      <c r="K14" s="140"/>
      <c r="L14" s="139"/>
      <c r="M14" s="140"/>
      <c r="N14" s="139"/>
      <c r="O14" s="140"/>
      <c r="P14" s="139"/>
      <c r="Q14" s="140"/>
      <c r="R14" s="139"/>
      <c r="S14" s="140"/>
      <c r="T14" s="139"/>
      <c r="U14" s="143"/>
      <c r="V14" s="143"/>
    </row>
    <row r="15" s="100" customFormat="1" ht="45" customHeight="1" spans="1:22">
      <c r="A15" s="123" t="s">
        <v>94</v>
      </c>
      <c r="B15" s="124" t="s">
        <v>95</v>
      </c>
      <c r="C15" s="125" t="s">
        <v>96</v>
      </c>
      <c r="D15" s="129" t="s">
        <v>97</v>
      </c>
      <c r="E15" s="121">
        <v>28</v>
      </c>
      <c r="F15" s="126"/>
      <c r="G15" s="28"/>
      <c r="H15" s="119"/>
      <c r="I15" s="140"/>
      <c r="J15" s="139"/>
      <c r="K15" s="140"/>
      <c r="L15" s="139"/>
      <c r="M15" s="140"/>
      <c r="N15" s="139"/>
      <c r="O15" s="140"/>
      <c r="P15" s="139"/>
      <c r="Q15" s="140"/>
      <c r="R15" s="139"/>
      <c r="S15" s="140"/>
      <c r="T15" s="139"/>
      <c r="U15" s="143"/>
      <c r="V15" s="143"/>
    </row>
    <row r="16" s="100" customFormat="1" ht="50.1" customHeight="1" spans="1:22">
      <c r="A16" s="127" t="s">
        <v>98</v>
      </c>
      <c r="B16" s="124" t="s">
        <v>99</v>
      </c>
      <c r="C16" s="125" t="s">
        <v>100</v>
      </c>
      <c r="D16" s="123" t="s">
        <v>97</v>
      </c>
      <c r="E16" s="130">
        <v>28</v>
      </c>
      <c r="F16" s="126"/>
      <c r="G16" s="28"/>
      <c r="H16" s="119"/>
      <c r="I16" s="140"/>
      <c r="J16" s="139"/>
      <c r="K16" s="140"/>
      <c r="L16" s="139"/>
      <c r="M16" s="140"/>
      <c r="N16" s="139"/>
      <c r="O16" s="140"/>
      <c r="P16" s="139"/>
      <c r="Q16" s="140"/>
      <c r="R16" s="139"/>
      <c r="S16" s="140"/>
      <c r="T16" s="139"/>
      <c r="U16" s="143"/>
      <c r="V16" s="143"/>
    </row>
    <row r="17" s="100" customFormat="1" ht="45" customHeight="1" spans="1:22">
      <c r="A17" s="131" t="s">
        <v>106</v>
      </c>
      <c r="B17" s="132" t="s">
        <v>107</v>
      </c>
      <c r="C17" s="125" t="s">
        <v>108</v>
      </c>
      <c r="D17" s="129" t="s">
        <v>97</v>
      </c>
      <c r="E17" s="121">
        <f>28+240+1020</f>
        <v>1288</v>
      </c>
      <c r="F17" s="121"/>
      <c r="G17" s="28"/>
      <c r="H17" s="119"/>
      <c r="I17" s="140"/>
      <c r="J17" s="140"/>
      <c r="K17" s="140"/>
      <c r="L17" s="140"/>
      <c r="M17" s="140"/>
      <c r="N17" s="140"/>
      <c r="O17" s="140"/>
      <c r="P17" s="140"/>
      <c r="Q17" s="140"/>
      <c r="R17" s="140"/>
      <c r="S17" s="140"/>
      <c r="T17" s="140"/>
      <c r="U17" s="143"/>
      <c r="V17" s="143"/>
    </row>
    <row r="18" s="100" customFormat="1" ht="24.95" customHeight="1" spans="1:22">
      <c r="A18" s="39" t="s">
        <v>109</v>
      </c>
      <c r="B18" s="40" t="s">
        <v>110</v>
      </c>
      <c r="C18" s="125"/>
      <c r="D18" s="129"/>
      <c r="E18" s="121"/>
      <c r="F18" s="121"/>
      <c r="G18" s="28"/>
      <c r="H18" s="119"/>
      <c r="I18" s="140"/>
      <c r="J18" s="139"/>
      <c r="K18" s="140"/>
      <c r="L18" s="139"/>
      <c r="M18" s="140"/>
      <c r="N18" s="139"/>
      <c r="O18" s="140"/>
      <c r="P18" s="139"/>
      <c r="Q18" s="140"/>
      <c r="R18" s="139"/>
      <c r="S18" s="140"/>
      <c r="T18" s="139"/>
      <c r="U18" s="143"/>
      <c r="V18" s="143"/>
    </row>
    <row r="19" s="100" customFormat="1" ht="24.95" customHeight="1" spans="1:22">
      <c r="A19" s="123" t="s">
        <v>91</v>
      </c>
      <c r="B19" s="124" t="s">
        <v>92</v>
      </c>
      <c r="C19" s="128"/>
      <c r="D19" s="129"/>
      <c r="E19" s="121"/>
      <c r="F19" s="121"/>
      <c r="G19" s="28"/>
      <c r="H19" s="119"/>
      <c r="I19" s="140"/>
      <c r="J19" s="139"/>
      <c r="K19" s="140"/>
      <c r="L19" s="139"/>
      <c r="M19" s="140"/>
      <c r="N19" s="139"/>
      <c r="O19" s="140"/>
      <c r="P19" s="139"/>
      <c r="Q19" s="140"/>
      <c r="R19" s="139"/>
      <c r="S19" s="140"/>
      <c r="T19" s="139"/>
      <c r="U19" s="143"/>
      <c r="V19" s="143"/>
    </row>
    <row r="20" s="100" customFormat="1" ht="45" customHeight="1" spans="1:22">
      <c r="A20" s="123" t="s">
        <v>94</v>
      </c>
      <c r="B20" s="124" t="s">
        <v>95</v>
      </c>
      <c r="C20" s="125" t="s">
        <v>96</v>
      </c>
      <c r="D20" s="129" t="s">
        <v>97</v>
      </c>
      <c r="E20" s="121">
        <v>266</v>
      </c>
      <c r="F20" s="126"/>
      <c r="G20" s="28"/>
      <c r="H20" s="119"/>
      <c r="I20" s="140"/>
      <c r="J20" s="139"/>
      <c r="K20" s="140"/>
      <c r="L20" s="139"/>
      <c r="M20" s="140"/>
      <c r="N20" s="139"/>
      <c r="O20" s="140"/>
      <c r="P20" s="139"/>
      <c r="Q20" s="140"/>
      <c r="R20" s="139"/>
      <c r="S20" s="140"/>
      <c r="T20" s="139"/>
      <c r="U20" s="143"/>
      <c r="V20" s="143"/>
    </row>
    <row r="21" s="100" customFormat="1" ht="54.95" customHeight="1" spans="1:22">
      <c r="A21" s="127" t="s">
        <v>98</v>
      </c>
      <c r="B21" s="124" t="s">
        <v>99</v>
      </c>
      <c r="C21" s="125" t="s">
        <v>100</v>
      </c>
      <c r="D21" s="123" t="s">
        <v>97</v>
      </c>
      <c r="E21" s="130">
        <v>266</v>
      </c>
      <c r="F21" s="126"/>
      <c r="G21" s="28"/>
      <c r="H21" s="119"/>
      <c r="I21" s="140"/>
      <c r="J21" s="139"/>
      <c r="K21" s="140"/>
      <c r="L21" s="139"/>
      <c r="M21" s="140"/>
      <c r="N21" s="139"/>
      <c r="O21" s="140"/>
      <c r="P21" s="139"/>
      <c r="Q21" s="140"/>
      <c r="R21" s="139"/>
      <c r="S21" s="140"/>
      <c r="T21" s="139"/>
      <c r="U21" s="143"/>
      <c r="V21" s="143"/>
    </row>
    <row r="22" s="100" customFormat="1" ht="24.95" customHeight="1" spans="1:22">
      <c r="A22" s="39" t="s">
        <v>111</v>
      </c>
      <c r="B22" s="40" t="s">
        <v>112</v>
      </c>
      <c r="C22" s="125"/>
      <c r="D22" s="129"/>
      <c r="E22" s="121"/>
      <c r="F22" s="121"/>
      <c r="G22" s="28"/>
      <c r="H22" s="119"/>
      <c r="I22" s="140"/>
      <c r="J22" s="139"/>
      <c r="K22" s="140"/>
      <c r="L22" s="139"/>
      <c r="M22" s="140"/>
      <c r="N22" s="139"/>
      <c r="O22" s="140"/>
      <c r="P22" s="139"/>
      <c r="Q22" s="140"/>
      <c r="R22" s="139"/>
      <c r="S22" s="140"/>
      <c r="T22" s="139"/>
      <c r="U22" s="143"/>
      <c r="V22" s="143"/>
    </row>
    <row r="23" s="100" customFormat="1" ht="24.95" customHeight="1" spans="1:22">
      <c r="A23" s="123" t="s">
        <v>91</v>
      </c>
      <c r="B23" s="124" t="s">
        <v>92</v>
      </c>
      <c r="C23" s="128"/>
      <c r="D23" s="129"/>
      <c r="E23" s="121"/>
      <c r="F23" s="121"/>
      <c r="G23" s="28"/>
      <c r="H23" s="119"/>
      <c r="I23" s="140"/>
      <c r="J23" s="139"/>
      <c r="K23" s="140"/>
      <c r="L23" s="139"/>
      <c r="M23" s="140"/>
      <c r="N23" s="139"/>
      <c r="O23" s="140"/>
      <c r="P23" s="139"/>
      <c r="Q23" s="140"/>
      <c r="R23" s="139"/>
      <c r="S23" s="140"/>
      <c r="T23" s="139"/>
      <c r="U23" s="143"/>
      <c r="V23" s="143"/>
    </row>
    <row r="24" s="100" customFormat="1" ht="45" customHeight="1" spans="1:22">
      <c r="A24" s="131" t="s">
        <v>106</v>
      </c>
      <c r="B24" s="132" t="s">
        <v>107</v>
      </c>
      <c r="C24" s="125" t="s">
        <v>108</v>
      </c>
      <c r="D24" s="129" t="s">
        <v>97</v>
      </c>
      <c r="E24" s="121">
        <v>100</v>
      </c>
      <c r="F24" s="121"/>
      <c r="G24" s="28"/>
      <c r="H24" s="119"/>
      <c r="I24" s="140"/>
      <c r="J24" s="140"/>
      <c r="K24" s="140"/>
      <c r="L24" s="140"/>
      <c r="M24" s="140"/>
      <c r="N24" s="140"/>
      <c r="O24" s="140"/>
      <c r="P24" s="140"/>
      <c r="Q24" s="140"/>
      <c r="R24" s="140"/>
      <c r="S24" s="140"/>
      <c r="T24" s="140"/>
      <c r="U24" s="143"/>
      <c r="V24" s="143"/>
    </row>
    <row r="25" s="100" customFormat="1" ht="24.95" customHeight="1" spans="1:22">
      <c r="A25" s="39" t="s">
        <v>113</v>
      </c>
      <c r="B25" s="40" t="s">
        <v>114</v>
      </c>
      <c r="C25" s="125"/>
      <c r="D25" s="129"/>
      <c r="E25" s="121"/>
      <c r="F25" s="121"/>
      <c r="G25" s="28"/>
      <c r="H25" s="119"/>
      <c r="I25" s="140"/>
      <c r="J25" s="139"/>
      <c r="K25" s="140"/>
      <c r="L25" s="139"/>
      <c r="M25" s="140"/>
      <c r="N25" s="139"/>
      <c r="O25" s="140"/>
      <c r="P25" s="139"/>
      <c r="Q25" s="140"/>
      <c r="R25" s="139"/>
      <c r="S25" s="140"/>
      <c r="T25" s="139"/>
      <c r="U25" s="143"/>
      <c r="V25" s="143"/>
    </row>
    <row r="26" s="100" customFormat="1" ht="24.95" customHeight="1" spans="1:22">
      <c r="A26" s="123" t="s">
        <v>91</v>
      </c>
      <c r="B26" s="124" t="s">
        <v>92</v>
      </c>
      <c r="C26" s="128"/>
      <c r="D26" s="129"/>
      <c r="E26" s="121"/>
      <c r="F26" s="121"/>
      <c r="G26" s="28"/>
      <c r="H26" s="119"/>
      <c r="I26" s="140"/>
      <c r="J26" s="139"/>
      <c r="K26" s="140"/>
      <c r="L26" s="139"/>
      <c r="M26" s="140"/>
      <c r="N26" s="139"/>
      <c r="O26" s="140"/>
      <c r="P26" s="139"/>
      <c r="Q26" s="140"/>
      <c r="R26" s="139"/>
      <c r="S26" s="140"/>
      <c r="T26" s="139"/>
      <c r="U26" s="143"/>
      <c r="V26" s="143"/>
    </row>
    <row r="27" s="100" customFormat="1" ht="45" customHeight="1" spans="1:22">
      <c r="A27" s="123" t="s">
        <v>94</v>
      </c>
      <c r="B27" s="124" t="s">
        <v>95</v>
      </c>
      <c r="C27" s="125" t="s">
        <v>96</v>
      </c>
      <c r="D27" s="129" t="s">
        <v>97</v>
      </c>
      <c r="E27" s="121">
        <v>266</v>
      </c>
      <c r="F27" s="126"/>
      <c r="G27" s="28"/>
      <c r="H27" s="119"/>
      <c r="I27" s="140"/>
      <c r="J27" s="139"/>
      <c r="K27" s="140"/>
      <c r="L27" s="139"/>
      <c r="M27" s="140"/>
      <c r="N27" s="139"/>
      <c r="O27" s="140"/>
      <c r="P27" s="139"/>
      <c r="Q27" s="140"/>
      <c r="R27" s="139"/>
      <c r="S27" s="140"/>
      <c r="T27" s="139"/>
      <c r="U27" s="143"/>
      <c r="V27" s="143"/>
    </row>
    <row r="28" s="100" customFormat="1" ht="54.95" customHeight="1" spans="1:22">
      <c r="A28" s="127" t="s">
        <v>98</v>
      </c>
      <c r="B28" s="124" t="s">
        <v>99</v>
      </c>
      <c r="C28" s="125" t="s">
        <v>100</v>
      </c>
      <c r="D28" s="123" t="s">
        <v>97</v>
      </c>
      <c r="E28" s="130">
        <v>266</v>
      </c>
      <c r="F28" s="126"/>
      <c r="G28" s="28"/>
      <c r="H28" s="119"/>
      <c r="I28" s="140"/>
      <c r="J28" s="139"/>
      <c r="K28" s="140"/>
      <c r="L28" s="139"/>
      <c r="M28" s="140"/>
      <c r="N28" s="139"/>
      <c r="O28" s="140"/>
      <c r="P28" s="139"/>
      <c r="Q28" s="140"/>
      <c r="R28" s="139"/>
      <c r="S28" s="140"/>
      <c r="T28" s="139"/>
      <c r="U28" s="143"/>
      <c r="V28" s="143"/>
    </row>
    <row r="29" s="100" customFormat="1" ht="24.95" customHeight="1" spans="1:22">
      <c r="A29" s="39" t="s">
        <v>115</v>
      </c>
      <c r="B29" s="40" t="s">
        <v>116</v>
      </c>
      <c r="C29" s="125"/>
      <c r="D29" s="129"/>
      <c r="E29" s="121"/>
      <c r="F29" s="121"/>
      <c r="G29" s="28"/>
      <c r="H29" s="119"/>
      <c r="I29" s="140"/>
      <c r="J29" s="139"/>
      <c r="K29" s="140"/>
      <c r="L29" s="139"/>
      <c r="M29" s="140"/>
      <c r="N29" s="139"/>
      <c r="O29" s="140"/>
      <c r="P29" s="139"/>
      <c r="Q29" s="140"/>
      <c r="R29" s="139"/>
      <c r="S29" s="140"/>
      <c r="T29" s="139"/>
      <c r="U29" s="143"/>
      <c r="V29" s="143"/>
    </row>
    <row r="30" s="100" customFormat="1" ht="24.95" customHeight="1" spans="1:22">
      <c r="A30" s="123" t="s">
        <v>91</v>
      </c>
      <c r="B30" s="124" t="s">
        <v>92</v>
      </c>
      <c r="C30" s="128"/>
      <c r="D30" s="129"/>
      <c r="E30" s="121"/>
      <c r="F30" s="121"/>
      <c r="G30" s="28"/>
      <c r="H30" s="119"/>
      <c r="I30" s="140"/>
      <c r="J30" s="139"/>
      <c r="K30" s="140"/>
      <c r="L30" s="139"/>
      <c r="M30" s="140"/>
      <c r="N30" s="139"/>
      <c r="O30" s="140"/>
      <c r="P30" s="139"/>
      <c r="Q30" s="140"/>
      <c r="R30" s="139"/>
      <c r="S30" s="140"/>
      <c r="T30" s="139"/>
      <c r="U30" s="143"/>
      <c r="V30" s="143"/>
    </row>
    <row r="31" s="100" customFormat="1" ht="45" customHeight="1" spans="1:22">
      <c r="A31" s="123" t="s">
        <v>94</v>
      </c>
      <c r="B31" s="124" t="s">
        <v>95</v>
      </c>
      <c r="C31" s="125" t="s">
        <v>96</v>
      </c>
      <c r="D31" s="129" t="s">
        <v>97</v>
      </c>
      <c r="E31" s="121">
        <v>10</v>
      </c>
      <c r="F31" s="126"/>
      <c r="G31" s="28"/>
      <c r="H31" s="119"/>
      <c r="I31" s="140"/>
      <c r="J31" s="139"/>
      <c r="K31" s="140"/>
      <c r="L31" s="139"/>
      <c r="M31" s="140"/>
      <c r="N31" s="139"/>
      <c r="O31" s="140"/>
      <c r="P31" s="139"/>
      <c r="Q31" s="140"/>
      <c r="R31" s="139"/>
      <c r="S31" s="140"/>
      <c r="T31" s="139"/>
      <c r="U31" s="143"/>
      <c r="V31" s="143"/>
    </row>
    <row r="32" s="100" customFormat="1" ht="54.95" customHeight="1" spans="1:22">
      <c r="A32" s="127" t="s">
        <v>98</v>
      </c>
      <c r="B32" s="124" t="s">
        <v>99</v>
      </c>
      <c r="C32" s="125" t="s">
        <v>100</v>
      </c>
      <c r="D32" s="123" t="s">
        <v>97</v>
      </c>
      <c r="E32" s="130">
        <v>10</v>
      </c>
      <c r="F32" s="126"/>
      <c r="G32" s="28"/>
      <c r="H32" s="119"/>
      <c r="I32" s="140"/>
      <c r="J32" s="139"/>
      <c r="K32" s="140"/>
      <c r="L32" s="139"/>
      <c r="M32" s="140"/>
      <c r="N32" s="139"/>
      <c r="O32" s="140"/>
      <c r="P32" s="139"/>
      <c r="Q32" s="140"/>
      <c r="R32" s="139"/>
      <c r="S32" s="140"/>
      <c r="T32" s="139"/>
      <c r="U32" s="143"/>
      <c r="V32" s="143"/>
    </row>
    <row r="33" s="100" customFormat="1" ht="45" customHeight="1" spans="1:22">
      <c r="A33" s="131" t="s">
        <v>106</v>
      </c>
      <c r="B33" s="132" t="s">
        <v>107</v>
      </c>
      <c r="C33" s="125" t="s">
        <v>108</v>
      </c>
      <c r="D33" s="129" t="s">
        <v>97</v>
      </c>
      <c r="E33" s="121">
        <f>10+30+40</f>
        <v>80</v>
      </c>
      <c r="F33" s="121"/>
      <c r="G33" s="28"/>
      <c r="H33" s="119"/>
      <c r="I33" s="140"/>
      <c r="J33" s="140"/>
      <c r="K33" s="140"/>
      <c r="L33" s="140"/>
      <c r="M33" s="140"/>
      <c r="N33" s="140"/>
      <c r="O33" s="140"/>
      <c r="P33" s="140"/>
      <c r="Q33" s="140"/>
      <c r="R33" s="140"/>
      <c r="S33" s="140"/>
      <c r="T33" s="140"/>
      <c r="U33" s="143"/>
      <c r="V33" s="143"/>
    </row>
    <row r="34" s="100" customFormat="1" ht="24.95" customHeight="1" spans="1:22">
      <c r="A34" s="39" t="s">
        <v>117</v>
      </c>
      <c r="B34" s="40" t="s">
        <v>118</v>
      </c>
      <c r="C34" s="125"/>
      <c r="D34" s="129"/>
      <c r="E34" s="121"/>
      <c r="F34" s="121"/>
      <c r="G34" s="28"/>
      <c r="H34" s="119"/>
      <c r="I34" s="140"/>
      <c r="J34" s="139"/>
      <c r="K34" s="140"/>
      <c r="L34" s="139"/>
      <c r="M34" s="140"/>
      <c r="N34" s="139"/>
      <c r="O34" s="140"/>
      <c r="P34" s="139"/>
      <c r="Q34" s="140"/>
      <c r="R34" s="139"/>
      <c r="S34" s="140"/>
      <c r="T34" s="139"/>
      <c r="U34" s="143"/>
      <c r="V34" s="143"/>
    </row>
    <row r="35" s="100" customFormat="1" ht="24.95" customHeight="1" spans="1:22">
      <c r="A35" s="123" t="s">
        <v>91</v>
      </c>
      <c r="B35" s="124" t="s">
        <v>92</v>
      </c>
      <c r="C35" s="128"/>
      <c r="D35" s="129"/>
      <c r="E35" s="121"/>
      <c r="F35" s="121"/>
      <c r="G35" s="28"/>
      <c r="H35" s="119"/>
      <c r="I35" s="140"/>
      <c r="J35" s="139"/>
      <c r="K35" s="140"/>
      <c r="L35" s="139"/>
      <c r="M35" s="140"/>
      <c r="N35" s="139"/>
      <c r="O35" s="140"/>
      <c r="P35" s="139"/>
      <c r="Q35" s="140"/>
      <c r="R35" s="139"/>
      <c r="S35" s="140"/>
      <c r="T35" s="139"/>
      <c r="U35" s="143"/>
      <c r="V35" s="143"/>
    </row>
    <row r="36" s="100" customFormat="1" ht="45" customHeight="1" spans="1:22">
      <c r="A36" s="131" t="s">
        <v>106</v>
      </c>
      <c r="B36" s="132" t="s">
        <v>107</v>
      </c>
      <c r="C36" s="125" t="s">
        <v>108</v>
      </c>
      <c r="D36" s="129" t="s">
        <v>97</v>
      </c>
      <c r="E36" s="121">
        <v>860</v>
      </c>
      <c r="F36" s="121"/>
      <c r="G36" s="28"/>
      <c r="H36" s="119"/>
      <c r="I36" s="140"/>
      <c r="J36" s="140"/>
      <c r="K36" s="140"/>
      <c r="L36" s="140"/>
      <c r="M36" s="140"/>
      <c r="N36" s="140"/>
      <c r="O36" s="140"/>
      <c r="P36" s="140"/>
      <c r="Q36" s="140"/>
      <c r="R36" s="140"/>
      <c r="S36" s="140"/>
      <c r="T36" s="140"/>
      <c r="U36" s="143"/>
      <c r="V36" s="143"/>
    </row>
    <row r="37" s="100" customFormat="1" ht="24.95" customHeight="1" spans="1:22">
      <c r="A37" s="133" t="s">
        <v>119</v>
      </c>
      <c r="B37" s="134"/>
      <c r="C37" s="134"/>
      <c r="D37" s="134"/>
      <c r="E37" s="135">
        <f>SUM(G5:G36)</f>
        <v>0</v>
      </c>
      <c r="F37" s="135"/>
      <c r="G37" s="136" t="s">
        <v>120</v>
      </c>
      <c r="H37" s="119"/>
      <c r="I37" s="140"/>
      <c r="J37" s="140"/>
      <c r="K37" s="140"/>
      <c r="L37" s="140"/>
      <c r="M37" s="140"/>
      <c r="N37" s="140"/>
      <c r="O37" s="140"/>
      <c r="P37" s="140"/>
      <c r="Q37" s="140"/>
      <c r="R37" s="140"/>
      <c r="S37" s="140"/>
      <c r="T37" s="140"/>
      <c r="U37" s="143"/>
      <c r="V37" s="143"/>
    </row>
    <row r="38" s="100" customFormat="1" customHeight="1" spans="1:22">
      <c r="A38" s="137"/>
      <c r="D38" s="119"/>
      <c r="E38" s="138"/>
      <c r="F38" s="138"/>
      <c r="G38" s="138"/>
      <c r="H38" s="119"/>
      <c r="I38" s="140"/>
      <c r="J38" s="140"/>
      <c r="K38" s="140"/>
      <c r="L38" s="140"/>
      <c r="M38" s="140"/>
      <c r="N38" s="140"/>
      <c r="O38" s="140"/>
      <c r="P38" s="140"/>
      <c r="Q38" s="140"/>
      <c r="R38" s="140"/>
      <c r="S38" s="140"/>
      <c r="T38" s="140"/>
      <c r="U38" s="143"/>
      <c r="V38" s="143"/>
    </row>
    <row r="39" s="100" customFormat="1" customHeight="1" spans="1:22">
      <c r="A39" s="137"/>
      <c r="D39" s="119"/>
      <c r="E39" s="138"/>
      <c r="F39" s="138"/>
      <c r="G39" s="138"/>
      <c r="H39" s="119"/>
      <c r="I39" s="140"/>
      <c r="J39" s="140"/>
      <c r="K39" s="140"/>
      <c r="L39" s="140"/>
      <c r="M39" s="140"/>
      <c r="N39" s="140"/>
      <c r="O39" s="140"/>
      <c r="P39" s="140"/>
      <c r="Q39" s="140"/>
      <c r="R39" s="140"/>
      <c r="S39" s="140"/>
      <c r="T39" s="140"/>
      <c r="U39" s="143"/>
      <c r="V39" s="143"/>
    </row>
    <row r="40" s="100" customFormat="1" customHeight="1" spans="1:22">
      <c r="A40" s="137"/>
      <c r="D40" s="119"/>
      <c r="E40" s="138"/>
      <c r="F40" s="138"/>
      <c r="G40" s="138"/>
      <c r="H40" s="119"/>
      <c r="I40" s="140"/>
      <c r="J40" s="140"/>
      <c r="K40" s="140"/>
      <c r="L40" s="140"/>
      <c r="M40" s="140"/>
      <c r="N40" s="140"/>
      <c r="O40" s="140"/>
      <c r="P40" s="140"/>
      <c r="Q40" s="140"/>
      <c r="R40" s="140"/>
      <c r="S40" s="140"/>
      <c r="T40" s="140"/>
      <c r="U40" s="143"/>
      <c r="V40" s="143"/>
    </row>
    <row r="41" s="100" customFormat="1" customHeight="1" spans="1:22">
      <c r="A41" s="137"/>
      <c r="D41" s="119"/>
      <c r="E41" s="138"/>
      <c r="F41" s="138"/>
      <c r="G41" s="138"/>
      <c r="H41" s="119"/>
      <c r="I41" s="140"/>
      <c r="J41" s="140"/>
      <c r="K41" s="140"/>
      <c r="L41" s="140"/>
      <c r="M41" s="140"/>
      <c r="N41" s="140"/>
      <c r="O41" s="140"/>
      <c r="P41" s="140"/>
      <c r="Q41" s="140"/>
      <c r="R41" s="140"/>
      <c r="S41" s="140"/>
      <c r="T41" s="140"/>
      <c r="U41" s="143"/>
      <c r="V41" s="143"/>
    </row>
    <row r="42" customHeight="1" spans="9:22">
      <c r="I42" s="141"/>
      <c r="J42" s="141"/>
      <c r="K42" s="141"/>
      <c r="L42" s="141"/>
      <c r="M42" s="141"/>
      <c r="N42" s="141"/>
      <c r="O42" s="141"/>
      <c r="P42" s="141"/>
      <c r="Q42" s="141"/>
      <c r="R42" s="141"/>
      <c r="S42" s="141"/>
      <c r="T42" s="141"/>
      <c r="U42" s="144"/>
      <c r="V42" s="144"/>
    </row>
    <row r="43" customHeight="1" spans="9:22">
      <c r="I43" s="141"/>
      <c r="J43" s="141"/>
      <c r="K43" s="141"/>
      <c r="L43" s="141"/>
      <c r="M43" s="141"/>
      <c r="N43" s="141"/>
      <c r="O43" s="141"/>
      <c r="P43" s="141"/>
      <c r="Q43" s="141"/>
      <c r="R43" s="141"/>
      <c r="S43" s="141"/>
      <c r="T43" s="141"/>
      <c r="U43" s="144"/>
      <c r="V43" s="144"/>
    </row>
    <row r="44" customHeight="1" spans="9:22">
      <c r="I44" s="141"/>
      <c r="J44" s="141"/>
      <c r="K44" s="141"/>
      <c r="L44" s="141"/>
      <c r="M44" s="141"/>
      <c r="N44" s="141"/>
      <c r="O44" s="141"/>
      <c r="P44" s="141"/>
      <c r="Q44" s="141"/>
      <c r="R44" s="141"/>
      <c r="S44" s="141"/>
      <c r="T44" s="141"/>
      <c r="U44" s="144"/>
      <c r="V44" s="144"/>
    </row>
    <row r="45" customHeight="1" spans="9:22">
      <c r="I45" s="141"/>
      <c r="J45" s="141"/>
      <c r="K45" s="141"/>
      <c r="L45" s="141"/>
      <c r="M45" s="141"/>
      <c r="N45" s="141"/>
      <c r="O45" s="141"/>
      <c r="P45" s="141"/>
      <c r="Q45" s="141"/>
      <c r="R45" s="141"/>
      <c r="S45" s="141"/>
      <c r="T45" s="141"/>
      <c r="U45" s="144"/>
      <c r="V45" s="144"/>
    </row>
    <row r="46" customHeight="1" spans="9:22">
      <c r="I46" s="141"/>
      <c r="J46" s="141"/>
      <c r="K46" s="141"/>
      <c r="L46" s="141"/>
      <c r="M46" s="141"/>
      <c r="N46" s="141"/>
      <c r="O46" s="141"/>
      <c r="P46" s="141"/>
      <c r="Q46" s="141"/>
      <c r="R46" s="141"/>
      <c r="S46" s="141"/>
      <c r="T46" s="141"/>
      <c r="U46" s="144"/>
      <c r="V46" s="144"/>
    </row>
  </sheetData>
  <autoFilter ref="A1:H37">
    <extLst/>
  </autoFilter>
  <mergeCells count="4">
    <mergeCell ref="A1:G1"/>
    <mergeCell ref="A3:G3"/>
    <mergeCell ref="A37:D37"/>
    <mergeCell ref="E37:F37"/>
  </mergeCells>
  <printOptions horizontalCentered="1"/>
  <pageMargins left="0.55" right="0.55" top="0.79" bottom="0.79" header="0.51" footer="0.51"/>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4"/>
  <sheetViews>
    <sheetView showZeros="0" view="pageBreakPreview" zoomScaleNormal="100" zoomScaleSheetLayoutView="100" topLeftCell="A171" workbookViewId="0">
      <selection activeCell="F7" sqref="F7:G170"/>
    </sheetView>
  </sheetViews>
  <sheetFormatPr defaultColWidth="8.625" defaultRowHeight="28.5" customHeight="1"/>
  <cols>
    <col min="1" max="1" width="5.75" style="59" customWidth="1"/>
    <col min="2" max="2" width="17.625" style="60" customWidth="1"/>
    <col min="3" max="3" width="25.625" style="60" customWidth="1"/>
    <col min="4" max="4" width="6.5" style="61" customWidth="1"/>
    <col min="5" max="5" width="10" style="62" customWidth="1"/>
    <col min="6" max="6" width="9.625" style="62" customWidth="1"/>
    <col min="7" max="7" width="9.375" style="62" customWidth="1"/>
    <col min="8" max="8" width="9" style="60"/>
    <col min="9" max="9" width="9.375" style="60"/>
    <col min="10" max="10" width="13.125" style="60" customWidth="1"/>
    <col min="11" max="11" width="10.375" style="60"/>
    <col min="12" max="32" width="9" style="60"/>
    <col min="33" max="16384" width="8.625" style="60"/>
  </cols>
  <sheetData>
    <row r="1" s="1" customFormat="1" ht="24.95" customHeight="1" spans="1:7">
      <c r="A1" s="10" t="s">
        <v>79</v>
      </c>
      <c r="B1" s="10"/>
      <c r="C1" s="10"/>
      <c r="D1" s="10"/>
      <c r="E1" s="11"/>
      <c r="F1" s="11"/>
      <c r="G1" s="11"/>
    </row>
    <row r="2" s="2" customFormat="1" ht="24.95" customHeight="1" spans="1:7">
      <c r="A2" s="12" t="str">
        <f>汇总表!A2</f>
        <v>标段号：龙池街道2025年度农村公路养护工程</v>
      </c>
      <c r="B2" s="63"/>
      <c r="C2" s="63"/>
      <c r="D2" s="64"/>
      <c r="E2" s="65"/>
      <c r="F2" s="14" t="s">
        <v>80</v>
      </c>
      <c r="G2" s="14"/>
    </row>
    <row r="3" s="6" customFormat="1" ht="24.95" customHeight="1" spans="1:7">
      <c r="A3" s="66" t="s">
        <v>121</v>
      </c>
      <c r="B3" s="66"/>
      <c r="C3" s="66"/>
      <c r="D3" s="66"/>
      <c r="E3" s="67"/>
      <c r="F3" s="67"/>
      <c r="G3" s="67"/>
    </row>
    <row r="4" s="58" customFormat="1" ht="24.95" customHeight="1" spans="1:22">
      <c r="A4" s="68" t="s">
        <v>82</v>
      </c>
      <c r="B4" s="68" t="s">
        <v>83</v>
      </c>
      <c r="C4" s="68" t="s">
        <v>84</v>
      </c>
      <c r="D4" s="68" t="s">
        <v>85</v>
      </c>
      <c r="E4" s="69" t="s">
        <v>86</v>
      </c>
      <c r="F4" s="69" t="s">
        <v>122</v>
      </c>
      <c r="G4" s="69" t="s">
        <v>123</v>
      </c>
      <c r="I4" s="91"/>
      <c r="J4" s="91"/>
      <c r="K4" s="91"/>
      <c r="L4" s="91"/>
      <c r="M4" s="91"/>
      <c r="N4" s="91"/>
      <c r="O4" s="91"/>
      <c r="P4" s="91"/>
      <c r="Q4" s="91"/>
      <c r="R4" s="91"/>
      <c r="S4" s="91"/>
      <c r="T4" s="91"/>
      <c r="U4" s="91"/>
      <c r="V4" s="91"/>
    </row>
    <row r="5" s="58" customFormat="1" ht="24.95" customHeight="1" spans="1:22">
      <c r="A5" s="26" t="s">
        <v>89</v>
      </c>
      <c r="B5" s="27" t="s">
        <v>90</v>
      </c>
      <c r="C5" s="68"/>
      <c r="D5" s="68"/>
      <c r="E5" s="69"/>
      <c r="F5" s="69"/>
      <c r="G5" s="28">
        <f>ROUND(E5*F5,0)</f>
        <v>0</v>
      </c>
      <c r="H5" s="70"/>
      <c r="I5" s="91"/>
      <c r="J5" s="91"/>
      <c r="K5" s="91"/>
      <c r="L5" s="91"/>
      <c r="M5" s="91"/>
      <c r="N5" s="91"/>
      <c r="O5" s="91"/>
      <c r="P5" s="91"/>
      <c r="Q5" s="91"/>
      <c r="R5" s="91"/>
      <c r="S5" s="91"/>
      <c r="T5" s="91"/>
      <c r="U5" s="91"/>
      <c r="V5" s="91"/>
    </row>
    <row r="6" s="58" customFormat="1" ht="24.95" customHeight="1" spans="1:22">
      <c r="A6" s="71" t="s">
        <v>124</v>
      </c>
      <c r="B6" s="72" t="s">
        <v>125</v>
      </c>
      <c r="C6" s="31"/>
      <c r="D6" s="71" t="s">
        <v>93</v>
      </c>
      <c r="E6" s="73"/>
      <c r="F6" s="74"/>
      <c r="G6" s="28">
        <f>ROUND(E6*F6,0)</f>
        <v>0</v>
      </c>
      <c r="H6" s="70"/>
      <c r="I6" s="91"/>
      <c r="J6" s="92"/>
      <c r="K6" s="93"/>
      <c r="L6" s="92"/>
      <c r="M6" s="93"/>
      <c r="N6" s="92"/>
      <c r="O6" s="91"/>
      <c r="P6" s="92"/>
      <c r="Q6" s="91"/>
      <c r="R6" s="92"/>
      <c r="S6" s="91"/>
      <c r="T6" s="92"/>
      <c r="U6" s="91"/>
      <c r="V6" s="91"/>
    </row>
    <row r="7" s="58" customFormat="1" ht="27.95" customHeight="1" spans="1:22">
      <c r="A7" s="71" t="s">
        <v>126</v>
      </c>
      <c r="B7" s="72" t="s">
        <v>127</v>
      </c>
      <c r="C7" s="31" t="s">
        <v>128</v>
      </c>
      <c r="D7" s="71" t="s">
        <v>97</v>
      </c>
      <c r="E7" s="73">
        <v>603</v>
      </c>
      <c r="F7" s="74"/>
      <c r="G7" s="28"/>
      <c r="H7" s="70"/>
      <c r="I7" s="91"/>
      <c r="J7" s="92"/>
      <c r="K7" s="93"/>
      <c r="L7" s="92"/>
      <c r="M7" s="93"/>
      <c r="N7" s="92"/>
      <c r="O7" s="91"/>
      <c r="P7" s="92"/>
      <c r="Q7" s="91"/>
      <c r="R7" s="92"/>
      <c r="S7" s="91"/>
      <c r="T7" s="92"/>
      <c r="U7" s="91"/>
      <c r="V7" s="91"/>
    </row>
    <row r="8" s="58" customFormat="1" ht="24.95" customHeight="1" spans="1:22">
      <c r="A8" s="71" t="s">
        <v>129</v>
      </c>
      <c r="B8" s="72" t="s">
        <v>130</v>
      </c>
      <c r="C8" s="75"/>
      <c r="D8" s="71" t="s">
        <v>93</v>
      </c>
      <c r="E8" s="73"/>
      <c r="F8" s="74"/>
      <c r="G8" s="28"/>
      <c r="H8" s="70"/>
      <c r="I8" s="91"/>
      <c r="J8" s="93"/>
      <c r="K8" s="93"/>
      <c r="L8" s="93"/>
      <c r="M8" s="93"/>
      <c r="N8" s="94"/>
      <c r="O8" s="91"/>
      <c r="P8" s="91"/>
      <c r="Q8" s="91"/>
      <c r="R8" s="91"/>
      <c r="S8" s="91"/>
      <c r="T8" s="91"/>
      <c r="U8" s="91"/>
      <c r="V8" s="91"/>
    </row>
    <row r="9" s="58" customFormat="1" ht="45" customHeight="1" spans="1:22">
      <c r="A9" s="71" t="s">
        <v>131</v>
      </c>
      <c r="B9" s="72" t="s">
        <v>132</v>
      </c>
      <c r="C9" s="75" t="s">
        <v>133</v>
      </c>
      <c r="D9" s="71" t="s">
        <v>97</v>
      </c>
      <c r="E9" s="73">
        <v>2278</v>
      </c>
      <c r="F9" s="74"/>
      <c r="G9" s="28"/>
      <c r="H9" s="70"/>
      <c r="I9" s="91"/>
      <c r="J9" s="92"/>
      <c r="K9" s="93"/>
      <c r="L9" s="92"/>
      <c r="M9" s="93"/>
      <c r="N9" s="92"/>
      <c r="O9" s="91"/>
      <c r="P9" s="92"/>
      <c r="Q9" s="91"/>
      <c r="R9" s="92"/>
      <c r="S9" s="91"/>
      <c r="T9" s="92"/>
      <c r="U9" s="91"/>
      <c r="V9" s="91"/>
    </row>
    <row r="10" s="58" customFormat="1" ht="24.95" customHeight="1" spans="1:22">
      <c r="A10" s="71" t="s">
        <v>134</v>
      </c>
      <c r="B10" s="72" t="s">
        <v>135</v>
      </c>
      <c r="C10" s="76"/>
      <c r="D10" s="71" t="s">
        <v>93</v>
      </c>
      <c r="E10" s="73"/>
      <c r="F10" s="74"/>
      <c r="G10" s="28"/>
      <c r="H10" s="70"/>
      <c r="I10" s="91"/>
      <c r="J10" s="92"/>
      <c r="K10" s="91"/>
      <c r="L10" s="92"/>
      <c r="M10" s="91"/>
      <c r="N10" s="92"/>
      <c r="O10" s="91"/>
      <c r="P10" s="92"/>
      <c r="Q10" s="91"/>
      <c r="R10" s="91"/>
      <c r="S10" s="91"/>
      <c r="T10" s="91"/>
      <c r="U10" s="91"/>
      <c r="V10" s="91"/>
    </row>
    <row r="11" s="58" customFormat="1" ht="24.95" customHeight="1" spans="1:22">
      <c r="A11" s="71" t="s">
        <v>136</v>
      </c>
      <c r="B11" s="72" t="s">
        <v>137</v>
      </c>
      <c r="C11" s="76"/>
      <c r="D11" s="71" t="s">
        <v>93</v>
      </c>
      <c r="E11" s="73"/>
      <c r="F11" s="74"/>
      <c r="G11" s="28"/>
      <c r="H11" s="70"/>
      <c r="I11" s="91"/>
      <c r="J11" s="92"/>
      <c r="K11" s="93"/>
      <c r="L11" s="92"/>
      <c r="M11" s="93"/>
      <c r="N11" s="92"/>
      <c r="O11" s="91"/>
      <c r="P11" s="92"/>
      <c r="Q11" s="91"/>
      <c r="R11" s="92"/>
      <c r="S11" s="91"/>
      <c r="T11" s="92"/>
      <c r="U11" s="91"/>
      <c r="V11" s="91"/>
    </row>
    <row r="12" s="58" customFormat="1" ht="57.95" customHeight="1" spans="1:22">
      <c r="A12" s="71" t="s">
        <v>94</v>
      </c>
      <c r="B12" s="72" t="s">
        <v>138</v>
      </c>
      <c r="C12" s="76" t="s">
        <v>139</v>
      </c>
      <c r="D12" s="71" t="s">
        <v>97</v>
      </c>
      <c r="E12" s="73">
        <v>2278</v>
      </c>
      <c r="F12" s="74"/>
      <c r="G12" s="28"/>
      <c r="H12" s="70"/>
      <c r="I12" s="91"/>
      <c r="J12" s="92"/>
      <c r="K12" s="93"/>
      <c r="L12" s="92"/>
      <c r="M12" s="93"/>
      <c r="N12" s="92"/>
      <c r="O12" s="91"/>
      <c r="P12" s="92"/>
      <c r="Q12" s="91"/>
      <c r="R12" s="92"/>
      <c r="S12" s="91"/>
      <c r="T12" s="92"/>
      <c r="U12" s="91"/>
      <c r="V12" s="91"/>
    </row>
    <row r="13" s="58" customFormat="1" ht="24.95" customHeight="1" spans="1:22">
      <c r="A13" s="71" t="s">
        <v>140</v>
      </c>
      <c r="B13" s="72" t="s">
        <v>141</v>
      </c>
      <c r="C13" s="76"/>
      <c r="D13" s="71" t="s">
        <v>93</v>
      </c>
      <c r="E13" s="73"/>
      <c r="F13" s="74"/>
      <c r="G13" s="28"/>
      <c r="H13" s="70"/>
      <c r="I13" s="91"/>
      <c r="J13" s="92"/>
      <c r="K13" s="93"/>
      <c r="L13" s="92"/>
      <c r="M13" s="93"/>
      <c r="N13" s="92"/>
      <c r="O13" s="91"/>
      <c r="P13" s="92"/>
      <c r="Q13" s="91"/>
      <c r="R13" s="92"/>
      <c r="S13" s="91"/>
      <c r="T13" s="92"/>
      <c r="U13" s="91"/>
      <c r="V13" s="91"/>
    </row>
    <row r="14" s="58" customFormat="1" ht="24.95" customHeight="1" spans="1:22">
      <c r="A14" s="71" t="s">
        <v>142</v>
      </c>
      <c r="B14" s="72" t="s">
        <v>143</v>
      </c>
      <c r="C14" s="76" t="s">
        <v>144</v>
      </c>
      <c r="D14" s="71" t="s">
        <v>145</v>
      </c>
      <c r="E14" s="73">
        <v>12</v>
      </c>
      <c r="F14" s="74"/>
      <c r="G14" s="28"/>
      <c r="H14" s="70"/>
      <c r="I14" s="91"/>
      <c r="J14" s="91"/>
      <c r="K14" s="91"/>
      <c r="L14" s="91"/>
      <c r="M14" s="91"/>
      <c r="N14" s="91"/>
      <c r="O14" s="91"/>
      <c r="P14" s="91"/>
      <c r="Q14" s="91"/>
      <c r="R14" s="91"/>
      <c r="S14" s="91"/>
      <c r="T14" s="91"/>
      <c r="U14" s="91"/>
      <c r="V14" s="91"/>
    </row>
    <row r="15" s="58" customFormat="1" ht="27.95" customHeight="1" spans="1:22">
      <c r="A15" s="71" t="s">
        <v>146</v>
      </c>
      <c r="B15" s="72" t="s">
        <v>147</v>
      </c>
      <c r="C15" s="76" t="s">
        <v>148</v>
      </c>
      <c r="D15" s="71" t="s">
        <v>97</v>
      </c>
      <c r="E15" s="73">
        <v>603</v>
      </c>
      <c r="F15" s="74"/>
      <c r="G15" s="28"/>
      <c r="H15" s="70"/>
      <c r="I15" s="91"/>
      <c r="J15" s="91"/>
      <c r="K15" s="91"/>
      <c r="L15" s="91"/>
      <c r="M15" s="91"/>
      <c r="N15" s="91"/>
      <c r="O15" s="91"/>
      <c r="P15" s="91"/>
      <c r="Q15" s="91"/>
      <c r="R15" s="91"/>
      <c r="S15" s="91"/>
      <c r="T15" s="91"/>
      <c r="U15" s="91"/>
      <c r="V15" s="91"/>
    </row>
    <row r="16" s="58" customFormat="1" ht="39.95" customHeight="1" spans="1:22">
      <c r="A16" s="71" t="s">
        <v>149</v>
      </c>
      <c r="B16" s="72" t="s">
        <v>150</v>
      </c>
      <c r="C16" s="76"/>
      <c r="D16" s="71" t="s">
        <v>93</v>
      </c>
      <c r="E16" s="73"/>
      <c r="F16" s="74"/>
      <c r="G16" s="28"/>
      <c r="H16" s="70"/>
      <c r="I16" s="91"/>
      <c r="J16" s="92"/>
      <c r="K16" s="93"/>
      <c r="L16" s="92"/>
      <c r="M16" s="91"/>
      <c r="N16" s="92"/>
      <c r="O16" s="91"/>
      <c r="P16" s="91"/>
      <c r="Q16" s="91"/>
      <c r="R16" s="91"/>
      <c r="S16" s="91"/>
      <c r="T16" s="91"/>
      <c r="U16" s="91"/>
      <c r="V16" s="91"/>
    </row>
    <row r="17" s="58" customFormat="1" ht="45" customHeight="1" spans="1:22">
      <c r="A17" s="71" t="s">
        <v>151</v>
      </c>
      <c r="B17" s="72" t="s">
        <v>152</v>
      </c>
      <c r="C17" s="75" t="s">
        <v>153</v>
      </c>
      <c r="D17" s="71" t="s">
        <v>154</v>
      </c>
      <c r="E17" s="73">
        <v>40</v>
      </c>
      <c r="F17" s="74"/>
      <c r="G17" s="28"/>
      <c r="H17" s="70"/>
      <c r="I17" s="91"/>
      <c r="J17" s="91"/>
      <c r="K17" s="91"/>
      <c r="L17" s="91"/>
      <c r="M17" s="91"/>
      <c r="N17" s="91"/>
      <c r="O17" s="91"/>
      <c r="P17" s="91"/>
      <c r="Q17" s="91"/>
      <c r="R17" s="91"/>
      <c r="S17" s="91"/>
      <c r="T17" s="91"/>
      <c r="U17" s="91"/>
      <c r="V17" s="91"/>
    </row>
    <row r="18" s="58" customFormat="1" ht="24.95" customHeight="1" spans="1:22">
      <c r="A18" s="71" t="s">
        <v>155</v>
      </c>
      <c r="B18" s="72" t="s">
        <v>156</v>
      </c>
      <c r="C18" s="75"/>
      <c r="D18" s="71" t="s">
        <v>93</v>
      </c>
      <c r="E18" s="73"/>
      <c r="F18" s="74"/>
      <c r="G18" s="28"/>
      <c r="H18" s="70"/>
      <c r="I18" s="91"/>
      <c r="J18" s="92"/>
      <c r="K18" s="93"/>
      <c r="L18" s="92"/>
      <c r="M18" s="93"/>
      <c r="N18" s="92"/>
      <c r="O18" s="91"/>
      <c r="P18" s="92"/>
      <c r="Q18" s="91"/>
      <c r="R18" s="92"/>
      <c r="S18" s="91"/>
      <c r="T18" s="92"/>
      <c r="U18" s="91"/>
      <c r="V18" s="91"/>
    </row>
    <row r="19" s="58" customFormat="1" ht="35.1" customHeight="1" spans="1:22">
      <c r="A19" s="71" t="s">
        <v>157</v>
      </c>
      <c r="B19" s="72" t="s">
        <v>158</v>
      </c>
      <c r="C19" s="31" t="s">
        <v>159</v>
      </c>
      <c r="D19" s="71" t="s">
        <v>160</v>
      </c>
      <c r="E19" s="73">
        <v>780</v>
      </c>
      <c r="F19" s="74"/>
      <c r="G19" s="28"/>
      <c r="H19" s="70"/>
      <c r="I19" s="91"/>
      <c r="J19" s="91"/>
      <c r="K19" s="91"/>
      <c r="L19" s="91"/>
      <c r="M19" s="91"/>
      <c r="N19" s="91"/>
      <c r="O19" s="91"/>
      <c r="P19" s="91"/>
      <c r="Q19" s="91"/>
      <c r="R19" s="91"/>
      <c r="S19" s="91"/>
      <c r="T19" s="91"/>
      <c r="U19" s="91"/>
      <c r="V19" s="91"/>
    </row>
    <row r="20" s="58" customFormat="1" ht="35.1" customHeight="1" spans="1:22">
      <c r="A20" s="71" t="s">
        <v>161</v>
      </c>
      <c r="B20" s="72" t="s">
        <v>162</v>
      </c>
      <c r="C20" s="31" t="s">
        <v>163</v>
      </c>
      <c r="D20" s="71" t="s">
        <v>97</v>
      </c>
      <c r="E20" s="73">
        <f>1215*0.32</f>
        <v>388.8</v>
      </c>
      <c r="F20" s="74"/>
      <c r="G20" s="28"/>
      <c r="H20" s="70"/>
      <c r="I20" s="91"/>
      <c r="J20" s="91"/>
      <c r="K20" s="93"/>
      <c r="L20" s="92"/>
      <c r="M20" s="93"/>
      <c r="N20" s="92"/>
      <c r="O20" s="91"/>
      <c r="P20" s="92"/>
      <c r="Q20" s="91"/>
      <c r="R20" s="92"/>
      <c r="S20" s="91"/>
      <c r="T20" s="92"/>
      <c r="U20" s="91"/>
      <c r="V20" s="91"/>
    </row>
    <row r="21" s="58" customFormat="1" ht="24.95" customHeight="1" spans="1:22">
      <c r="A21" s="71" t="s">
        <v>164</v>
      </c>
      <c r="B21" s="72" t="s">
        <v>165</v>
      </c>
      <c r="C21" s="75" t="s">
        <v>166</v>
      </c>
      <c r="D21" s="77" t="s">
        <v>97</v>
      </c>
      <c r="E21" s="73">
        <v>2278</v>
      </c>
      <c r="F21" s="73"/>
      <c r="G21" s="28"/>
      <c r="H21" s="70"/>
      <c r="I21" s="91"/>
      <c r="J21" s="93"/>
      <c r="K21" s="93"/>
      <c r="L21" s="93"/>
      <c r="M21" s="93"/>
      <c r="N21" s="94"/>
      <c r="O21" s="91"/>
      <c r="P21" s="91"/>
      <c r="Q21" s="91"/>
      <c r="R21" s="91"/>
      <c r="S21" s="91"/>
      <c r="T21" s="91"/>
      <c r="U21" s="91"/>
      <c r="V21" s="91"/>
    </row>
    <row r="22" s="58" customFormat="1" ht="20.1" customHeight="1" spans="1:7">
      <c r="A22" s="71">
        <v>318</v>
      </c>
      <c r="B22" s="78" t="s">
        <v>167</v>
      </c>
      <c r="C22" s="79"/>
      <c r="D22" s="80"/>
      <c r="E22" s="81"/>
      <c r="F22" s="81"/>
      <c r="G22" s="81"/>
    </row>
    <row r="23" s="58" customFormat="1" ht="45" customHeight="1" spans="1:7">
      <c r="A23" s="71" t="s">
        <v>168</v>
      </c>
      <c r="B23" s="78" t="s">
        <v>167</v>
      </c>
      <c r="C23" s="82" t="s">
        <v>169</v>
      </c>
      <c r="D23" s="83" t="s">
        <v>170</v>
      </c>
      <c r="E23" s="73">
        <v>17</v>
      </c>
      <c r="F23" s="73"/>
      <c r="G23" s="73"/>
    </row>
    <row r="24" s="58" customFormat="1" ht="20.1" customHeight="1" spans="1:7">
      <c r="A24" s="71">
        <v>319</v>
      </c>
      <c r="B24" s="78" t="s">
        <v>171</v>
      </c>
      <c r="C24" s="82"/>
      <c r="D24" s="83"/>
      <c r="E24" s="73"/>
      <c r="F24" s="73"/>
      <c r="G24" s="73"/>
    </row>
    <row r="25" s="58" customFormat="1" ht="35.1" customHeight="1" spans="1:22">
      <c r="A25" s="35" t="s">
        <v>172</v>
      </c>
      <c r="B25" s="36" t="s">
        <v>171</v>
      </c>
      <c r="C25" s="76" t="s">
        <v>173</v>
      </c>
      <c r="D25" s="84" t="s">
        <v>160</v>
      </c>
      <c r="E25" s="69">
        <v>60</v>
      </c>
      <c r="F25" s="69"/>
      <c r="G25" s="73"/>
      <c r="H25" s="70"/>
      <c r="I25" s="91"/>
      <c r="J25" s="92"/>
      <c r="K25" s="93"/>
      <c r="L25" s="92"/>
      <c r="M25" s="93"/>
      <c r="N25" s="92"/>
      <c r="O25" s="91"/>
      <c r="P25" s="92"/>
      <c r="Q25" s="91"/>
      <c r="R25" s="92"/>
      <c r="S25" s="91"/>
      <c r="T25" s="92"/>
      <c r="U25" s="91"/>
      <c r="V25" s="91"/>
    </row>
    <row r="26" s="58" customFormat="1" ht="24.95" customHeight="1" spans="1:22">
      <c r="A26" s="39" t="s">
        <v>101</v>
      </c>
      <c r="B26" s="40" t="s">
        <v>102</v>
      </c>
      <c r="C26" s="76"/>
      <c r="D26" s="84"/>
      <c r="E26" s="69"/>
      <c r="F26" s="69"/>
      <c r="G26" s="28"/>
      <c r="H26" s="70"/>
      <c r="I26" s="91"/>
      <c r="J26" s="92"/>
      <c r="K26" s="93"/>
      <c r="L26" s="92"/>
      <c r="M26" s="93"/>
      <c r="N26" s="92"/>
      <c r="O26" s="91"/>
      <c r="P26" s="92"/>
      <c r="Q26" s="91"/>
      <c r="R26" s="92"/>
      <c r="S26" s="91"/>
      <c r="T26" s="92"/>
      <c r="U26" s="91"/>
      <c r="V26" s="91"/>
    </row>
    <row r="27" s="58" customFormat="1" ht="24.95" customHeight="1" spans="1:22">
      <c r="A27" s="85" t="s">
        <v>124</v>
      </c>
      <c r="B27" s="86" t="s">
        <v>125</v>
      </c>
      <c r="C27" s="31"/>
      <c r="D27" s="84" t="s">
        <v>93</v>
      </c>
      <c r="E27" s="69"/>
      <c r="F27" s="69"/>
      <c r="G27" s="28"/>
      <c r="H27" s="70"/>
      <c r="I27" s="91"/>
      <c r="J27" s="92"/>
      <c r="K27" s="93"/>
      <c r="L27" s="92"/>
      <c r="M27" s="93"/>
      <c r="N27" s="92"/>
      <c r="O27" s="91"/>
      <c r="P27" s="92"/>
      <c r="Q27" s="91"/>
      <c r="R27" s="92"/>
      <c r="S27" s="91"/>
      <c r="T27" s="92"/>
      <c r="U27" s="91"/>
      <c r="V27" s="91"/>
    </row>
    <row r="28" s="58" customFormat="1" ht="27.95" customHeight="1" spans="1:22">
      <c r="A28" s="85" t="s">
        <v>126</v>
      </c>
      <c r="B28" s="86" t="s">
        <v>127</v>
      </c>
      <c r="C28" s="31" t="s">
        <v>128</v>
      </c>
      <c r="D28" s="84" t="s">
        <v>97</v>
      </c>
      <c r="E28" s="69">
        <v>86</v>
      </c>
      <c r="F28" s="69"/>
      <c r="G28" s="28"/>
      <c r="H28" s="70"/>
      <c r="I28" s="91"/>
      <c r="J28" s="92"/>
      <c r="K28" s="93"/>
      <c r="L28" s="92"/>
      <c r="M28" s="93"/>
      <c r="N28" s="92"/>
      <c r="O28" s="91"/>
      <c r="P28" s="92"/>
      <c r="Q28" s="91"/>
      <c r="R28" s="92"/>
      <c r="S28" s="91"/>
      <c r="T28" s="92"/>
      <c r="U28" s="91"/>
      <c r="V28" s="91"/>
    </row>
    <row r="29" s="58" customFormat="1" ht="24.95" customHeight="1" spans="1:22">
      <c r="A29" s="87" t="s">
        <v>129</v>
      </c>
      <c r="B29" s="88" t="s">
        <v>130</v>
      </c>
      <c r="C29" s="75"/>
      <c r="D29" s="89" t="s">
        <v>93</v>
      </c>
      <c r="E29" s="69"/>
      <c r="F29" s="69"/>
      <c r="G29" s="28"/>
      <c r="H29" s="70"/>
      <c r="I29" s="91"/>
      <c r="J29" s="93"/>
      <c r="K29" s="93"/>
      <c r="L29" s="93"/>
      <c r="M29" s="93"/>
      <c r="N29" s="94"/>
      <c r="O29" s="91"/>
      <c r="P29" s="91"/>
      <c r="Q29" s="91"/>
      <c r="R29" s="91"/>
      <c r="S29" s="91"/>
      <c r="T29" s="91"/>
      <c r="U29" s="91"/>
      <c r="V29" s="91"/>
    </row>
    <row r="30" s="58" customFormat="1" ht="45" customHeight="1" spans="1:22">
      <c r="A30" s="85" t="s">
        <v>131</v>
      </c>
      <c r="B30" s="88" t="s">
        <v>132</v>
      </c>
      <c r="C30" s="75" t="s">
        <v>133</v>
      </c>
      <c r="D30" s="89" t="s">
        <v>97</v>
      </c>
      <c r="E30" s="69">
        <v>2452</v>
      </c>
      <c r="F30" s="69"/>
      <c r="G30" s="28"/>
      <c r="H30" s="70"/>
      <c r="I30" s="91"/>
      <c r="J30" s="92"/>
      <c r="K30" s="93"/>
      <c r="L30" s="92"/>
      <c r="M30" s="93"/>
      <c r="N30" s="92"/>
      <c r="O30" s="91"/>
      <c r="P30" s="92"/>
      <c r="Q30" s="91"/>
      <c r="R30" s="92"/>
      <c r="S30" s="91"/>
      <c r="T30" s="92"/>
      <c r="U30" s="91"/>
      <c r="V30" s="91"/>
    </row>
    <row r="31" s="58" customFormat="1" ht="24.95" customHeight="1" spans="1:22">
      <c r="A31" s="85" t="s">
        <v>134</v>
      </c>
      <c r="B31" s="76" t="s">
        <v>135</v>
      </c>
      <c r="C31" s="76"/>
      <c r="D31" s="84" t="s">
        <v>93</v>
      </c>
      <c r="E31" s="69"/>
      <c r="F31" s="69"/>
      <c r="G31" s="28"/>
      <c r="H31" s="70"/>
      <c r="I31" s="91"/>
      <c r="J31" s="92"/>
      <c r="K31" s="91"/>
      <c r="L31" s="92"/>
      <c r="M31" s="91"/>
      <c r="N31" s="92"/>
      <c r="O31" s="91"/>
      <c r="P31" s="92"/>
      <c r="Q31" s="91"/>
      <c r="R31" s="91"/>
      <c r="S31" s="91"/>
      <c r="T31" s="91"/>
      <c r="U31" s="91"/>
      <c r="V31" s="91"/>
    </row>
    <row r="32" s="58" customFormat="1" ht="24.95" customHeight="1" spans="1:22">
      <c r="A32" s="85" t="s">
        <v>136</v>
      </c>
      <c r="B32" s="76" t="s">
        <v>137</v>
      </c>
      <c r="C32" s="76"/>
      <c r="D32" s="84" t="s">
        <v>93</v>
      </c>
      <c r="E32" s="69"/>
      <c r="F32" s="69"/>
      <c r="G32" s="28"/>
      <c r="H32" s="70"/>
      <c r="I32" s="91"/>
      <c r="J32" s="92"/>
      <c r="K32" s="93"/>
      <c r="L32" s="92"/>
      <c r="M32" s="93"/>
      <c r="N32" s="92"/>
      <c r="O32" s="91"/>
      <c r="P32" s="92"/>
      <c r="Q32" s="91"/>
      <c r="R32" s="92"/>
      <c r="S32" s="91"/>
      <c r="T32" s="92"/>
      <c r="U32" s="91"/>
      <c r="V32" s="91"/>
    </row>
    <row r="33" s="58" customFormat="1" ht="54.95" customHeight="1" spans="1:22">
      <c r="A33" s="85" t="s">
        <v>94</v>
      </c>
      <c r="B33" s="76" t="s">
        <v>138</v>
      </c>
      <c r="C33" s="76" t="s">
        <v>139</v>
      </c>
      <c r="D33" s="84" t="s">
        <v>97</v>
      </c>
      <c r="E33" s="69">
        <v>2452</v>
      </c>
      <c r="F33" s="69"/>
      <c r="G33" s="28"/>
      <c r="H33" s="70"/>
      <c r="I33" s="91"/>
      <c r="J33" s="92"/>
      <c r="K33" s="93"/>
      <c r="L33" s="92"/>
      <c r="M33" s="93"/>
      <c r="N33" s="92"/>
      <c r="O33" s="91"/>
      <c r="P33" s="92"/>
      <c r="Q33" s="91"/>
      <c r="R33" s="92"/>
      <c r="S33" s="91"/>
      <c r="T33" s="92"/>
      <c r="U33" s="91"/>
      <c r="V33" s="91"/>
    </row>
    <row r="34" s="58" customFormat="1" ht="24.95" customHeight="1" spans="1:22">
      <c r="A34" s="85" t="s">
        <v>140</v>
      </c>
      <c r="B34" s="76" t="s">
        <v>141</v>
      </c>
      <c r="C34" s="76"/>
      <c r="D34" s="84" t="s">
        <v>93</v>
      </c>
      <c r="E34" s="69"/>
      <c r="F34" s="69"/>
      <c r="G34" s="28"/>
      <c r="H34" s="70"/>
      <c r="I34" s="91"/>
      <c r="J34" s="92"/>
      <c r="K34" s="93"/>
      <c r="L34" s="92"/>
      <c r="M34" s="93"/>
      <c r="N34" s="92"/>
      <c r="O34" s="91"/>
      <c r="P34" s="92"/>
      <c r="Q34" s="91"/>
      <c r="R34" s="92"/>
      <c r="S34" s="91"/>
      <c r="T34" s="92"/>
      <c r="U34" s="91"/>
      <c r="V34" s="91"/>
    </row>
    <row r="35" s="58" customFormat="1" ht="24.95" customHeight="1" spans="1:22">
      <c r="A35" s="85" t="s">
        <v>142</v>
      </c>
      <c r="B35" s="76" t="s">
        <v>143</v>
      </c>
      <c r="C35" s="76" t="s">
        <v>144</v>
      </c>
      <c r="D35" s="68" t="s">
        <v>145</v>
      </c>
      <c r="E35" s="69">
        <v>8</v>
      </c>
      <c r="F35" s="69"/>
      <c r="G35" s="28"/>
      <c r="H35" s="70"/>
      <c r="I35" s="91"/>
      <c r="J35" s="91"/>
      <c r="K35" s="91"/>
      <c r="L35" s="91"/>
      <c r="M35" s="91"/>
      <c r="N35" s="91"/>
      <c r="O35" s="91"/>
      <c r="P35" s="91"/>
      <c r="Q35" s="91"/>
      <c r="R35" s="91"/>
      <c r="S35" s="91"/>
      <c r="T35" s="91"/>
      <c r="U35" s="91"/>
      <c r="V35" s="91"/>
    </row>
    <row r="36" s="58" customFormat="1" ht="30" customHeight="1" spans="1:22">
      <c r="A36" s="68" t="s">
        <v>146</v>
      </c>
      <c r="B36" s="76" t="s">
        <v>147</v>
      </c>
      <c r="C36" s="76" t="s">
        <v>148</v>
      </c>
      <c r="D36" s="68" t="s">
        <v>97</v>
      </c>
      <c r="E36" s="69">
        <v>86</v>
      </c>
      <c r="F36" s="69"/>
      <c r="G36" s="28"/>
      <c r="H36" s="70"/>
      <c r="I36" s="91"/>
      <c r="J36" s="91"/>
      <c r="K36" s="91"/>
      <c r="L36" s="91"/>
      <c r="M36" s="91"/>
      <c r="N36" s="91"/>
      <c r="O36" s="91"/>
      <c r="P36" s="91"/>
      <c r="Q36" s="91"/>
      <c r="R36" s="91"/>
      <c r="S36" s="91"/>
      <c r="T36" s="91"/>
      <c r="U36" s="91"/>
      <c r="V36" s="91"/>
    </row>
    <row r="37" s="58" customFormat="1" ht="39.95" customHeight="1" spans="1:22">
      <c r="A37" s="71" t="s">
        <v>149</v>
      </c>
      <c r="B37" s="72" t="s">
        <v>150</v>
      </c>
      <c r="C37" s="76"/>
      <c r="D37" s="71" t="s">
        <v>93</v>
      </c>
      <c r="E37" s="73"/>
      <c r="F37" s="74"/>
      <c r="G37" s="28"/>
      <c r="H37" s="70"/>
      <c r="I37" s="91"/>
      <c r="J37" s="92"/>
      <c r="K37" s="93"/>
      <c r="L37" s="92"/>
      <c r="M37" s="91"/>
      <c r="N37" s="92"/>
      <c r="O37" s="91"/>
      <c r="P37" s="91"/>
      <c r="Q37" s="91"/>
      <c r="R37" s="91"/>
      <c r="S37" s="91"/>
      <c r="T37" s="91"/>
      <c r="U37" s="91"/>
      <c r="V37" s="91"/>
    </row>
    <row r="38" s="58" customFormat="1" ht="45" customHeight="1" spans="1:22">
      <c r="A38" s="71" t="s">
        <v>151</v>
      </c>
      <c r="B38" s="72" t="s">
        <v>152</v>
      </c>
      <c r="C38" s="75" t="s">
        <v>153</v>
      </c>
      <c r="D38" s="71" t="s">
        <v>154</v>
      </c>
      <c r="E38" s="73">
        <v>41</v>
      </c>
      <c r="F38" s="74"/>
      <c r="G38" s="28"/>
      <c r="H38" s="70"/>
      <c r="I38" s="91"/>
      <c r="J38" s="91"/>
      <c r="K38" s="91"/>
      <c r="L38" s="91"/>
      <c r="M38" s="91"/>
      <c r="N38" s="91"/>
      <c r="O38" s="91"/>
      <c r="P38" s="91"/>
      <c r="Q38" s="91"/>
      <c r="R38" s="91"/>
      <c r="S38" s="91"/>
      <c r="T38" s="91"/>
      <c r="U38" s="91"/>
      <c r="V38" s="91"/>
    </row>
    <row r="39" s="58" customFormat="1" ht="24.95" customHeight="1" spans="1:22">
      <c r="A39" s="87" t="s">
        <v>155</v>
      </c>
      <c r="B39" s="90" t="s">
        <v>156</v>
      </c>
      <c r="C39" s="75"/>
      <c r="D39" s="84" t="s">
        <v>93</v>
      </c>
      <c r="E39" s="69"/>
      <c r="F39" s="69"/>
      <c r="G39" s="28"/>
      <c r="H39" s="70"/>
      <c r="I39" s="91"/>
      <c r="J39" s="92"/>
      <c r="K39" s="93"/>
      <c r="L39" s="92"/>
      <c r="M39" s="93"/>
      <c r="N39" s="92"/>
      <c r="O39" s="91"/>
      <c r="P39" s="92"/>
      <c r="Q39" s="91"/>
      <c r="R39" s="92"/>
      <c r="S39" s="91"/>
      <c r="T39" s="92"/>
      <c r="U39" s="91"/>
      <c r="V39" s="91"/>
    </row>
    <row r="40" s="58" customFormat="1" ht="30" customHeight="1" spans="1:22">
      <c r="A40" s="87" t="s">
        <v>157</v>
      </c>
      <c r="B40" s="90" t="s">
        <v>158</v>
      </c>
      <c r="C40" s="31" t="s">
        <v>159</v>
      </c>
      <c r="D40" s="84" t="s">
        <v>160</v>
      </c>
      <c r="E40" s="69">
        <v>588</v>
      </c>
      <c r="F40" s="69"/>
      <c r="G40" s="28"/>
      <c r="H40" s="70"/>
      <c r="I40" s="91"/>
      <c r="J40" s="92"/>
      <c r="K40" s="93"/>
      <c r="L40" s="92"/>
      <c r="M40" s="93"/>
      <c r="N40" s="92"/>
      <c r="O40" s="91"/>
      <c r="P40" s="92"/>
      <c r="Q40" s="91"/>
      <c r="R40" s="92"/>
      <c r="S40" s="91"/>
      <c r="T40" s="92"/>
      <c r="U40" s="91"/>
      <c r="V40" s="91"/>
    </row>
    <row r="41" s="58" customFormat="1" ht="30" customHeight="1" spans="1:22">
      <c r="A41" s="85" t="s">
        <v>161</v>
      </c>
      <c r="B41" s="86" t="s">
        <v>162</v>
      </c>
      <c r="C41" s="31" t="s">
        <v>163</v>
      </c>
      <c r="D41" s="84" t="s">
        <v>97</v>
      </c>
      <c r="E41" s="69">
        <f>588*0.32</f>
        <v>188.16</v>
      </c>
      <c r="F41" s="69"/>
      <c r="G41" s="28"/>
      <c r="H41" s="70"/>
      <c r="I41" s="91"/>
      <c r="J41" s="92"/>
      <c r="K41" s="91"/>
      <c r="L41" s="92"/>
      <c r="M41" s="91"/>
      <c r="N41" s="92"/>
      <c r="O41" s="91"/>
      <c r="P41" s="92"/>
      <c r="Q41" s="91"/>
      <c r="R41" s="91"/>
      <c r="S41" s="91"/>
      <c r="T41" s="91"/>
      <c r="U41" s="91"/>
      <c r="V41" s="91"/>
    </row>
    <row r="42" s="58" customFormat="1" ht="24.95" customHeight="1" spans="1:22">
      <c r="A42" s="85" t="s">
        <v>164</v>
      </c>
      <c r="B42" s="86" t="s">
        <v>165</v>
      </c>
      <c r="C42" s="75" t="s">
        <v>166</v>
      </c>
      <c r="D42" s="84" t="s">
        <v>97</v>
      </c>
      <c r="E42" s="69">
        <v>2452</v>
      </c>
      <c r="F42" s="69"/>
      <c r="G42" s="28"/>
      <c r="H42" s="70"/>
      <c r="I42" s="91"/>
      <c r="J42" s="92"/>
      <c r="K42" s="93"/>
      <c r="L42" s="92"/>
      <c r="M42" s="93"/>
      <c r="N42" s="92"/>
      <c r="O42" s="91"/>
      <c r="P42" s="92"/>
      <c r="Q42" s="91"/>
      <c r="R42" s="92"/>
      <c r="S42" s="91"/>
      <c r="T42" s="92"/>
      <c r="U42" s="91"/>
      <c r="V42" s="91"/>
    </row>
    <row r="43" s="58" customFormat="1" ht="24.95" customHeight="1" spans="1:22">
      <c r="A43" s="39" t="s">
        <v>104</v>
      </c>
      <c r="B43" s="40" t="s">
        <v>105</v>
      </c>
      <c r="C43" s="76"/>
      <c r="D43" s="84"/>
      <c r="E43" s="69"/>
      <c r="F43" s="69"/>
      <c r="G43" s="28"/>
      <c r="H43" s="70"/>
      <c r="I43" s="91"/>
      <c r="J43" s="92"/>
      <c r="K43" s="93"/>
      <c r="L43" s="92"/>
      <c r="M43" s="93"/>
      <c r="N43" s="92"/>
      <c r="O43" s="91"/>
      <c r="P43" s="92"/>
      <c r="Q43" s="91"/>
      <c r="R43" s="92"/>
      <c r="S43" s="91"/>
      <c r="T43" s="92"/>
      <c r="U43" s="91"/>
      <c r="V43" s="91"/>
    </row>
    <row r="44" s="58" customFormat="1" ht="24.95" customHeight="1" spans="1:22">
      <c r="A44" s="85" t="s">
        <v>124</v>
      </c>
      <c r="B44" s="86" t="s">
        <v>125</v>
      </c>
      <c r="C44" s="31"/>
      <c r="D44" s="84" t="s">
        <v>93</v>
      </c>
      <c r="E44" s="69"/>
      <c r="F44" s="69"/>
      <c r="G44" s="28"/>
      <c r="H44" s="70"/>
      <c r="I44" s="91"/>
      <c r="J44" s="93"/>
      <c r="K44" s="93"/>
      <c r="L44" s="93"/>
      <c r="M44" s="93"/>
      <c r="N44" s="94"/>
      <c r="O44" s="91"/>
      <c r="P44" s="91"/>
      <c r="Q44" s="91"/>
      <c r="R44" s="91"/>
      <c r="S44" s="91"/>
      <c r="T44" s="91"/>
      <c r="U44" s="91"/>
      <c r="V44" s="91"/>
    </row>
    <row r="45" s="58" customFormat="1" ht="30" customHeight="1" spans="1:22">
      <c r="A45" s="85" t="s">
        <v>126</v>
      </c>
      <c r="B45" s="86" t="s">
        <v>127</v>
      </c>
      <c r="C45" s="31" t="s">
        <v>128</v>
      </c>
      <c r="D45" s="84" t="s">
        <v>97</v>
      </c>
      <c r="E45" s="69">
        <v>28</v>
      </c>
      <c r="F45" s="69"/>
      <c r="G45" s="28"/>
      <c r="H45" s="70"/>
      <c r="I45" s="91"/>
      <c r="J45" s="92"/>
      <c r="K45" s="93"/>
      <c r="L45" s="92"/>
      <c r="M45" s="93"/>
      <c r="N45" s="92"/>
      <c r="O45" s="91"/>
      <c r="P45" s="92"/>
      <c r="Q45" s="91"/>
      <c r="R45" s="92"/>
      <c r="S45" s="91"/>
      <c r="T45" s="92"/>
      <c r="U45" s="91"/>
      <c r="V45" s="91"/>
    </row>
    <row r="46" s="58" customFormat="1" ht="24.95" customHeight="1" spans="1:22">
      <c r="A46" s="87" t="s">
        <v>129</v>
      </c>
      <c r="B46" s="88" t="s">
        <v>130</v>
      </c>
      <c r="C46" s="75"/>
      <c r="D46" s="89" t="s">
        <v>93</v>
      </c>
      <c r="E46" s="69"/>
      <c r="F46" s="69"/>
      <c r="G46" s="28"/>
      <c r="H46" s="70"/>
      <c r="I46" s="91"/>
      <c r="J46" s="94"/>
      <c r="K46" s="93"/>
      <c r="L46" s="93"/>
      <c r="M46" s="93"/>
      <c r="N46" s="94"/>
      <c r="O46" s="91"/>
      <c r="P46" s="91"/>
      <c r="Q46" s="91"/>
      <c r="R46" s="91"/>
      <c r="S46" s="91"/>
      <c r="T46" s="91"/>
      <c r="U46" s="91"/>
      <c r="V46" s="91"/>
    </row>
    <row r="47" s="58" customFormat="1" ht="45" customHeight="1" spans="1:22">
      <c r="A47" s="85" t="s">
        <v>131</v>
      </c>
      <c r="B47" s="88" t="s">
        <v>132</v>
      </c>
      <c r="C47" s="75" t="s">
        <v>133</v>
      </c>
      <c r="D47" s="89" t="s">
        <v>97</v>
      </c>
      <c r="E47" s="69">
        <f>28+240+1020</f>
        <v>1288</v>
      </c>
      <c r="F47" s="69"/>
      <c r="G47" s="28"/>
      <c r="H47" s="70"/>
      <c r="I47" s="94"/>
      <c r="J47" s="92"/>
      <c r="K47" s="94"/>
      <c r="L47" s="92"/>
      <c r="M47" s="94"/>
      <c r="N47" s="92"/>
      <c r="O47" s="94"/>
      <c r="P47" s="92"/>
      <c r="Q47" s="94"/>
      <c r="R47" s="92"/>
      <c r="S47" s="94"/>
      <c r="T47" s="92"/>
      <c r="U47" s="91"/>
      <c r="V47" s="91"/>
    </row>
    <row r="48" s="58" customFormat="1" ht="24.95" customHeight="1" spans="1:22">
      <c r="A48" s="85" t="s">
        <v>134</v>
      </c>
      <c r="B48" s="76" t="s">
        <v>135</v>
      </c>
      <c r="C48" s="76"/>
      <c r="D48" s="84" t="s">
        <v>93</v>
      </c>
      <c r="E48" s="69"/>
      <c r="F48" s="69"/>
      <c r="G48" s="28"/>
      <c r="H48" s="70"/>
      <c r="I48" s="94"/>
      <c r="J48" s="92"/>
      <c r="K48" s="94"/>
      <c r="L48" s="92"/>
      <c r="M48" s="94"/>
      <c r="N48" s="92"/>
      <c r="O48" s="94"/>
      <c r="P48" s="92"/>
      <c r="Q48" s="94"/>
      <c r="R48" s="92"/>
      <c r="S48" s="94"/>
      <c r="T48" s="92"/>
      <c r="U48" s="91"/>
      <c r="V48" s="91"/>
    </row>
    <row r="49" s="58" customFormat="1" ht="24.95" customHeight="1" spans="1:22">
      <c r="A49" s="85" t="s">
        <v>136</v>
      </c>
      <c r="B49" s="76" t="s">
        <v>137</v>
      </c>
      <c r="C49" s="76"/>
      <c r="D49" s="84" t="s">
        <v>93</v>
      </c>
      <c r="E49" s="69"/>
      <c r="F49" s="69"/>
      <c r="G49" s="28"/>
      <c r="H49" s="70"/>
      <c r="I49" s="91"/>
      <c r="J49" s="92"/>
      <c r="K49" s="91"/>
      <c r="L49" s="92"/>
      <c r="M49" s="91"/>
      <c r="N49" s="92"/>
      <c r="O49" s="91"/>
      <c r="P49" s="92"/>
      <c r="Q49" s="91"/>
      <c r="R49" s="91"/>
      <c r="S49" s="91"/>
      <c r="T49" s="91"/>
      <c r="U49" s="91"/>
      <c r="V49" s="91"/>
    </row>
    <row r="50" s="58" customFormat="1" ht="54.95" customHeight="1" spans="1:22">
      <c r="A50" s="85" t="s">
        <v>94</v>
      </c>
      <c r="B50" s="76" t="s">
        <v>138</v>
      </c>
      <c r="C50" s="76" t="s">
        <v>139</v>
      </c>
      <c r="D50" s="84" t="s">
        <v>97</v>
      </c>
      <c r="E50" s="69">
        <f>28+240+1020</f>
        <v>1288</v>
      </c>
      <c r="F50" s="69"/>
      <c r="G50" s="28"/>
      <c r="H50" s="70"/>
      <c r="I50" s="91"/>
      <c r="J50" s="92"/>
      <c r="K50" s="91"/>
      <c r="L50" s="92"/>
      <c r="M50" s="91"/>
      <c r="N50" s="92"/>
      <c r="O50" s="91"/>
      <c r="P50" s="92"/>
      <c r="Q50" s="91"/>
      <c r="R50" s="91"/>
      <c r="S50" s="91"/>
      <c r="T50" s="91"/>
      <c r="U50" s="91"/>
      <c r="V50" s="91"/>
    </row>
    <row r="51" s="58" customFormat="1" ht="45" customHeight="1" spans="1:19">
      <c r="A51" s="85" t="s">
        <v>98</v>
      </c>
      <c r="B51" s="76" t="s">
        <v>174</v>
      </c>
      <c r="C51" s="76" t="s">
        <v>175</v>
      </c>
      <c r="D51" s="84" t="s">
        <v>97</v>
      </c>
      <c r="E51" s="69">
        <v>8625</v>
      </c>
      <c r="F51" s="69"/>
      <c r="G51" s="28"/>
      <c r="H51" s="70"/>
      <c r="I51" s="95"/>
      <c r="J51" s="95"/>
      <c r="K51" s="96"/>
      <c r="L51" s="95"/>
      <c r="M51" s="96"/>
      <c r="N51" s="95"/>
      <c r="O51" s="96"/>
      <c r="P51" s="95"/>
      <c r="Q51" s="96"/>
      <c r="R51" s="96"/>
      <c r="S51" s="96"/>
    </row>
    <row r="52" s="58" customFormat="1" ht="24.95" customHeight="1" spans="1:19">
      <c r="A52" s="85" t="s">
        <v>140</v>
      </c>
      <c r="B52" s="76" t="s">
        <v>141</v>
      </c>
      <c r="C52" s="76"/>
      <c r="D52" s="84" t="s">
        <v>93</v>
      </c>
      <c r="E52" s="69"/>
      <c r="F52" s="69"/>
      <c r="G52" s="28"/>
      <c r="H52" s="70"/>
      <c r="I52" s="95"/>
      <c r="J52" s="95"/>
      <c r="K52" s="96"/>
      <c r="L52" s="95"/>
      <c r="M52" s="96"/>
      <c r="N52" s="95"/>
      <c r="O52" s="96"/>
      <c r="P52" s="95"/>
      <c r="Q52" s="96"/>
      <c r="R52" s="96"/>
      <c r="S52" s="96"/>
    </row>
    <row r="53" s="58" customFormat="1" ht="24.95" customHeight="1" spans="1:19">
      <c r="A53" s="85" t="s">
        <v>142</v>
      </c>
      <c r="B53" s="76" t="s">
        <v>143</v>
      </c>
      <c r="C53" s="76" t="s">
        <v>144</v>
      </c>
      <c r="D53" s="68" t="s">
        <v>145</v>
      </c>
      <c r="E53" s="69">
        <v>13</v>
      </c>
      <c r="F53" s="69"/>
      <c r="G53" s="28"/>
      <c r="H53" s="70"/>
      <c r="I53" s="95"/>
      <c r="J53" s="95"/>
      <c r="K53" s="96"/>
      <c r="L53" s="95"/>
      <c r="M53" s="96"/>
      <c r="N53" s="95"/>
      <c r="O53" s="96"/>
      <c r="P53" s="95"/>
      <c r="Q53" s="96"/>
      <c r="R53" s="96"/>
      <c r="S53" s="96"/>
    </row>
    <row r="54" s="58" customFormat="1" ht="30" customHeight="1" spans="1:22">
      <c r="A54" s="68" t="s">
        <v>146</v>
      </c>
      <c r="B54" s="76" t="s">
        <v>147</v>
      </c>
      <c r="C54" s="76" t="s">
        <v>148</v>
      </c>
      <c r="D54" s="68" t="s">
        <v>97</v>
      </c>
      <c r="E54" s="69">
        <v>28</v>
      </c>
      <c r="F54" s="69"/>
      <c r="G54" s="28"/>
      <c r="H54" s="70"/>
      <c r="I54" s="91"/>
      <c r="J54" s="92"/>
      <c r="K54" s="91"/>
      <c r="L54" s="92"/>
      <c r="M54" s="91"/>
      <c r="N54" s="92"/>
      <c r="O54" s="91"/>
      <c r="P54" s="92"/>
      <c r="Q54" s="91"/>
      <c r="R54" s="91"/>
      <c r="S54" s="91"/>
      <c r="T54" s="91"/>
      <c r="U54" s="91"/>
      <c r="V54" s="91"/>
    </row>
    <row r="55" s="58" customFormat="1" ht="39.95" customHeight="1" spans="1:22">
      <c r="A55" s="87" t="s">
        <v>149</v>
      </c>
      <c r="B55" s="76" t="s">
        <v>150</v>
      </c>
      <c r="C55" s="76"/>
      <c r="D55" s="84" t="s">
        <v>93</v>
      </c>
      <c r="E55" s="69"/>
      <c r="F55" s="69"/>
      <c r="G55" s="28"/>
      <c r="H55" s="70"/>
      <c r="I55" s="91"/>
      <c r="J55" s="92"/>
      <c r="K55" s="91"/>
      <c r="L55" s="92"/>
      <c r="M55" s="91"/>
      <c r="N55" s="92"/>
      <c r="O55" s="91"/>
      <c r="P55" s="92"/>
      <c r="Q55" s="91"/>
      <c r="R55" s="91"/>
      <c r="S55" s="91"/>
      <c r="T55" s="91"/>
      <c r="U55" s="91"/>
      <c r="V55" s="91"/>
    </row>
    <row r="56" s="58" customFormat="1" ht="45" customHeight="1" spans="1:22">
      <c r="A56" s="87" t="s">
        <v>151</v>
      </c>
      <c r="B56" s="90" t="s">
        <v>152</v>
      </c>
      <c r="C56" s="75" t="s">
        <v>153</v>
      </c>
      <c r="D56" s="89" t="s">
        <v>154</v>
      </c>
      <c r="E56" s="69">
        <v>30</v>
      </c>
      <c r="F56" s="69"/>
      <c r="G56" s="28"/>
      <c r="H56" s="70"/>
      <c r="I56" s="91"/>
      <c r="J56" s="92"/>
      <c r="K56" s="91"/>
      <c r="L56" s="92"/>
      <c r="M56" s="91"/>
      <c r="N56" s="92"/>
      <c r="O56" s="91"/>
      <c r="P56" s="92"/>
      <c r="Q56" s="91"/>
      <c r="R56" s="91"/>
      <c r="S56" s="91"/>
      <c r="T56" s="91"/>
      <c r="U56" s="91"/>
      <c r="V56" s="91"/>
    </row>
    <row r="57" s="58" customFormat="1" ht="24.95" customHeight="1" spans="1:22">
      <c r="A57" s="87" t="s">
        <v>155</v>
      </c>
      <c r="B57" s="90" t="s">
        <v>156</v>
      </c>
      <c r="C57" s="75"/>
      <c r="D57" s="84" t="s">
        <v>93</v>
      </c>
      <c r="E57" s="69"/>
      <c r="F57" s="69"/>
      <c r="G57" s="28"/>
      <c r="H57" s="70"/>
      <c r="I57" s="91"/>
      <c r="J57" s="92"/>
      <c r="K57" s="91"/>
      <c r="L57" s="92"/>
      <c r="M57" s="91"/>
      <c r="N57" s="92"/>
      <c r="O57" s="91"/>
      <c r="P57" s="92"/>
      <c r="Q57" s="91"/>
      <c r="R57" s="91"/>
      <c r="S57" s="91"/>
      <c r="T57" s="91"/>
      <c r="U57" s="91"/>
      <c r="V57" s="91"/>
    </row>
    <row r="58" s="58" customFormat="1" ht="30" customHeight="1" spans="1:22">
      <c r="A58" s="87" t="s">
        <v>157</v>
      </c>
      <c r="B58" s="90" t="s">
        <v>158</v>
      </c>
      <c r="C58" s="31" t="s">
        <v>159</v>
      </c>
      <c r="D58" s="84" t="s">
        <v>160</v>
      </c>
      <c r="E58" s="69">
        <f>1020+130</f>
        <v>1150</v>
      </c>
      <c r="F58" s="69"/>
      <c r="G58" s="28"/>
      <c r="H58" s="70"/>
      <c r="I58" s="91"/>
      <c r="J58" s="92"/>
      <c r="K58" s="91"/>
      <c r="L58" s="92"/>
      <c r="M58" s="91"/>
      <c r="N58" s="92"/>
      <c r="O58" s="91"/>
      <c r="P58" s="92"/>
      <c r="Q58" s="91"/>
      <c r="R58" s="91"/>
      <c r="S58" s="91"/>
      <c r="T58" s="91"/>
      <c r="U58" s="91"/>
      <c r="V58" s="91"/>
    </row>
    <row r="59" s="58" customFormat="1" ht="30" customHeight="1" spans="1:22">
      <c r="A59" s="85" t="s">
        <v>161</v>
      </c>
      <c r="B59" s="86" t="s">
        <v>162</v>
      </c>
      <c r="C59" s="31" t="s">
        <v>163</v>
      </c>
      <c r="D59" s="84" t="s">
        <v>97</v>
      </c>
      <c r="E59" s="69">
        <f>1150*0.32</f>
        <v>368</v>
      </c>
      <c r="F59" s="69"/>
      <c r="G59" s="28"/>
      <c r="H59" s="70"/>
      <c r="I59" s="91"/>
      <c r="J59" s="92"/>
      <c r="K59" s="91"/>
      <c r="L59" s="92"/>
      <c r="M59" s="91"/>
      <c r="N59" s="92"/>
      <c r="O59" s="91"/>
      <c r="P59" s="92"/>
      <c r="Q59" s="91"/>
      <c r="R59" s="91"/>
      <c r="S59" s="91"/>
      <c r="T59" s="91"/>
      <c r="U59" s="91"/>
      <c r="V59" s="91"/>
    </row>
    <row r="60" s="58" customFormat="1" ht="20.1" customHeight="1" spans="1:7">
      <c r="A60" s="71">
        <v>320</v>
      </c>
      <c r="B60" s="78" t="s">
        <v>176</v>
      </c>
      <c r="C60" s="79"/>
      <c r="D60" s="80"/>
      <c r="E60" s="81"/>
      <c r="F60" s="81"/>
      <c r="G60" s="81"/>
    </row>
    <row r="61" s="58" customFormat="1" ht="45" customHeight="1" spans="1:7">
      <c r="A61" s="71" t="s">
        <v>177</v>
      </c>
      <c r="B61" s="78" t="s">
        <v>178</v>
      </c>
      <c r="C61" s="82" t="s">
        <v>179</v>
      </c>
      <c r="D61" s="83" t="s">
        <v>170</v>
      </c>
      <c r="E61" s="73">
        <v>2</v>
      </c>
      <c r="F61" s="73"/>
      <c r="G61" s="73"/>
    </row>
    <row r="62" s="58" customFormat="1" ht="24.95" customHeight="1" spans="1:22">
      <c r="A62" s="26" t="s">
        <v>109</v>
      </c>
      <c r="B62" s="27" t="s">
        <v>180</v>
      </c>
      <c r="C62" s="68"/>
      <c r="D62" s="68"/>
      <c r="E62" s="69"/>
      <c r="F62" s="69"/>
      <c r="G62" s="28"/>
      <c r="H62" s="70"/>
      <c r="I62" s="91"/>
      <c r="J62" s="91"/>
      <c r="K62" s="91"/>
      <c r="L62" s="91"/>
      <c r="M62" s="91"/>
      <c r="N62" s="91"/>
      <c r="O62" s="91"/>
      <c r="P62" s="91"/>
      <c r="Q62" s="91"/>
      <c r="R62" s="91"/>
      <c r="S62" s="91"/>
      <c r="T62" s="91"/>
      <c r="U62" s="91"/>
      <c r="V62" s="91"/>
    </row>
    <row r="63" s="58" customFormat="1" ht="24.95" customHeight="1" spans="1:22">
      <c r="A63" s="71" t="s">
        <v>129</v>
      </c>
      <c r="B63" s="72" t="s">
        <v>130</v>
      </c>
      <c r="C63" s="75"/>
      <c r="D63" s="71" t="s">
        <v>93</v>
      </c>
      <c r="E63" s="73"/>
      <c r="F63" s="74"/>
      <c r="G63" s="28"/>
      <c r="H63" s="70"/>
      <c r="I63" s="91"/>
      <c r="J63" s="93"/>
      <c r="K63" s="93"/>
      <c r="L63" s="93"/>
      <c r="M63" s="93"/>
      <c r="N63" s="94"/>
      <c r="O63" s="91"/>
      <c r="P63" s="91"/>
      <c r="Q63" s="91"/>
      <c r="R63" s="91"/>
      <c r="S63" s="91"/>
      <c r="T63" s="91"/>
      <c r="U63" s="91"/>
      <c r="V63" s="91"/>
    </row>
    <row r="64" s="58" customFormat="1" ht="45" customHeight="1" spans="1:22">
      <c r="A64" s="71" t="s">
        <v>131</v>
      </c>
      <c r="B64" s="72" t="s">
        <v>132</v>
      </c>
      <c r="C64" s="75" t="s">
        <v>133</v>
      </c>
      <c r="D64" s="71" t="s">
        <v>97</v>
      </c>
      <c r="E64" s="73">
        <v>1928</v>
      </c>
      <c r="F64" s="74"/>
      <c r="G64" s="28"/>
      <c r="H64" s="70"/>
      <c r="I64" s="91"/>
      <c r="J64" s="92"/>
      <c r="K64" s="93"/>
      <c r="L64" s="92"/>
      <c r="M64" s="93"/>
      <c r="N64" s="92"/>
      <c r="O64" s="91"/>
      <c r="P64" s="92"/>
      <c r="Q64" s="91"/>
      <c r="R64" s="92"/>
      <c r="S64" s="91"/>
      <c r="T64" s="92"/>
      <c r="U64" s="91"/>
      <c r="V64" s="91"/>
    </row>
    <row r="65" s="58" customFormat="1" ht="24.95" customHeight="1" spans="1:22">
      <c r="A65" s="71" t="s">
        <v>134</v>
      </c>
      <c r="B65" s="72" t="s">
        <v>135</v>
      </c>
      <c r="C65" s="76"/>
      <c r="D65" s="71" t="s">
        <v>93</v>
      </c>
      <c r="E65" s="73"/>
      <c r="F65" s="74"/>
      <c r="G65" s="28"/>
      <c r="H65" s="70"/>
      <c r="I65" s="91"/>
      <c r="J65" s="92"/>
      <c r="K65" s="91"/>
      <c r="L65" s="92"/>
      <c r="M65" s="91"/>
      <c r="N65" s="92"/>
      <c r="O65" s="91"/>
      <c r="P65" s="92"/>
      <c r="Q65" s="91"/>
      <c r="R65" s="91"/>
      <c r="S65" s="91"/>
      <c r="T65" s="91"/>
      <c r="U65" s="91"/>
      <c r="V65" s="91"/>
    </row>
    <row r="66" s="58" customFormat="1" ht="24.95" customHeight="1" spans="1:22">
      <c r="A66" s="71" t="s">
        <v>136</v>
      </c>
      <c r="B66" s="72" t="s">
        <v>137</v>
      </c>
      <c r="C66" s="76"/>
      <c r="D66" s="71" t="s">
        <v>93</v>
      </c>
      <c r="E66" s="73"/>
      <c r="F66" s="74"/>
      <c r="G66" s="28"/>
      <c r="H66" s="70"/>
      <c r="I66" s="91"/>
      <c r="J66" s="92"/>
      <c r="K66" s="93"/>
      <c r="L66" s="92"/>
      <c r="M66" s="93"/>
      <c r="N66" s="92"/>
      <c r="O66" s="91"/>
      <c r="P66" s="92"/>
      <c r="Q66" s="91"/>
      <c r="R66" s="92"/>
      <c r="S66" s="91"/>
      <c r="T66" s="92"/>
      <c r="U66" s="91"/>
      <c r="V66" s="91"/>
    </row>
    <row r="67" s="58" customFormat="1" ht="57.95" customHeight="1" spans="1:22">
      <c r="A67" s="71" t="s">
        <v>94</v>
      </c>
      <c r="B67" s="72" t="s">
        <v>138</v>
      </c>
      <c r="C67" s="76" t="s">
        <v>139</v>
      </c>
      <c r="D67" s="71" t="s">
        <v>97</v>
      </c>
      <c r="E67" s="73">
        <v>1928</v>
      </c>
      <c r="F67" s="74"/>
      <c r="G67" s="28"/>
      <c r="H67" s="70"/>
      <c r="I67" s="91"/>
      <c r="J67" s="92"/>
      <c r="K67" s="93"/>
      <c r="L67" s="92"/>
      <c r="M67" s="93"/>
      <c r="N67" s="92"/>
      <c r="O67" s="91"/>
      <c r="P67" s="92"/>
      <c r="Q67" s="91"/>
      <c r="R67" s="92"/>
      <c r="S67" s="91"/>
      <c r="T67" s="92"/>
      <c r="U67" s="91"/>
      <c r="V67" s="91"/>
    </row>
    <row r="68" s="58" customFormat="1" ht="39.95" customHeight="1" spans="1:22">
      <c r="A68" s="71" t="s">
        <v>149</v>
      </c>
      <c r="B68" s="72" t="s">
        <v>150</v>
      </c>
      <c r="C68" s="76"/>
      <c r="D68" s="71" t="s">
        <v>93</v>
      </c>
      <c r="E68" s="73"/>
      <c r="F68" s="74"/>
      <c r="G68" s="28"/>
      <c r="H68" s="70"/>
      <c r="I68" s="91"/>
      <c r="J68" s="92"/>
      <c r="K68" s="93"/>
      <c r="L68" s="92"/>
      <c r="M68" s="91"/>
      <c r="N68" s="92"/>
      <c r="O68" s="91"/>
      <c r="P68" s="91"/>
      <c r="Q68" s="91"/>
      <c r="R68" s="91"/>
      <c r="S68" s="91"/>
      <c r="T68" s="91"/>
      <c r="U68" s="91"/>
      <c r="V68" s="91"/>
    </row>
    <row r="69" s="58" customFormat="1" ht="45" customHeight="1" spans="1:22">
      <c r="A69" s="71" t="s">
        <v>151</v>
      </c>
      <c r="B69" s="72" t="s">
        <v>152</v>
      </c>
      <c r="C69" s="75" t="s">
        <v>153</v>
      </c>
      <c r="D69" s="71" t="s">
        <v>154</v>
      </c>
      <c r="E69" s="73">
        <v>51</v>
      </c>
      <c r="F69" s="74"/>
      <c r="G69" s="28"/>
      <c r="H69" s="70"/>
      <c r="I69" s="91"/>
      <c r="J69" s="91"/>
      <c r="K69" s="91"/>
      <c r="L69" s="91"/>
      <c r="M69" s="91"/>
      <c r="N69" s="91"/>
      <c r="O69" s="91"/>
      <c r="P69" s="91"/>
      <c r="Q69" s="91"/>
      <c r="R69" s="91"/>
      <c r="S69" s="91"/>
      <c r="T69" s="91"/>
      <c r="U69" s="91"/>
      <c r="V69" s="91"/>
    </row>
    <row r="70" s="58" customFormat="1" ht="24.95" customHeight="1" spans="1:22">
      <c r="A70" s="71" t="s">
        <v>155</v>
      </c>
      <c r="B70" s="72" t="s">
        <v>156</v>
      </c>
      <c r="C70" s="75"/>
      <c r="D70" s="71" t="s">
        <v>93</v>
      </c>
      <c r="E70" s="73"/>
      <c r="F70" s="74"/>
      <c r="G70" s="28"/>
      <c r="H70" s="70"/>
      <c r="I70" s="91"/>
      <c r="J70" s="92"/>
      <c r="K70" s="93"/>
      <c r="L70" s="92"/>
      <c r="M70" s="93"/>
      <c r="N70" s="92"/>
      <c r="O70" s="91"/>
      <c r="P70" s="92"/>
      <c r="Q70" s="91"/>
      <c r="R70" s="92"/>
      <c r="S70" s="91"/>
      <c r="T70" s="92"/>
      <c r="U70" s="91"/>
      <c r="V70" s="91"/>
    </row>
    <row r="71" s="58" customFormat="1" ht="35.1" customHeight="1" spans="1:22">
      <c r="A71" s="71" t="s">
        <v>157</v>
      </c>
      <c r="B71" s="72" t="s">
        <v>158</v>
      </c>
      <c r="C71" s="31" t="s">
        <v>159</v>
      </c>
      <c r="D71" s="71" t="s">
        <v>160</v>
      </c>
      <c r="E71" s="73">
        <v>455</v>
      </c>
      <c r="F71" s="74"/>
      <c r="G71" s="28"/>
      <c r="H71" s="70"/>
      <c r="I71" s="91"/>
      <c r="J71" s="91"/>
      <c r="K71" s="91"/>
      <c r="L71" s="91"/>
      <c r="M71" s="91"/>
      <c r="N71" s="91"/>
      <c r="O71" s="91"/>
      <c r="P71" s="91"/>
      <c r="Q71" s="91"/>
      <c r="R71" s="91"/>
      <c r="S71" s="91"/>
      <c r="T71" s="91"/>
      <c r="U71" s="91"/>
      <c r="V71" s="91"/>
    </row>
    <row r="72" s="58" customFormat="1" ht="35.1" customHeight="1" spans="1:22">
      <c r="A72" s="71" t="s">
        <v>161</v>
      </c>
      <c r="B72" s="72" t="s">
        <v>162</v>
      </c>
      <c r="C72" s="31" t="s">
        <v>163</v>
      </c>
      <c r="D72" s="71" t="s">
        <v>97</v>
      </c>
      <c r="E72" s="73">
        <f>455*0.32</f>
        <v>145.6</v>
      </c>
      <c r="F72" s="74"/>
      <c r="G72" s="28"/>
      <c r="H72" s="70"/>
      <c r="I72" s="91"/>
      <c r="J72" s="91"/>
      <c r="K72" s="93"/>
      <c r="L72" s="92"/>
      <c r="M72" s="93"/>
      <c r="N72" s="92"/>
      <c r="O72" s="91"/>
      <c r="P72" s="92"/>
      <c r="Q72" s="91"/>
      <c r="R72" s="92"/>
      <c r="S72" s="91"/>
      <c r="T72" s="92"/>
      <c r="U72" s="91"/>
      <c r="V72" s="91"/>
    </row>
    <row r="73" s="58" customFormat="1" ht="24.95" customHeight="1" spans="1:22">
      <c r="A73" s="71" t="s">
        <v>164</v>
      </c>
      <c r="B73" s="72" t="s">
        <v>165</v>
      </c>
      <c r="C73" s="75" t="s">
        <v>166</v>
      </c>
      <c r="D73" s="77" t="s">
        <v>97</v>
      </c>
      <c r="E73" s="73">
        <v>1928</v>
      </c>
      <c r="F73" s="73"/>
      <c r="G73" s="28"/>
      <c r="H73" s="70"/>
      <c r="I73" s="91"/>
      <c r="J73" s="93"/>
      <c r="K73" s="93"/>
      <c r="L73" s="93"/>
      <c r="M73" s="93"/>
      <c r="N73" s="94"/>
      <c r="O73" s="91"/>
      <c r="P73" s="91"/>
      <c r="Q73" s="91"/>
      <c r="R73" s="91"/>
      <c r="S73" s="91"/>
      <c r="T73" s="91"/>
      <c r="U73" s="91"/>
      <c r="V73" s="91"/>
    </row>
    <row r="74" s="58" customFormat="1" ht="24.95" customHeight="1" spans="1:22">
      <c r="A74" s="26" t="s">
        <v>111</v>
      </c>
      <c r="B74" s="27" t="s">
        <v>110</v>
      </c>
      <c r="C74" s="68"/>
      <c r="D74" s="68"/>
      <c r="E74" s="69"/>
      <c r="F74" s="69"/>
      <c r="G74" s="28"/>
      <c r="H74" s="70"/>
      <c r="I74" s="91"/>
      <c r="J74" s="91"/>
      <c r="K74" s="91"/>
      <c r="L74" s="91"/>
      <c r="M74" s="91"/>
      <c r="N74" s="91"/>
      <c r="O74" s="91"/>
      <c r="P74" s="91"/>
      <c r="Q74" s="91"/>
      <c r="R74" s="91"/>
      <c r="S74" s="91"/>
      <c r="T74" s="91"/>
      <c r="U74" s="91"/>
      <c r="V74" s="91"/>
    </row>
    <row r="75" s="58" customFormat="1" ht="24.95" customHeight="1" spans="1:22">
      <c r="A75" s="71" t="s">
        <v>124</v>
      </c>
      <c r="B75" s="72" t="s">
        <v>125</v>
      </c>
      <c r="C75" s="31"/>
      <c r="D75" s="71" t="s">
        <v>93</v>
      </c>
      <c r="E75" s="73"/>
      <c r="F75" s="74"/>
      <c r="G75" s="28"/>
      <c r="H75" s="70"/>
      <c r="I75" s="91"/>
      <c r="J75" s="92"/>
      <c r="K75" s="93"/>
      <c r="L75" s="92"/>
      <c r="M75" s="93"/>
      <c r="N75" s="92"/>
      <c r="O75" s="91"/>
      <c r="P75" s="92"/>
      <c r="Q75" s="91"/>
      <c r="R75" s="92"/>
      <c r="S75" s="91"/>
      <c r="T75" s="92"/>
      <c r="U75" s="91"/>
      <c r="V75" s="91"/>
    </row>
    <row r="76" s="58" customFormat="1" ht="27.95" customHeight="1" spans="1:22">
      <c r="A76" s="71" t="s">
        <v>126</v>
      </c>
      <c r="B76" s="72" t="s">
        <v>127</v>
      </c>
      <c r="C76" s="31" t="s">
        <v>128</v>
      </c>
      <c r="D76" s="71" t="s">
        <v>97</v>
      </c>
      <c r="E76" s="73">
        <v>266</v>
      </c>
      <c r="F76" s="74"/>
      <c r="G76" s="28"/>
      <c r="H76" s="70"/>
      <c r="I76" s="91"/>
      <c r="J76" s="92"/>
      <c r="K76" s="93"/>
      <c r="L76" s="92"/>
      <c r="M76" s="93"/>
      <c r="N76" s="92"/>
      <c r="O76" s="91"/>
      <c r="P76" s="92"/>
      <c r="Q76" s="91"/>
      <c r="R76" s="92"/>
      <c r="S76" s="91"/>
      <c r="T76" s="92"/>
      <c r="U76" s="91"/>
      <c r="V76" s="91"/>
    </row>
    <row r="77" s="58" customFormat="1" ht="24.95" customHeight="1" spans="1:22">
      <c r="A77" s="71" t="s">
        <v>129</v>
      </c>
      <c r="B77" s="72" t="s">
        <v>130</v>
      </c>
      <c r="C77" s="75"/>
      <c r="D77" s="71" t="s">
        <v>93</v>
      </c>
      <c r="E77" s="73"/>
      <c r="F77" s="74"/>
      <c r="G77" s="28"/>
      <c r="H77" s="70"/>
      <c r="I77" s="91"/>
      <c r="J77" s="93"/>
      <c r="K77" s="93"/>
      <c r="L77" s="93"/>
      <c r="M77" s="93"/>
      <c r="N77" s="94"/>
      <c r="O77" s="91"/>
      <c r="P77" s="91"/>
      <c r="Q77" s="91"/>
      <c r="R77" s="91"/>
      <c r="S77" s="91"/>
      <c r="T77" s="91"/>
      <c r="U77" s="91"/>
      <c r="V77" s="91"/>
    </row>
    <row r="78" s="58" customFormat="1" ht="45" customHeight="1" spans="1:22">
      <c r="A78" s="71" t="s">
        <v>131</v>
      </c>
      <c r="B78" s="72" t="s">
        <v>132</v>
      </c>
      <c r="C78" s="75" t="s">
        <v>133</v>
      </c>
      <c r="D78" s="71" t="s">
        <v>97</v>
      </c>
      <c r="E78" s="73">
        <v>4675</v>
      </c>
      <c r="F78" s="74"/>
      <c r="G78" s="28"/>
      <c r="H78" s="70"/>
      <c r="I78" s="91"/>
      <c r="J78" s="92"/>
      <c r="K78" s="93"/>
      <c r="L78" s="92"/>
      <c r="M78" s="93"/>
      <c r="N78" s="92"/>
      <c r="O78" s="91"/>
      <c r="P78" s="92"/>
      <c r="Q78" s="91"/>
      <c r="R78" s="92"/>
      <c r="S78" s="91"/>
      <c r="T78" s="92"/>
      <c r="U78" s="91"/>
      <c r="V78" s="91"/>
    </row>
    <row r="79" s="58" customFormat="1" ht="24.95" customHeight="1" spans="1:22">
      <c r="A79" s="71" t="s">
        <v>134</v>
      </c>
      <c r="B79" s="72" t="s">
        <v>135</v>
      </c>
      <c r="C79" s="76"/>
      <c r="D79" s="71" t="s">
        <v>93</v>
      </c>
      <c r="E79" s="73"/>
      <c r="F79" s="74"/>
      <c r="G79" s="28"/>
      <c r="H79" s="70"/>
      <c r="I79" s="91"/>
      <c r="J79" s="92"/>
      <c r="K79" s="91"/>
      <c r="L79" s="92"/>
      <c r="M79" s="91"/>
      <c r="N79" s="92"/>
      <c r="O79" s="91"/>
      <c r="P79" s="92"/>
      <c r="Q79" s="91"/>
      <c r="R79" s="91"/>
      <c r="S79" s="91"/>
      <c r="T79" s="91"/>
      <c r="U79" s="91"/>
      <c r="V79" s="91"/>
    </row>
    <row r="80" s="58" customFormat="1" ht="24.95" customHeight="1" spans="1:22">
      <c r="A80" s="71" t="s">
        <v>136</v>
      </c>
      <c r="B80" s="72" t="s">
        <v>137</v>
      </c>
      <c r="C80" s="76"/>
      <c r="D80" s="71" t="s">
        <v>93</v>
      </c>
      <c r="E80" s="73"/>
      <c r="F80" s="74"/>
      <c r="G80" s="28"/>
      <c r="H80" s="70"/>
      <c r="I80" s="91"/>
      <c r="J80" s="92"/>
      <c r="K80" s="93"/>
      <c r="L80" s="92"/>
      <c r="M80" s="93"/>
      <c r="N80" s="92"/>
      <c r="O80" s="91"/>
      <c r="P80" s="92"/>
      <c r="Q80" s="91"/>
      <c r="R80" s="92"/>
      <c r="S80" s="91"/>
      <c r="T80" s="92"/>
      <c r="U80" s="91"/>
      <c r="V80" s="91"/>
    </row>
    <row r="81" s="58" customFormat="1" ht="57.95" customHeight="1" spans="1:22">
      <c r="A81" s="71" t="s">
        <v>94</v>
      </c>
      <c r="B81" s="72" t="s">
        <v>138</v>
      </c>
      <c r="C81" s="76" t="s">
        <v>139</v>
      </c>
      <c r="D81" s="71" t="s">
        <v>97</v>
      </c>
      <c r="E81" s="73">
        <v>4675</v>
      </c>
      <c r="F81" s="74"/>
      <c r="G81" s="28"/>
      <c r="H81" s="70"/>
      <c r="I81" s="91"/>
      <c r="J81" s="92"/>
      <c r="K81" s="93"/>
      <c r="L81" s="92"/>
      <c r="M81" s="93"/>
      <c r="N81" s="92"/>
      <c r="O81" s="91"/>
      <c r="P81" s="92"/>
      <c r="Q81" s="91"/>
      <c r="R81" s="92"/>
      <c r="S81" s="91"/>
      <c r="T81" s="92"/>
      <c r="U81" s="91"/>
      <c r="V81" s="91"/>
    </row>
    <row r="82" s="58" customFormat="1" ht="24.95" customHeight="1" spans="1:22">
      <c r="A82" s="71" t="s">
        <v>140</v>
      </c>
      <c r="B82" s="72" t="s">
        <v>141</v>
      </c>
      <c r="C82" s="76"/>
      <c r="D82" s="71" t="s">
        <v>93</v>
      </c>
      <c r="E82" s="73"/>
      <c r="F82" s="74"/>
      <c r="G82" s="28"/>
      <c r="H82" s="70"/>
      <c r="I82" s="91"/>
      <c r="J82" s="92"/>
      <c r="K82" s="93"/>
      <c r="L82" s="92"/>
      <c r="M82" s="93"/>
      <c r="N82" s="92"/>
      <c r="O82" s="91"/>
      <c r="P82" s="92"/>
      <c r="Q82" s="91"/>
      <c r="R82" s="92"/>
      <c r="S82" s="91"/>
      <c r="T82" s="92"/>
      <c r="U82" s="91"/>
      <c r="V82" s="91"/>
    </row>
    <row r="83" s="58" customFormat="1" ht="24.95" customHeight="1" spans="1:22">
      <c r="A83" s="71" t="s">
        <v>142</v>
      </c>
      <c r="B83" s="72" t="s">
        <v>143</v>
      </c>
      <c r="C83" s="76" t="s">
        <v>144</v>
      </c>
      <c r="D83" s="71" t="s">
        <v>145</v>
      </c>
      <c r="E83" s="73">
        <v>117</v>
      </c>
      <c r="F83" s="74"/>
      <c r="G83" s="28"/>
      <c r="H83" s="70"/>
      <c r="I83" s="91"/>
      <c r="J83" s="91"/>
      <c r="K83" s="91"/>
      <c r="L83" s="91"/>
      <c r="M83" s="91"/>
      <c r="N83" s="91"/>
      <c r="O83" s="91"/>
      <c r="P83" s="91"/>
      <c r="Q83" s="91"/>
      <c r="R83" s="91"/>
      <c r="S83" s="91"/>
      <c r="T83" s="91"/>
      <c r="U83" s="91"/>
      <c r="V83" s="91"/>
    </row>
    <row r="84" s="58" customFormat="1" ht="27.95" customHeight="1" spans="1:22">
      <c r="A84" s="71" t="s">
        <v>146</v>
      </c>
      <c r="B84" s="72" t="s">
        <v>147</v>
      </c>
      <c r="C84" s="76" t="s">
        <v>148</v>
      </c>
      <c r="D84" s="71" t="s">
        <v>97</v>
      </c>
      <c r="E84" s="73">
        <v>266</v>
      </c>
      <c r="F84" s="74"/>
      <c r="G84" s="28"/>
      <c r="H84" s="70"/>
      <c r="I84" s="91"/>
      <c r="J84" s="91"/>
      <c r="K84" s="91"/>
      <c r="L84" s="91"/>
      <c r="M84" s="91"/>
      <c r="N84" s="91"/>
      <c r="O84" s="91"/>
      <c r="P84" s="91"/>
      <c r="Q84" s="91"/>
      <c r="R84" s="91"/>
      <c r="S84" s="91"/>
      <c r="T84" s="91"/>
      <c r="U84" s="91"/>
      <c r="V84" s="91"/>
    </row>
    <row r="85" s="58" customFormat="1" ht="39.95" customHeight="1" spans="1:22">
      <c r="A85" s="71" t="s">
        <v>149</v>
      </c>
      <c r="B85" s="72" t="s">
        <v>150</v>
      </c>
      <c r="C85" s="76"/>
      <c r="D85" s="71" t="s">
        <v>93</v>
      </c>
      <c r="E85" s="73"/>
      <c r="F85" s="74"/>
      <c r="G85" s="28"/>
      <c r="H85" s="70"/>
      <c r="I85" s="91"/>
      <c r="J85" s="92"/>
      <c r="K85" s="93"/>
      <c r="L85" s="92"/>
      <c r="M85" s="91"/>
      <c r="N85" s="92"/>
      <c r="O85" s="91"/>
      <c r="P85" s="91"/>
      <c r="Q85" s="91"/>
      <c r="R85" s="91"/>
      <c r="S85" s="91"/>
      <c r="T85" s="91"/>
      <c r="U85" s="91"/>
      <c r="V85" s="91"/>
    </row>
    <row r="86" s="58" customFormat="1" ht="45" customHeight="1" spans="1:22">
      <c r="A86" s="71" t="s">
        <v>151</v>
      </c>
      <c r="B86" s="72" t="s">
        <v>152</v>
      </c>
      <c r="C86" s="75" t="s">
        <v>153</v>
      </c>
      <c r="D86" s="71" t="s">
        <v>154</v>
      </c>
      <c r="E86" s="73">
        <v>85</v>
      </c>
      <c r="F86" s="74"/>
      <c r="G86" s="28"/>
      <c r="H86" s="70"/>
      <c r="I86" s="91"/>
      <c r="J86" s="91"/>
      <c r="K86" s="91"/>
      <c r="L86" s="91"/>
      <c r="M86" s="91"/>
      <c r="N86" s="91"/>
      <c r="O86" s="91"/>
      <c r="P86" s="91"/>
      <c r="Q86" s="91"/>
      <c r="R86" s="91"/>
      <c r="S86" s="91"/>
      <c r="T86" s="91"/>
      <c r="U86" s="91"/>
      <c r="V86" s="91"/>
    </row>
    <row r="87" s="58" customFormat="1" ht="24.95" customHeight="1" spans="1:22">
      <c r="A87" s="71" t="s">
        <v>155</v>
      </c>
      <c r="B87" s="72" t="s">
        <v>156</v>
      </c>
      <c r="C87" s="75"/>
      <c r="D87" s="71" t="s">
        <v>93</v>
      </c>
      <c r="E87" s="73"/>
      <c r="F87" s="74"/>
      <c r="G87" s="28"/>
      <c r="H87" s="70"/>
      <c r="I87" s="91"/>
      <c r="J87" s="92"/>
      <c r="K87" s="93"/>
      <c r="L87" s="92"/>
      <c r="M87" s="93"/>
      <c r="N87" s="92"/>
      <c r="O87" s="91"/>
      <c r="P87" s="92"/>
      <c r="Q87" s="91"/>
      <c r="R87" s="92"/>
      <c r="S87" s="91"/>
      <c r="T87" s="92"/>
      <c r="U87" s="91"/>
      <c r="V87" s="91"/>
    </row>
    <row r="88" s="58" customFormat="1" ht="35.1" customHeight="1" spans="1:22">
      <c r="A88" s="71" t="s">
        <v>157</v>
      </c>
      <c r="B88" s="72" t="s">
        <v>158</v>
      </c>
      <c r="C88" s="31" t="s">
        <v>159</v>
      </c>
      <c r="D88" s="71" t="s">
        <v>160</v>
      </c>
      <c r="E88" s="73">
        <v>1868</v>
      </c>
      <c r="F88" s="74"/>
      <c r="G88" s="28"/>
      <c r="H88" s="70"/>
      <c r="I88" s="91"/>
      <c r="J88" s="91"/>
      <c r="K88" s="91"/>
      <c r="L88" s="91"/>
      <c r="M88" s="91"/>
      <c r="N88" s="91"/>
      <c r="O88" s="91"/>
      <c r="P88" s="91"/>
      <c r="Q88" s="91"/>
      <c r="R88" s="91"/>
      <c r="S88" s="91"/>
      <c r="T88" s="91"/>
      <c r="U88" s="91"/>
      <c r="V88" s="91"/>
    </row>
    <row r="89" s="58" customFormat="1" ht="35.1" customHeight="1" spans="1:22">
      <c r="A89" s="71" t="s">
        <v>161</v>
      </c>
      <c r="B89" s="72" t="s">
        <v>162</v>
      </c>
      <c r="C89" s="31" t="s">
        <v>163</v>
      </c>
      <c r="D89" s="71" t="s">
        <v>97</v>
      </c>
      <c r="E89" s="73">
        <f>1868*0.32</f>
        <v>597.76</v>
      </c>
      <c r="F89" s="74"/>
      <c r="G89" s="28"/>
      <c r="H89" s="70"/>
      <c r="I89" s="91"/>
      <c r="J89" s="91"/>
      <c r="K89" s="93"/>
      <c r="L89" s="92"/>
      <c r="M89" s="93"/>
      <c r="N89" s="92"/>
      <c r="O89" s="91"/>
      <c r="P89" s="92"/>
      <c r="Q89" s="91"/>
      <c r="R89" s="92"/>
      <c r="S89" s="91"/>
      <c r="T89" s="92"/>
      <c r="U89" s="91"/>
      <c r="V89" s="91"/>
    </row>
    <row r="90" s="58" customFormat="1" ht="24.95" customHeight="1" spans="1:22">
      <c r="A90" s="71" t="s">
        <v>164</v>
      </c>
      <c r="B90" s="72" t="s">
        <v>165</v>
      </c>
      <c r="C90" s="75" t="s">
        <v>166</v>
      </c>
      <c r="D90" s="77" t="s">
        <v>97</v>
      </c>
      <c r="E90" s="73">
        <v>4675</v>
      </c>
      <c r="F90" s="73"/>
      <c r="G90" s="28"/>
      <c r="H90" s="70"/>
      <c r="I90" s="91"/>
      <c r="J90" s="93"/>
      <c r="K90" s="93"/>
      <c r="L90" s="93"/>
      <c r="M90" s="93"/>
      <c r="N90" s="94"/>
      <c r="O90" s="91"/>
      <c r="P90" s="91"/>
      <c r="Q90" s="91"/>
      <c r="R90" s="91"/>
      <c r="S90" s="91"/>
      <c r="T90" s="91"/>
      <c r="U90" s="91"/>
      <c r="V90" s="91"/>
    </row>
    <row r="91" s="58" customFormat="1" ht="20.1" customHeight="1" spans="1:7">
      <c r="A91" s="71">
        <v>318</v>
      </c>
      <c r="B91" s="78" t="s">
        <v>167</v>
      </c>
      <c r="C91" s="79"/>
      <c r="D91" s="80"/>
      <c r="E91" s="81"/>
      <c r="F91" s="81"/>
      <c r="G91" s="81"/>
    </row>
    <row r="92" s="58" customFormat="1" ht="45" customHeight="1" spans="1:7">
      <c r="A92" s="71" t="s">
        <v>168</v>
      </c>
      <c r="B92" s="78" t="s">
        <v>167</v>
      </c>
      <c r="C92" s="82" t="s">
        <v>169</v>
      </c>
      <c r="D92" s="83" t="s">
        <v>170</v>
      </c>
      <c r="E92" s="73">
        <v>8</v>
      </c>
      <c r="F92" s="73"/>
      <c r="G92" s="73"/>
    </row>
    <row r="93" s="58" customFormat="1" ht="24.95" customHeight="1" spans="1:22">
      <c r="A93" s="39" t="s">
        <v>113</v>
      </c>
      <c r="B93" s="40" t="s">
        <v>112</v>
      </c>
      <c r="C93" s="76"/>
      <c r="D93" s="84"/>
      <c r="E93" s="69"/>
      <c r="F93" s="69"/>
      <c r="G93" s="28"/>
      <c r="H93" s="70"/>
      <c r="I93" s="91"/>
      <c r="J93" s="92"/>
      <c r="K93" s="93"/>
      <c r="L93" s="92"/>
      <c r="M93" s="93"/>
      <c r="N93" s="92"/>
      <c r="O93" s="91"/>
      <c r="P93" s="92"/>
      <c r="Q93" s="91"/>
      <c r="R93" s="92"/>
      <c r="S93" s="91"/>
      <c r="T93" s="92"/>
      <c r="U93" s="91"/>
      <c r="V93" s="91"/>
    </row>
    <row r="94" s="58" customFormat="1" ht="24.95" customHeight="1" spans="1:22">
      <c r="A94" s="87" t="s">
        <v>129</v>
      </c>
      <c r="B94" s="88" t="s">
        <v>130</v>
      </c>
      <c r="C94" s="75"/>
      <c r="D94" s="89" t="s">
        <v>93</v>
      </c>
      <c r="E94" s="69"/>
      <c r="F94" s="69"/>
      <c r="G94" s="28"/>
      <c r="H94" s="70"/>
      <c r="I94" s="91"/>
      <c r="J94" s="94"/>
      <c r="K94" s="93"/>
      <c r="L94" s="93"/>
      <c r="M94" s="93"/>
      <c r="N94" s="94"/>
      <c r="O94" s="91"/>
      <c r="P94" s="91"/>
      <c r="Q94" s="91"/>
      <c r="R94" s="91"/>
      <c r="S94" s="91"/>
      <c r="T94" s="91"/>
      <c r="U94" s="91"/>
      <c r="V94" s="91"/>
    </row>
    <row r="95" s="58" customFormat="1" ht="45" customHeight="1" spans="1:22">
      <c r="A95" s="85" t="s">
        <v>131</v>
      </c>
      <c r="B95" s="88" t="s">
        <v>132</v>
      </c>
      <c r="C95" s="75" t="s">
        <v>133</v>
      </c>
      <c r="D95" s="89" t="s">
        <v>97</v>
      </c>
      <c r="E95" s="69">
        <v>100</v>
      </c>
      <c r="F95" s="69"/>
      <c r="G95" s="28"/>
      <c r="H95" s="70"/>
      <c r="I95" s="94"/>
      <c r="J95" s="92"/>
      <c r="K95" s="94"/>
      <c r="L95" s="92"/>
      <c r="M95" s="94"/>
      <c r="N95" s="92"/>
      <c r="O95" s="94"/>
      <c r="P95" s="92"/>
      <c r="Q95" s="94"/>
      <c r="R95" s="92"/>
      <c r="S95" s="94"/>
      <c r="T95" s="92"/>
      <c r="U95" s="91"/>
      <c r="V95" s="91"/>
    </row>
    <row r="96" s="58" customFormat="1" ht="24.95" customHeight="1" spans="1:22">
      <c r="A96" s="85" t="s">
        <v>134</v>
      </c>
      <c r="B96" s="76" t="s">
        <v>135</v>
      </c>
      <c r="C96" s="76"/>
      <c r="D96" s="84" t="s">
        <v>93</v>
      </c>
      <c r="E96" s="69"/>
      <c r="F96" s="69"/>
      <c r="G96" s="28"/>
      <c r="H96" s="70"/>
      <c r="I96" s="94"/>
      <c r="J96" s="92"/>
      <c r="K96" s="94"/>
      <c r="L96" s="92"/>
      <c r="M96" s="94"/>
      <c r="N96" s="92"/>
      <c r="O96" s="94"/>
      <c r="P96" s="92"/>
      <c r="Q96" s="94"/>
      <c r="R96" s="92"/>
      <c r="S96" s="94"/>
      <c r="T96" s="92"/>
      <c r="U96" s="91"/>
      <c r="V96" s="91"/>
    </row>
    <row r="97" s="58" customFormat="1" ht="24.95" customHeight="1" spans="1:22">
      <c r="A97" s="85" t="s">
        <v>136</v>
      </c>
      <c r="B97" s="76" t="s">
        <v>137</v>
      </c>
      <c r="C97" s="76"/>
      <c r="D97" s="84" t="s">
        <v>93</v>
      </c>
      <c r="E97" s="69"/>
      <c r="F97" s="69"/>
      <c r="G97" s="28"/>
      <c r="H97" s="70"/>
      <c r="I97" s="91"/>
      <c r="J97" s="92"/>
      <c r="K97" s="91"/>
      <c r="L97" s="92"/>
      <c r="M97" s="91"/>
      <c r="N97" s="92"/>
      <c r="O97" s="91"/>
      <c r="P97" s="92"/>
      <c r="Q97" s="91"/>
      <c r="R97" s="91"/>
      <c r="S97" s="91"/>
      <c r="T97" s="91"/>
      <c r="U97" s="91"/>
      <c r="V97" s="91"/>
    </row>
    <row r="98" s="58" customFormat="1" ht="54.95" customHeight="1" spans="1:22">
      <c r="A98" s="85" t="s">
        <v>94</v>
      </c>
      <c r="B98" s="76" t="s">
        <v>138</v>
      </c>
      <c r="C98" s="76" t="s">
        <v>139</v>
      </c>
      <c r="D98" s="84" t="s">
        <v>97</v>
      </c>
      <c r="E98" s="69">
        <v>100</v>
      </c>
      <c r="F98" s="69"/>
      <c r="G98" s="28"/>
      <c r="H98" s="70"/>
      <c r="I98" s="91"/>
      <c r="J98" s="92"/>
      <c r="K98" s="91"/>
      <c r="L98" s="92"/>
      <c r="M98" s="91"/>
      <c r="N98" s="92"/>
      <c r="O98" s="91"/>
      <c r="P98" s="92"/>
      <c r="Q98" s="91"/>
      <c r="R98" s="91"/>
      <c r="S98" s="91"/>
      <c r="T98" s="91"/>
      <c r="U98" s="91"/>
      <c r="V98" s="91"/>
    </row>
    <row r="99" s="58" customFormat="1" ht="45" customHeight="1" spans="1:19">
      <c r="A99" s="85" t="s">
        <v>98</v>
      </c>
      <c r="B99" s="76" t="s">
        <v>174</v>
      </c>
      <c r="C99" s="76" t="s">
        <v>175</v>
      </c>
      <c r="D99" s="84" t="s">
        <v>97</v>
      </c>
      <c r="E99" s="69">
        <v>1365</v>
      </c>
      <c r="F99" s="69"/>
      <c r="G99" s="28"/>
      <c r="H99" s="70"/>
      <c r="I99" s="95"/>
      <c r="J99" s="95"/>
      <c r="K99" s="96"/>
      <c r="L99" s="95"/>
      <c r="M99" s="96"/>
      <c r="N99" s="95"/>
      <c r="O99" s="96"/>
      <c r="P99" s="95"/>
      <c r="Q99" s="96"/>
      <c r="R99" s="96"/>
      <c r="S99" s="96"/>
    </row>
    <row r="100" s="58" customFormat="1" ht="39.95" customHeight="1" spans="1:22">
      <c r="A100" s="87" t="s">
        <v>149</v>
      </c>
      <c r="B100" s="76" t="s">
        <v>150</v>
      </c>
      <c r="C100" s="76"/>
      <c r="D100" s="84" t="s">
        <v>93</v>
      </c>
      <c r="E100" s="69"/>
      <c r="F100" s="69"/>
      <c r="G100" s="28"/>
      <c r="H100" s="70"/>
      <c r="I100" s="91"/>
      <c r="J100" s="92"/>
      <c r="K100" s="91"/>
      <c r="L100" s="92"/>
      <c r="M100" s="91"/>
      <c r="N100" s="92"/>
      <c r="O100" s="91"/>
      <c r="P100" s="92"/>
      <c r="Q100" s="91"/>
      <c r="R100" s="91"/>
      <c r="S100" s="91"/>
      <c r="T100" s="91"/>
      <c r="U100" s="91"/>
      <c r="V100" s="91"/>
    </row>
    <row r="101" s="58" customFormat="1" ht="45" customHeight="1" spans="1:22">
      <c r="A101" s="87" t="s">
        <v>151</v>
      </c>
      <c r="B101" s="90" t="s">
        <v>152</v>
      </c>
      <c r="C101" s="75" t="s">
        <v>153</v>
      </c>
      <c r="D101" s="89" t="s">
        <v>154</v>
      </c>
      <c r="E101" s="69">
        <v>12</v>
      </c>
      <c r="F101" s="69"/>
      <c r="G101" s="28"/>
      <c r="H101" s="70"/>
      <c r="I101" s="91"/>
      <c r="J101" s="92"/>
      <c r="K101" s="91"/>
      <c r="L101" s="92"/>
      <c r="M101" s="91"/>
      <c r="N101" s="92"/>
      <c r="O101" s="91"/>
      <c r="P101" s="92"/>
      <c r="Q101" s="91"/>
      <c r="R101" s="91"/>
      <c r="S101" s="91"/>
      <c r="T101" s="91"/>
      <c r="U101" s="91"/>
      <c r="V101" s="91"/>
    </row>
    <row r="102" s="58" customFormat="1" ht="24.95" customHeight="1" spans="1:22">
      <c r="A102" s="87" t="s">
        <v>155</v>
      </c>
      <c r="B102" s="90" t="s">
        <v>156</v>
      </c>
      <c r="C102" s="75"/>
      <c r="D102" s="84" t="s">
        <v>93</v>
      </c>
      <c r="E102" s="69"/>
      <c r="F102" s="69"/>
      <c r="G102" s="28"/>
      <c r="H102" s="70"/>
      <c r="I102" s="91"/>
      <c r="J102" s="92"/>
      <c r="K102" s="91"/>
      <c r="L102" s="92"/>
      <c r="M102" s="91"/>
      <c r="N102" s="92"/>
      <c r="O102" s="91"/>
      <c r="P102" s="92"/>
      <c r="Q102" s="91"/>
      <c r="R102" s="91"/>
      <c r="S102" s="91"/>
      <c r="T102" s="91"/>
      <c r="U102" s="91"/>
      <c r="V102" s="91"/>
    </row>
    <row r="103" s="58" customFormat="1" ht="30" customHeight="1" spans="1:22">
      <c r="A103" s="87" t="s">
        <v>157</v>
      </c>
      <c r="B103" s="90" t="s">
        <v>158</v>
      </c>
      <c r="C103" s="31" t="s">
        <v>159</v>
      </c>
      <c r="D103" s="84" t="s">
        <v>160</v>
      </c>
      <c r="E103" s="69">
        <f>100+120</f>
        <v>220</v>
      </c>
      <c r="F103" s="69"/>
      <c r="G103" s="28"/>
      <c r="H103" s="70"/>
      <c r="I103" s="91"/>
      <c r="J103" s="92"/>
      <c r="K103" s="91"/>
      <c r="L103" s="92"/>
      <c r="M103" s="91"/>
      <c r="N103" s="92"/>
      <c r="O103" s="91"/>
      <c r="P103" s="92"/>
      <c r="Q103" s="91"/>
      <c r="R103" s="91"/>
      <c r="S103" s="91"/>
      <c r="T103" s="91"/>
      <c r="U103" s="91"/>
      <c r="V103" s="91"/>
    </row>
    <row r="104" s="58" customFormat="1" ht="30" customHeight="1" spans="1:22">
      <c r="A104" s="85" t="s">
        <v>161</v>
      </c>
      <c r="B104" s="86" t="s">
        <v>162</v>
      </c>
      <c r="C104" s="31" t="s">
        <v>163</v>
      </c>
      <c r="D104" s="84" t="s">
        <v>97</v>
      </c>
      <c r="E104" s="69">
        <f>220*0.32</f>
        <v>70.4</v>
      </c>
      <c r="F104" s="69"/>
      <c r="G104" s="28"/>
      <c r="H104" s="70"/>
      <c r="I104" s="91"/>
      <c r="J104" s="92"/>
      <c r="K104" s="91"/>
      <c r="L104" s="92"/>
      <c r="M104" s="91"/>
      <c r="N104" s="92"/>
      <c r="O104" s="91"/>
      <c r="P104" s="92"/>
      <c r="Q104" s="91"/>
      <c r="R104" s="91"/>
      <c r="S104" s="91"/>
      <c r="T104" s="91"/>
      <c r="U104" s="91"/>
      <c r="V104" s="91"/>
    </row>
    <row r="105" s="58" customFormat="1" ht="24.95" customHeight="1" spans="1:22">
      <c r="A105" s="26" t="s">
        <v>115</v>
      </c>
      <c r="B105" s="27" t="s">
        <v>114</v>
      </c>
      <c r="C105" s="68"/>
      <c r="D105" s="68"/>
      <c r="E105" s="69"/>
      <c r="F105" s="69"/>
      <c r="G105" s="28"/>
      <c r="H105" s="70"/>
      <c r="I105" s="91"/>
      <c r="J105" s="91"/>
      <c r="K105" s="91"/>
      <c r="L105" s="91"/>
      <c r="M105" s="91"/>
      <c r="N105" s="91"/>
      <c r="O105" s="91"/>
      <c r="P105" s="91"/>
      <c r="Q105" s="91"/>
      <c r="R105" s="91"/>
      <c r="S105" s="91"/>
      <c r="T105" s="91"/>
      <c r="U105" s="91"/>
      <c r="V105" s="91"/>
    </row>
    <row r="106" s="58" customFormat="1" ht="24.95" customHeight="1" spans="1:22">
      <c r="A106" s="71" t="s">
        <v>124</v>
      </c>
      <c r="B106" s="72" t="s">
        <v>125</v>
      </c>
      <c r="C106" s="31"/>
      <c r="D106" s="71" t="s">
        <v>93</v>
      </c>
      <c r="E106" s="73"/>
      <c r="F106" s="74"/>
      <c r="G106" s="28"/>
      <c r="H106" s="70"/>
      <c r="I106" s="91"/>
      <c r="J106" s="92"/>
      <c r="K106" s="93"/>
      <c r="L106" s="92"/>
      <c r="M106" s="93"/>
      <c r="N106" s="92"/>
      <c r="O106" s="91"/>
      <c r="P106" s="92"/>
      <c r="Q106" s="91"/>
      <c r="R106" s="92"/>
      <c r="S106" s="91"/>
      <c r="T106" s="92"/>
      <c r="U106" s="91"/>
      <c r="V106" s="91"/>
    </row>
    <row r="107" s="58" customFormat="1" ht="27.95" customHeight="1" spans="1:22">
      <c r="A107" s="71" t="s">
        <v>126</v>
      </c>
      <c r="B107" s="72" t="s">
        <v>127</v>
      </c>
      <c r="C107" s="31" t="s">
        <v>128</v>
      </c>
      <c r="D107" s="71" t="s">
        <v>97</v>
      </c>
      <c r="E107" s="73">
        <v>266</v>
      </c>
      <c r="F107" s="74"/>
      <c r="G107" s="28"/>
      <c r="H107" s="70"/>
      <c r="I107" s="91"/>
      <c r="J107" s="92"/>
      <c r="K107" s="93"/>
      <c r="L107" s="92"/>
      <c r="M107" s="93"/>
      <c r="N107" s="92"/>
      <c r="O107" s="91"/>
      <c r="P107" s="92"/>
      <c r="Q107" s="91"/>
      <c r="R107" s="92"/>
      <c r="S107" s="91"/>
      <c r="T107" s="92"/>
      <c r="U107" s="91"/>
      <c r="V107" s="91"/>
    </row>
    <row r="108" s="58" customFormat="1" ht="24.95" customHeight="1" spans="1:22">
      <c r="A108" s="71" t="s">
        <v>129</v>
      </c>
      <c r="B108" s="72" t="s">
        <v>130</v>
      </c>
      <c r="C108" s="75"/>
      <c r="D108" s="71" t="s">
        <v>93</v>
      </c>
      <c r="E108" s="73"/>
      <c r="F108" s="74"/>
      <c r="G108" s="28"/>
      <c r="H108" s="70"/>
      <c r="I108" s="91"/>
      <c r="J108" s="93"/>
      <c r="K108" s="93"/>
      <c r="L108" s="93"/>
      <c r="M108" s="93"/>
      <c r="N108" s="94"/>
      <c r="O108" s="91"/>
      <c r="P108" s="91"/>
      <c r="Q108" s="91"/>
      <c r="R108" s="91"/>
      <c r="S108" s="91"/>
      <c r="T108" s="91"/>
      <c r="U108" s="91"/>
      <c r="V108" s="91"/>
    </row>
    <row r="109" s="58" customFormat="1" ht="45" customHeight="1" spans="1:22">
      <c r="A109" s="71" t="s">
        <v>131</v>
      </c>
      <c r="B109" s="72" t="s">
        <v>132</v>
      </c>
      <c r="C109" s="75" t="s">
        <v>133</v>
      </c>
      <c r="D109" s="71" t="s">
        <v>97</v>
      </c>
      <c r="E109" s="73">
        <v>1362</v>
      </c>
      <c r="F109" s="74"/>
      <c r="G109" s="28"/>
      <c r="H109" s="70"/>
      <c r="I109" s="91"/>
      <c r="J109" s="92"/>
      <c r="K109" s="93"/>
      <c r="L109" s="92"/>
      <c r="M109" s="93"/>
      <c r="N109" s="92"/>
      <c r="O109" s="91"/>
      <c r="P109" s="92"/>
      <c r="Q109" s="91"/>
      <c r="R109" s="92"/>
      <c r="S109" s="91"/>
      <c r="T109" s="92"/>
      <c r="U109" s="91"/>
      <c r="V109" s="91"/>
    </row>
    <row r="110" s="58" customFormat="1" ht="24.95" customHeight="1" spans="1:22">
      <c r="A110" s="71" t="s">
        <v>134</v>
      </c>
      <c r="B110" s="72" t="s">
        <v>135</v>
      </c>
      <c r="C110" s="76"/>
      <c r="D110" s="71" t="s">
        <v>93</v>
      </c>
      <c r="E110" s="73"/>
      <c r="F110" s="74"/>
      <c r="G110" s="28"/>
      <c r="H110" s="70"/>
      <c r="I110" s="91"/>
      <c r="J110" s="92"/>
      <c r="K110" s="91"/>
      <c r="L110" s="92"/>
      <c r="M110" s="91"/>
      <c r="N110" s="92"/>
      <c r="O110" s="91"/>
      <c r="P110" s="92"/>
      <c r="Q110" s="91"/>
      <c r="R110" s="91"/>
      <c r="S110" s="91"/>
      <c r="T110" s="91"/>
      <c r="U110" s="91"/>
      <c r="V110" s="91"/>
    </row>
    <row r="111" s="58" customFormat="1" ht="24.95" customHeight="1" spans="1:22">
      <c r="A111" s="71" t="s">
        <v>136</v>
      </c>
      <c r="B111" s="72" t="s">
        <v>137</v>
      </c>
      <c r="C111" s="76"/>
      <c r="D111" s="71" t="s">
        <v>93</v>
      </c>
      <c r="E111" s="73"/>
      <c r="F111" s="74"/>
      <c r="G111" s="28"/>
      <c r="H111" s="70"/>
      <c r="I111" s="91"/>
      <c r="J111" s="92"/>
      <c r="K111" s="93"/>
      <c r="L111" s="92"/>
      <c r="M111" s="93"/>
      <c r="N111" s="92"/>
      <c r="O111" s="91"/>
      <c r="P111" s="92"/>
      <c r="Q111" s="91"/>
      <c r="R111" s="92"/>
      <c r="S111" s="91"/>
      <c r="T111" s="92"/>
      <c r="U111" s="91"/>
      <c r="V111" s="91"/>
    </row>
    <row r="112" s="58" customFormat="1" ht="57.95" customHeight="1" spans="1:22">
      <c r="A112" s="71" t="s">
        <v>94</v>
      </c>
      <c r="B112" s="72" t="s">
        <v>138</v>
      </c>
      <c r="C112" s="76" t="s">
        <v>139</v>
      </c>
      <c r="D112" s="71" t="s">
        <v>97</v>
      </c>
      <c r="E112" s="73">
        <v>1362</v>
      </c>
      <c r="F112" s="74"/>
      <c r="G112" s="28"/>
      <c r="H112" s="70"/>
      <c r="I112" s="91"/>
      <c r="J112" s="92"/>
      <c r="K112" s="93"/>
      <c r="L112" s="92"/>
      <c r="M112" s="93"/>
      <c r="N112" s="92"/>
      <c r="O112" s="91"/>
      <c r="P112" s="92"/>
      <c r="Q112" s="91"/>
      <c r="R112" s="92"/>
      <c r="S112" s="91"/>
      <c r="T112" s="92"/>
      <c r="U112" s="91"/>
      <c r="V112" s="91"/>
    </row>
    <row r="113" s="58" customFormat="1" ht="24.95" customHeight="1" spans="1:22">
      <c r="A113" s="71" t="s">
        <v>140</v>
      </c>
      <c r="B113" s="72" t="s">
        <v>141</v>
      </c>
      <c r="C113" s="76"/>
      <c r="D113" s="71" t="s">
        <v>93</v>
      </c>
      <c r="E113" s="73"/>
      <c r="F113" s="74"/>
      <c r="G113" s="28"/>
      <c r="H113" s="70"/>
      <c r="I113" s="91"/>
      <c r="J113" s="92"/>
      <c r="K113" s="93"/>
      <c r="L113" s="92"/>
      <c r="M113" s="93"/>
      <c r="N113" s="92"/>
      <c r="O113" s="91"/>
      <c r="P113" s="92"/>
      <c r="Q113" s="91"/>
      <c r="R113" s="92"/>
      <c r="S113" s="91"/>
      <c r="T113" s="92"/>
      <c r="U113" s="91"/>
      <c r="V113" s="91"/>
    </row>
    <row r="114" s="58" customFormat="1" ht="24.95" customHeight="1" spans="1:22">
      <c r="A114" s="71" t="s">
        <v>142</v>
      </c>
      <c r="B114" s="72" t="s">
        <v>143</v>
      </c>
      <c r="C114" s="76" t="s">
        <v>144</v>
      </c>
      <c r="D114" s="71" t="s">
        <v>145</v>
      </c>
      <c r="E114" s="73">
        <v>13</v>
      </c>
      <c r="F114" s="74"/>
      <c r="G114" s="28"/>
      <c r="H114" s="70"/>
      <c r="I114" s="91"/>
      <c r="J114" s="91"/>
      <c r="K114" s="91"/>
      <c r="L114" s="91"/>
      <c r="M114" s="91"/>
      <c r="N114" s="91"/>
      <c r="O114" s="91"/>
      <c r="P114" s="91"/>
      <c r="Q114" s="91"/>
      <c r="R114" s="91"/>
      <c r="S114" s="91"/>
      <c r="T114" s="91"/>
      <c r="U114" s="91"/>
      <c r="V114" s="91"/>
    </row>
    <row r="115" s="58" customFormat="1" ht="27.95" customHeight="1" spans="1:22">
      <c r="A115" s="71" t="s">
        <v>146</v>
      </c>
      <c r="B115" s="72" t="s">
        <v>147</v>
      </c>
      <c r="C115" s="76" t="s">
        <v>148</v>
      </c>
      <c r="D115" s="71" t="s">
        <v>97</v>
      </c>
      <c r="E115" s="73">
        <v>266</v>
      </c>
      <c r="F115" s="74"/>
      <c r="G115" s="28"/>
      <c r="H115" s="70"/>
      <c r="I115" s="91"/>
      <c r="J115" s="91"/>
      <c r="K115" s="91"/>
      <c r="L115" s="91"/>
      <c r="M115" s="91"/>
      <c r="N115" s="91"/>
      <c r="O115" s="91"/>
      <c r="P115" s="91"/>
      <c r="Q115" s="91"/>
      <c r="R115" s="91"/>
      <c r="S115" s="91"/>
      <c r="T115" s="91"/>
      <c r="U115" s="91"/>
      <c r="V115" s="91"/>
    </row>
    <row r="116" s="58" customFormat="1" ht="39.95" customHeight="1" spans="1:22">
      <c r="A116" s="71" t="s">
        <v>149</v>
      </c>
      <c r="B116" s="72" t="s">
        <v>150</v>
      </c>
      <c r="C116" s="76"/>
      <c r="D116" s="71" t="s">
        <v>93</v>
      </c>
      <c r="E116" s="73"/>
      <c r="F116" s="74"/>
      <c r="G116" s="28"/>
      <c r="H116" s="70"/>
      <c r="I116" s="91"/>
      <c r="J116" s="92"/>
      <c r="K116" s="93"/>
      <c r="L116" s="92"/>
      <c r="M116" s="91"/>
      <c r="N116" s="92"/>
      <c r="O116" s="91"/>
      <c r="P116" s="91"/>
      <c r="Q116" s="91"/>
      <c r="R116" s="91"/>
      <c r="S116" s="91"/>
      <c r="T116" s="91"/>
      <c r="U116" s="91"/>
      <c r="V116" s="91"/>
    </row>
    <row r="117" s="58" customFormat="1" ht="45" customHeight="1" spans="1:22">
      <c r="A117" s="71" t="s">
        <v>151</v>
      </c>
      <c r="B117" s="72" t="s">
        <v>152</v>
      </c>
      <c r="C117" s="75" t="s">
        <v>153</v>
      </c>
      <c r="D117" s="71" t="s">
        <v>154</v>
      </c>
      <c r="E117" s="73">
        <v>25</v>
      </c>
      <c r="F117" s="74"/>
      <c r="G117" s="28"/>
      <c r="H117" s="70"/>
      <c r="I117" s="91"/>
      <c r="J117" s="91"/>
      <c r="K117" s="91"/>
      <c r="L117" s="91"/>
      <c r="M117" s="91"/>
      <c r="N117" s="91"/>
      <c r="O117" s="91"/>
      <c r="P117" s="91"/>
      <c r="Q117" s="91"/>
      <c r="R117" s="91"/>
      <c r="S117" s="91"/>
      <c r="T117" s="91"/>
      <c r="U117" s="91"/>
      <c r="V117" s="91"/>
    </row>
    <row r="118" s="58" customFormat="1" ht="24.95" customHeight="1" spans="1:22">
      <c r="A118" s="71" t="s">
        <v>155</v>
      </c>
      <c r="B118" s="72" t="s">
        <v>156</v>
      </c>
      <c r="C118" s="75"/>
      <c r="D118" s="71" t="s">
        <v>93</v>
      </c>
      <c r="E118" s="73"/>
      <c r="F118" s="74"/>
      <c r="G118" s="28"/>
      <c r="H118" s="70"/>
      <c r="I118" s="91"/>
      <c r="J118" s="92"/>
      <c r="K118" s="93"/>
      <c r="L118" s="92"/>
      <c r="M118" s="93"/>
      <c r="N118" s="92"/>
      <c r="O118" s="91"/>
      <c r="P118" s="92"/>
      <c r="Q118" s="91"/>
      <c r="R118" s="92"/>
      <c r="S118" s="91"/>
      <c r="T118" s="92"/>
      <c r="U118" s="91"/>
      <c r="V118" s="91"/>
    </row>
    <row r="119" s="58" customFormat="1" ht="35.1" customHeight="1" spans="1:22">
      <c r="A119" s="71" t="s">
        <v>157</v>
      </c>
      <c r="B119" s="72" t="s">
        <v>158</v>
      </c>
      <c r="C119" s="31" t="s">
        <v>159</v>
      </c>
      <c r="D119" s="71" t="s">
        <v>160</v>
      </c>
      <c r="E119" s="73">
        <v>960</v>
      </c>
      <c r="F119" s="74"/>
      <c r="G119" s="28"/>
      <c r="H119" s="70"/>
      <c r="I119" s="91"/>
      <c r="J119" s="91"/>
      <c r="K119" s="91"/>
      <c r="L119" s="91"/>
      <c r="M119" s="91"/>
      <c r="N119" s="91"/>
      <c r="O119" s="91"/>
      <c r="P119" s="91"/>
      <c r="Q119" s="91"/>
      <c r="R119" s="91"/>
      <c r="S119" s="91"/>
      <c r="T119" s="91"/>
      <c r="U119" s="91"/>
      <c r="V119" s="91"/>
    </row>
    <row r="120" s="58" customFormat="1" ht="35.1" customHeight="1" spans="1:22">
      <c r="A120" s="71" t="s">
        <v>161</v>
      </c>
      <c r="B120" s="72" t="s">
        <v>162</v>
      </c>
      <c r="C120" s="31" t="s">
        <v>163</v>
      </c>
      <c r="D120" s="71" t="s">
        <v>97</v>
      </c>
      <c r="E120" s="73">
        <f>960*0.32</f>
        <v>307.2</v>
      </c>
      <c r="F120" s="74"/>
      <c r="G120" s="28"/>
      <c r="H120" s="70"/>
      <c r="I120" s="91"/>
      <c r="J120" s="91"/>
      <c r="K120" s="93"/>
      <c r="L120" s="92"/>
      <c r="M120" s="93"/>
      <c r="N120" s="92"/>
      <c r="O120" s="91"/>
      <c r="P120" s="92"/>
      <c r="Q120" s="91"/>
      <c r="R120" s="92"/>
      <c r="S120" s="91"/>
      <c r="T120" s="92"/>
      <c r="U120" s="91"/>
      <c r="V120" s="91"/>
    </row>
    <row r="121" s="58" customFormat="1" ht="24.95" customHeight="1" spans="1:22">
      <c r="A121" s="71" t="s">
        <v>164</v>
      </c>
      <c r="B121" s="72" t="s">
        <v>165</v>
      </c>
      <c r="C121" s="75" t="s">
        <v>166</v>
      </c>
      <c r="D121" s="77" t="s">
        <v>97</v>
      </c>
      <c r="E121" s="73">
        <v>1362</v>
      </c>
      <c r="F121" s="73"/>
      <c r="G121" s="28"/>
      <c r="H121" s="70"/>
      <c r="I121" s="91"/>
      <c r="J121" s="93"/>
      <c r="K121" s="93"/>
      <c r="L121" s="93"/>
      <c r="M121" s="93"/>
      <c r="N121" s="94"/>
      <c r="O121" s="91"/>
      <c r="P121" s="91"/>
      <c r="Q121" s="91"/>
      <c r="R121" s="91"/>
      <c r="S121" s="91"/>
      <c r="T121" s="91"/>
      <c r="U121" s="91"/>
      <c r="V121" s="91"/>
    </row>
    <row r="122" s="58" customFormat="1" ht="20.1" customHeight="1" spans="1:7">
      <c r="A122" s="71">
        <v>318</v>
      </c>
      <c r="B122" s="78" t="s">
        <v>167</v>
      </c>
      <c r="C122" s="79"/>
      <c r="D122" s="80"/>
      <c r="E122" s="81"/>
      <c r="F122" s="81"/>
      <c r="G122" s="81"/>
    </row>
    <row r="123" s="58" customFormat="1" ht="45" customHeight="1" spans="1:7">
      <c r="A123" s="71" t="s">
        <v>168</v>
      </c>
      <c r="B123" s="78" t="s">
        <v>167</v>
      </c>
      <c r="C123" s="82" t="s">
        <v>169</v>
      </c>
      <c r="D123" s="83" t="s">
        <v>170</v>
      </c>
      <c r="E123" s="73">
        <v>22</v>
      </c>
      <c r="F123" s="73"/>
      <c r="G123" s="73"/>
    </row>
    <row r="124" s="58" customFormat="1" ht="24.95" customHeight="1" spans="1:22">
      <c r="A124" s="26" t="s">
        <v>117</v>
      </c>
      <c r="B124" s="27" t="s">
        <v>181</v>
      </c>
      <c r="C124" s="68"/>
      <c r="D124" s="68"/>
      <c r="E124" s="69"/>
      <c r="F124" s="69"/>
      <c r="G124" s="28"/>
      <c r="H124" s="70"/>
      <c r="I124" s="91"/>
      <c r="J124" s="91"/>
      <c r="K124" s="91"/>
      <c r="L124" s="91"/>
      <c r="M124" s="91"/>
      <c r="N124" s="91"/>
      <c r="O124" s="91"/>
      <c r="P124" s="91"/>
      <c r="Q124" s="91"/>
      <c r="R124" s="91"/>
      <c r="S124" s="91"/>
      <c r="T124" s="91"/>
      <c r="U124" s="91"/>
      <c r="V124" s="91"/>
    </row>
    <row r="125" s="58" customFormat="1" ht="24.95" customHeight="1" spans="1:22">
      <c r="A125" s="71" t="s">
        <v>129</v>
      </c>
      <c r="B125" s="72" t="s">
        <v>130</v>
      </c>
      <c r="C125" s="75"/>
      <c r="D125" s="71" t="s">
        <v>93</v>
      </c>
      <c r="E125" s="73"/>
      <c r="F125" s="74"/>
      <c r="G125" s="28"/>
      <c r="H125" s="70"/>
      <c r="I125" s="91"/>
      <c r="J125" s="93"/>
      <c r="K125" s="93"/>
      <c r="L125" s="93"/>
      <c r="M125" s="93"/>
      <c r="N125" s="94"/>
      <c r="O125" s="91"/>
      <c r="P125" s="91"/>
      <c r="Q125" s="91"/>
      <c r="R125" s="91"/>
      <c r="S125" s="91"/>
      <c r="T125" s="91"/>
      <c r="U125" s="91"/>
      <c r="V125" s="91"/>
    </row>
    <row r="126" s="58" customFormat="1" ht="45" customHeight="1" spans="1:22">
      <c r="A126" s="71" t="s">
        <v>131</v>
      </c>
      <c r="B126" s="72" t="s">
        <v>132</v>
      </c>
      <c r="C126" s="75" t="s">
        <v>133</v>
      </c>
      <c r="D126" s="71" t="s">
        <v>97</v>
      </c>
      <c r="E126" s="73">
        <v>870</v>
      </c>
      <c r="F126" s="74"/>
      <c r="G126" s="28"/>
      <c r="H126" s="70"/>
      <c r="I126" s="91"/>
      <c r="J126" s="92"/>
      <c r="K126" s="93"/>
      <c r="L126" s="92"/>
      <c r="M126" s="93"/>
      <c r="N126" s="92"/>
      <c r="O126" s="91"/>
      <c r="P126" s="92"/>
      <c r="Q126" s="91"/>
      <c r="R126" s="92"/>
      <c r="S126" s="91"/>
      <c r="T126" s="92"/>
      <c r="U126" s="91"/>
      <c r="V126" s="91"/>
    </row>
    <row r="127" s="58" customFormat="1" ht="24.95" customHeight="1" spans="1:22">
      <c r="A127" s="71" t="s">
        <v>134</v>
      </c>
      <c r="B127" s="72" t="s">
        <v>135</v>
      </c>
      <c r="C127" s="76"/>
      <c r="D127" s="71" t="s">
        <v>93</v>
      </c>
      <c r="E127" s="73"/>
      <c r="F127" s="74"/>
      <c r="G127" s="28"/>
      <c r="H127" s="70"/>
      <c r="I127" s="91"/>
      <c r="J127" s="92"/>
      <c r="K127" s="91"/>
      <c r="L127" s="92"/>
      <c r="M127" s="91"/>
      <c r="N127" s="92"/>
      <c r="O127" s="91"/>
      <c r="P127" s="92"/>
      <c r="Q127" s="91"/>
      <c r="R127" s="91"/>
      <c r="S127" s="91"/>
      <c r="T127" s="91"/>
      <c r="U127" s="91"/>
      <c r="V127" s="91"/>
    </row>
    <row r="128" s="58" customFormat="1" ht="24.95" customHeight="1" spans="1:22">
      <c r="A128" s="71" t="s">
        <v>136</v>
      </c>
      <c r="B128" s="72" t="s">
        <v>137</v>
      </c>
      <c r="C128" s="76"/>
      <c r="D128" s="71" t="s">
        <v>93</v>
      </c>
      <c r="E128" s="73"/>
      <c r="F128" s="74"/>
      <c r="G128" s="28"/>
      <c r="H128" s="70"/>
      <c r="I128" s="91"/>
      <c r="J128" s="92"/>
      <c r="K128" s="93"/>
      <c r="L128" s="92"/>
      <c r="M128" s="93"/>
      <c r="N128" s="92"/>
      <c r="O128" s="91"/>
      <c r="P128" s="92"/>
      <c r="Q128" s="91"/>
      <c r="R128" s="92"/>
      <c r="S128" s="91"/>
      <c r="T128" s="92"/>
      <c r="U128" s="91"/>
      <c r="V128" s="91"/>
    </row>
    <row r="129" s="58" customFormat="1" ht="57.95" customHeight="1" spans="1:22">
      <c r="A129" s="71" t="s">
        <v>94</v>
      </c>
      <c r="B129" s="72" t="s">
        <v>138</v>
      </c>
      <c r="C129" s="76" t="s">
        <v>139</v>
      </c>
      <c r="D129" s="71" t="s">
        <v>97</v>
      </c>
      <c r="E129" s="73">
        <v>870</v>
      </c>
      <c r="F129" s="74"/>
      <c r="G129" s="28"/>
      <c r="H129" s="70"/>
      <c r="I129" s="91"/>
      <c r="J129" s="92"/>
      <c r="K129" s="93"/>
      <c r="L129" s="92"/>
      <c r="M129" s="93"/>
      <c r="N129" s="92"/>
      <c r="O129" s="91"/>
      <c r="P129" s="92"/>
      <c r="Q129" s="91"/>
      <c r="R129" s="92"/>
      <c r="S129" s="91"/>
      <c r="T129" s="92"/>
      <c r="U129" s="91"/>
      <c r="V129" s="91"/>
    </row>
    <row r="130" s="58" customFormat="1" ht="39.95" customHeight="1" spans="1:22">
      <c r="A130" s="71" t="s">
        <v>149</v>
      </c>
      <c r="B130" s="72" t="s">
        <v>150</v>
      </c>
      <c r="C130" s="76"/>
      <c r="D130" s="71" t="s">
        <v>93</v>
      </c>
      <c r="E130" s="73"/>
      <c r="F130" s="74"/>
      <c r="G130" s="28"/>
      <c r="H130" s="70"/>
      <c r="I130" s="91"/>
      <c r="J130" s="92"/>
      <c r="K130" s="93"/>
      <c r="L130" s="92"/>
      <c r="M130" s="91"/>
      <c r="N130" s="92"/>
      <c r="O130" s="91"/>
      <c r="P130" s="91"/>
      <c r="Q130" s="91"/>
      <c r="R130" s="91"/>
      <c r="S130" s="91"/>
      <c r="T130" s="91"/>
      <c r="U130" s="91"/>
      <c r="V130" s="91"/>
    </row>
    <row r="131" s="58" customFormat="1" ht="45" customHeight="1" spans="1:22">
      <c r="A131" s="71" t="s">
        <v>151</v>
      </c>
      <c r="B131" s="72" t="s">
        <v>152</v>
      </c>
      <c r="C131" s="75" t="s">
        <v>153</v>
      </c>
      <c r="D131" s="71" t="s">
        <v>154</v>
      </c>
      <c r="E131" s="73">
        <v>30</v>
      </c>
      <c r="F131" s="74"/>
      <c r="G131" s="28"/>
      <c r="H131" s="70"/>
      <c r="I131" s="91"/>
      <c r="J131" s="91"/>
      <c r="K131" s="91"/>
      <c r="L131" s="91"/>
      <c r="M131" s="91"/>
      <c r="N131" s="91"/>
      <c r="O131" s="91"/>
      <c r="P131" s="91"/>
      <c r="Q131" s="91"/>
      <c r="R131" s="91"/>
      <c r="S131" s="91"/>
      <c r="T131" s="91"/>
      <c r="U131" s="91"/>
      <c r="V131" s="91"/>
    </row>
    <row r="132" s="58" customFormat="1" ht="24.95" customHeight="1" spans="1:22">
      <c r="A132" s="71" t="s">
        <v>155</v>
      </c>
      <c r="B132" s="72" t="s">
        <v>156</v>
      </c>
      <c r="C132" s="75"/>
      <c r="D132" s="71" t="s">
        <v>93</v>
      </c>
      <c r="E132" s="73"/>
      <c r="F132" s="74"/>
      <c r="G132" s="28"/>
      <c r="H132" s="70"/>
      <c r="I132" s="91"/>
      <c r="J132" s="92"/>
      <c r="K132" s="93"/>
      <c r="L132" s="92"/>
      <c r="M132" s="93"/>
      <c r="N132" s="92"/>
      <c r="O132" s="91"/>
      <c r="P132" s="92"/>
      <c r="Q132" s="91"/>
      <c r="R132" s="92"/>
      <c r="S132" s="91"/>
      <c r="T132" s="92"/>
      <c r="U132" s="91"/>
      <c r="V132" s="91"/>
    </row>
    <row r="133" s="58" customFormat="1" ht="35.1" customHeight="1" spans="1:22">
      <c r="A133" s="71" t="s">
        <v>157</v>
      </c>
      <c r="B133" s="72" t="s">
        <v>158</v>
      </c>
      <c r="C133" s="31" t="s">
        <v>159</v>
      </c>
      <c r="D133" s="71" t="s">
        <v>160</v>
      </c>
      <c r="E133" s="73">
        <v>450</v>
      </c>
      <c r="F133" s="74"/>
      <c r="G133" s="28"/>
      <c r="H133" s="70"/>
      <c r="I133" s="91"/>
      <c r="J133" s="91"/>
      <c r="K133" s="91"/>
      <c r="L133" s="91"/>
      <c r="M133" s="91"/>
      <c r="N133" s="91"/>
      <c r="O133" s="91"/>
      <c r="P133" s="91"/>
      <c r="Q133" s="91"/>
      <c r="R133" s="91"/>
      <c r="S133" s="91"/>
      <c r="T133" s="91"/>
      <c r="U133" s="91"/>
      <c r="V133" s="91"/>
    </row>
    <row r="134" s="58" customFormat="1" ht="35.1" customHeight="1" spans="1:22">
      <c r="A134" s="71" t="s">
        <v>161</v>
      </c>
      <c r="B134" s="72" t="s">
        <v>162</v>
      </c>
      <c r="C134" s="31" t="s">
        <v>163</v>
      </c>
      <c r="D134" s="71" t="s">
        <v>97</v>
      </c>
      <c r="E134" s="73">
        <f>450*0.32</f>
        <v>144</v>
      </c>
      <c r="F134" s="74"/>
      <c r="G134" s="28"/>
      <c r="H134" s="70"/>
      <c r="I134" s="91"/>
      <c r="J134" s="91"/>
      <c r="K134" s="93"/>
      <c r="L134" s="92"/>
      <c r="M134" s="93"/>
      <c r="N134" s="92"/>
      <c r="O134" s="91"/>
      <c r="P134" s="92"/>
      <c r="Q134" s="91"/>
      <c r="R134" s="92"/>
      <c r="S134" s="91"/>
      <c r="T134" s="92"/>
      <c r="U134" s="91"/>
      <c r="V134" s="91"/>
    </row>
    <row r="135" s="58" customFormat="1" ht="24.95" customHeight="1" spans="1:22">
      <c r="A135" s="71" t="s">
        <v>164</v>
      </c>
      <c r="B135" s="72" t="s">
        <v>165</v>
      </c>
      <c r="C135" s="75" t="s">
        <v>166</v>
      </c>
      <c r="D135" s="77" t="s">
        <v>97</v>
      </c>
      <c r="E135" s="73">
        <v>870</v>
      </c>
      <c r="F135" s="73"/>
      <c r="G135" s="28"/>
      <c r="H135" s="70"/>
      <c r="I135" s="91"/>
      <c r="J135" s="93"/>
      <c r="K135" s="93"/>
      <c r="L135" s="93"/>
      <c r="M135" s="93"/>
      <c r="N135" s="94"/>
      <c r="O135" s="91"/>
      <c r="P135" s="91"/>
      <c r="Q135" s="91"/>
      <c r="R135" s="91"/>
      <c r="S135" s="91"/>
      <c r="T135" s="91"/>
      <c r="U135" s="91"/>
      <c r="V135" s="91"/>
    </row>
    <row r="136" s="58" customFormat="1" ht="20.1" customHeight="1" spans="1:7">
      <c r="A136" s="71">
        <v>318</v>
      </c>
      <c r="B136" s="78" t="s">
        <v>167</v>
      </c>
      <c r="C136" s="79"/>
      <c r="D136" s="80"/>
      <c r="E136" s="81"/>
      <c r="F136" s="81"/>
      <c r="G136" s="81"/>
    </row>
    <row r="137" s="58" customFormat="1" ht="45" customHeight="1" spans="1:7">
      <c r="A137" s="71" t="s">
        <v>168</v>
      </c>
      <c r="B137" s="78" t="s">
        <v>167</v>
      </c>
      <c r="C137" s="82" t="s">
        <v>169</v>
      </c>
      <c r="D137" s="83" t="s">
        <v>170</v>
      </c>
      <c r="E137" s="73">
        <v>7</v>
      </c>
      <c r="F137" s="73"/>
      <c r="G137" s="73"/>
    </row>
    <row r="138" s="58" customFormat="1" ht="20.1" customHeight="1" spans="1:7">
      <c r="A138" s="71">
        <v>319</v>
      </c>
      <c r="B138" s="78" t="s">
        <v>171</v>
      </c>
      <c r="C138" s="82"/>
      <c r="D138" s="83"/>
      <c r="E138" s="73"/>
      <c r="F138" s="73"/>
      <c r="G138" s="73"/>
    </row>
    <row r="139" s="58" customFormat="1" ht="35.1" customHeight="1" spans="1:22">
      <c r="A139" s="35" t="s">
        <v>172</v>
      </c>
      <c r="B139" s="36" t="s">
        <v>171</v>
      </c>
      <c r="C139" s="76" t="s">
        <v>173</v>
      </c>
      <c r="D139" s="84" t="s">
        <v>160</v>
      </c>
      <c r="E139" s="69">
        <v>40</v>
      </c>
      <c r="F139" s="69"/>
      <c r="G139" s="73"/>
      <c r="H139" s="70"/>
      <c r="I139" s="91"/>
      <c r="J139" s="92"/>
      <c r="K139" s="93"/>
      <c r="L139" s="92"/>
      <c r="M139" s="93"/>
      <c r="N139" s="92"/>
      <c r="O139" s="91"/>
      <c r="P139" s="92"/>
      <c r="Q139" s="91"/>
      <c r="R139" s="92"/>
      <c r="S139" s="91"/>
      <c r="T139" s="92"/>
      <c r="U139" s="91"/>
      <c r="V139" s="91"/>
    </row>
    <row r="140" s="58" customFormat="1" ht="24.95" customHeight="1" spans="1:22">
      <c r="A140" s="39" t="s">
        <v>117</v>
      </c>
      <c r="B140" s="40" t="s">
        <v>116</v>
      </c>
      <c r="C140" s="76"/>
      <c r="D140" s="84"/>
      <c r="E140" s="69"/>
      <c r="F140" s="69"/>
      <c r="G140" s="28"/>
      <c r="H140" s="70"/>
      <c r="I140" s="91"/>
      <c r="J140" s="92"/>
      <c r="K140" s="93"/>
      <c r="L140" s="92"/>
      <c r="M140" s="93"/>
      <c r="N140" s="92"/>
      <c r="O140" s="91"/>
      <c r="P140" s="92"/>
      <c r="Q140" s="91"/>
      <c r="R140" s="92"/>
      <c r="S140" s="91"/>
      <c r="T140" s="92"/>
      <c r="U140" s="91"/>
      <c r="V140" s="91"/>
    </row>
    <row r="141" s="58" customFormat="1" ht="24.95" customHeight="1" spans="1:22">
      <c r="A141" s="85" t="s">
        <v>124</v>
      </c>
      <c r="B141" s="86" t="s">
        <v>125</v>
      </c>
      <c r="C141" s="31"/>
      <c r="D141" s="84" t="s">
        <v>93</v>
      </c>
      <c r="E141" s="69"/>
      <c r="F141" s="69"/>
      <c r="G141" s="28"/>
      <c r="H141" s="70"/>
      <c r="I141" s="91"/>
      <c r="J141" s="93"/>
      <c r="K141" s="93"/>
      <c r="L141" s="93"/>
      <c r="M141" s="93"/>
      <c r="N141" s="94"/>
      <c r="O141" s="91"/>
      <c r="P141" s="91"/>
      <c r="Q141" s="91"/>
      <c r="R141" s="91"/>
      <c r="S141" s="91"/>
      <c r="T141" s="91"/>
      <c r="U141" s="91"/>
      <c r="V141" s="91"/>
    </row>
    <row r="142" s="58" customFormat="1" ht="30" customHeight="1" spans="1:22">
      <c r="A142" s="85" t="s">
        <v>126</v>
      </c>
      <c r="B142" s="86" t="s">
        <v>127</v>
      </c>
      <c r="C142" s="31" t="s">
        <v>128</v>
      </c>
      <c r="D142" s="84" t="s">
        <v>97</v>
      </c>
      <c r="E142" s="69">
        <v>10</v>
      </c>
      <c r="F142" s="69"/>
      <c r="G142" s="28"/>
      <c r="H142" s="70"/>
      <c r="I142" s="91"/>
      <c r="J142" s="92"/>
      <c r="K142" s="93"/>
      <c r="L142" s="92"/>
      <c r="M142" s="93"/>
      <c r="N142" s="92"/>
      <c r="O142" s="91"/>
      <c r="P142" s="92"/>
      <c r="Q142" s="91"/>
      <c r="R142" s="92"/>
      <c r="S142" s="91"/>
      <c r="T142" s="92"/>
      <c r="U142" s="91"/>
      <c r="V142" s="91"/>
    </row>
    <row r="143" s="58" customFormat="1" ht="24.95" customHeight="1" spans="1:22">
      <c r="A143" s="87" t="s">
        <v>129</v>
      </c>
      <c r="B143" s="88" t="s">
        <v>130</v>
      </c>
      <c r="C143" s="75"/>
      <c r="D143" s="89" t="s">
        <v>93</v>
      </c>
      <c r="E143" s="69"/>
      <c r="F143" s="69"/>
      <c r="G143" s="28"/>
      <c r="H143" s="70"/>
      <c r="I143" s="91"/>
      <c r="J143" s="94"/>
      <c r="K143" s="93"/>
      <c r="L143" s="93"/>
      <c r="M143" s="93"/>
      <c r="N143" s="94"/>
      <c r="O143" s="91"/>
      <c r="P143" s="91"/>
      <c r="Q143" s="91"/>
      <c r="R143" s="91"/>
      <c r="S143" s="91"/>
      <c r="T143" s="91"/>
      <c r="U143" s="91"/>
      <c r="V143" s="91"/>
    </row>
    <row r="144" s="58" customFormat="1" ht="45" customHeight="1" spans="1:22">
      <c r="A144" s="85" t="s">
        <v>131</v>
      </c>
      <c r="B144" s="88" t="s">
        <v>132</v>
      </c>
      <c r="C144" s="75" t="s">
        <v>133</v>
      </c>
      <c r="D144" s="89" t="s">
        <v>97</v>
      </c>
      <c r="E144" s="69">
        <f>10+30+40</f>
        <v>80</v>
      </c>
      <c r="F144" s="69"/>
      <c r="G144" s="28"/>
      <c r="H144" s="70"/>
      <c r="I144" s="94"/>
      <c r="J144" s="92"/>
      <c r="K144" s="94"/>
      <c r="L144" s="92"/>
      <c r="M144" s="94"/>
      <c r="N144" s="92"/>
      <c r="O144" s="94"/>
      <c r="P144" s="92"/>
      <c r="Q144" s="94"/>
      <c r="R144" s="92"/>
      <c r="S144" s="94"/>
      <c r="T144" s="92"/>
      <c r="U144" s="91"/>
      <c r="V144" s="91"/>
    </row>
    <row r="145" s="58" customFormat="1" ht="24.95" customHeight="1" spans="1:22">
      <c r="A145" s="85" t="s">
        <v>134</v>
      </c>
      <c r="B145" s="76" t="s">
        <v>135</v>
      </c>
      <c r="C145" s="76"/>
      <c r="D145" s="84" t="s">
        <v>93</v>
      </c>
      <c r="E145" s="69"/>
      <c r="F145" s="69"/>
      <c r="G145" s="28"/>
      <c r="H145" s="70"/>
      <c r="I145" s="94"/>
      <c r="J145" s="92"/>
      <c r="K145" s="94"/>
      <c r="L145" s="92"/>
      <c r="M145" s="94"/>
      <c r="N145" s="92"/>
      <c r="O145" s="94"/>
      <c r="P145" s="92"/>
      <c r="Q145" s="94"/>
      <c r="R145" s="92"/>
      <c r="S145" s="94"/>
      <c r="T145" s="92"/>
      <c r="U145" s="91"/>
      <c r="V145" s="91"/>
    </row>
    <row r="146" s="58" customFormat="1" ht="24.95" customHeight="1" spans="1:22">
      <c r="A146" s="85" t="s">
        <v>136</v>
      </c>
      <c r="B146" s="76" t="s">
        <v>137</v>
      </c>
      <c r="C146" s="76"/>
      <c r="D146" s="84" t="s">
        <v>93</v>
      </c>
      <c r="E146" s="69"/>
      <c r="F146" s="69"/>
      <c r="G146" s="28"/>
      <c r="H146" s="70"/>
      <c r="I146" s="91"/>
      <c r="J146" s="92"/>
      <c r="K146" s="91"/>
      <c r="L146" s="92"/>
      <c r="M146" s="91"/>
      <c r="N146" s="92"/>
      <c r="O146" s="91"/>
      <c r="P146" s="92"/>
      <c r="Q146" s="91"/>
      <c r="R146" s="91"/>
      <c r="S146" s="91"/>
      <c r="T146" s="91"/>
      <c r="U146" s="91"/>
      <c r="V146" s="91"/>
    </row>
    <row r="147" s="58" customFormat="1" ht="54.95" customHeight="1" spans="1:22">
      <c r="A147" s="85" t="s">
        <v>94</v>
      </c>
      <c r="B147" s="76" t="s">
        <v>138</v>
      </c>
      <c r="C147" s="76" t="s">
        <v>139</v>
      </c>
      <c r="D147" s="84" t="s">
        <v>97</v>
      </c>
      <c r="E147" s="69">
        <v>80</v>
      </c>
      <c r="F147" s="69"/>
      <c r="G147" s="28"/>
      <c r="H147" s="70"/>
      <c r="I147" s="91"/>
      <c r="J147" s="92"/>
      <c r="K147" s="91"/>
      <c r="L147" s="92"/>
      <c r="M147" s="91"/>
      <c r="N147" s="92"/>
      <c r="O147" s="91"/>
      <c r="P147" s="92"/>
      <c r="Q147" s="91"/>
      <c r="R147" s="91"/>
      <c r="S147" s="91"/>
      <c r="T147" s="91"/>
      <c r="U147" s="91"/>
      <c r="V147" s="91"/>
    </row>
    <row r="148" s="58" customFormat="1" ht="45" customHeight="1" spans="1:19">
      <c r="A148" s="85" t="s">
        <v>98</v>
      </c>
      <c r="B148" s="76" t="s">
        <v>174</v>
      </c>
      <c r="C148" s="76" t="s">
        <v>175</v>
      </c>
      <c r="D148" s="84" t="s">
        <v>97</v>
      </c>
      <c r="E148" s="69">
        <v>1485</v>
      </c>
      <c r="F148" s="69"/>
      <c r="G148" s="28"/>
      <c r="H148" s="70"/>
      <c r="I148" s="95"/>
      <c r="J148" s="95"/>
      <c r="K148" s="96"/>
      <c r="L148" s="95"/>
      <c r="M148" s="96"/>
      <c r="N148" s="95"/>
      <c r="O148" s="96"/>
      <c r="P148" s="95"/>
      <c r="Q148" s="96"/>
      <c r="R148" s="96"/>
      <c r="S148" s="96"/>
    </row>
    <row r="149" s="58" customFormat="1" ht="24.95" customHeight="1" spans="1:19">
      <c r="A149" s="85" t="s">
        <v>140</v>
      </c>
      <c r="B149" s="76" t="s">
        <v>141</v>
      </c>
      <c r="C149" s="76"/>
      <c r="D149" s="84" t="s">
        <v>93</v>
      </c>
      <c r="E149" s="69"/>
      <c r="F149" s="69"/>
      <c r="G149" s="28"/>
      <c r="H149" s="70"/>
      <c r="I149" s="95"/>
      <c r="J149" s="95"/>
      <c r="K149" s="96"/>
      <c r="L149" s="95"/>
      <c r="M149" s="96"/>
      <c r="N149" s="95"/>
      <c r="O149" s="96"/>
      <c r="P149" s="95"/>
      <c r="Q149" s="96"/>
      <c r="R149" s="96"/>
      <c r="S149" s="96"/>
    </row>
    <row r="150" s="58" customFormat="1" ht="24.95" customHeight="1" spans="1:19">
      <c r="A150" s="85" t="s">
        <v>142</v>
      </c>
      <c r="B150" s="76" t="s">
        <v>143</v>
      </c>
      <c r="C150" s="76" t="s">
        <v>144</v>
      </c>
      <c r="D150" s="68" t="s">
        <v>145</v>
      </c>
      <c r="E150" s="69">
        <v>5</v>
      </c>
      <c r="F150" s="69"/>
      <c r="G150" s="28"/>
      <c r="H150" s="70"/>
      <c r="I150" s="95"/>
      <c r="J150" s="95"/>
      <c r="K150" s="96"/>
      <c r="L150" s="95"/>
      <c r="M150" s="96"/>
      <c r="N150" s="95"/>
      <c r="O150" s="96"/>
      <c r="P150" s="95"/>
      <c r="Q150" s="96"/>
      <c r="R150" s="96"/>
      <c r="S150" s="96"/>
    </row>
    <row r="151" s="58" customFormat="1" ht="30" customHeight="1" spans="1:22">
      <c r="A151" s="68" t="s">
        <v>146</v>
      </c>
      <c r="B151" s="76" t="s">
        <v>147</v>
      </c>
      <c r="C151" s="76" t="s">
        <v>148</v>
      </c>
      <c r="D151" s="68" t="s">
        <v>97</v>
      </c>
      <c r="E151" s="69">
        <v>10</v>
      </c>
      <c r="F151" s="69"/>
      <c r="G151" s="28"/>
      <c r="H151" s="70"/>
      <c r="I151" s="91"/>
      <c r="J151" s="92"/>
      <c r="K151" s="91"/>
      <c r="L151" s="92"/>
      <c r="M151" s="91"/>
      <c r="N151" s="92"/>
      <c r="O151" s="91"/>
      <c r="P151" s="92"/>
      <c r="Q151" s="91"/>
      <c r="R151" s="91"/>
      <c r="S151" s="91"/>
      <c r="T151" s="91"/>
      <c r="U151" s="91"/>
      <c r="V151" s="91"/>
    </row>
    <row r="152" s="58" customFormat="1" ht="39.95" customHeight="1" spans="1:22">
      <c r="A152" s="87" t="s">
        <v>149</v>
      </c>
      <c r="B152" s="76" t="s">
        <v>150</v>
      </c>
      <c r="C152" s="76"/>
      <c r="D152" s="84" t="s">
        <v>93</v>
      </c>
      <c r="E152" s="69"/>
      <c r="F152" s="69"/>
      <c r="G152" s="28"/>
      <c r="H152" s="70"/>
      <c r="I152" s="91"/>
      <c r="J152" s="92"/>
      <c r="K152" s="91"/>
      <c r="L152" s="92"/>
      <c r="M152" s="91"/>
      <c r="N152" s="92"/>
      <c r="O152" s="91"/>
      <c r="P152" s="92"/>
      <c r="Q152" s="91"/>
      <c r="R152" s="91"/>
      <c r="S152" s="91"/>
      <c r="T152" s="91"/>
      <c r="U152" s="91"/>
      <c r="V152" s="91"/>
    </row>
    <row r="153" s="58" customFormat="1" ht="45" customHeight="1" spans="1:22">
      <c r="A153" s="87" t="s">
        <v>151</v>
      </c>
      <c r="B153" s="90" t="s">
        <v>152</v>
      </c>
      <c r="C153" s="75" t="s">
        <v>153</v>
      </c>
      <c r="D153" s="89" t="s">
        <v>154</v>
      </c>
      <c r="E153" s="69">
        <v>22</v>
      </c>
      <c r="F153" s="69"/>
      <c r="G153" s="28"/>
      <c r="H153" s="70"/>
      <c r="I153" s="91"/>
      <c r="J153" s="92"/>
      <c r="K153" s="91"/>
      <c r="L153" s="92"/>
      <c r="M153" s="91"/>
      <c r="N153" s="92"/>
      <c r="O153" s="91"/>
      <c r="P153" s="92"/>
      <c r="Q153" s="91"/>
      <c r="R153" s="91"/>
      <c r="S153" s="91"/>
      <c r="T153" s="91"/>
      <c r="U153" s="91"/>
      <c r="V153" s="91"/>
    </row>
    <row r="154" s="58" customFormat="1" ht="24.95" customHeight="1" spans="1:22">
      <c r="A154" s="87" t="s">
        <v>155</v>
      </c>
      <c r="B154" s="90" t="s">
        <v>156</v>
      </c>
      <c r="C154" s="75"/>
      <c r="D154" s="84" t="s">
        <v>93</v>
      </c>
      <c r="E154" s="69"/>
      <c r="F154" s="69"/>
      <c r="G154" s="28"/>
      <c r="H154" s="70"/>
      <c r="I154" s="91"/>
      <c r="J154" s="92"/>
      <c r="K154" s="91"/>
      <c r="L154" s="92"/>
      <c r="M154" s="91"/>
      <c r="N154" s="92"/>
      <c r="O154" s="91"/>
      <c r="P154" s="92"/>
      <c r="Q154" s="91"/>
      <c r="R154" s="91"/>
      <c r="S154" s="91"/>
      <c r="T154" s="91"/>
      <c r="U154" s="91"/>
      <c r="V154" s="91"/>
    </row>
    <row r="155" s="58" customFormat="1" ht="30" customHeight="1" spans="1:22">
      <c r="A155" s="87" t="s">
        <v>157</v>
      </c>
      <c r="B155" s="90" t="s">
        <v>158</v>
      </c>
      <c r="C155" s="31" t="s">
        <v>159</v>
      </c>
      <c r="D155" s="84" t="s">
        <v>160</v>
      </c>
      <c r="E155" s="69">
        <f>40+60</f>
        <v>100</v>
      </c>
      <c r="F155" s="69"/>
      <c r="G155" s="28"/>
      <c r="H155" s="70"/>
      <c r="I155" s="91"/>
      <c r="J155" s="92"/>
      <c r="K155" s="91"/>
      <c r="L155" s="92"/>
      <c r="M155" s="91"/>
      <c r="N155" s="92"/>
      <c r="O155" s="91"/>
      <c r="P155" s="92"/>
      <c r="Q155" s="91"/>
      <c r="R155" s="91"/>
      <c r="S155" s="91"/>
      <c r="T155" s="91"/>
      <c r="U155" s="91"/>
      <c r="V155" s="91"/>
    </row>
    <row r="156" s="58" customFormat="1" ht="30" customHeight="1" spans="1:22">
      <c r="A156" s="85" t="s">
        <v>161</v>
      </c>
      <c r="B156" s="86" t="s">
        <v>162</v>
      </c>
      <c r="C156" s="31" t="s">
        <v>163</v>
      </c>
      <c r="D156" s="84" t="s">
        <v>97</v>
      </c>
      <c r="E156" s="69">
        <f>100*0.32</f>
        <v>32</v>
      </c>
      <c r="F156" s="69"/>
      <c r="G156" s="28"/>
      <c r="H156" s="70"/>
      <c r="I156" s="91"/>
      <c r="J156" s="92"/>
      <c r="K156" s="91"/>
      <c r="L156" s="92"/>
      <c r="M156" s="91"/>
      <c r="N156" s="92"/>
      <c r="O156" s="91"/>
      <c r="P156" s="92"/>
      <c r="Q156" s="91"/>
      <c r="R156" s="91"/>
      <c r="S156" s="91"/>
      <c r="T156" s="91"/>
      <c r="U156" s="91"/>
      <c r="V156" s="91"/>
    </row>
    <row r="157" s="58" customFormat="1" ht="20.1" customHeight="1" spans="1:7">
      <c r="A157" s="71">
        <v>320</v>
      </c>
      <c r="B157" s="78" t="s">
        <v>176</v>
      </c>
      <c r="C157" s="79"/>
      <c r="D157" s="80"/>
      <c r="E157" s="81"/>
      <c r="F157" s="81"/>
      <c r="G157" s="81"/>
    </row>
    <row r="158" s="58" customFormat="1" ht="45" customHeight="1" spans="1:7">
      <c r="A158" s="71" t="s">
        <v>177</v>
      </c>
      <c r="B158" s="78" t="s">
        <v>178</v>
      </c>
      <c r="C158" s="82" t="s">
        <v>179</v>
      </c>
      <c r="D158" s="83" t="s">
        <v>170</v>
      </c>
      <c r="E158" s="73">
        <v>6</v>
      </c>
      <c r="F158" s="73"/>
      <c r="G158" s="73"/>
    </row>
    <row r="159" s="58" customFormat="1" ht="24.95" customHeight="1" spans="1:22">
      <c r="A159" s="39" t="s">
        <v>182</v>
      </c>
      <c r="B159" s="40" t="s">
        <v>118</v>
      </c>
      <c r="C159" s="76"/>
      <c r="D159" s="84"/>
      <c r="E159" s="69"/>
      <c r="F159" s="69"/>
      <c r="G159" s="28"/>
      <c r="H159" s="70"/>
      <c r="I159" s="91"/>
      <c r="J159" s="92"/>
      <c r="K159" s="93"/>
      <c r="L159" s="92"/>
      <c r="M159" s="93"/>
      <c r="N159" s="92"/>
      <c r="O159" s="91"/>
      <c r="P159" s="92"/>
      <c r="Q159" s="91"/>
      <c r="R159" s="92"/>
      <c r="S159" s="91"/>
      <c r="T159" s="92"/>
      <c r="U159" s="91"/>
      <c r="V159" s="91"/>
    </row>
    <row r="160" s="58" customFormat="1" ht="24.95" customHeight="1" spans="1:22">
      <c r="A160" s="87" t="s">
        <v>129</v>
      </c>
      <c r="B160" s="88" t="s">
        <v>130</v>
      </c>
      <c r="C160" s="75"/>
      <c r="D160" s="89" t="s">
        <v>93</v>
      </c>
      <c r="E160" s="69"/>
      <c r="F160" s="69"/>
      <c r="G160" s="28"/>
      <c r="H160" s="70"/>
      <c r="I160" s="91"/>
      <c r="J160" s="94"/>
      <c r="K160" s="93"/>
      <c r="L160" s="93"/>
      <c r="M160" s="93"/>
      <c r="N160" s="94"/>
      <c r="O160" s="91"/>
      <c r="P160" s="91"/>
      <c r="Q160" s="91"/>
      <c r="R160" s="91"/>
      <c r="S160" s="91"/>
      <c r="T160" s="91"/>
      <c r="U160" s="91"/>
      <c r="V160" s="91"/>
    </row>
    <row r="161" s="58" customFormat="1" ht="45" customHeight="1" spans="1:22">
      <c r="A161" s="85" t="s">
        <v>131</v>
      </c>
      <c r="B161" s="88" t="s">
        <v>132</v>
      </c>
      <c r="C161" s="75" t="s">
        <v>133</v>
      </c>
      <c r="D161" s="89" t="s">
        <v>97</v>
      </c>
      <c r="E161" s="69">
        <v>860</v>
      </c>
      <c r="F161" s="69"/>
      <c r="G161" s="28"/>
      <c r="H161" s="70"/>
      <c r="I161" s="94"/>
      <c r="J161" s="92"/>
      <c r="K161" s="94"/>
      <c r="L161" s="92"/>
      <c r="M161" s="94"/>
      <c r="N161" s="92"/>
      <c r="O161" s="94"/>
      <c r="P161" s="92"/>
      <c r="Q161" s="94"/>
      <c r="R161" s="92"/>
      <c r="S161" s="94"/>
      <c r="T161" s="92"/>
      <c r="U161" s="91"/>
      <c r="V161" s="91"/>
    </row>
    <row r="162" s="58" customFormat="1" ht="24.95" customHeight="1" spans="1:22">
      <c r="A162" s="85" t="s">
        <v>134</v>
      </c>
      <c r="B162" s="76" t="s">
        <v>135</v>
      </c>
      <c r="C162" s="76"/>
      <c r="D162" s="84" t="s">
        <v>93</v>
      </c>
      <c r="E162" s="69"/>
      <c r="F162" s="69"/>
      <c r="G162" s="28"/>
      <c r="H162" s="70"/>
      <c r="I162" s="94"/>
      <c r="J162" s="92"/>
      <c r="K162" s="94"/>
      <c r="L162" s="92"/>
      <c r="M162" s="94"/>
      <c r="N162" s="92"/>
      <c r="O162" s="94"/>
      <c r="P162" s="92"/>
      <c r="Q162" s="94"/>
      <c r="R162" s="92"/>
      <c r="S162" s="94"/>
      <c r="T162" s="92"/>
      <c r="U162" s="91"/>
      <c r="V162" s="91"/>
    </row>
    <row r="163" s="58" customFormat="1" ht="24.95" customHeight="1" spans="1:22">
      <c r="A163" s="85" t="s">
        <v>136</v>
      </c>
      <c r="B163" s="76" t="s">
        <v>137</v>
      </c>
      <c r="C163" s="76"/>
      <c r="D163" s="84" t="s">
        <v>93</v>
      </c>
      <c r="E163" s="69"/>
      <c r="F163" s="69"/>
      <c r="G163" s="28"/>
      <c r="H163" s="70"/>
      <c r="I163" s="91"/>
      <c r="J163" s="92"/>
      <c r="K163" s="91"/>
      <c r="L163" s="92"/>
      <c r="M163" s="91"/>
      <c r="N163" s="92"/>
      <c r="O163" s="91"/>
      <c r="P163" s="92"/>
      <c r="Q163" s="91"/>
      <c r="R163" s="91"/>
      <c r="S163" s="91"/>
      <c r="T163" s="91"/>
      <c r="U163" s="91"/>
      <c r="V163" s="91"/>
    </row>
    <row r="164" s="58" customFormat="1" ht="54.95" customHeight="1" spans="1:22">
      <c r="A164" s="85" t="s">
        <v>94</v>
      </c>
      <c r="B164" s="76" t="s">
        <v>138</v>
      </c>
      <c r="C164" s="76" t="s">
        <v>139</v>
      </c>
      <c r="D164" s="84" t="s">
        <v>97</v>
      </c>
      <c r="E164" s="69">
        <v>860</v>
      </c>
      <c r="F164" s="69"/>
      <c r="G164" s="28"/>
      <c r="H164" s="70"/>
      <c r="I164" s="91"/>
      <c r="J164" s="92"/>
      <c r="K164" s="91"/>
      <c r="L164" s="92"/>
      <c r="M164" s="91"/>
      <c r="N164" s="92"/>
      <c r="O164" s="91"/>
      <c r="P164" s="92"/>
      <c r="Q164" s="91"/>
      <c r="R164" s="91"/>
      <c r="S164" s="91"/>
      <c r="T164" s="91"/>
      <c r="U164" s="91"/>
      <c r="V164" s="91"/>
    </row>
    <row r="165" s="58" customFormat="1" ht="45" customHeight="1" spans="1:19">
      <c r="A165" s="85" t="s">
        <v>98</v>
      </c>
      <c r="B165" s="76" t="s">
        <v>174</v>
      </c>
      <c r="C165" s="76" t="s">
        <v>175</v>
      </c>
      <c r="D165" s="84" t="s">
        <v>97</v>
      </c>
      <c r="E165" s="69">
        <v>2465</v>
      </c>
      <c r="F165" s="69"/>
      <c r="G165" s="28"/>
      <c r="H165" s="70"/>
      <c r="I165" s="95"/>
      <c r="J165" s="95"/>
      <c r="K165" s="96"/>
      <c r="L165" s="95"/>
      <c r="M165" s="96"/>
      <c r="N165" s="95"/>
      <c r="O165" s="96"/>
      <c r="P165" s="95"/>
      <c r="Q165" s="96"/>
      <c r="R165" s="96"/>
      <c r="S165" s="96"/>
    </row>
    <row r="166" s="58" customFormat="1" ht="39.95" customHeight="1" spans="1:22">
      <c r="A166" s="87" t="s">
        <v>149</v>
      </c>
      <c r="B166" s="76" t="s">
        <v>150</v>
      </c>
      <c r="C166" s="76"/>
      <c r="D166" s="84" t="s">
        <v>93</v>
      </c>
      <c r="E166" s="69"/>
      <c r="F166" s="69"/>
      <c r="G166" s="28"/>
      <c r="H166" s="70"/>
      <c r="I166" s="91"/>
      <c r="J166" s="92"/>
      <c r="K166" s="91"/>
      <c r="L166" s="92"/>
      <c r="M166" s="91"/>
      <c r="N166" s="92"/>
      <c r="O166" s="91"/>
      <c r="P166" s="92"/>
      <c r="Q166" s="91"/>
      <c r="R166" s="91"/>
      <c r="S166" s="91"/>
      <c r="T166" s="91"/>
      <c r="U166" s="91"/>
      <c r="V166" s="91"/>
    </row>
    <row r="167" s="58" customFormat="1" ht="45" customHeight="1" spans="1:22">
      <c r="A167" s="87" t="s">
        <v>151</v>
      </c>
      <c r="B167" s="90" t="s">
        <v>152</v>
      </c>
      <c r="C167" s="75" t="s">
        <v>153</v>
      </c>
      <c r="D167" s="89" t="s">
        <v>154</v>
      </c>
      <c r="E167" s="69">
        <v>18</v>
      </c>
      <c r="F167" s="69"/>
      <c r="G167" s="28"/>
      <c r="H167" s="70"/>
      <c r="I167" s="91"/>
      <c r="J167" s="92"/>
      <c r="K167" s="91"/>
      <c r="L167" s="92"/>
      <c r="M167" s="91"/>
      <c r="N167" s="92"/>
      <c r="O167" s="91"/>
      <c r="P167" s="92"/>
      <c r="Q167" s="91"/>
      <c r="R167" s="91"/>
      <c r="S167" s="91"/>
      <c r="T167" s="91"/>
      <c r="U167" s="91"/>
      <c r="V167" s="91"/>
    </row>
    <row r="168" s="58" customFormat="1" ht="24.95" customHeight="1" spans="1:22">
      <c r="A168" s="87" t="s">
        <v>155</v>
      </c>
      <c r="B168" s="90" t="s">
        <v>156</v>
      </c>
      <c r="C168" s="75"/>
      <c r="D168" s="84" t="s">
        <v>93</v>
      </c>
      <c r="E168" s="69"/>
      <c r="F168" s="69"/>
      <c r="G168" s="28"/>
      <c r="H168" s="70"/>
      <c r="I168" s="91"/>
      <c r="J168" s="92"/>
      <c r="K168" s="91"/>
      <c r="L168" s="92"/>
      <c r="M168" s="91"/>
      <c r="N168" s="92"/>
      <c r="O168" s="91"/>
      <c r="P168" s="92"/>
      <c r="Q168" s="91"/>
      <c r="R168" s="91"/>
      <c r="S168" s="91"/>
      <c r="T168" s="91"/>
      <c r="U168" s="91"/>
      <c r="V168" s="91"/>
    </row>
    <row r="169" s="58" customFormat="1" ht="30" customHeight="1" spans="1:22">
      <c r="A169" s="87" t="s">
        <v>157</v>
      </c>
      <c r="B169" s="90" t="s">
        <v>158</v>
      </c>
      <c r="C169" s="31" t="s">
        <v>159</v>
      </c>
      <c r="D169" s="84" t="s">
        <v>160</v>
      </c>
      <c r="E169" s="69">
        <f>860+180</f>
        <v>1040</v>
      </c>
      <c r="F169" s="69"/>
      <c r="G169" s="28"/>
      <c r="H169" s="70"/>
      <c r="I169" s="91"/>
      <c r="J169" s="92"/>
      <c r="K169" s="91"/>
      <c r="L169" s="92"/>
      <c r="M169" s="91"/>
      <c r="N169" s="92"/>
      <c r="O169" s="91"/>
      <c r="P169" s="92"/>
      <c r="Q169" s="91"/>
      <c r="R169" s="91"/>
      <c r="S169" s="91"/>
      <c r="T169" s="91"/>
      <c r="U169" s="91"/>
      <c r="V169" s="91"/>
    </row>
    <row r="170" s="58" customFormat="1" ht="30" customHeight="1" spans="1:22">
      <c r="A170" s="85" t="s">
        <v>161</v>
      </c>
      <c r="B170" s="86" t="s">
        <v>162</v>
      </c>
      <c r="C170" s="31" t="s">
        <v>163</v>
      </c>
      <c r="D170" s="84" t="s">
        <v>97</v>
      </c>
      <c r="E170" s="69">
        <f>1040*0.32</f>
        <v>332.8</v>
      </c>
      <c r="F170" s="69"/>
      <c r="G170" s="28"/>
      <c r="H170" s="70"/>
      <c r="I170" s="91"/>
      <c r="J170" s="92"/>
      <c r="K170" s="91"/>
      <c r="L170" s="92"/>
      <c r="M170" s="91"/>
      <c r="N170" s="92"/>
      <c r="O170" s="91"/>
      <c r="P170" s="92"/>
      <c r="Q170" s="91"/>
      <c r="R170" s="91"/>
      <c r="S170" s="91"/>
      <c r="T170" s="91"/>
      <c r="U170" s="91"/>
      <c r="V170" s="91"/>
    </row>
    <row r="171" s="6" customFormat="1" ht="24.95" customHeight="1" spans="1:22">
      <c r="A171" s="53" t="s">
        <v>183</v>
      </c>
      <c r="B171" s="53"/>
      <c r="C171" s="53"/>
      <c r="D171" s="54"/>
      <c r="E171" s="55">
        <f>SUM(G5:G170)</f>
        <v>0</v>
      </c>
      <c r="F171" s="55"/>
      <c r="G171" s="56" t="s">
        <v>120</v>
      </c>
      <c r="I171" s="57"/>
      <c r="J171" s="57"/>
      <c r="K171" s="57"/>
      <c r="L171" s="57"/>
      <c r="M171" s="57"/>
      <c r="N171" s="57"/>
      <c r="O171" s="57"/>
      <c r="P171" s="57"/>
      <c r="Q171" s="57"/>
      <c r="R171" s="57"/>
      <c r="S171" s="57"/>
      <c r="T171" s="57"/>
      <c r="U171" s="57"/>
      <c r="V171" s="57"/>
    </row>
    <row r="172" customHeight="1" spans="9:22">
      <c r="I172" s="97"/>
      <c r="J172" s="97"/>
      <c r="K172" s="97"/>
      <c r="L172" s="97"/>
      <c r="M172" s="97"/>
      <c r="N172" s="97"/>
      <c r="O172" s="97"/>
      <c r="P172" s="97"/>
      <c r="Q172" s="97"/>
      <c r="R172" s="97"/>
      <c r="S172" s="97"/>
      <c r="T172" s="97"/>
      <c r="U172" s="97"/>
      <c r="V172" s="97"/>
    </row>
    <row r="173" customHeight="1" spans="9:22">
      <c r="I173" s="97"/>
      <c r="J173" s="97"/>
      <c r="K173" s="97"/>
      <c r="L173" s="97"/>
      <c r="M173" s="97"/>
      <c r="N173" s="97"/>
      <c r="O173" s="97"/>
      <c r="P173" s="97"/>
      <c r="Q173" s="97"/>
      <c r="R173" s="97"/>
      <c r="S173" s="97"/>
      <c r="T173" s="97"/>
      <c r="U173" s="97"/>
      <c r="V173" s="97"/>
    </row>
    <row r="174" customHeight="1" spans="9:22">
      <c r="I174" s="97"/>
      <c r="J174" s="97"/>
      <c r="K174" s="97"/>
      <c r="L174" s="97"/>
      <c r="M174" s="97"/>
      <c r="N174" s="97"/>
      <c r="O174" s="97"/>
      <c r="P174" s="97"/>
      <c r="Q174" s="97"/>
      <c r="R174" s="97"/>
      <c r="S174" s="97"/>
      <c r="T174" s="97"/>
      <c r="U174" s="97"/>
      <c r="V174" s="97"/>
    </row>
  </sheetData>
  <autoFilter ref="A1:H171">
    <extLst/>
  </autoFilter>
  <mergeCells count="4">
    <mergeCell ref="A1:G1"/>
    <mergeCell ref="A3:G3"/>
    <mergeCell ref="A171:D171"/>
    <mergeCell ref="E171:F171"/>
  </mergeCells>
  <printOptions horizontalCentered="1"/>
  <pageMargins left="0.55" right="0.55" top="0.79" bottom="0.79" header="0.51" footer="0.51"/>
  <pageSetup paperSize="9" orientation="portrait"/>
  <headerFooter alignWithMargins="0"/>
  <rowBreaks count="1" manualBreakCount="1">
    <brk id="26" max="6"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9"/>
  <sheetViews>
    <sheetView showZeros="0" view="pageBreakPreview" zoomScaleNormal="100" zoomScaleSheetLayoutView="100" workbookViewId="0">
      <selection activeCell="F8" sqref="F8:G108"/>
    </sheetView>
  </sheetViews>
  <sheetFormatPr defaultColWidth="8.625" defaultRowHeight="28.5" customHeight="1"/>
  <cols>
    <col min="1" max="1" width="6.625" style="7" customWidth="1"/>
    <col min="2" max="2" width="20.625" style="8" customWidth="1"/>
    <col min="3" max="3" width="30.625" style="8" customWidth="1"/>
    <col min="4" max="4" width="10.625" style="8" customWidth="1"/>
    <col min="5" max="5" width="10.625" style="9" customWidth="1"/>
    <col min="6" max="7" width="12.625" style="9" customWidth="1"/>
    <col min="8" max="8" width="8.5" style="5" customWidth="1"/>
    <col min="9" max="17" width="7.5" style="5" customWidth="1"/>
    <col min="18" max="18" width="5.875" style="5" customWidth="1"/>
    <col min="19" max="19" width="7" style="5" customWidth="1"/>
    <col min="20" max="20" width="6.125" style="5" customWidth="1"/>
    <col min="21" max="21" width="9" style="5" customWidth="1"/>
    <col min="22" max="22" width="6.25" style="5" customWidth="1"/>
    <col min="23" max="23" width="6.375" style="5" customWidth="1"/>
    <col min="24" max="24" width="9" style="8" customWidth="1"/>
    <col min="25" max="25" width="6.5" style="5" customWidth="1"/>
    <col min="26" max="26" width="3.625" style="5" customWidth="1"/>
    <col min="27" max="27" width="6.375" style="5" customWidth="1"/>
    <col min="28" max="28" width="5.75" style="5" customWidth="1"/>
    <col min="29" max="29" width="7" style="5" customWidth="1"/>
    <col min="30" max="30" width="6.375" style="5" customWidth="1"/>
    <col min="31" max="31" width="6" style="5" customWidth="1"/>
    <col min="32" max="32" width="5.5" style="5" customWidth="1"/>
    <col min="33" max="33" width="6.5" style="5" customWidth="1"/>
    <col min="34" max="34" width="7.125" style="5" customWidth="1"/>
    <col min="35" max="64" width="9" style="8"/>
    <col min="65" max="16384" width="8.625" style="8"/>
  </cols>
  <sheetData>
    <row r="1" s="1" customFormat="1" ht="24.95" customHeight="1" spans="1:34">
      <c r="A1" s="10" t="s">
        <v>79</v>
      </c>
      <c r="B1" s="10"/>
      <c r="C1" s="10"/>
      <c r="D1" s="10"/>
      <c r="E1" s="11"/>
      <c r="F1" s="10"/>
      <c r="G1" s="11"/>
      <c r="I1" s="43"/>
      <c r="Y1" s="43"/>
      <c r="Z1" s="43"/>
      <c r="AA1" s="43"/>
      <c r="AB1" s="43"/>
      <c r="AC1" s="43"/>
      <c r="AD1" s="43"/>
      <c r="AE1" s="43"/>
      <c r="AF1" s="43"/>
      <c r="AG1" s="43"/>
      <c r="AH1" s="43"/>
    </row>
    <row r="2" s="2" customFormat="1" ht="24.95" customHeight="1" spans="1:34">
      <c r="A2" s="12" t="str">
        <f>汇总表!A2</f>
        <v>标段号：龙池街道2025年度农村公路养护工程</v>
      </c>
      <c r="B2" s="12"/>
      <c r="C2" s="12"/>
      <c r="D2" s="13"/>
      <c r="E2" s="14"/>
      <c r="F2" s="15" t="s">
        <v>80</v>
      </c>
      <c r="G2" s="16"/>
      <c r="I2" s="44"/>
      <c r="Y2" s="44"/>
      <c r="Z2" s="44"/>
      <c r="AA2" s="44"/>
      <c r="AB2" s="44"/>
      <c r="AC2" s="44"/>
      <c r="AD2" s="44"/>
      <c r="AE2" s="44"/>
      <c r="AF2" s="44"/>
      <c r="AG2" s="44"/>
      <c r="AH2" s="44"/>
    </row>
    <row r="3" s="3" customFormat="1" ht="29.25" customHeight="1" spans="1:34">
      <c r="A3" s="17" t="s">
        <v>184</v>
      </c>
      <c r="B3" s="17"/>
      <c r="C3" s="17"/>
      <c r="D3" s="17"/>
      <c r="E3" s="18"/>
      <c r="F3" s="17"/>
      <c r="G3" s="18"/>
      <c r="H3" s="19"/>
      <c r="I3" s="19"/>
      <c r="J3" s="19"/>
      <c r="K3" s="19"/>
      <c r="L3" s="19"/>
      <c r="M3" s="19"/>
      <c r="N3" s="19"/>
      <c r="O3" s="19"/>
      <c r="P3" s="19"/>
      <c r="Q3" s="19"/>
      <c r="R3" s="19"/>
      <c r="S3" s="19"/>
      <c r="T3" s="19"/>
      <c r="U3" s="19"/>
      <c r="V3" s="19"/>
      <c r="W3" s="19"/>
      <c r="Y3" s="19"/>
      <c r="Z3" s="19"/>
      <c r="AA3" s="19"/>
      <c r="AB3" s="19"/>
      <c r="AC3" s="19"/>
      <c r="AD3" s="19"/>
      <c r="AE3" s="19"/>
      <c r="AF3" s="19"/>
      <c r="AG3" s="19"/>
      <c r="AH3" s="19"/>
    </row>
    <row r="4" s="4" customFormat="1" ht="21.95" customHeight="1" spans="1:34">
      <c r="A4" s="20" t="s">
        <v>82</v>
      </c>
      <c r="B4" s="21" t="s">
        <v>83</v>
      </c>
      <c r="C4" s="21" t="s">
        <v>84</v>
      </c>
      <c r="D4" s="21" t="s">
        <v>85</v>
      </c>
      <c r="E4" s="22" t="s">
        <v>86</v>
      </c>
      <c r="F4" s="23" t="s">
        <v>122</v>
      </c>
      <c r="G4" s="24" t="s">
        <v>123</v>
      </c>
      <c r="H4" s="25"/>
      <c r="I4" s="25"/>
      <c r="J4" s="25"/>
      <c r="K4" s="25"/>
      <c r="L4" s="25"/>
      <c r="M4" s="25"/>
      <c r="N4" s="25"/>
      <c r="Y4" s="25"/>
      <c r="Z4" s="25"/>
      <c r="AA4" s="25"/>
      <c r="AB4" s="25"/>
      <c r="AC4" s="25"/>
      <c r="AD4" s="25"/>
      <c r="AE4" s="25"/>
      <c r="AF4" s="25"/>
      <c r="AG4" s="25"/>
      <c r="AH4" s="25"/>
    </row>
    <row r="5" s="4" customFormat="1" ht="21.95" customHeight="1" spans="1:34">
      <c r="A5" s="26" t="s">
        <v>89</v>
      </c>
      <c r="B5" s="27" t="s">
        <v>90</v>
      </c>
      <c r="C5" s="21"/>
      <c r="D5" s="21"/>
      <c r="E5" s="22"/>
      <c r="F5" s="23"/>
      <c r="G5" s="28">
        <f t="shared" ref="G5:G11" si="0">ROUND(E5*F5,0)</f>
        <v>0</v>
      </c>
      <c r="H5" s="25"/>
      <c r="I5" s="25"/>
      <c r="J5" s="25"/>
      <c r="K5" s="25"/>
      <c r="L5" s="25"/>
      <c r="M5" s="25"/>
      <c r="N5" s="25"/>
      <c r="Y5" s="25"/>
      <c r="Z5" s="25"/>
      <c r="AA5" s="25"/>
      <c r="AB5" s="25"/>
      <c r="AC5" s="25"/>
      <c r="AD5" s="25"/>
      <c r="AE5" s="25"/>
      <c r="AF5" s="25"/>
      <c r="AG5" s="25"/>
      <c r="AH5" s="25"/>
    </row>
    <row r="6" s="5" customFormat="1" ht="21.95" customHeight="1" spans="1:27">
      <c r="A6" s="29" t="s">
        <v>185</v>
      </c>
      <c r="B6" s="30" t="s">
        <v>186</v>
      </c>
      <c r="C6" s="31"/>
      <c r="D6" s="21" t="s">
        <v>93</v>
      </c>
      <c r="E6" s="32"/>
      <c r="F6" s="33"/>
      <c r="G6" s="28">
        <f t="shared" si="0"/>
        <v>0</v>
      </c>
      <c r="H6" s="25">
        <f>SUM(I6:V6)</f>
        <v>0</v>
      </c>
      <c r="I6" s="45"/>
      <c r="J6" s="46"/>
      <c r="K6" s="47"/>
      <c r="L6" s="46"/>
      <c r="M6" s="47"/>
      <c r="N6" s="46"/>
      <c r="O6" s="47"/>
      <c r="P6" s="46"/>
      <c r="Q6" s="47"/>
      <c r="R6" s="46"/>
      <c r="S6" s="47"/>
      <c r="T6" s="46"/>
      <c r="U6" s="50"/>
      <c r="V6" s="50"/>
      <c r="W6" s="50"/>
      <c r="X6" s="50"/>
      <c r="Y6" s="50"/>
      <c r="Z6" s="50"/>
      <c r="AA6" s="50"/>
    </row>
    <row r="7" s="4" customFormat="1" ht="21.95" customHeight="1" spans="1:34">
      <c r="A7" s="29" t="s">
        <v>187</v>
      </c>
      <c r="B7" s="30" t="s">
        <v>188</v>
      </c>
      <c r="C7" s="30"/>
      <c r="D7" s="34" t="s">
        <v>93</v>
      </c>
      <c r="E7" s="32"/>
      <c r="F7" s="33"/>
      <c r="G7" s="28">
        <f t="shared" si="0"/>
        <v>0</v>
      </c>
      <c r="H7" s="25">
        <f>SUM(I7:V7)</f>
        <v>0</v>
      </c>
      <c r="I7" s="48"/>
      <c r="J7" s="46"/>
      <c r="K7" s="49"/>
      <c r="L7" s="46"/>
      <c r="M7" s="49"/>
      <c r="N7" s="46"/>
      <c r="O7" s="49"/>
      <c r="P7" s="46"/>
      <c r="Q7" s="49"/>
      <c r="R7" s="46"/>
      <c r="S7" s="49"/>
      <c r="T7" s="46"/>
      <c r="U7" s="46"/>
      <c r="V7" s="46"/>
      <c r="W7" s="46"/>
      <c r="X7" s="51"/>
      <c r="Y7" s="46"/>
      <c r="Z7" s="46"/>
      <c r="AA7" s="46"/>
      <c r="AB7" s="25"/>
      <c r="AC7" s="25"/>
      <c r="AD7" s="25"/>
      <c r="AE7" s="25"/>
      <c r="AF7" s="25"/>
      <c r="AG7" s="25"/>
      <c r="AH7" s="25"/>
    </row>
    <row r="8" s="5" customFormat="1" ht="21.95" customHeight="1" spans="1:27">
      <c r="A8" s="29" t="s">
        <v>94</v>
      </c>
      <c r="B8" s="30" t="s">
        <v>188</v>
      </c>
      <c r="C8" s="30" t="s">
        <v>189</v>
      </c>
      <c r="D8" s="21" t="s">
        <v>190</v>
      </c>
      <c r="E8" s="32">
        <v>2</v>
      </c>
      <c r="F8" s="33"/>
      <c r="G8" s="28"/>
      <c r="H8" s="25"/>
      <c r="I8" s="45"/>
      <c r="J8" s="46"/>
      <c r="K8" s="47"/>
      <c r="L8" s="46"/>
      <c r="M8" s="47"/>
      <c r="N8" s="46"/>
      <c r="O8" s="47"/>
      <c r="P8" s="46"/>
      <c r="Q8" s="47"/>
      <c r="R8" s="46"/>
      <c r="S8" s="47"/>
      <c r="T8" s="46"/>
      <c r="U8" s="50"/>
      <c r="V8" s="50"/>
      <c r="W8" s="50"/>
      <c r="X8" s="50"/>
      <c r="Y8" s="50"/>
      <c r="Z8" s="50"/>
      <c r="AA8" s="50"/>
    </row>
    <row r="9" s="4" customFormat="1" ht="21.95" customHeight="1" spans="1:34">
      <c r="A9" s="29" t="s">
        <v>98</v>
      </c>
      <c r="B9" s="30" t="s">
        <v>188</v>
      </c>
      <c r="C9" s="30" t="s">
        <v>191</v>
      </c>
      <c r="D9" s="34" t="s">
        <v>190</v>
      </c>
      <c r="E9" s="32">
        <v>1</v>
      </c>
      <c r="F9" s="33"/>
      <c r="G9" s="28"/>
      <c r="H9" s="25"/>
      <c r="I9" s="48"/>
      <c r="J9" s="46"/>
      <c r="K9" s="49"/>
      <c r="L9" s="46"/>
      <c r="M9" s="49"/>
      <c r="N9" s="46"/>
      <c r="O9" s="49"/>
      <c r="P9" s="46"/>
      <c r="Q9" s="49"/>
      <c r="R9" s="46"/>
      <c r="S9" s="49"/>
      <c r="T9" s="46"/>
      <c r="U9" s="46"/>
      <c r="V9" s="46"/>
      <c r="W9" s="46"/>
      <c r="X9" s="51"/>
      <c r="Y9" s="46"/>
      <c r="Z9" s="46"/>
      <c r="AA9" s="46"/>
      <c r="AB9" s="25"/>
      <c r="AC9" s="25"/>
      <c r="AD9" s="25"/>
      <c r="AE9" s="25"/>
      <c r="AF9" s="25"/>
      <c r="AG9" s="25"/>
      <c r="AH9" s="25"/>
    </row>
    <row r="10" s="4" customFormat="1" ht="21.95" customHeight="1" spans="1:34">
      <c r="A10" s="29" t="s">
        <v>192</v>
      </c>
      <c r="B10" s="30" t="s">
        <v>193</v>
      </c>
      <c r="C10" s="30" t="s">
        <v>194</v>
      </c>
      <c r="D10" s="34" t="s">
        <v>190</v>
      </c>
      <c r="E10" s="32">
        <v>3</v>
      </c>
      <c r="F10" s="33"/>
      <c r="G10" s="28"/>
      <c r="H10" s="25"/>
      <c r="I10" s="48"/>
      <c r="J10" s="46"/>
      <c r="K10" s="49"/>
      <c r="L10" s="46"/>
      <c r="M10" s="49"/>
      <c r="N10" s="46"/>
      <c r="O10" s="49"/>
      <c r="P10" s="46"/>
      <c r="Q10" s="49"/>
      <c r="R10" s="46"/>
      <c r="S10" s="49"/>
      <c r="T10" s="46"/>
      <c r="U10" s="46"/>
      <c r="V10" s="46"/>
      <c r="W10" s="46"/>
      <c r="X10" s="51"/>
      <c r="Y10" s="46"/>
      <c r="Z10" s="46"/>
      <c r="AA10" s="46"/>
      <c r="AB10" s="25"/>
      <c r="AC10" s="25"/>
      <c r="AD10" s="25"/>
      <c r="AE10" s="25"/>
      <c r="AF10" s="25"/>
      <c r="AG10" s="25"/>
      <c r="AH10" s="25"/>
    </row>
    <row r="11" s="4" customFormat="1" ht="21.95" customHeight="1" spans="1:34">
      <c r="A11" s="29" t="s">
        <v>195</v>
      </c>
      <c r="B11" s="30" t="s">
        <v>196</v>
      </c>
      <c r="C11" s="30" t="s">
        <v>197</v>
      </c>
      <c r="D11" s="34" t="s">
        <v>198</v>
      </c>
      <c r="E11" s="32">
        <v>1</v>
      </c>
      <c r="F11" s="33"/>
      <c r="G11" s="28"/>
      <c r="H11" s="25"/>
      <c r="I11" s="48"/>
      <c r="J11" s="46"/>
      <c r="K11" s="48"/>
      <c r="L11" s="46"/>
      <c r="M11" s="48"/>
      <c r="N11" s="46"/>
      <c r="O11" s="48"/>
      <c r="P11" s="46"/>
      <c r="Q11" s="48"/>
      <c r="R11" s="46"/>
      <c r="S11" s="48"/>
      <c r="T11" s="46"/>
      <c r="U11" s="48"/>
      <c r="V11" s="46"/>
      <c r="W11" s="48"/>
      <c r="X11" s="46"/>
      <c r="Y11" s="48"/>
      <c r="Z11" s="46"/>
      <c r="AA11" s="48"/>
      <c r="AB11" s="46"/>
      <c r="AC11" s="52"/>
      <c r="AD11" s="46"/>
      <c r="AE11" s="52"/>
      <c r="AF11" s="46"/>
      <c r="AG11" s="52"/>
      <c r="AH11" s="46"/>
    </row>
    <row r="12" s="4" customFormat="1" ht="21.95" customHeight="1" spans="1:34">
      <c r="A12" s="29" t="s">
        <v>199</v>
      </c>
      <c r="B12" s="30" t="s">
        <v>200</v>
      </c>
      <c r="C12" s="30" t="s">
        <v>201</v>
      </c>
      <c r="D12" s="34" t="s">
        <v>198</v>
      </c>
      <c r="E12" s="32">
        <v>12</v>
      </c>
      <c r="F12" s="33"/>
      <c r="G12" s="28"/>
      <c r="H12" s="25"/>
      <c r="I12" s="48"/>
      <c r="J12" s="46"/>
      <c r="K12" s="48"/>
      <c r="L12" s="46"/>
      <c r="M12" s="48"/>
      <c r="N12" s="46"/>
      <c r="O12" s="48"/>
      <c r="P12" s="46"/>
      <c r="Q12" s="48"/>
      <c r="R12" s="46"/>
      <c r="S12" s="48"/>
      <c r="T12" s="46"/>
      <c r="U12" s="48"/>
      <c r="V12" s="46"/>
      <c r="W12" s="48"/>
      <c r="X12" s="46"/>
      <c r="Y12" s="48"/>
      <c r="Z12" s="46"/>
      <c r="AA12" s="48"/>
      <c r="AB12" s="46"/>
      <c r="AC12" s="52"/>
      <c r="AD12" s="46"/>
      <c r="AE12" s="52"/>
      <c r="AF12" s="46"/>
      <c r="AG12" s="52"/>
      <c r="AH12" s="46"/>
    </row>
    <row r="13" s="4" customFormat="1" ht="21.95" customHeight="1" spans="1:34">
      <c r="A13" s="35" t="s">
        <v>202</v>
      </c>
      <c r="B13" s="36" t="s">
        <v>203</v>
      </c>
      <c r="C13" s="37" t="s">
        <v>204</v>
      </c>
      <c r="D13" s="34" t="s">
        <v>198</v>
      </c>
      <c r="E13" s="32">
        <v>1</v>
      </c>
      <c r="F13" s="33"/>
      <c r="G13" s="28"/>
      <c r="H13" s="25"/>
      <c r="I13" s="48"/>
      <c r="J13" s="46"/>
      <c r="K13" s="48"/>
      <c r="L13" s="46"/>
      <c r="M13" s="48"/>
      <c r="N13" s="46"/>
      <c r="O13" s="48"/>
      <c r="P13" s="46"/>
      <c r="Q13" s="48"/>
      <c r="R13" s="46"/>
      <c r="S13" s="48"/>
      <c r="T13" s="46"/>
      <c r="U13" s="48"/>
      <c r="V13" s="46"/>
      <c r="W13" s="48"/>
      <c r="X13" s="46"/>
      <c r="Y13" s="48"/>
      <c r="Z13" s="46"/>
      <c r="AA13" s="48"/>
      <c r="AB13" s="46"/>
      <c r="AC13" s="52"/>
      <c r="AD13" s="46"/>
      <c r="AE13" s="52"/>
      <c r="AF13" s="46"/>
      <c r="AG13" s="52"/>
      <c r="AH13" s="46"/>
    </row>
    <row r="14" s="4" customFormat="1" ht="30" customHeight="1" spans="1:34">
      <c r="A14" s="35" t="s">
        <v>205</v>
      </c>
      <c r="B14" s="36" t="s">
        <v>206</v>
      </c>
      <c r="C14" s="38" t="s">
        <v>207</v>
      </c>
      <c r="D14" s="34" t="s">
        <v>198</v>
      </c>
      <c r="E14" s="32">
        <v>1</v>
      </c>
      <c r="F14" s="33"/>
      <c r="G14" s="28"/>
      <c r="H14" s="25"/>
      <c r="I14" s="48"/>
      <c r="J14" s="46"/>
      <c r="K14" s="48"/>
      <c r="L14" s="46"/>
      <c r="M14" s="48"/>
      <c r="N14" s="46"/>
      <c r="O14" s="48"/>
      <c r="P14" s="46"/>
      <c r="Q14" s="48"/>
      <c r="R14" s="46"/>
      <c r="S14" s="48"/>
      <c r="T14" s="46"/>
      <c r="U14" s="48"/>
      <c r="V14" s="46"/>
      <c r="W14" s="48"/>
      <c r="X14" s="46"/>
      <c r="Y14" s="48"/>
      <c r="Z14" s="46"/>
      <c r="AA14" s="48"/>
      <c r="AB14" s="46"/>
      <c r="AC14" s="52"/>
      <c r="AD14" s="46"/>
      <c r="AE14" s="52"/>
      <c r="AF14" s="46"/>
      <c r="AG14" s="52"/>
      <c r="AH14" s="46"/>
    </row>
    <row r="15" s="4" customFormat="1" ht="21.95" customHeight="1" spans="1:34">
      <c r="A15" s="29" t="s">
        <v>208</v>
      </c>
      <c r="B15" s="30" t="s">
        <v>209</v>
      </c>
      <c r="C15" s="37" t="s">
        <v>210</v>
      </c>
      <c r="D15" s="34" t="s">
        <v>97</v>
      </c>
      <c r="E15" s="32">
        <f>240+2.2+5.6+23.4</f>
        <v>271.2</v>
      </c>
      <c r="F15" s="33"/>
      <c r="G15" s="28"/>
      <c r="H15" s="25"/>
      <c r="I15" s="48"/>
      <c r="J15" s="46"/>
      <c r="K15" s="48"/>
      <c r="L15" s="46"/>
      <c r="M15" s="48"/>
      <c r="N15" s="46"/>
      <c r="O15" s="48"/>
      <c r="P15" s="46"/>
      <c r="Q15" s="48"/>
      <c r="R15" s="46"/>
      <c r="S15" s="48"/>
      <c r="T15" s="46"/>
      <c r="U15" s="48"/>
      <c r="V15" s="46"/>
      <c r="W15" s="48"/>
      <c r="X15" s="46"/>
      <c r="Y15" s="48"/>
      <c r="Z15" s="46"/>
      <c r="AA15" s="48"/>
      <c r="AB15" s="46"/>
      <c r="AC15" s="52"/>
      <c r="AD15" s="46"/>
      <c r="AE15" s="52"/>
      <c r="AF15" s="46"/>
      <c r="AG15" s="52"/>
      <c r="AH15" s="46"/>
    </row>
    <row r="16" s="4" customFormat="1" ht="21.95" customHeight="1" spans="1:34">
      <c r="A16" s="35" t="s">
        <v>211</v>
      </c>
      <c r="B16" s="36" t="s">
        <v>212</v>
      </c>
      <c r="C16" s="37" t="s">
        <v>213</v>
      </c>
      <c r="D16" s="34" t="s">
        <v>198</v>
      </c>
      <c r="E16" s="32">
        <v>2</v>
      </c>
      <c r="F16" s="33"/>
      <c r="G16" s="28"/>
      <c r="H16" s="25"/>
      <c r="I16" s="48"/>
      <c r="J16" s="46"/>
      <c r="K16" s="48"/>
      <c r="L16" s="46"/>
      <c r="M16" s="48"/>
      <c r="N16" s="46"/>
      <c r="O16" s="48"/>
      <c r="P16" s="46"/>
      <c r="Q16" s="48"/>
      <c r="R16" s="46"/>
      <c r="S16" s="48"/>
      <c r="T16" s="46"/>
      <c r="U16" s="48"/>
      <c r="V16" s="46"/>
      <c r="W16" s="48"/>
      <c r="X16" s="46"/>
      <c r="Y16" s="48"/>
      <c r="Z16" s="46"/>
      <c r="AA16" s="48"/>
      <c r="AB16" s="46"/>
      <c r="AC16" s="52"/>
      <c r="AD16" s="46"/>
      <c r="AE16" s="52"/>
      <c r="AF16" s="46"/>
      <c r="AG16" s="52"/>
      <c r="AH16" s="46"/>
    </row>
    <row r="17" s="4" customFormat="1" ht="21.95" customHeight="1" spans="1:34">
      <c r="A17" s="35" t="s">
        <v>214</v>
      </c>
      <c r="B17" s="36" t="s">
        <v>215</v>
      </c>
      <c r="C17" s="37" t="s">
        <v>216</v>
      </c>
      <c r="D17" s="34" t="s">
        <v>198</v>
      </c>
      <c r="E17" s="32">
        <v>8</v>
      </c>
      <c r="F17" s="33"/>
      <c r="G17" s="28"/>
      <c r="H17" s="25"/>
      <c r="I17" s="48"/>
      <c r="J17" s="46"/>
      <c r="K17" s="48"/>
      <c r="L17" s="46"/>
      <c r="M17" s="48"/>
      <c r="N17" s="46"/>
      <c r="O17" s="48"/>
      <c r="P17" s="46"/>
      <c r="Q17" s="48"/>
      <c r="R17" s="46"/>
      <c r="S17" s="48"/>
      <c r="T17" s="46"/>
      <c r="U17" s="48"/>
      <c r="V17" s="46"/>
      <c r="W17" s="48"/>
      <c r="X17" s="46"/>
      <c r="Y17" s="48"/>
      <c r="Z17" s="46"/>
      <c r="AA17" s="48"/>
      <c r="AB17" s="46"/>
      <c r="AC17" s="52"/>
      <c r="AD17" s="46"/>
      <c r="AE17" s="52"/>
      <c r="AF17" s="46"/>
      <c r="AG17" s="52"/>
      <c r="AH17" s="46"/>
    </row>
    <row r="18" s="4" customFormat="1" ht="21.95" customHeight="1" spans="1:34">
      <c r="A18" s="39" t="s">
        <v>101</v>
      </c>
      <c r="B18" s="40" t="s">
        <v>102</v>
      </c>
      <c r="C18" s="37"/>
      <c r="D18" s="34"/>
      <c r="E18" s="32"/>
      <c r="F18" s="33"/>
      <c r="G18" s="28"/>
      <c r="H18" s="25"/>
      <c r="I18" s="48"/>
      <c r="J18" s="46"/>
      <c r="K18" s="48"/>
      <c r="L18" s="46"/>
      <c r="M18" s="48"/>
      <c r="N18" s="46"/>
      <c r="O18" s="48"/>
      <c r="P18" s="46"/>
      <c r="Q18" s="48"/>
      <c r="R18" s="46"/>
      <c r="S18" s="48"/>
      <c r="T18" s="46"/>
      <c r="U18" s="48"/>
      <c r="V18" s="46"/>
      <c r="W18" s="48"/>
      <c r="X18" s="46"/>
      <c r="Y18" s="48"/>
      <c r="Z18" s="46"/>
      <c r="AA18" s="48"/>
      <c r="AB18" s="46"/>
      <c r="AC18" s="52"/>
      <c r="AD18" s="46"/>
      <c r="AE18" s="52"/>
      <c r="AF18" s="46"/>
      <c r="AG18" s="52"/>
      <c r="AH18" s="46"/>
    </row>
    <row r="19" s="5" customFormat="1" ht="21.95" customHeight="1" spans="1:27">
      <c r="A19" s="29" t="s">
        <v>185</v>
      </c>
      <c r="B19" s="30" t="s">
        <v>186</v>
      </c>
      <c r="C19" s="31"/>
      <c r="D19" s="21" t="s">
        <v>93</v>
      </c>
      <c r="E19" s="32"/>
      <c r="F19" s="33"/>
      <c r="G19" s="28"/>
      <c r="H19" s="25">
        <f>SUM(I19:V19)</f>
        <v>0</v>
      </c>
      <c r="I19" s="45"/>
      <c r="J19" s="46"/>
      <c r="K19" s="47"/>
      <c r="L19" s="46"/>
      <c r="M19" s="47"/>
      <c r="N19" s="46"/>
      <c r="O19" s="47"/>
      <c r="P19" s="46"/>
      <c r="Q19" s="47"/>
      <c r="R19" s="46"/>
      <c r="S19" s="47"/>
      <c r="T19" s="46"/>
      <c r="U19" s="50"/>
      <c r="V19" s="50"/>
      <c r="W19" s="50"/>
      <c r="X19" s="50"/>
      <c r="Y19" s="50"/>
      <c r="Z19" s="50"/>
      <c r="AA19" s="50"/>
    </row>
    <row r="20" s="5" customFormat="1" ht="21.95" customHeight="1" spans="1:27">
      <c r="A20" s="29" t="s">
        <v>187</v>
      </c>
      <c r="B20" s="30" t="s">
        <v>188</v>
      </c>
      <c r="C20" s="31"/>
      <c r="D20" s="21"/>
      <c r="E20" s="32"/>
      <c r="F20" s="33"/>
      <c r="G20" s="28"/>
      <c r="H20" s="25"/>
      <c r="I20" s="45"/>
      <c r="J20" s="46"/>
      <c r="K20" s="47"/>
      <c r="L20" s="46"/>
      <c r="M20" s="47"/>
      <c r="N20" s="46"/>
      <c r="O20" s="47"/>
      <c r="P20" s="46"/>
      <c r="Q20" s="47"/>
      <c r="R20" s="46"/>
      <c r="S20" s="47"/>
      <c r="T20" s="46"/>
      <c r="U20" s="50"/>
      <c r="V20" s="50"/>
      <c r="W20" s="50"/>
      <c r="X20" s="50"/>
      <c r="Y20" s="50"/>
      <c r="Z20" s="50"/>
      <c r="AA20" s="50"/>
    </row>
    <row r="21" s="5" customFormat="1" ht="21.95" customHeight="1" spans="1:27">
      <c r="A21" s="29" t="s">
        <v>94</v>
      </c>
      <c r="B21" s="30" t="s">
        <v>188</v>
      </c>
      <c r="C21" s="30" t="s">
        <v>189</v>
      </c>
      <c r="D21" s="21" t="s">
        <v>190</v>
      </c>
      <c r="E21" s="32">
        <v>2</v>
      </c>
      <c r="F21" s="33"/>
      <c r="G21" s="28"/>
      <c r="H21" s="25"/>
      <c r="I21" s="45"/>
      <c r="J21" s="46"/>
      <c r="K21" s="47"/>
      <c r="L21" s="46"/>
      <c r="M21" s="47"/>
      <c r="N21" s="46"/>
      <c r="O21" s="47"/>
      <c r="P21" s="46"/>
      <c r="Q21" s="47"/>
      <c r="R21" s="46"/>
      <c r="S21" s="47"/>
      <c r="T21" s="46"/>
      <c r="U21" s="50"/>
      <c r="V21" s="50"/>
      <c r="W21" s="50"/>
      <c r="X21" s="50"/>
      <c r="Y21" s="50"/>
      <c r="Z21" s="50"/>
      <c r="AA21" s="50"/>
    </row>
    <row r="22" s="4" customFormat="1" ht="21.95" customHeight="1" spans="1:34">
      <c r="A22" s="29" t="s">
        <v>98</v>
      </c>
      <c r="B22" s="30" t="s">
        <v>188</v>
      </c>
      <c r="C22" s="30" t="s">
        <v>191</v>
      </c>
      <c r="D22" s="34" t="s">
        <v>190</v>
      </c>
      <c r="E22" s="32">
        <v>2</v>
      </c>
      <c r="F22" s="33"/>
      <c r="G22" s="28"/>
      <c r="H22" s="25"/>
      <c r="I22" s="48"/>
      <c r="J22" s="46"/>
      <c r="K22" s="49"/>
      <c r="L22" s="46"/>
      <c r="M22" s="49"/>
      <c r="N22" s="46"/>
      <c r="O22" s="49"/>
      <c r="P22" s="46"/>
      <c r="Q22" s="49"/>
      <c r="R22" s="46"/>
      <c r="S22" s="49"/>
      <c r="T22" s="46"/>
      <c r="U22" s="46"/>
      <c r="V22" s="46"/>
      <c r="W22" s="46"/>
      <c r="X22" s="51"/>
      <c r="Y22" s="46"/>
      <c r="Z22" s="46"/>
      <c r="AA22" s="46"/>
      <c r="AB22" s="25"/>
      <c r="AC22" s="25"/>
      <c r="AD22" s="25"/>
      <c r="AE22" s="25"/>
      <c r="AF22" s="25"/>
      <c r="AG22" s="25"/>
      <c r="AH22" s="25"/>
    </row>
    <row r="23" s="4" customFormat="1" ht="21.95" customHeight="1" spans="1:34">
      <c r="A23" s="29" t="s">
        <v>192</v>
      </c>
      <c r="B23" s="30" t="s">
        <v>193</v>
      </c>
      <c r="C23" s="30" t="s">
        <v>194</v>
      </c>
      <c r="D23" s="34" t="s">
        <v>190</v>
      </c>
      <c r="E23" s="32">
        <v>6</v>
      </c>
      <c r="F23" s="33"/>
      <c r="G23" s="28"/>
      <c r="H23" s="25"/>
      <c r="I23" s="48"/>
      <c r="J23" s="46"/>
      <c r="K23" s="49"/>
      <c r="L23" s="46"/>
      <c r="M23" s="49"/>
      <c r="N23" s="46"/>
      <c r="O23" s="49"/>
      <c r="P23" s="46"/>
      <c r="Q23" s="49"/>
      <c r="R23" s="46"/>
      <c r="S23" s="49"/>
      <c r="T23" s="46"/>
      <c r="U23" s="46"/>
      <c r="V23" s="46"/>
      <c r="W23" s="46"/>
      <c r="X23" s="51"/>
      <c r="Y23" s="46"/>
      <c r="Z23" s="46"/>
      <c r="AA23" s="46"/>
      <c r="AB23" s="25"/>
      <c r="AC23" s="25"/>
      <c r="AD23" s="25"/>
      <c r="AE23" s="25"/>
      <c r="AF23" s="25"/>
      <c r="AG23" s="25"/>
      <c r="AH23" s="25"/>
    </row>
    <row r="24" s="4" customFormat="1" ht="21.95" customHeight="1" spans="1:34">
      <c r="A24" s="29" t="s">
        <v>217</v>
      </c>
      <c r="B24" s="30" t="s">
        <v>218</v>
      </c>
      <c r="C24" s="30"/>
      <c r="D24" s="34"/>
      <c r="E24" s="32"/>
      <c r="F24" s="33"/>
      <c r="G24" s="28"/>
      <c r="H24" s="25"/>
      <c r="I24" s="48"/>
      <c r="J24" s="46"/>
      <c r="K24" s="49"/>
      <c r="L24" s="46"/>
      <c r="M24" s="49"/>
      <c r="N24" s="46"/>
      <c r="O24" s="49"/>
      <c r="P24" s="46"/>
      <c r="Q24" s="49"/>
      <c r="R24" s="46"/>
      <c r="S24" s="49"/>
      <c r="T24" s="46"/>
      <c r="U24" s="46"/>
      <c r="V24" s="46"/>
      <c r="W24" s="46"/>
      <c r="X24" s="51"/>
      <c r="Y24" s="46"/>
      <c r="Z24" s="46"/>
      <c r="AA24" s="46"/>
      <c r="AB24" s="25"/>
      <c r="AC24" s="25"/>
      <c r="AD24" s="25"/>
      <c r="AE24" s="25"/>
      <c r="AF24" s="25"/>
      <c r="AG24" s="25"/>
      <c r="AH24" s="25"/>
    </row>
    <row r="25" s="4" customFormat="1" ht="21.95" customHeight="1" spans="1:34">
      <c r="A25" s="29" t="s">
        <v>94</v>
      </c>
      <c r="B25" s="30" t="s">
        <v>218</v>
      </c>
      <c r="C25" s="30" t="s">
        <v>219</v>
      </c>
      <c r="D25" s="34" t="s">
        <v>190</v>
      </c>
      <c r="E25" s="32">
        <v>1</v>
      </c>
      <c r="F25" s="41"/>
      <c r="G25" s="28"/>
      <c r="H25" s="25"/>
      <c r="I25" s="48"/>
      <c r="J25" s="46"/>
      <c r="K25" s="49"/>
      <c r="L25" s="46"/>
      <c r="M25" s="49"/>
      <c r="N25" s="46"/>
      <c r="O25" s="49"/>
      <c r="P25" s="46"/>
      <c r="Q25" s="49"/>
      <c r="R25" s="46"/>
      <c r="S25" s="49"/>
      <c r="T25" s="46"/>
      <c r="U25" s="46"/>
      <c r="V25" s="46"/>
      <c r="W25" s="46"/>
      <c r="X25" s="51"/>
      <c r="Y25" s="46"/>
      <c r="Z25" s="46"/>
      <c r="AA25" s="46"/>
      <c r="AB25" s="25"/>
      <c r="AC25" s="25"/>
      <c r="AD25" s="25"/>
      <c r="AE25" s="25"/>
      <c r="AF25" s="25"/>
      <c r="AG25" s="25"/>
      <c r="AH25" s="25"/>
    </row>
    <row r="26" s="4" customFormat="1" ht="21.95" customHeight="1" spans="1:34">
      <c r="A26" s="29" t="s">
        <v>199</v>
      </c>
      <c r="B26" s="30" t="s">
        <v>200</v>
      </c>
      <c r="C26" s="30" t="s">
        <v>201</v>
      </c>
      <c r="D26" s="34" t="s">
        <v>198</v>
      </c>
      <c r="E26" s="32">
        <v>12</v>
      </c>
      <c r="F26" s="33"/>
      <c r="G26" s="28"/>
      <c r="H26" s="25"/>
      <c r="I26" s="48"/>
      <c r="J26" s="46"/>
      <c r="K26" s="48"/>
      <c r="L26" s="46"/>
      <c r="M26" s="48"/>
      <c r="N26" s="46"/>
      <c r="O26" s="48"/>
      <c r="P26" s="46"/>
      <c r="Q26" s="48"/>
      <c r="R26" s="46"/>
      <c r="S26" s="48"/>
      <c r="T26" s="46"/>
      <c r="U26" s="48"/>
      <c r="V26" s="46"/>
      <c r="W26" s="48"/>
      <c r="X26" s="46"/>
      <c r="Y26" s="48"/>
      <c r="Z26" s="46"/>
      <c r="AA26" s="48"/>
      <c r="AB26" s="46"/>
      <c r="AC26" s="52"/>
      <c r="AD26" s="46"/>
      <c r="AE26" s="52"/>
      <c r="AF26" s="46"/>
      <c r="AG26" s="52"/>
      <c r="AH26" s="46"/>
    </row>
    <row r="27" s="4" customFormat="1" ht="21.95" customHeight="1" spans="1:34">
      <c r="A27" s="29" t="s">
        <v>208</v>
      </c>
      <c r="B27" s="30" t="s">
        <v>209</v>
      </c>
      <c r="C27" s="37" t="s">
        <v>210</v>
      </c>
      <c r="D27" s="34" t="s">
        <v>97</v>
      </c>
      <c r="E27" s="32">
        <f>186+2.8+7.2+42</f>
        <v>238</v>
      </c>
      <c r="F27" s="33"/>
      <c r="G27" s="28"/>
      <c r="H27" s="25"/>
      <c r="I27" s="48"/>
      <c r="J27" s="46"/>
      <c r="K27" s="48"/>
      <c r="L27" s="46"/>
      <c r="M27" s="48"/>
      <c r="N27" s="46"/>
      <c r="O27" s="48"/>
      <c r="P27" s="46"/>
      <c r="Q27" s="48"/>
      <c r="R27" s="46"/>
      <c r="S27" s="48"/>
      <c r="T27" s="46"/>
      <c r="U27" s="48"/>
      <c r="V27" s="46"/>
      <c r="W27" s="48"/>
      <c r="X27" s="46"/>
      <c r="Y27" s="48"/>
      <c r="Z27" s="46"/>
      <c r="AA27" s="48"/>
      <c r="AB27" s="46"/>
      <c r="AC27" s="52"/>
      <c r="AD27" s="46"/>
      <c r="AE27" s="52"/>
      <c r="AF27" s="46"/>
      <c r="AG27" s="52"/>
      <c r="AH27" s="46"/>
    </row>
    <row r="28" s="4" customFormat="1" ht="21.95" customHeight="1" spans="1:34">
      <c r="A28" s="35" t="s">
        <v>211</v>
      </c>
      <c r="B28" s="36" t="s">
        <v>212</v>
      </c>
      <c r="C28" s="37" t="s">
        <v>213</v>
      </c>
      <c r="D28" s="34" t="s">
        <v>198</v>
      </c>
      <c r="E28" s="32">
        <v>2</v>
      </c>
      <c r="F28" s="33"/>
      <c r="G28" s="28"/>
      <c r="H28" s="25"/>
      <c r="I28" s="48"/>
      <c r="J28" s="46"/>
      <c r="K28" s="48"/>
      <c r="L28" s="46"/>
      <c r="M28" s="48"/>
      <c r="N28" s="46"/>
      <c r="O28" s="48"/>
      <c r="P28" s="46"/>
      <c r="Q28" s="48"/>
      <c r="R28" s="46"/>
      <c r="S28" s="48"/>
      <c r="T28" s="46"/>
      <c r="U28" s="48"/>
      <c r="V28" s="46"/>
      <c r="W28" s="48"/>
      <c r="X28" s="46"/>
      <c r="Y28" s="48"/>
      <c r="Z28" s="46"/>
      <c r="AA28" s="48"/>
      <c r="AB28" s="46"/>
      <c r="AC28" s="52"/>
      <c r="AD28" s="46"/>
      <c r="AE28" s="52"/>
      <c r="AF28" s="46"/>
      <c r="AG28" s="52"/>
      <c r="AH28" s="46"/>
    </row>
    <row r="29" s="4" customFormat="1" ht="21.95" customHeight="1" spans="1:34">
      <c r="A29" s="35" t="s">
        <v>214</v>
      </c>
      <c r="B29" s="36" t="s">
        <v>215</v>
      </c>
      <c r="C29" s="37" t="s">
        <v>216</v>
      </c>
      <c r="D29" s="34" t="s">
        <v>198</v>
      </c>
      <c r="E29" s="32">
        <v>7</v>
      </c>
      <c r="F29" s="33"/>
      <c r="G29" s="28"/>
      <c r="H29" s="25"/>
      <c r="I29" s="48"/>
      <c r="J29" s="46"/>
      <c r="K29" s="48"/>
      <c r="L29" s="46"/>
      <c r="M29" s="48"/>
      <c r="N29" s="46"/>
      <c r="O29" s="48"/>
      <c r="P29" s="46"/>
      <c r="Q29" s="48"/>
      <c r="R29" s="46"/>
      <c r="S29" s="48"/>
      <c r="T29" s="46"/>
      <c r="U29" s="48"/>
      <c r="V29" s="46"/>
      <c r="W29" s="48"/>
      <c r="X29" s="46"/>
      <c r="Y29" s="48"/>
      <c r="Z29" s="46"/>
      <c r="AA29" s="48"/>
      <c r="AB29" s="46"/>
      <c r="AC29" s="52"/>
      <c r="AD29" s="46"/>
      <c r="AE29" s="52"/>
      <c r="AF29" s="46"/>
      <c r="AG29" s="52"/>
      <c r="AH29" s="46"/>
    </row>
    <row r="30" s="4" customFormat="1" ht="21.95" customHeight="1" spans="1:34">
      <c r="A30" s="39" t="s">
        <v>104</v>
      </c>
      <c r="B30" s="40" t="s">
        <v>105</v>
      </c>
      <c r="C30" s="37"/>
      <c r="D30" s="34"/>
      <c r="E30" s="32"/>
      <c r="F30" s="33"/>
      <c r="G30" s="28"/>
      <c r="H30" s="25"/>
      <c r="I30" s="25"/>
      <c r="J30" s="25"/>
      <c r="K30" s="25"/>
      <c r="L30" s="25"/>
      <c r="M30" s="25"/>
      <c r="N30" s="25"/>
      <c r="Y30" s="25"/>
      <c r="Z30" s="25"/>
      <c r="AA30" s="25"/>
      <c r="AB30" s="25"/>
      <c r="AC30" s="25"/>
      <c r="AD30" s="25"/>
      <c r="AE30" s="25"/>
      <c r="AF30" s="25"/>
      <c r="AG30" s="25"/>
      <c r="AH30" s="25"/>
    </row>
    <row r="31" s="4" customFormat="1" ht="21.95" customHeight="1" spans="1:34">
      <c r="A31" s="29" t="s">
        <v>185</v>
      </c>
      <c r="B31" s="30" t="s">
        <v>186</v>
      </c>
      <c r="C31" s="31"/>
      <c r="D31" s="21" t="s">
        <v>93</v>
      </c>
      <c r="E31" s="32"/>
      <c r="F31" s="33"/>
      <c r="G31" s="28"/>
      <c r="H31" s="25">
        <f>SUM(I31:V31)</f>
        <v>0</v>
      </c>
      <c r="I31" s="48"/>
      <c r="J31" s="46"/>
      <c r="K31" s="46"/>
      <c r="L31" s="46"/>
      <c r="M31" s="46"/>
      <c r="N31" s="46"/>
      <c r="O31" s="46"/>
      <c r="P31" s="46"/>
      <c r="Q31" s="46"/>
      <c r="R31" s="46"/>
      <c r="S31" s="46"/>
      <c r="T31" s="46"/>
      <c r="U31" s="46"/>
      <c r="V31" s="46"/>
      <c r="W31" s="46"/>
      <c r="X31" s="51"/>
      <c r="Y31" s="46"/>
      <c r="Z31" s="46"/>
      <c r="AA31" s="46"/>
      <c r="AB31" s="25"/>
      <c r="AC31" s="25"/>
      <c r="AD31" s="25"/>
      <c r="AE31" s="25"/>
      <c r="AF31" s="25"/>
      <c r="AG31" s="25"/>
      <c r="AH31" s="25"/>
    </row>
    <row r="32" s="4" customFormat="1" ht="21.95" customHeight="1" spans="1:34">
      <c r="A32" s="29" t="s">
        <v>187</v>
      </c>
      <c r="B32" s="30" t="s">
        <v>188</v>
      </c>
      <c r="C32" s="31"/>
      <c r="D32" s="21" t="s">
        <v>93</v>
      </c>
      <c r="E32" s="32"/>
      <c r="F32" s="33"/>
      <c r="G32" s="28"/>
      <c r="H32" s="25">
        <f>SUM(I32:V32)</f>
        <v>0</v>
      </c>
      <c r="I32" s="48"/>
      <c r="J32" s="46"/>
      <c r="K32" s="49"/>
      <c r="L32" s="46"/>
      <c r="M32" s="49"/>
      <c r="N32" s="46"/>
      <c r="O32" s="49"/>
      <c r="P32" s="46"/>
      <c r="Q32" s="49"/>
      <c r="R32" s="46"/>
      <c r="S32" s="49"/>
      <c r="T32" s="46"/>
      <c r="U32" s="46"/>
      <c r="V32" s="46"/>
      <c r="W32" s="46"/>
      <c r="X32" s="51"/>
      <c r="Y32" s="46"/>
      <c r="Z32" s="46"/>
      <c r="AA32" s="46"/>
      <c r="AB32" s="25"/>
      <c r="AC32" s="25"/>
      <c r="AD32" s="25"/>
      <c r="AE32" s="25"/>
      <c r="AF32" s="25"/>
      <c r="AG32" s="25"/>
      <c r="AH32" s="25"/>
    </row>
    <row r="33" s="4" customFormat="1" ht="21.95" customHeight="1" spans="1:34">
      <c r="A33" s="29" t="s">
        <v>98</v>
      </c>
      <c r="B33" s="30" t="s">
        <v>188</v>
      </c>
      <c r="C33" s="30" t="s">
        <v>191</v>
      </c>
      <c r="D33" s="34" t="s">
        <v>190</v>
      </c>
      <c r="E33" s="32">
        <v>1</v>
      </c>
      <c r="F33" s="33"/>
      <c r="G33" s="28"/>
      <c r="H33" s="25"/>
      <c r="I33" s="48"/>
      <c r="J33" s="46"/>
      <c r="K33" s="49"/>
      <c r="L33" s="46"/>
      <c r="M33" s="49"/>
      <c r="N33" s="46"/>
      <c r="O33" s="49"/>
      <c r="P33" s="46"/>
      <c r="Q33" s="49"/>
      <c r="R33" s="46"/>
      <c r="S33" s="49"/>
      <c r="T33" s="46"/>
      <c r="U33" s="46"/>
      <c r="V33" s="46"/>
      <c r="W33" s="46"/>
      <c r="X33" s="51"/>
      <c r="Y33" s="46"/>
      <c r="Z33" s="46"/>
      <c r="AA33" s="46"/>
      <c r="AB33" s="25"/>
      <c r="AC33" s="25"/>
      <c r="AD33" s="25"/>
      <c r="AE33" s="25"/>
      <c r="AF33" s="25"/>
      <c r="AG33" s="25"/>
      <c r="AH33" s="25"/>
    </row>
    <row r="34" s="4" customFormat="1" ht="21.95" customHeight="1" spans="1:34">
      <c r="A34" s="29" t="s">
        <v>192</v>
      </c>
      <c r="B34" s="30" t="s">
        <v>193</v>
      </c>
      <c r="C34" s="30" t="s">
        <v>194</v>
      </c>
      <c r="D34" s="34" t="s">
        <v>190</v>
      </c>
      <c r="E34" s="32">
        <v>4</v>
      </c>
      <c r="F34" s="33"/>
      <c r="G34" s="28"/>
      <c r="H34" s="25"/>
      <c r="I34" s="48"/>
      <c r="J34" s="46"/>
      <c r="K34" s="49"/>
      <c r="L34" s="46"/>
      <c r="M34" s="49"/>
      <c r="N34" s="46"/>
      <c r="O34" s="49"/>
      <c r="P34" s="46"/>
      <c r="Q34" s="49"/>
      <c r="R34" s="46"/>
      <c r="S34" s="49"/>
      <c r="T34" s="46"/>
      <c r="U34" s="46"/>
      <c r="V34" s="46"/>
      <c r="W34" s="46"/>
      <c r="X34" s="51"/>
      <c r="Y34" s="46"/>
      <c r="Z34" s="46"/>
      <c r="AA34" s="46"/>
      <c r="AB34" s="25"/>
      <c r="AC34" s="25"/>
      <c r="AD34" s="25"/>
      <c r="AE34" s="25"/>
      <c r="AF34" s="25"/>
      <c r="AG34" s="25"/>
      <c r="AH34" s="25"/>
    </row>
    <row r="35" s="4" customFormat="1" ht="30" customHeight="1" spans="1:34">
      <c r="A35" s="29" t="s">
        <v>195</v>
      </c>
      <c r="B35" s="30" t="s">
        <v>196</v>
      </c>
      <c r="C35" s="42" t="s">
        <v>220</v>
      </c>
      <c r="D35" s="34" t="s">
        <v>198</v>
      </c>
      <c r="E35" s="32">
        <v>1</v>
      </c>
      <c r="F35" s="33"/>
      <c r="G35" s="28"/>
      <c r="H35" s="25"/>
      <c r="I35" s="48"/>
      <c r="J35" s="46"/>
      <c r="K35" s="48"/>
      <c r="L35" s="46"/>
      <c r="M35" s="48"/>
      <c r="N35" s="46"/>
      <c r="O35" s="48"/>
      <c r="P35" s="46"/>
      <c r="Q35" s="48"/>
      <c r="R35" s="46"/>
      <c r="S35" s="48"/>
      <c r="T35" s="46"/>
      <c r="U35" s="48"/>
      <c r="V35" s="46"/>
      <c r="W35" s="48"/>
      <c r="X35" s="46"/>
      <c r="Y35" s="48"/>
      <c r="Z35" s="46"/>
      <c r="AA35" s="48"/>
      <c r="AB35" s="46"/>
      <c r="AC35" s="52"/>
      <c r="AD35" s="46"/>
      <c r="AE35" s="52"/>
      <c r="AF35" s="46"/>
      <c r="AG35" s="52"/>
      <c r="AH35" s="46"/>
    </row>
    <row r="36" s="4" customFormat="1" ht="21.95" customHeight="1" spans="1:34">
      <c r="A36" s="29" t="s">
        <v>199</v>
      </c>
      <c r="B36" s="30" t="s">
        <v>200</v>
      </c>
      <c r="C36" s="30" t="s">
        <v>201</v>
      </c>
      <c r="D36" s="34" t="s">
        <v>198</v>
      </c>
      <c r="E36" s="32">
        <v>22</v>
      </c>
      <c r="F36" s="33"/>
      <c r="G36" s="28"/>
      <c r="H36" s="25"/>
      <c r="I36" s="48"/>
      <c r="J36" s="46"/>
      <c r="K36" s="48"/>
      <c r="L36" s="46"/>
      <c r="M36" s="48"/>
      <c r="N36" s="46"/>
      <c r="O36" s="48"/>
      <c r="P36" s="46"/>
      <c r="Q36" s="48"/>
      <c r="R36" s="46"/>
      <c r="S36" s="48"/>
      <c r="T36" s="46"/>
      <c r="U36" s="48"/>
      <c r="V36" s="46"/>
      <c r="W36" s="48"/>
      <c r="X36" s="46"/>
      <c r="Y36" s="48"/>
      <c r="Z36" s="46"/>
      <c r="AA36" s="48"/>
      <c r="AB36" s="46"/>
      <c r="AC36" s="52"/>
      <c r="AD36" s="46"/>
      <c r="AE36" s="52"/>
      <c r="AF36" s="46"/>
      <c r="AG36" s="52"/>
      <c r="AH36" s="46"/>
    </row>
    <row r="37" s="4" customFormat="1" ht="21.95" customHeight="1" spans="1:34">
      <c r="A37" s="29" t="s">
        <v>202</v>
      </c>
      <c r="B37" s="30" t="s">
        <v>221</v>
      </c>
      <c r="C37" s="30"/>
      <c r="D37" s="34"/>
      <c r="E37" s="32"/>
      <c r="F37" s="33"/>
      <c r="G37" s="28"/>
      <c r="H37" s="25"/>
      <c r="I37" s="48"/>
      <c r="J37" s="46"/>
      <c r="K37" s="48"/>
      <c r="L37" s="46"/>
      <c r="M37" s="48"/>
      <c r="N37" s="46"/>
      <c r="O37" s="48"/>
      <c r="P37" s="46"/>
      <c r="Q37" s="48"/>
      <c r="R37" s="46"/>
      <c r="S37" s="48"/>
      <c r="T37" s="46"/>
      <c r="U37" s="48"/>
      <c r="V37" s="46"/>
      <c r="W37" s="48"/>
      <c r="X37" s="46"/>
      <c r="Y37" s="48"/>
      <c r="Z37" s="46"/>
      <c r="AA37" s="48"/>
      <c r="AB37" s="46"/>
      <c r="AC37" s="52"/>
      <c r="AD37" s="46"/>
      <c r="AE37" s="52"/>
      <c r="AF37" s="46"/>
      <c r="AG37" s="52"/>
      <c r="AH37" s="46"/>
    </row>
    <row r="38" s="4" customFormat="1" ht="30" customHeight="1" spans="1:34">
      <c r="A38" s="29" t="s">
        <v>94</v>
      </c>
      <c r="B38" s="30" t="s">
        <v>222</v>
      </c>
      <c r="C38" s="42" t="s">
        <v>223</v>
      </c>
      <c r="D38" s="34" t="s">
        <v>160</v>
      </c>
      <c r="E38" s="32">
        <v>130</v>
      </c>
      <c r="F38" s="33"/>
      <c r="G38" s="28"/>
      <c r="H38" s="25"/>
      <c r="I38" s="48"/>
      <c r="J38" s="46"/>
      <c r="K38" s="48"/>
      <c r="L38" s="46"/>
      <c r="M38" s="48"/>
      <c r="N38" s="46"/>
      <c r="O38" s="48"/>
      <c r="P38" s="46"/>
      <c r="Q38" s="48"/>
      <c r="R38" s="46"/>
      <c r="S38" s="48"/>
      <c r="T38" s="46"/>
      <c r="U38" s="48"/>
      <c r="V38" s="46"/>
      <c r="W38" s="48"/>
      <c r="X38" s="46"/>
      <c r="Y38" s="48"/>
      <c r="Z38" s="46"/>
      <c r="AA38" s="48"/>
      <c r="AB38" s="46"/>
      <c r="AC38" s="52"/>
      <c r="AD38" s="46"/>
      <c r="AE38" s="52"/>
      <c r="AF38" s="46"/>
      <c r="AG38" s="52"/>
      <c r="AH38" s="46"/>
    </row>
    <row r="39" s="4" customFormat="1" ht="21.95" customHeight="1" spans="1:34">
      <c r="A39" s="29" t="s">
        <v>98</v>
      </c>
      <c r="B39" s="30" t="s">
        <v>224</v>
      </c>
      <c r="C39" s="42" t="s">
        <v>225</v>
      </c>
      <c r="D39" s="34" t="s">
        <v>198</v>
      </c>
      <c r="E39" s="32">
        <v>7</v>
      </c>
      <c r="F39" s="33"/>
      <c r="G39" s="28"/>
      <c r="H39" s="25"/>
      <c r="I39" s="48"/>
      <c r="J39" s="46"/>
      <c r="K39" s="48"/>
      <c r="L39" s="46"/>
      <c r="M39" s="48"/>
      <c r="N39" s="46"/>
      <c r="O39" s="48"/>
      <c r="P39" s="46"/>
      <c r="Q39" s="48"/>
      <c r="R39" s="46"/>
      <c r="S39" s="48"/>
      <c r="T39" s="46"/>
      <c r="U39" s="48"/>
      <c r="V39" s="46"/>
      <c r="W39" s="48"/>
      <c r="X39" s="46"/>
      <c r="Y39" s="48"/>
      <c r="Z39" s="46"/>
      <c r="AA39" s="48"/>
      <c r="AB39" s="46"/>
      <c r="AC39" s="52"/>
      <c r="AD39" s="46"/>
      <c r="AE39" s="52"/>
      <c r="AF39" s="46"/>
      <c r="AG39" s="52"/>
      <c r="AH39" s="46"/>
    </row>
    <row r="40" s="4" customFormat="1" ht="21.95" customHeight="1" spans="1:34">
      <c r="A40" s="29" t="s">
        <v>192</v>
      </c>
      <c r="B40" s="30" t="s">
        <v>226</v>
      </c>
      <c r="C40" s="37" t="s">
        <v>227</v>
      </c>
      <c r="D40" s="34" t="s">
        <v>160</v>
      </c>
      <c r="E40" s="32">
        <v>192</v>
      </c>
      <c r="F40" s="33"/>
      <c r="G40" s="28"/>
      <c r="H40" s="25"/>
      <c r="I40" s="48"/>
      <c r="J40" s="46"/>
      <c r="K40" s="49"/>
      <c r="L40" s="46"/>
      <c r="M40" s="49"/>
      <c r="N40" s="46"/>
      <c r="O40" s="49"/>
      <c r="P40" s="46"/>
      <c r="Q40" s="49"/>
      <c r="R40" s="46"/>
      <c r="S40" s="49"/>
      <c r="T40" s="46"/>
      <c r="U40" s="46"/>
      <c r="V40" s="46"/>
      <c r="W40" s="46"/>
      <c r="X40" s="51"/>
      <c r="Y40" s="46"/>
      <c r="Z40" s="46"/>
      <c r="AA40" s="46"/>
      <c r="AB40" s="25"/>
      <c r="AC40" s="25"/>
      <c r="AD40" s="25"/>
      <c r="AE40" s="25"/>
      <c r="AF40" s="25"/>
      <c r="AG40" s="25"/>
      <c r="AH40" s="25"/>
    </row>
    <row r="41" s="4" customFormat="1" ht="21.95" customHeight="1" spans="1:34">
      <c r="A41" s="29" t="s">
        <v>228</v>
      </c>
      <c r="B41" s="30" t="s">
        <v>229</v>
      </c>
      <c r="C41" s="37" t="s">
        <v>230</v>
      </c>
      <c r="D41" s="34" t="s">
        <v>231</v>
      </c>
      <c r="E41" s="32">
        <v>6</v>
      </c>
      <c r="F41" s="33"/>
      <c r="G41" s="28"/>
      <c r="H41" s="25"/>
      <c r="I41" s="48"/>
      <c r="J41" s="46"/>
      <c r="K41" s="49"/>
      <c r="L41" s="46"/>
      <c r="M41" s="49"/>
      <c r="N41" s="46"/>
      <c r="O41" s="49"/>
      <c r="P41" s="46"/>
      <c r="Q41" s="49"/>
      <c r="R41" s="46"/>
      <c r="S41" s="49"/>
      <c r="T41" s="46"/>
      <c r="U41" s="46"/>
      <c r="V41" s="46"/>
      <c r="W41" s="46"/>
      <c r="X41" s="51"/>
      <c r="Y41" s="46"/>
      <c r="Z41" s="46"/>
      <c r="AA41" s="46"/>
      <c r="AB41" s="25"/>
      <c r="AC41" s="25"/>
      <c r="AD41" s="25"/>
      <c r="AE41" s="25"/>
      <c r="AF41" s="25"/>
      <c r="AG41" s="25"/>
      <c r="AH41" s="25"/>
    </row>
    <row r="42" s="4" customFormat="1" ht="21.95" customHeight="1" spans="1:34">
      <c r="A42" s="39" t="s">
        <v>109</v>
      </c>
      <c r="B42" s="40" t="s">
        <v>180</v>
      </c>
      <c r="C42" s="37"/>
      <c r="D42" s="34"/>
      <c r="E42" s="32"/>
      <c r="F42" s="33"/>
      <c r="G42" s="28"/>
      <c r="H42" s="25"/>
      <c r="I42" s="48"/>
      <c r="J42" s="46"/>
      <c r="K42" s="48"/>
      <c r="L42" s="46"/>
      <c r="M42" s="48"/>
      <c r="N42" s="46"/>
      <c r="O42" s="48"/>
      <c r="P42" s="46"/>
      <c r="Q42" s="48"/>
      <c r="R42" s="46"/>
      <c r="S42" s="48"/>
      <c r="T42" s="46"/>
      <c r="U42" s="48"/>
      <c r="V42" s="46"/>
      <c r="W42" s="48"/>
      <c r="X42" s="46"/>
      <c r="Y42" s="48"/>
      <c r="Z42" s="46"/>
      <c r="AA42" s="48"/>
      <c r="AB42" s="46"/>
      <c r="AC42" s="52"/>
      <c r="AD42" s="46"/>
      <c r="AE42" s="52"/>
      <c r="AF42" s="46"/>
      <c r="AG42" s="52"/>
      <c r="AH42" s="46"/>
    </row>
    <row r="43" s="5" customFormat="1" ht="21.95" customHeight="1" spans="1:27">
      <c r="A43" s="29" t="s">
        <v>185</v>
      </c>
      <c r="B43" s="30" t="s">
        <v>186</v>
      </c>
      <c r="C43" s="31"/>
      <c r="D43" s="21" t="s">
        <v>93</v>
      </c>
      <c r="E43" s="32"/>
      <c r="F43" s="33"/>
      <c r="G43" s="28"/>
      <c r="H43" s="25">
        <f>SUM(I43:V43)</f>
        <v>0</v>
      </c>
      <c r="I43" s="45"/>
      <c r="J43" s="46"/>
      <c r="K43" s="47"/>
      <c r="L43" s="46"/>
      <c r="M43" s="47"/>
      <c r="N43" s="46"/>
      <c r="O43" s="47"/>
      <c r="P43" s="46"/>
      <c r="Q43" s="47"/>
      <c r="R43" s="46"/>
      <c r="S43" s="47"/>
      <c r="T43" s="46"/>
      <c r="U43" s="50"/>
      <c r="V43" s="50"/>
      <c r="W43" s="50"/>
      <c r="X43" s="50"/>
      <c r="Y43" s="50"/>
      <c r="Z43" s="50"/>
      <c r="AA43" s="50"/>
    </row>
    <row r="44" s="5" customFormat="1" ht="21.95" customHeight="1" spans="1:27">
      <c r="A44" s="29" t="s">
        <v>187</v>
      </c>
      <c r="B44" s="30" t="s">
        <v>188</v>
      </c>
      <c r="C44" s="31"/>
      <c r="D44" s="21"/>
      <c r="E44" s="32"/>
      <c r="F44" s="33"/>
      <c r="G44" s="28"/>
      <c r="H44" s="25"/>
      <c r="I44" s="45"/>
      <c r="J44" s="46"/>
      <c r="K44" s="47"/>
      <c r="L44" s="46"/>
      <c r="M44" s="47"/>
      <c r="N44" s="46"/>
      <c r="O44" s="47"/>
      <c r="P44" s="46"/>
      <c r="Q44" s="47"/>
      <c r="R44" s="46"/>
      <c r="S44" s="47"/>
      <c r="T44" s="46"/>
      <c r="U44" s="50"/>
      <c r="V44" s="50"/>
      <c r="W44" s="50"/>
      <c r="X44" s="50"/>
      <c r="Y44" s="50"/>
      <c r="Z44" s="50"/>
      <c r="AA44" s="50"/>
    </row>
    <row r="45" s="5" customFormat="1" ht="21.95" customHeight="1" spans="1:27">
      <c r="A45" s="29" t="s">
        <v>94</v>
      </c>
      <c r="B45" s="30" t="s">
        <v>188</v>
      </c>
      <c r="C45" s="30" t="s">
        <v>189</v>
      </c>
      <c r="D45" s="21" t="s">
        <v>190</v>
      </c>
      <c r="E45" s="32">
        <v>1</v>
      </c>
      <c r="F45" s="33"/>
      <c r="G45" s="28"/>
      <c r="H45" s="25"/>
      <c r="I45" s="45"/>
      <c r="J45" s="46"/>
      <c r="K45" s="47"/>
      <c r="L45" s="46"/>
      <c r="M45" s="47"/>
      <c r="N45" s="46"/>
      <c r="O45" s="47"/>
      <c r="P45" s="46"/>
      <c r="Q45" s="47"/>
      <c r="R45" s="46"/>
      <c r="S45" s="47"/>
      <c r="T45" s="46"/>
      <c r="U45" s="50"/>
      <c r="V45" s="50"/>
      <c r="W45" s="50"/>
      <c r="X45" s="50"/>
      <c r="Y45" s="50"/>
      <c r="Z45" s="50"/>
      <c r="AA45" s="50"/>
    </row>
    <row r="46" s="4" customFormat="1" ht="21.95" customHeight="1" spans="1:34">
      <c r="A46" s="29" t="s">
        <v>98</v>
      </c>
      <c r="B46" s="30" t="s">
        <v>188</v>
      </c>
      <c r="C46" s="30" t="s">
        <v>191</v>
      </c>
      <c r="D46" s="34" t="s">
        <v>190</v>
      </c>
      <c r="E46" s="32">
        <v>1</v>
      </c>
      <c r="F46" s="33"/>
      <c r="G46" s="28"/>
      <c r="H46" s="25"/>
      <c r="I46" s="48"/>
      <c r="J46" s="46"/>
      <c r="K46" s="49"/>
      <c r="L46" s="46"/>
      <c r="M46" s="49"/>
      <c r="N46" s="46"/>
      <c r="O46" s="49"/>
      <c r="P46" s="46"/>
      <c r="Q46" s="49"/>
      <c r="R46" s="46"/>
      <c r="S46" s="49"/>
      <c r="T46" s="46"/>
      <c r="U46" s="46"/>
      <c r="V46" s="46"/>
      <c r="W46" s="46"/>
      <c r="X46" s="51"/>
      <c r="Y46" s="46"/>
      <c r="Z46" s="46"/>
      <c r="AA46" s="46"/>
      <c r="AB46" s="25"/>
      <c r="AC46" s="25"/>
      <c r="AD46" s="25"/>
      <c r="AE46" s="25"/>
      <c r="AF46" s="25"/>
      <c r="AG46" s="25"/>
      <c r="AH46" s="25"/>
    </row>
    <row r="47" s="4" customFormat="1" ht="21.95" customHeight="1" spans="1:34">
      <c r="A47" s="29" t="s">
        <v>192</v>
      </c>
      <c r="B47" s="30" t="s">
        <v>193</v>
      </c>
      <c r="C47" s="30" t="s">
        <v>194</v>
      </c>
      <c r="D47" s="34" t="s">
        <v>190</v>
      </c>
      <c r="E47" s="32">
        <v>2</v>
      </c>
      <c r="F47" s="33"/>
      <c r="G47" s="28"/>
      <c r="H47" s="25"/>
      <c r="I47" s="48"/>
      <c r="J47" s="46"/>
      <c r="K47" s="49"/>
      <c r="L47" s="46"/>
      <c r="M47" s="49"/>
      <c r="N47" s="46"/>
      <c r="O47" s="49"/>
      <c r="P47" s="46"/>
      <c r="Q47" s="49"/>
      <c r="R47" s="46"/>
      <c r="S47" s="49"/>
      <c r="T47" s="46"/>
      <c r="U47" s="46"/>
      <c r="V47" s="46"/>
      <c r="W47" s="46"/>
      <c r="X47" s="51"/>
      <c r="Y47" s="46"/>
      <c r="Z47" s="46"/>
      <c r="AA47" s="46"/>
      <c r="AB47" s="25"/>
      <c r="AC47" s="25"/>
      <c r="AD47" s="25"/>
      <c r="AE47" s="25"/>
      <c r="AF47" s="25"/>
      <c r="AG47" s="25"/>
      <c r="AH47" s="25"/>
    </row>
    <row r="48" s="4" customFormat="1" ht="21.95" customHeight="1" spans="1:34">
      <c r="A48" s="29" t="s">
        <v>217</v>
      </c>
      <c r="B48" s="30" t="s">
        <v>218</v>
      </c>
      <c r="C48" s="30"/>
      <c r="D48" s="34"/>
      <c r="E48" s="32"/>
      <c r="F48" s="33"/>
      <c r="G48" s="28"/>
      <c r="H48" s="25"/>
      <c r="I48" s="48"/>
      <c r="J48" s="46"/>
      <c r="K48" s="49"/>
      <c r="L48" s="46"/>
      <c r="M48" s="49"/>
      <c r="N48" s="46"/>
      <c r="O48" s="49"/>
      <c r="P48" s="46"/>
      <c r="Q48" s="49"/>
      <c r="R48" s="46"/>
      <c r="S48" s="49"/>
      <c r="T48" s="46"/>
      <c r="U48" s="46"/>
      <c r="V48" s="46"/>
      <c r="W48" s="46"/>
      <c r="X48" s="51"/>
      <c r="Y48" s="46"/>
      <c r="Z48" s="46"/>
      <c r="AA48" s="46"/>
      <c r="AB48" s="25"/>
      <c r="AC48" s="25"/>
      <c r="AD48" s="25"/>
      <c r="AE48" s="25"/>
      <c r="AF48" s="25"/>
      <c r="AG48" s="25"/>
      <c r="AH48" s="25"/>
    </row>
    <row r="49" s="4" customFormat="1" ht="21.95" customHeight="1" spans="1:34">
      <c r="A49" s="29" t="s">
        <v>94</v>
      </c>
      <c r="B49" s="30" t="s">
        <v>218</v>
      </c>
      <c r="C49" s="30" t="s">
        <v>219</v>
      </c>
      <c r="D49" s="34" t="s">
        <v>190</v>
      </c>
      <c r="E49" s="32">
        <v>1</v>
      </c>
      <c r="F49" s="41"/>
      <c r="G49" s="28"/>
      <c r="H49" s="25"/>
      <c r="I49" s="48"/>
      <c r="J49" s="46"/>
      <c r="K49" s="49"/>
      <c r="L49" s="46"/>
      <c r="M49" s="49"/>
      <c r="N49" s="46"/>
      <c r="O49" s="49"/>
      <c r="P49" s="46"/>
      <c r="Q49" s="49"/>
      <c r="R49" s="46"/>
      <c r="S49" s="49"/>
      <c r="T49" s="46"/>
      <c r="U49" s="46"/>
      <c r="V49" s="46"/>
      <c r="W49" s="46"/>
      <c r="X49" s="51"/>
      <c r="Y49" s="46"/>
      <c r="Z49" s="46"/>
      <c r="AA49" s="46"/>
      <c r="AB49" s="25"/>
      <c r="AC49" s="25"/>
      <c r="AD49" s="25"/>
      <c r="AE49" s="25"/>
      <c r="AF49" s="25"/>
      <c r="AG49" s="25"/>
      <c r="AH49" s="25"/>
    </row>
    <row r="50" s="4" customFormat="1" ht="21.95" customHeight="1" spans="1:34">
      <c r="A50" s="29" t="s">
        <v>199</v>
      </c>
      <c r="B50" s="30" t="s">
        <v>200</v>
      </c>
      <c r="C50" s="30" t="s">
        <v>201</v>
      </c>
      <c r="D50" s="34" t="s">
        <v>198</v>
      </c>
      <c r="E50" s="32">
        <v>12</v>
      </c>
      <c r="F50" s="33"/>
      <c r="G50" s="28"/>
      <c r="H50" s="25"/>
      <c r="I50" s="48"/>
      <c r="J50" s="46"/>
      <c r="K50" s="48"/>
      <c r="L50" s="46"/>
      <c r="M50" s="48"/>
      <c r="N50" s="46"/>
      <c r="O50" s="48"/>
      <c r="P50" s="46"/>
      <c r="Q50" s="48"/>
      <c r="R50" s="46"/>
      <c r="S50" s="48"/>
      <c r="T50" s="46"/>
      <c r="U50" s="48"/>
      <c r="V50" s="46"/>
      <c r="W50" s="48"/>
      <c r="X50" s="46"/>
      <c r="Y50" s="48"/>
      <c r="Z50" s="46"/>
      <c r="AA50" s="48"/>
      <c r="AB50" s="46"/>
      <c r="AC50" s="52"/>
      <c r="AD50" s="46"/>
      <c r="AE50" s="52"/>
      <c r="AF50" s="46"/>
      <c r="AG50" s="52"/>
      <c r="AH50" s="46"/>
    </row>
    <row r="51" s="4" customFormat="1" ht="21.95" customHeight="1" spans="1:34">
      <c r="A51" s="29" t="s">
        <v>208</v>
      </c>
      <c r="B51" s="30" t="s">
        <v>209</v>
      </c>
      <c r="C51" s="37" t="s">
        <v>210</v>
      </c>
      <c r="D51" s="34" t="s">
        <v>97</v>
      </c>
      <c r="E51" s="32">
        <f>151.5+1.2+4.8+9.6</f>
        <v>167.1</v>
      </c>
      <c r="F51" s="33"/>
      <c r="G51" s="28"/>
      <c r="H51" s="25"/>
      <c r="I51" s="48"/>
      <c r="J51" s="46"/>
      <c r="K51" s="48"/>
      <c r="L51" s="46"/>
      <c r="M51" s="48"/>
      <c r="N51" s="46"/>
      <c r="O51" s="48"/>
      <c r="P51" s="46"/>
      <c r="Q51" s="48"/>
      <c r="R51" s="46"/>
      <c r="S51" s="48"/>
      <c r="T51" s="46"/>
      <c r="U51" s="48"/>
      <c r="V51" s="46"/>
      <c r="W51" s="48"/>
      <c r="X51" s="46"/>
      <c r="Y51" s="48"/>
      <c r="Z51" s="46"/>
      <c r="AA51" s="48"/>
      <c r="AB51" s="46"/>
      <c r="AC51" s="52"/>
      <c r="AD51" s="46"/>
      <c r="AE51" s="52"/>
      <c r="AF51" s="46"/>
      <c r="AG51" s="52"/>
      <c r="AH51" s="46"/>
    </row>
    <row r="52" s="4" customFormat="1" ht="21.95" customHeight="1" spans="1:34">
      <c r="A52" s="35" t="s">
        <v>211</v>
      </c>
      <c r="B52" s="36" t="s">
        <v>212</v>
      </c>
      <c r="C52" s="37" t="s">
        <v>213</v>
      </c>
      <c r="D52" s="34" t="s">
        <v>198</v>
      </c>
      <c r="E52" s="32">
        <v>1</v>
      </c>
      <c r="F52" s="33"/>
      <c r="G52" s="28"/>
      <c r="H52" s="25"/>
      <c r="I52" s="48"/>
      <c r="J52" s="46"/>
      <c r="K52" s="48"/>
      <c r="L52" s="46"/>
      <c r="M52" s="48"/>
      <c r="N52" s="46"/>
      <c r="O52" s="48"/>
      <c r="P52" s="46"/>
      <c r="Q52" s="48"/>
      <c r="R52" s="46"/>
      <c r="S52" s="48"/>
      <c r="T52" s="46"/>
      <c r="U52" s="48"/>
      <c r="V52" s="46"/>
      <c r="W52" s="48"/>
      <c r="X52" s="46"/>
      <c r="Y52" s="48"/>
      <c r="Z52" s="46"/>
      <c r="AA52" s="48"/>
      <c r="AB52" s="46"/>
      <c r="AC52" s="52"/>
      <c r="AD52" s="46"/>
      <c r="AE52" s="52"/>
      <c r="AF52" s="46"/>
      <c r="AG52" s="52"/>
      <c r="AH52" s="46"/>
    </row>
    <row r="53" s="4" customFormat="1" ht="21.95" customHeight="1" spans="1:34">
      <c r="A53" s="35" t="s">
        <v>214</v>
      </c>
      <c r="B53" s="36" t="s">
        <v>215</v>
      </c>
      <c r="C53" s="37" t="s">
        <v>216</v>
      </c>
      <c r="D53" s="34" t="s">
        <v>198</v>
      </c>
      <c r="E53" s="32">
        <v>5</v>
      </c>
      <c r="F53" s="33"/>
      <c r="G53" s="28"/>
      <c r="H53" s="25"/>
      <c r="I53" s="48"/>
      <c r="J53" s="46"/>
      <c r="K53" s="48"/>
      <c r="L53" s="46"/>
      <c r="M53" s="48"/>
      <c r="N53" s="46"/>
      <c r="O53" s="48"/>
      <c r="P53" s="46"/>
      <c r="Q53" s="48"/>
      <c r="R53" s="46"/>
      <c r="S53" s="48"/>
      <c r="T53" s="46"/>
      <c r="U53" s="48"/>
      <c r="V53" s="46"/>
      <c r="W53" s="48"/>
      <c r="X53" s="46"/>
      <c r="Y53" s="48"/>
      <c r="Z53" s="46"/>
      <c r="AA53" s="48"/>
      <c r="AB53" s="46"/>
      <c r="AC53" s="52"/>
      <c r="AD53" s="46"/>
      <c r="AE53" s="52"/>
      <c r="AF53" s="46"/>
      <c r="AG53" s="52"/>
      <c r="AH53" s="46"/>
    </row>
    <row r="54" s="4" customFormat="1" ht="21.95" customHeight="1" spans="1:34">
      <c r="A54" s="39" t="s">
        <v>111</v>
      </c>
      <c r="B54" s="40" t="s">
        <v>110</v>
      </c>
      <c r="C54" s="37"/>
      <c r="D54" s="34"/>
      <c r="E54" s="32"/>
      <c r="F54" s="33"/>
      <c r="G54" s="28"/>
      <c r="H54" s="25"/>
      <c r="I54" s="25"/>
      <c r="J54" s="25"/>
      <c r="K54" s="25"/>
      <c r="L54" s="25"/>
      <c r="M54" s="25"/>
      <c r="N54" s="25"/>
      <c r="Y54" s="25"/>
      <c r="Z54" s="25"/>
      <c r="AA54" s="25"/>
      <c r="AB54" s="25"/>
      <c r="AC54" s="25"/>
      <c r="AD54" s="25"/>
      <c r="AE54" s="25"/>
      <c r="AF54" s="25"/>
      <c r="AG54" s="25"/>
      <c r="AH54" s="25"/>
    </row>
    <row r="55" s="4" customFormat="1" ht="21.95" customHeight="1" spans="1:34">
      <c r="A55" s="29" t="s">
        <v>185</v>
      </c>
      <c r="B55" s="30" t="s">
        <v>186</v>
      </c>
      <c r="C55" s="31"/>
      <c r="D55" s="21" t="s">
        <v>93</v>
      </c>
      <c r="E55" s="32"/>
      <c r="F55" s="33"/>
      <c r="G55" s="28"/>
      <c r="H55" s="25">
        <f>SUM(I55:V55)</f>
        <v>0</v>
      </c>
      <c r="I55" s="48"/>
      <c r="J55" s="46"/>
      <c r="K55" s="46"/>
      <c r="L55" s="46"/>
      <c r="M55" s="46"/>
      <c r="N55" s="46"/>
      <c r="O55" s="46"/>
      <c r="P55" s="46"/>
      <c r="Q55" s="46"/>
      <c r="R55" s="46"/>
      <c r="S55" s="46"/>
      <c r="T55" s="46"/>
      <c r="U55" s="46"/>
      <c r="V55" s="46"/>
      <c r="W55" s="46"/>
      <c r="X55" s="51"/>
      <c r="Y55" s="46"/>
      <c r="Z55" s="46"/>
      <c r="AA55" s="46"/>
      <c r="AB55" s="25"/>
      <c r="AC55" s="25"/>
      <c r="AD55" s="25"/>
      <c r="AE55" s="25"/>
      <c r="AF55" s="25"/>
      <c r="AG55" s="25"/>
      <c r="AH55" s="25"/>
    </row>
    <row r="56" s="4" customFormat="1" ht="21.95" customHeight="1" spans="1:34">
      <c r="A56" s="29" t="s">
        <v>187</v>
      </c>
      <c r="B56" s="30" t="s">
        <v>188</v>
      </c>
      <c r="C56" s="31"/>
      <c r="D56" s="21" t="s">
        <v>93</v>
      </c>
      <c r="E56" s="32"/>
      <c r="F56" s="33"/>
      <c r="G56" s="28"/>
      <c r="H56" s="25">
        <f>SUM(I56:V56)</f>
        <v>0</v>
      </c>
      <c r="I56" s="48"/>
      <c r="J56" s="46"/>
      <c r="K56" s="49"/>
      <c r="L56" s="46"/>
      <c r="M56" s="49"/>
      <c r="N56" s="46"/>
      <c r="O56" s="49"/>
      <c r="P56" s="46"/>
      <c r="Q56" s="49"/>
      <c r="R56" s="46"/>
      <c r="S56" s="49"/>
      <c r="T56" s="46"/>
      <c r="U56" s="46"/>
      <c r="V56" s="46"/>
      <c r="W56" s="46"/>
      <c r="X56" s="51"/>
      <c r="Y56" s="46"/>
      <c r="Z56" s="46"/>
      <c r="AA56" s="46"/>
      <c r="AB56" s="25"/>
      <c r="AC56" s="25"/>
      <c r="AD56" s="25"/>
      <c r="AE56" s="25"/>
      <c r="AF56" s="25"/>
      <c r="AG56" s="25"/>
      <c r="AH56" s="25"/>
    </row>
    <row r="57" s="5" customFormat="1" ht="21.95" customHeight="1" spans="1:27">
      <c r="A57" s="29" t="s">
        <v>94</v>
      </c>
      <c r="B57" s="30" t="s">
        <v>188</v>
      </c>
      <c r="C57" s="30" t="s">
        <v>189</v>
      </c>
      <c r="D57" s="21" t="s">
        <v>190</v>
      </c>
      <c r="E57" s="32">
        <v>2</v>
      </c>
      <c r="F57" s="33"/>
      <c r="G57" s="28"/>
      <c r="H57" s="25"/>
      <c r="I57" s="45"/>
      <c r="J57" s="46"/>
      <c r="K57" s="47"/>
      <c r="L57" s="46"/>
      <c r="M57" s="47"/>
      <c r="N57" s="46"/>
      <c r="O57" s="47"/>
      <c r="P57" s="46"/>
      <c r="Q57" s="47"/>
      <c r="R57" s="46"/>
      <c r="S57" s="47"/>
      <c r="T57" s="46"/>
      <c r="U57" s="50"/>
      <c r="V57" s="50"/>
      <c r="W57" s="50"/>
      <c r="X57" s="50"/>
      <c r="Y57" s="50"/>
      <c r="Z57" s="50"/>
      <c r="AA57" s="50"/>
    </row>
    <row r="58" s="4" customFormat="1" ht="21.95" customHeight="1" spans="1:34">
      <c r="A58" s="29" t="s">
        <v>98</v>
      </c>
      <c r="B58" s="30" t="s">
        <v>188</v>
      </c>
      <c r="C58" s="30" t="s">
        <v>191</v>
      </c>
      <c r="D58" s="34" t="s">
        <v>190</v>
      </c>
      <c r="E58" s="32">
        <v>1</v>
      </c>
      <c r="F58" s="33"/>
      <c r="G58" s="28"/>
      <c r="H58" s="25"/>
      <c r="I58" s="48"/>
      <c r="J58" s="46"/>
      <c r="K58" s="49"/>
      <c r="L58" s="46"/>
      <c r="M58" s="49"/>
      <c r="N58" s="46"/>
      <c r="O58" s="49"/>
      <c r="P58" s="46"/>
      <c r="Q58" s="49"/>
      <c r="R58" s="46"/>
      <c r="S58" s="49"/>
      <c r="T58" s="46"/>
      <c r="U58" s="46"/>
      <c r="V58" s="46"/>
      <c r="W58" s="46"/>
      <c r="X58" s="51"/>
      <c r="Y58" s="46"/>
      <c r="Z58" s="46"/>
      <c r="AA58" s="46"/>
      <c r="AB58" s="25"/>
      <c r="AC58" s="25"/>
      <c r="AD58" s="25"/>
      <c r="AE58" s="25"/>
      <c r="AF58" s="25"/>
      <c r="AG58" s="25"/>
      <c r="AH58" s="25"/>
    </row>
    <row r="59" s="4" customFormat="1" ht="21.95" customHeight="1" spans="1:34">
      <c r="A59" s="29" t="s">
        <v>192</v>
      </c>
      <c r="B59" s="30" t="s">
        <v>193</v>
      </c>
      <c r="C59" s="30" t="s">
        <v>194</v>
      </c>
      <c r="D59" s="34" t="s">
        <v>190</v>
      </c>
      <c r="E59" s="32">
        <v>5</v>
      </c>
      <c r="F59" s="33"/>
      <c r="G59" s="28"/>
      <c r="H59" s="25"/>
      <c r="I59" s="48"/>
      <c r="J59" s="46"/>
      <c r="K59" s="49"/>
      <c r="L59" s="46"/>
      <c r="M59" s="49"/>
      <c r="N59" s="46"/>
      <c r="O59" s="49"/>
      <c r="P59" s="46"/>
      <c r="Q59" s="49"/>
      <c r="R59" s="46"/>
      <c r="S59" s="49"/>
      <c r="T59" s="46"/>
      <c r="U59" s="46"/>
      <c r="V59" s="46"/>
      <c r="W59" s="46"/>
      <c r="X59" s="51"/>
      <c r="Y59" s="46"/>
      <c r="Z59" s="46"/>
      <c r="AA59" s="46"/>
      <c r="AB59" s="25"/>
      <c r="AC59" s="25"/>
      <c r="AD59" s="25"/>
      <c r="AE59" s="25"/>
      <c r="AF59" s="25"/>
      <c r="AG59" s="25"/>
      <c r="AH59" s="25"/>
    </row>
    <row r="60" s="4" customFormat="1" ht="21.95" customHeight="1" spans="1:34">
      <c r="A60" s="29" t="s">
        <v>217</v>
      </c>
      <c r="B60" s="30" t="s">
        <v>218</v>
      </c>
      <c r="C60" s="30"/>
      <c r="D60" s="34"/>
      <c r="E60" s="32"/>
      <c r="F60" s="33"/>
      <c r="G60" s="28"/>
      <c r="H60" s="25"/>
      <c r="I60" s="48"/>
      <c r="J60" s="46"/>
      <c r="K60" s="49"/>
      <c r="L60" s="46"/>
      <c r="M60" s="49"/>
      <c r="N60" s="46"/>
      <c r="O60" s="49"/>
      <c r="P60" s="46"/>
      <c r="Q60" s="49"/>
      <c r="R60" s="46"/>
      <c r="S60" s="49"/>
      <c r="T60" s="46"/>
      <c r="U60" s="46"/>
      <c r="V60" s="46"/>
      <c r="W60" s="46"/>
      <c r="X60" s="51"/>
      <c r="Y60" s="46"/>
      <c r="Z60" s="46"/>
      <c r="AA60" s="46"/>
      <c r="AB60" s="25"/>
      <c r="AC60" s="25"/>
      <c r="AD60" s="25"/>
      <c r="AE60" s="25"/>
      <c r="AF60" s="25"/>
      <c r="AG60" s="25"/>
      <c r="AH60" s="25"/>
    </row>
    <row r="61" s="4" customFormat="1" ht="21.95" customHeight="1" spans="1:34">
      <c r="A61" s="29" t="s">
        <v>94</v>
      </c>
      <c r="B61" s="30" t="s">
        <v>218</v>
      </c>
      <c r="C61" s="30" t="s">
        <v>219</v>
      </c>
      <c r="D61" s="34" t="s">
        <v>190</v>
      </c>
      <c r="E61" s="32">
        <v>1</v>
      </c>
      <c r="F61" s="41"/>
      <c r="G61" s="28"/>
      <c r="H61" s="25"/>
      <c r="I61" s="48"/>
      <c r="J61" s="46"/>
      <c r="K61" s="49"/>
      <c r="L61" s="46"/>
      <c r="M61" s="49"/>
      <c r="N61" s="46"/>
      <c r="O61" s="49"/>
      <c r="P61" s="46"/>
      <c r="Q61" s="49"/>
      <c r="R61" s="46"/>
      <c r="S61" s="49"/>
      <c r="T61" s="46"/>
      <c r="U61" s="46"/>
      <c r="V61" s="46"/>
      <c r="W61" s="46"/>
      <c r="X61" s="51"/>
      <c r="Y61" s="46"/>
      <c r="Z61" s="46"/>
      <c r="AA61" s="46"/>
      <c r="AB61" s="25"/>
      <c r="AC61" s="25"/>
      <c r="AD61" s="25"/>
      <c r="AE61" s="25"/>
      <c r="AF61" s="25"/>
      <c r="AG61" s="25"/>
      <c r="AH61" s="25"/>
    </row>
    <row r="62" s="4" customFormat="1" ht="21.95" customHeight="1" spans="1:34">
      <c r="A62" s="29" t="s">
        <v>199</v>
      </c>
      <c r="B62" s="30" t="s">
        <v>200</v>
      </c>
      <c r="C62" s="30" t="s">
        <v>201</v>
      </c>
      <c r="D62" s="34" t="s">
        <v>198</v>
      </c>
      <c r="E62" s="32">
        <v>12</v>
      </c>
      <c r="F62" s="33"/>
      <c r="G62" s="28"/>
      <c r="H62" s="25"/>
      <c r="I62" s="48"/>
      <c r="J62" s="46"/>
      <c r="K62" s="48"/>
      <c r="L62" s="46"/>
      <c r="M62" s="48"/>
      <c r="N62" s="46"/>
      <c r="O62" s="48"/>
      <c r="P62" s="46"/>
      <c r="Q62" s="48"/>
      <c r="R62" s="46"/>
      <c r="S62" s="48"/>
      <c r="T62" s="46"/>
      <c r="U62" s="48"/>
      <c r="V62" s="46"/>
      <c r="W62" s="48"/>
      <c r="X62" s="46"/>
      <c r="Y62" s="48"/>
      <c r="Z62" s="46"/>
      <c r="AA62" s="48"/>
      <c r="AB62" s="46"/>
      <c r="AC62" s="52"/>
      <c r="AD62" s="46"/>
      <c r="AE62" s="52"/>
      <c r="AF62" s="46"/>
      <c r="AG62" s="52"/>
      <c r="AH62" s="46"/>
    </row>
    <row r="63" s="4" customFormat="1" ht="21.95" customHeight="1" spans="1:34">
      <c r="A63" s="29" t="s">
        <v>202</v>
      </c>
      <c r="B63" s="30" t="s">
        <v>221</v>
      </c>
      <c r="C63" s="30"/>
      <c r="D63" s="34"/>
      <c r="E63" s="32"/>
      <c r="F63" s="33"/>
      <c r="G63" s="28"/>
      <c r="H63" s="25"/>
      <c r="I63" s="48"/>
      <c r="J63" s="46"/>
      <c r="K63" s="48"/>
      <c r="L63" s="46"/>
      <c r="M63" s="48"/>
      <c r="N63" s="46"/>
      <c r="O63" s="48"/>
      <c r="P63" s="46"/>
      <c r="Q63" s="48"/>
      <c r="R63" s="46"/>
      <c r="S63" s="48"/>
      <c r="T63" s="46"/>
      <c r="U63" s="48"/>
      <c r="V63" s="46"/>
      <c r="W63" s="48"/>
      <c r="X63" s="46"/>
      <c r="Y63" s="48"/>
      <c r="Z63" s="46"/>
      <c r="AA63" s="48"/>
      <c r="AB63" s="46"/>
      <c r="AC63" s="52"/>
      <c r="AD63" s="46"/>
      <c r="AE63" s="52"/>
      <c r="AF63" s="46"/>
      <c r="AG63" s="52"/>
      <c r="AH63" s="46"/>
    </row>
    <row r="64" s="4" customFormat="1" ht="30" customHeight="1" spans="1:34">
      <c r="A64" s="29" t="s">
        <v>94</v>
      </c>
      <c r="B64" s="30" t="s">
        <v>222</v>
      </c>
      <c r="C64" s="42" t="s">
        <v>232</v>
      </c>
      <c r="D64" s="34" t="s">
        <v>160</v>
      </c>
      <c r="E64" s="32">
        <v>484</v>
      </c>
      <c r="F64" s="33"/>
      <c r="G64" s="28"/>
      <c r="H64" s="25"/>
      <c r="I64" s="48"/>
      <c r="J64" s="46"/>
      <c r="K64" s="48"/>
      <c r="L64" s="46"/>
      <c r="M64" s="48"/>
      <c r="N64" s="46"/>
      <c r="O64" s="48"/>
      <c r="P64" s="46"/>
      <c r="Q64" s="48"/>
      <c r="R64" s="46"/>
      <c r="S64" s="48"/>
      <c r="T64" s="46"/>
      <c r="U64" s="48"/>
      <c r="V64" s="46"/>
      <c r="W64" s="48"/>
      <c r="X64" s="46"/>
      <c r="Y64" s="48"/>
      <c r="Z64" s="46"/>
      <c r="AA64" s="48"/>
      <c r="AB64" s="46"/>
      <c r="AC64" s="52"/>
      <c r="AD64" s="46"/>
      <c r="AE64" s="52"/>
      <c r="AF64" s="46"/>
      <c r="AG64" s="52"/>
      <c r="AH64" s="46"/>
    </row>
    <row r="65" s="4" customFormat="1" ht="21.95" customHeight="1" spans="1:34">
      <c r="A65" s="29" t="s">
        <v>98</v>
      </c>
      <c r="B65" s="30" t="s">
        <v>224</v>
      </c>
      <c r="C65" s="42" t="s">
        <v>225</v>
      </c>
      <c r="D65" s="34" t="s">
        <v>198</v>
      </c>
      <c r="E65" s="32">
        <v>7</v>
      </c>
      <c r="F65" s="33"/>
      <c r="G65" s="28"/>
      <c r="H65" s="25"/>
      <c r="I65" s="48"/>
      <c r="J65" s="46"/>
      <c r="K65" s="48"/>
      <c r="L65" s="46"/>
      <c r="M65" s="48"/>
      <c r="N65" s="46"/>
      <c r="O65" s="48"/>
      <c r="P65" s="46"/>
      <c r="Q65" s="48"/>
      <c r="R65" s="46"/>
      <c r="S65" s="48"/>
      <c r="T65" s="46"/>
      <c r="U65" s="48"/>
      <c r="V65" s="46"/>
      <c r="W65" s="48"/>
      <c r="X65" s="46"/>
      <c r="Y65" s="48"/>
      <c r="Z65" s="46"/>
      <c r="AA65" s="48"/>
      <c r="AB65" s="46"/>
      <c r="AC65" s="52"/>
      <c r="AD65" s="46"/>
      <c r="AE65" s="52"/>
      <c r="AF65" s="46"/>
      <c r="AG65" s="52"/>
      <c r="AH65" s="46"/>
    </row>
    <row r="66" s="4" customFormat="1" ht="21.95" customHeight="1" spans="1:34">
      <c r="A66" s="29" t="s">
        <v>192</v>
      </c>
      <c r="B66" s="30" t="s">
        <v>226</v>
      </c>
      <c r="C66" s="37" t="s">
        <v>227</v>
      </c>
      <c r="D66" s="34" t="s">
        <v>160</v>
      </c>
      <c r="E66" s="32">
        <v>130</v>
      </c>
      <c r="F66" s="33"/>
      <c r="G66" s="28"/>
      <c r="H66" s="25"/>
      <c r="I66" s="48"/>
      <c r="J66" s="46"/>
      <c r="K66" s="49"/>
      <c r="L66" s="46"/>
      <c r="M66" s="49"/>
      <c r="N66" s="46"/>
      <c r="O66" s="49"/>
      <c r="P66" s="46"/>
      <c r="Q66" s="49"/>
      <c r="R66" s="46"/>
      <c r="S66" s="49"/>
      <c r="T66" s="46"/>
      <c r="U66" s="46"/>
      <c r="V66" s="46"/>
      <c r="W66" s="46"/>
      <c r="X66" s="51"/>
      <c r="Y66" s="46"/>
      <c r="Z66" s="46"/>
      <c r="AA66" s="46"/>
      <c r="AB66" s="25"/>
      <c r="AC66" s="25"/>
      <c r="AD66" s="25"/>
      <c r="AE66" s="25"/>
      <c r="AF66" s="25"/>
      <c r="AG66" s="25"/>
      <c r="AH66" s="25"/>
    </row>
    <row r="67" s="4" customFormat="1" ht="21.95" customHeight="1" spans="1:34">
      <c r="A67" s="29" t="s">
        <v>228</v>
      </c>
      <c r="B67" s="30" t="s">
        <v>229</v>
      </c>
      <c r="C67" s="37" t="s">
        <v>230</v>
      </c>
      <c r="D67" s="34" t="s">
        <v>231</v>
      </c>
      <c r="E67" s="32">
        <v>4</v>
      </c>
      <c r="F67" s="33"/>
      <c r="G67" s="28"/>
      <c r="H67" s="25"/>
      <c r="I67" s="48"/>
      <c r="J67" s="46"/>
      <c r="K67" s="49"/>
      <c r="L67" s="46"/>
      <c r="M67" s="49"/>
      <c r="N67" s="46"/>
      <c r="O67" s="49"/>
      <c r="P67" s="46"/>
      <c r="Q67" s="49"/>
      <c r="R67" s="46"/>
      <c r="S67" s="49"/>
      <c r="T67" s="46"/>
      <c r="U67" s="46"/>
      <c r="V67" s="46"/>
      <c r="W67" s="46"/>
      <c r="X67" s="51"/>
      <c r="Y67" s="46"/>
      <c r="Z67" s="46"/>
      <c r="AA67" s="46"/>
      <c r="AB67" s="25"/>
      <c r="AC67" s="25"/>
      <c r="AD67" s="25"/>
      <c r="AE67" s="25"/>
      <c r="AF67" s="25"/>
      <c r="AG67" s="25"/>
      <c r="AH67" s="25"/>
    </row>
    <row r="68" s="4" customFormat="1" ht="21.95" customHeight="1" spans="1:34">
      <c r="A68" s="29" t="s">
        <v>208</v>
      </c>
      <c r="B68" s="30" t="s">
        <v>209</v>
      </c>
      <c r="C68" s="37" t="s">
        <v>210</v>
      </c>
      <c r="D68" s="34" t="s">
        <v>97</v>
      </c>
      <c r="E68" s="32">
        <f>367.5+10.8+6.4+21.6</f>
        <v>406.3</v>
      </c>
      <c r="F68" s="33"/>
      <c r="G68" s="28"/>
      <c r="H68" s="25"/>
      <c r="I68" s="48"/>
      <c r="J68" s="46"/>
      <c r="K68" s="49"/>
      <c r="L68" s="46"/>
      <c r="M68" s="49"/>
      <c r="N68" s="46"/>
      <c r="O68" s="49"/>
      <c r="P68" s="46"/>
      <c r="Q68" s="49"/>
      <c r="R68" s="46"/>
      <c r="S68" s="49"/>
      <c r="T68" s="46"/>
      <c r="U68" s="46"/>
      <c r="V68" s="46"/>
      <c r="W68" s="46"/>
      <c r="X68" s="51"/>
      <c r="Y68" s="46"/>
      <c r="Z68" s="46"/>
      <c r="AA68" s="46"/>
      <c r="AB68" s="25"/>
      <c r="AC68" s="25"/>
      <c r="AD68" s="25"/>
      <c r="AE68" s="25"/>
      <c r="AF68" s="25"/>
      <c r="AG68" s="25"/>
      <c r="AH68" s="25"/>
    </row>
    <row r="69" s="4" customFormat="1" ht="21.95" customHeight="1" spans="1:34">
      <c r="A69" s="35" t="s">
        <v>211</v>
      </c>
      <c r="B69" s="36" t="s">
        <v>212</v>
      </c>
      <c r="C69" s="37" t="s">
        <v>213</v>
      </c>
      <c r="D69" s="34" t="s">
        <v>198</v>
      </c>
      <c r="E69" s="32">
        <v>2</v>
      </c>
      <c r="F69" s="33"/>
      <c r="G69" s="28"/>
      <c r="H69" s="25"/>
      <c r="I69" s="48"/>
      <c r="J69" s="46"/>
      <c r="K69" s="48"/>
      <c r="L69" s="46"/>
      <c r="M69" s="48"/>
      <c r="N69" s="46"/>
      <c r="O69" s="48"/>
      <c r="P69" s="46"/>
      <c r="Q69" s="48"/>
      <c r="R69" s="46"/>
      <c r="S69" s="48"/>
      <c r="T69" s="46"/>
      <c r="U69" s="48"/>
      <c r="V69" s="46"/>
      <c r="W69" s="48"/>
      <c r="X69" s="46"/>
      <c r="Y69" s="48"/>
      <c r="Z69" s="46"/>
      <c r="AA69" s="48"/>
      <c r="AB69" s="46"/>
      <c r="AC69" s="52"/>
      <c r="AD69" s="46"/>
      <c r="AE69" s="52"/>
      <c r="AF69" s="46"/>
      <c r="AG69" s="52"/>
      <c r="AH69" s="46"/>
    </row>
    <row r="70" s="4" customFormat="1" ht="21.95" customHeight="1" spans="1:34">
      <c r="A70" s="35" t="s">
        <v>214</v>
      </c>
      <c r="B70" s="36" t="s">
        <v>215</v>
      </c>
      <c r="C70" s="37" t="s">
        <v>216</v>
      </c>
      <c r="D70" s="34" t="s">
        <v>198</v>
      </c>
      <c r="E70" s="32">
        <v>13</v>
      </c>
      <c r="F70" s="33"/>
      <c r="G70" s="28"/>
      <c r="H70" s="25"/>
      <c r="I70" s="48"/>
      <c r="J70" s="46"/>
      <c r="K70" s="48"/>
      <c r="L70" s="46"/>
      <c r="M70" s="48"/>
      <c r="N70" s="46"/>
      <c r="O70" s="48"/>
      <c r="P70" s="46"/>
      <c r="Q70" s="48"/>
      <c r="R70" s="46"/>
      <c r="S70" s="48"/>
      <c r="T70" s="46"/>
      <c r="U70" s="48"/>
      <c r="V70" s="46"/>
      <c r="W70" s="48"/>
      <c r="X70" s="46"/>
      <c r="Y70" s="48"/>
      <c r="Z70" s="46"/>
      <c r="AA70" s="48"/>
      <c r="AB70" s="46"/>
      <c r="AC70" s="52"/>
      <c r="AD70" s="46"/>
      <c r="AE70" s="52"/>
      <c r="AF70" s="46"/>
      <c r="AG70" s="52"/>
      <c r="AH70" s="46"/>
    </row>
    <row r="71" s="4" customFormat="1" ht="21.95" customHeight="1" spans="1:34">
      <c r="A71" s="39" t="s">
        <v>113</v>
      </c>
      <c r="B71" s="40" t="s">
        <v>112</v>
      </c>
      <c r="C71" s="37"/>
      <c r="D71" s="34"/>
      <c r="E71" s="32"/>
      <c r="F71" s="33"/>
      <c r="G71" s="28"/>
      <c r="H71" s="25"/>
      <c r="I71" s="25"/>
      <c r="J71" s="25"/>
      <c r="K71" s="25"/>
      <c r="L71" s="25"/>
      <c r="M71" s="25"/>
      <c r="N71" s="25"/>
      <c r="Y71" s="25"/>
      <c r="Z71" s="25"/>
      <c r="AA71" s="25"/>
      <c r="AB71" s="25"/>
      <c r="AC71" s="25"/>
      <c r="AD71" s="25"/>
      <c r="AE71" s="25"/>
      <c r="AF71" s="25"/>
      <c r="AG71" s="25"/>
      <c r="AH71" s="25"/>
    </row>
    <row r="72" s="4" customFormat="1" ht="21.95" customHeight="1" spans="1:34">
      <c r="A72" s="29" t="s">
        <v>185</v>
      </c>
      <c r="B72" s="30" t="s">
        <v>186</v>
      </c>
      <c r="C72" s="31"/>
      <c r="D72" s="21" t="s">
        <v>93</v>
      </c>
      <c r="E72" s="32"/>
      <c r="F72" s="33"/>
      <c r="G72" s="28"/>
      <c r="H72" s="25">
        <f>SUM(I72:V72)</f>
        <v>0</v>
      </c>
      <c r="I72" s="48"/>
      <c r="J72" s="46"/>
      <c r="K72" s="46"/>
      <c r="L72" s="46"/>
      <c r="M72" s="46"/>
      <c r="N72" s="46"/>
      <c r="O72" s="46"/>
      <c r="P72" s="46"/>
      <c r="Q72" s="46"/>
      <c r="R72" s="46"/>
      <c r="S72" s="46"/>
      <c r="T72" s="46"/>
      <c r="U72" s="46"/>
      <c r="V72" s="46"/>
      <c r="W72" s="46"/>
      <c r="X72" s="51"/>
      <c r="Y72" s="46"/>
      <c r="Z72" s="46"/>
      <c r="AA72" s="46"/>
      <c r="AB72" s="25"/>
      <c r="AC72" s="25"/>
      <c r="AD72" s="25"/>
      <c r="AE72" s="25"/>
      <c r="AF72" s="25"/>
      <c r="AG72" s="25"/>
      <c r="AH72" s="25"/>
    </row>
    <row r="73" s="4" customFormat="1" ht="21.95" customHeight="1" spans="1:34">
      <c r="A73" s="29" t="s">
        <v>187</v>
      </c>
      <c r="B73" s="30" t="s">
        <v>188</v>
      </c>
      <c r="C73" s="31"/>
      <c r="D73" s="21" t="s">
        <v>93</v>
      </c>
      <c r="E73" s="32"/>
      <c r="F73" s="33"/>
      <c r="G73" s="28"/>
      <c r="H73" s="25">
        <f>SUM(I73:V73)</f>
        <v>0</v>
      </c>
      <c r="I73" s="48"/>
      <c r="J73" s="46"/>
      <c r="K73" s="49"/>
      <c r="L73" s="46"/>
      <c r="M73" s="49"/>
      <c r="N73" s="46"/>
      <c r="O73" s="49"/>
      <c r="P73" s="46"/>
      <c r="Q73" s="49"/>
      <c r="R73" s="46"/>
      <c r="S73" s="49"/>
      <c r="T73" s="46"/>
      <c r="U73" s="46"/>
      <c r="V73" s="46"/>
      <c r="W73" s="46"/>
      <c r="X73" s="51"/>
      <c r="Y73" s="46"/>
      <c r="Z73" s="46"/>
      <c r="AA73" s="46"/>
      <c r="AB73" s="25"/>
      <c r="AC73" s="25"/>
      <c r="AD73" s="25"/>
      <c r="AE73" s="25"/>
      <c r="AF73" s="25"/>
      <c r="AG73" s="25"/>
      <c r="AH73" s="25"/>
    </row>
    <row r="74" s="5" customFormat="1" ht="21.95" customHeight="1" spans="1:27">
      <c r="A74" s="29" t="s">
        <v>94</v>
      </c>
      <c r="B74" s="30" t="s">
        <v>188</v>
      </c>
      <c r="C74" s="30" t="s">
        <v>189</v>
      </c>
      <c r="D74" s="21" t="s">
        <v>190</v>
      </c>
      <c r="E74" s="32">
        <v>1</v>
      </c>
      <c r="F74" s="33"/>
      <c r="G74" s="28"/>
      <c r="H74" s="25"/>
      <c r="I74" s="45"/>
      <c r="J74" s="46"/>
      <c r="K74" s="47"/>
      <c r="L74" s="46"/>
      <c r="M74" s="47"/>
      <c r="N74" s="46"/>
      <c r="O74" s="47"/>
      <c r="P74" s="46"/>
      <c r="Q74" s="47"/>
      <c r="R74" s="46"/>
      <c r="S74" s="47"/>
      <c r="T74" s="46"/>
      <c r="U74" s="50"/>
      <c r="V74" s="50"/>
      <c r="W74" s="50"/>
      <c r="X74" s="50"/>
      <c r="Y74" s="50"/>
      <c r="Z74" s="50"/>
      <c r="AA74" s="50"/>
    </row>
    <row r="75" s="4" customFormat="1" ht="21.95" customHeight="1" spans="1:34">
      <c r="A75" s="29" t="s">
        <v>199</v>
      </c>
      <c r="B75" s="30" t="s">
        <v>200</v>
      </c>
      <c r="C75" s="30" t="s">
        <v>201</v>
      </c>
      <c r="D75" s="34" t="s">
        <v>198</v>
      </c>
      <c r="E75" s="32">
        <v>4</v>
      </c>
      <c r="F75" s="33"/>
      <c r="G75" s="28"/>
      <c r="H75" s="25"/>
      <c r="I75" s="48"/>
      <c r="J75" s="46"/>
      <c r="K75" s="48"/>
      <c r="L75" s="46"/>
      <c r="M75" s="48"/>
      <c r="N75" s="46"/>
      <c r="O75" s="48"/>
      <c r="P75" s="46"/>
      <c r="Q75" s="48"/>
      <c r="R75" s="46"/>
      <c r="S75" s="48"/>
      <c r="T75" s="46"/>
      <c r="U75" s="48"/>
      <c r="V75" s="46"/>
      <c r="W75" s="48"/>
      <c r="X75" s="46"/>
      <c r="Y75" s="48"/>
      <c r="Z75" s="46"/>
      <c r="AA75" s="48"/>
      <c r="AB75" s="46"/>
      <c r="AC75" s="52"/>
      <c r="AD75" s="46"/>
      <c r="AE75" s="52"/>
      <c r="AF75" s="46"/>
      <c r="AG75" s="52"/>
      <c r="AH75" s="46"/>
    </row>
    <row r="76" s="4" customFormat="1" ht="21.95" customHeight="1" spans="1:34">
      <c r="A76" s="39" t="s">
        <v>115</v>
      </c>
      <c r="B76" s="40" t="s">
        <v>114</v>
      </c>
      <c r="C76" s="37"/>
      <c r="D76" s="34"/>
      <c r="E76" s="32"/>
      <c r="F76" s="33"/>
      <c r="G76" s="28"/>
      <c r="H76" s="25"/>
      <c r="I76" s="48"/>
      <c r="J76" s="46"/>
      <c r="K76" s="48"/>
      <c r="L76" s="46"/>
      <c r="M76" s="48"/>
      <c r="N76" s="46"/>
      <c r="O76" s="48"/>
      <c r="P76" s="46"/>
      <c r="Q76" s="48"/>
      <c r="R76" s="46"/>
      <c r="S76" s="48"/>
      <c r="T76" s="46"/>
      <c r="U76" s="48"/>
      <c r="V76" s="46"/>
      <c r="W76" s="48"/>
      <c r="X76" s="46"/>
      <c r="Y76" s="48"/>
      <c r="Z76" s="46"/>
      <c r="AA76" s="48"/>
      <c r="AB76" s="46"/>
      <c r="AC76" s="52"/>
      <c r="AD76" s="46"/>
      <c r="AE76" s="52"/>
      <c r="AF76" s="46"/>
      <c r="AG76" s="52"/>
      <c r="AH76" s="46"/>
    </row>
    <row r="77" s="5" customFormat="1" ht="21.95" customHeight="1" spans="1:27">
      <c r="A77" s="29" t="s">
        <v>185</v>
      </c>
      <c r="B77" s="30" t="s">
        <v>186</v>
      </c>
      <c r="C77" s="31"/>
      <c r="D77" s="21" t="s">
        <v>93</v>
      </c>
      <c r="E77" s="32"/>
      <c r="F77" s="33"/>
      <c r="G77" s="28"/>
      <c r="H77" s="25">
        <f>SUM(I77:V77)</f>
        <v>0</v>
      </c>
      <c r="I77" s="45"/>
      <c r="J77" s="46"/>
      <c r="K77" s="47"/>
      <c r="L77" s="46"/>
      <c r="M77" s="47"/>
      <c r="N77" s="46"/>
      <c r="O77" s="47"/>
      <c r="P77" s="46"/>
      <c r="Q77" s="47"/>
      <c r="R77" s="46"/>
      <c r="S77" s="47"/>
      <c r="T77" s="46"/>
      <c r="U77" s="50"/>
      <c r="V77" s="50"/>
      <c r="W77" s="50"/>
      <c r="X77" s="50"/>
      <c r="Y77" s="50"/>
      <c r="Z77" s="50"/>
      <c r="AA77" s="50"/>
    </row>
    <row r="78" s="5" customFormat="1" ht="21.95" customHeight="1" spans="1:27">
      <c r="A78" s="29" t="s">
        <v>187</v>
      </c>
      <c r="B78" s="30" t="s">
        <v>188</v>
      </c>
      <c r="C78" s="31"/>
      <c r="D78" s="21"/>
      <c r="E78" s="32"/>
      <c r="F78" s="33"/>
      <c r="G78" s="28"/>
      <c r="H78" s="25"/>
      <c r="I78" s="45"/>
      <c r="J78" s="46"/>
      <c r="K78" s="47"/>
      <c r="L78" s="46"/>
      <c r="M78" s="47"/>
      <c r="N78" s="46"/>
      <c r="O78" s="47"/>
      <c r="P78" s="46"/>
      <c r="Q78" s="47"/>
      <c r="R78" s="46"/>
      <c r="S78" s="47"/>
      <c r="T78" s="46"/>
      <c r="U78" s="50"/>
      <c r="V78" s="50"/>
      <c r="W78" s="50"/>
      <c r="X78" s="50"/>
      <c r="Y78" s="50"/>
      <c r="Z78" s="50"/>
      <c r="AA78" s="50"/>
    </row>
    <row r="79" s="5" customFormat="1" ht="21.95" customHeight="1" spans="1:27">
      <c r="A79" s="29" t="s">
        <v>94</v>
      </c>
      <c r="B79" s="30" t="s">
        <v>188</v>
      </c>
      <c r="C79" s="30" t="s">
        <v>189</v>
      </c>
      <c r="D79" s="21" t="s">
        <v>190</v>
      </c>
      <c r="E79" s="32">
        <v>1</v>
      </c>
      <c r="F79" s="33"/>
      <c r="G79" s="28"/>
      <c r="H79" s="25"/>
      <c r="I79" s="45"/>
      <c r="J79" s="46"/>
      <c r="K79" s="47"/>
      <c r="L79" s="46"/>
      <c r="M79" s="47"/>
      <c r="N79" s="46"/>
      <c r="O79" s="47"/>
      <c r="P79" s="46"/>
      <c r="Q79" s="47"/>
      <c r="R79" s="46"/>
      <c r="S79" s="47"/>
      <c r="T79" s="46"/>
      <c r="U79" s="50"/>
      <c r="V79" s="50"/>
      <c r="W79" s="50"/>
      <c r="X79" s="50"/>
      <c r="Y79" s="50"/>
      <c r="Z79" s="50"/>
      <c r="AA79" s="50"/>
    </row>
    <row r="80" s="4" customFormat="1" ht="21.95" customHeight="1" spans="1:34">
      <c r="A80" s="29" t="s">
        <v>98</v>
      </c>
      <c r="B80" s="30" t="s">
        <v>188</v>
      </c>
      <c r="C80" s="30" t="s">
        <v>191</v>
      </c>
      <c r="D80" s="34" t="s">
        <v>190</v>
      </c>
      <c r="E80" s="32">
        <v>1</v>
      </c>
      <c r="F80" s="33"/>
      <c r="G80" s="28"/>
      <c r="H80" s="25"/>
      <c r="I80" s="48"/>
      <c r="J80" s="46"/>
      <c r="K80" s="49"/>
      <c r="L80" s="46"/>
      <c r="M80" s="49"/>
      <c r="N80" s="46"/>
      <c r="O80" s="49"/>
      <c r="P80" s="46"/>
      <c r="Q80" s="49"/>
      <c r="R80" s="46"/>
      <c r="S80" s="49"/>
      <c r="T80" s="46"/>
      <c r="U80" s="46"/>
      <c r="V80" s="46"/>
      <c r="W80" s="46"/>
      <c r="X80" s="51"/>
      <c r="Y80" s="46"/>
      <c r="Z80" s="46"/>
      <c r="AA80" s="46"/>
      <c r="AB80" s="25"/>
      <c r="AC80" s="25"/>
      <c r="AD80" s="25"/>
      <c r="AE80" s="25"/>
      <c r="AF80" s="25"/>
      <c r="AG80" s="25"/>
      <c r="AH80" s="25"/>
    </row>
    <row r="81" s="4" customFormat="1" ht="21.95" customHeight="1" spans="1:34">
      <c r="A81" s="29" t="s">
        <v>192</v>
      </c>
      <c r="B81" s="30" t="s">
        <v>193</v>
      </c>
      <c r="C81" s="30" t="s">
        <v>194</v>
      </c>
      <c r="D81" s="34" t="s">
        <v>190</v>
      </c>
      <c r="E81" s="32">
        <v>1</v>
      </c>
      <c r="F81" s="33"/>
      <c r="G81" s="28"/>
      <c r="H81" s="25"/>
      <c r="I81" s="48"/>
      <c r="J81" s="46"/>
      <c r="K81" s="49"/>
      <c r="L81" s="46"/>
      <c r="M81" s="49"/>
      <c r="N81" s="46"/>
      <c r="O81" s="49"/>
      <c r="P81" s="46"/>
      <c r="Q81" s="49"/>
      <c r="R81" s="46"/>
      <c r="S81" s="49"/>
      <c r="T81" s="46"/>
      <c r="U81" s="46"/>
      <c r="V81" s="46"/>
      <c r="W81" s="46"/>
      <c r="X81" s="51"/>
      <c r="Y81" s="46"/>
      <c r="Z81" s="46"/>
      <c r="AA81" s="46"/>
      <c r="AB81" s="25"/>
      <c r="AC81" s="25"/>
      <c r="AD81" s="25"/>
      <c r="AE81" s="25"/>
      <c r="AF81" s="25"/>
      <c r="AG81" s="25"/>
      <c r="AH81" s="25"/>
    </row>
    <row r="82" s="4" customFormat="1" ht="21.95" customHeight="1" spans="1:34">
      <c r="A82" s="29" t="s">
        <v>199</v>
      </c>
      <c r="B82" s="30" t="s">
        <v>200</v>
      </c>
      <c r="C82" s="30" t="s">
        <v>201</v>
      </c>
      <c r="D82" s="34" t="s">
        <v>198</v>
      </c>
      <c r="E82" s="32">
        <v>14</v>
      </c>
      <c r="F82" s="33"/>
      <c r="G82" s="28"/>
      <c r="H82" s="25"/>
      <c r="I82" s="48"/>
      <c r="J82" s="46"/>
      <c r="K82" s="48"/>
      <c r="L82" s="46"/>
      <c r="M82" s="48"/>
      <c r="N82" s="46"/>
      <c r="O82" s="48"/>
      <c r="P82" s="46"/>
      <c r="Q82" s="48"/>
      <c r="R82" s="46"/>
      <c r="S82" s="48"/>
      <c r="T82" s="46"/>
      <c r="U82" s="48"/>
      <c r="V82" s="46"/>
      <c r="W82" s="48"/>
      <c r="X82" s="46"/>
      <c r="Y82" s="48"/>
      <c r="Z82" s="46"/>
      <c r="AA82" s="48"/>
      <c r="AB82" s="46"/>
      <c r="AC82" s="52"/>
      <c r="AD82" s="46"/>
      <c r="AE82" s="52"/>
      <c r="AF82" s="46"/>
      <c r="AG82" s="52"/>
      <c r="AH82" s="46"/>
    </row>
    <row r="83" s="4" customFormat="1" ht="21.95" customHeight="1" spans="1:34">
      <c r="A83" s="29" t="s">
        <v>208</v>
      </c>
      <c r="B83" s="30" t="s">
        <v>209</v>
      </c>
      <c r="C83" s="37" t="s">
        <v>210</v>
      </c>
      <c r="D83" s="34" t="s">
        <v>97</v>
      </c>
      <c r="E83" s="32">
        <f>91.5+1.8+4</f>
        <v>97.3</v>
      </c>
      <c r="F83" s="33"/>
      <c r="G83" s="28"/>
      <c r="H83" s="25"/>
      <c r="I83" s="48"/>
      <c r="J83" s="46"/>
      <c r="K83" s="48"/>
      <c r="L83" s="46"/>
      <c r="M83" s="48"/>
      <c r="N83" s="46"/>
      <c r="O83" s="48"/>
      <c r="P83" s="46"/>
      <c r="Q83" s="48"/>
      <c r="R83" s="46"/>
      <c r="S83" s="48"/>
      <c r="T83" s="46"/>
      <c r="U83" s="48"/>
      <c r="V83" s="46"/>
      <c r="W83" s="48"/>
      <c r="X83" s="46"/>
      <c r="Y83" s="48"/>
      <c r="Z83" s="46"/>
      <c r="AA83" s="48"/>
      <c r="AB83" s="46"/>
      <c r="AC83" s="52"/>
      <c r="AD83" s="46"/>
      <c r="AE83" s="52"/>
      <c r="AF83" s="46"/>
      <c r="AG83" s="52"/>
      <c r="AH83" s="46"/>
    </row>
    <row r="84" s="4" customFormat="1" ht="21.95" customHeight="1" spans="1:34">
      <c r="A84" s="35" t="s">
        <v>211</v>
      </c>
      <c r="B84" s="36" t="s">
        <v>212</v>
      </c>
      <c r="C84" s="37" t="s">
        <v>213</v>
      </c>
      <c r="D84" s="34" t="s">
        <v>198</v>
      </c>
      <c r="E84" s="32">
        <v>1</v>
      </c>
      <c r="F84" s="33"/>
      <c r="G84" s="28"/>
      <c r="H84" s="25"/>
      <c r="I84" s="48"/>
      <c r="J84" s="46"/>
      <c r="K84" s="48"/>
      <c r="L84" s="46"/>
      <c r="M84" s="48"/>
      <c r="N84" s="46"/>
      <c r="O84" s="48"/>
      <c r="P84" s="46"/>
      <c r="Q84" s="48"/>
      <c r="R84" s="46"/>
      <c r="S84" s="48"/>
      <c r="T84" s="46"/>
      <c r="U84" s="48"/>
      <c r="V84" s="46"/>
      <c r="W84" s="48"/>
      <c r="X84" s="46"/>
      <c r="Y84" s="48"/>
      <c r="Z84" s="46"/>
      <c r="AA84" s="48"/>
      <c r="AB84" s="46"/>
      <c r="AC84" s="52"/>
      <c r="AD84" s="46"/>
      <c r="AE84" s="52"/>
      <c r="AF84" s="46"/>
      <c r="AG84" s="52"/>
      <c r="AH84" s="46"/>
    </row>
    <row r="85" s="4" customFormat="1" ht="21.95" customHeight="1" spans="1:34">
      <c r="A85" s="35" t="s">
        <v>214</v>
      </c>
      <c r="B85" s="36" t="s">
        <v>215</v>
      </c>
      <c r="C85" s="37" t="s">
        <v>216</v>
      </c>
      <c r="D85" s="34" t="s">
        <v>198</v>
      </c>
      <c r="E85" s="32">
        <v>3</v>
      </c>
      <c r="F85" s="33"/>
      <c r="G85" s="28"/>
      <c r="H85" s="25"/>
      <c r="I85" s="48"/>
      <c r="J85" s="46"/>
      <c r="K85" s="48"/>
      <c r="L85" s="46"/>
      <c r="M85" s="48"/>
      <c r="N85" s="46"/>
      <c r="O85" s="48"/>
      <c r="P85" s="46"/>
      <c r="Q85" s="48"/>
      <c r="R85" s="46"/>
      <c r="S85" s="48"/>
      <c r="T85" s="46"/>
      <c r="U85" s="48"/>
      <c r="V85" s="46"/>
      <c r="W85" s="48"/>
      <c r="X85" s="46"/>
      <c r="Y85" s="48"/>
      <c r="Z85" s="46"/>
      <c r="AA85" s="48"/>
      <c r="AB85" s="46"/>
      <c r="AC85" s="52"/>
      <c r="AD85" s="46"/>
      <c r="AE85" s="52"/>
      <c r="AF85" s="46"/>
      <c r="AG85" s="52"/>
      <c r="AH85" s="46"/>
    </row>
    <row r="86" s="4" customFormat="1" ht="21.95" customHeight="1" spans="1:34">
      <c r="A86" s="39" t="s">
        <v>117</v>
      </c>
      <c r="B86" s="40" t="s">
        <v>181</v>
      </c>
      <c r="C86" s="37"/>
      <c r="D86" s="34"/>
      <c r="E86" s="32"/>
      <c r="F86" s="33"/>
      <c r="G86" s="28"/>
      <c r="H86" s="25"/>
      <c r="I86" s="48"/>
      <c r="J86" s="46"/>
      <c r="K86" s="48"/>
      <c r="L86" s="46"/>
      <c r="M86" s="48"/>
      <c r="N86" s="46"/>
      <c r="O86" s="48"/>
      <c r="P86" s="46"/>
      <c r="Q86" s="48"/>
      <c r="R86" s="46"/>
      <c r="S86" s="48"/>
      <c r="T86" s="46"/>
      <c r="U86" s="48"/>
      <c r="V86" s="46"/>
      <c r="W86" s="48"/>
      <c r="X86" s="46"/>
      <c r="Y86" s="48"/>
      <c r="Z86" s="46"/>
      <c r="AA86" s="48"/>
      <c r="AB86" s="46"/>
      <c r="AC86" s="52"/>
      <c r="AD86" s="46"/>
      <c r="AE86" s="52"/>
      <c r="AF86" s="46"/>
      <c r="AG86" s="52"/>
      <c r="AH86" s="46"/>
    </row>
    <row r="87" s="5" customFormat="1" ht="21.95" customHeight="1" spans="1:27">
      <c r="A87" s="29" t="s">
        <v>185</v>
      </c>
      <c r="B87" s="30" t="s">
        <v>186</v>
      </c>
      <c r="C87" s="31"/>
      <c r="D87" s="21" t="s">
        <v>93</v>
      </c>
      <c r="E87" s="32"/>
      <c r="F87" s="33"/>
      <c r="G87" s="28"/>
      <c r="H87" s="25">
        <v>0</v>
      </c>
      <c r="I87" s="45"/>
      <c r="J87" s="46"/>
      <c r="K87" s="47"/>
      <c r="L87" s="46"/>
      <c r="M87" s="47"/>
      <c r="N87" s="46"/>
      <c r="O87" s="47"/>
      <c r="P87" s="46"/>
      <c r="Q87" s="47"/>
      <c r="R87" s="46"/>
      <c r="S87" s="47"/>
      <c r="T87" s="46"/>
      <c r="U87" s="50"/>
      <c r="V87" s="50"/>
      <c r="W87" s="50"/>
      <c r="X87" s="50"/>
      <c r="Y87" s="50"/>
      <c r="Z87" s="50"/>
      <c r="AA87" s="50"/>
    </row>
    <row r="88" s="5" customFormat="1" ht="21.95" customHeight="1" spans="1:27">
      <c r="A88" s="29" t="s">
        <v>187</v>
      </c>
      <c r="B88" s="30" t="s">
        <v>188</v>
      </c>
      <c r="C88" s="31"/>
      <c r="D88" s="21"/>
      <c r="E88" s="32"/>
      <c r="F88" s="33"/>
      <c r="G88" s="28"/>
      <c r="H88" s="25"/>
      <c r="I88" s="45"/>
      <c r="J88" s="46"/>
      <c r="K88" s="47"/>
      <c r="L88" s="46"/>
      <c r="M88" s="47"/>
      <c r="N88" s="46"/>
      <c r="O88" s="47"/>
      <c r="P88" s="46"/>
      <c r="Q88" s="47"/>
      <c r="R88" s="46"/>
      <c r="S88" s="47"/>
      <c r="T88" s="46"/>
      <c r="U88" s="50"/>
      <c r="V88" s="50"/>
      <c r="W88" s="50"/>
      <c r="X88" s="50"/>
      <c r="Y88" s="50"/>
      <c r="Z88" s="50"/>
      <c r="AA88" s="50"/>
    </row>
    <row r="89" s="4" customFormat="1" ht="21.95" customHeight="1" spans="1:34">
      <c r="A89" s="29" t="s">
        <v>192</v>
      </c>
      <c r="B89" s="30" t="s">
        <v>193</v>
      </c>
      <c r="C89" s="30" t="s">
        <v>194</v>
      </c>
      <c r="D89" s="34" t="s">
        <v>190</v>
      </c>
      <c r="E89" s="32">
        <v>1</v>
      </c>
      <c r="F89" s="33"/>
      <c r="G89" s="28"/>
      <c r="H89" s="25"/>
      <c r="I89" s="48"/>
      <c r="J89" s="46"/>
      <c r="K89" s="49"/>
      <c r="L89" s="46"/>
      <c r="M89" s="49"/>
      <c r="N89" s="46"/>
      <c r="O89" s="49"/>
      <c r="P89" s="46"/>
      <c r="Q89" s="49"/>
      <c r="R89" s="46"/>
      <c r="S89" s="49"/>
      <c r="T89" s="46"/>
      <c r="U89" s="46"/>
      <c r="V89" s="46"/>
      <c r="W89" s="46"/>
      <c r="X89" s="51"/>
      <c r="Y89" s="46"/>
      <c r="Z89" s="46"/>
      <c r="AA89" s="46"/>
      <c r="AB89" s="25"/>
      <c r="AC89" s="25"/>
      <c r="AD89" s="25"/>
      <c r="AE89" s="25"/>
      <c r="AF89" s="25"/>
      <c r="AG89" s="25"/>
      <c r="AH89" s="25"/>
    </row>
    <row r="90" s="4" customFormat="1" ht="21.95" customHeight="1" spans="1:34">
      <c r="A90" s="29" t="s">
        <v>199</v>
      </c>
      <c r="B90" s="30" t="s">
        <v>200</v>
      </c>
      <c r="C90" s="30" t="s">
        <v>201</v>
      </c>
      <c r="D90" s="34" t="s">
        <v>198</v>
      </c>
      <c r="E90" s="32">
        <v>6</v>
      </c>
      <c r="F90" s="33"/>
      <c r="G90" s="28"/>
      <c r="H90" s="25"/>
      <c r="I90" s="48"/>
      <c r="J90" s="46"/>
      <c r="K90" s="48"/>
      <c r="L90" s="46"/>
      <c r="M90" s="48"/>
      <c r="N90" s="46"/>
      <c r="O90" s="48"/>
      <c r="P90" s="46"/>
      <c r="Q90" s="48"/>
      <c r="R90" s="46"/>
      <c r="S90" s="48"/>
      <c r="T90" s="46"/>
      <c r="U90" s="48"/>
      <c r="V90" s="46"/>
      <c r="W90" s="48"/>
      <c r="X90" s="46"/>
      <c r="Y90" s="48"/>
      <c r="Z90" s="46"/>
      <c r="AA90" s="48"/>
      <c r="AB90" s="46"/>
      <c r="AC90" s="52"/>
      <c r="AD90" s="46"/>
      <c r="AE90" s="52"/>
      <c r="AF90" s="46"/>
      <c r="AG90" s="52"/>
      <c r="AH90" s="46"/>
    </row>
    <row r="91" s="4" customFormat="1" ht="21.95" customHeight="1" spans="1:34">
      <c r="A91" s="29" t="s">
        <v>208</v>
      </c>
      <c r="B91" s="30" t="s">
        <v>209</v>
      </c>
      <c r="C91" s="37" t="s">
        <v>210</v>
      </c>
      <c r="D91" s="34" t="s">
        <v>97</v>
      </c>
      <c r="E91" s="32">
        <f>70.5+0.24</f>
        <v>70.74</v>
      </c>
      <c r="F91" s="33"/>
      <c r="G91" s="28"/>
      <c r="H91" s="25"/>
      <c r="I91" s="48"/>
      <c r="J91" s="46"/>
      <c r="K91" s="48"/>
      <c r="L91" s="46"/>
      <c r="M91" s="48"/>
      <c r="N91" s="46"/>
      <c r="O91" s="48"/>
      <c r="P91" s="46"/>
      <c r="Q91" s="48"/>
      <c r="R91" s="46"/>
      <c r="S91" s="48"/>
      <c r="T91" s="46"/>
      <c r="U91" s="48"/>
      <c r="V91" s="46"/>
      <c r="W91" s="48"/>
      <c r="X91" s="46"/>
      <c r="Y91" s="48"/>
      <c r="Z91" s="46"/>
      <c r="AA91" s="48"/>
      <c r="AB91" s="46"/>
      <c r="AC91" s="52"/>
      <c r="AD91" s="46"/>
      <c r="AE91" s="52"/>
      <c r="AF91" s="46"/>
      <c r="AG91" s="52"/>
      <c r="AH91" s="46"/>
    </row>
    <row r="92" s="4" customFormat="1" ht="21.95" customHeight="1" spans="1:34">
      <c r="A92" s="35" t="s">
        <v>214</v>
      </c>
      <c r="B92" s="36" t="s">
        <v>215</v>
      </c>
      <c r="C92" s="37" t="s">
        <v>216</v>
      </c>
      <c r="D92" s="34" t="s">
        <v>198</v>
      </c>
      <c r="E92" s="32">
        <v>2</v>
      </c>
      <c r="F92" s="33"/>
      <c r="G92" s="28"/>
      <c r="H92" s="25"/>
      <c r="I92" s="48"/>
      <c r="J92" s="46"/>
      <c r="K92" s="48"/>
      <c r="L92" s="46"/>
      <c r="M92" s="48"/>
      <c r="N92" s="46"/>
      <c r="O92" s="48"/>
      <c r="P92" s="46"/>
      <c r="Q92" s="48"/>
      <c r="R92" s="46"/>
      <c r="S92" s="48"/>
      <c r="T92" s="46"/>
      <c r="U92" s="48"/>
      <c r="V92" s="46"/>
      <c r="W92" s="48"/>
      <c r="X92" s="46"/>
      <c r="Y92" s="48"/>
      <c r="Z92" s="46"/>
      <c r="AA92" s="48"/>
      <c r="AB92" s="46"/>
      <c r="AC92" s="52"/>
      <c r="AD92" s="46"/>
      <c r="AE92" s="52"/>
      <c r="AF92" s="46"/>
      <c r="AG92" s="52"/>
      <c r="AH92" s="46"/>
    </row>
    <row r="93" s="4" customFormat="1" ht="21.95" customHeight="1" spans="1:34">
      <c r="A93" s="26" t="s">
        <v>233</v>
      </c>
      <c r="B93" s="27" t="s">
        <v>116</v>
      </c>
      <c r="C93" s="21"/>
      <c r="D93" s="21"/>
      <c r="E93" s="22"/>
      <c r="F93" s="23"/>
      <c r="G93" s="28"/>
      <c r="H93" s="25"/>
      <c r="I93" s="25"/>
      <c r="J93" s="25"/>
      <c r="K93" s="25"/>
      <c r="L93" s="25"/>
      <c r="M93" s="25"/>
      <c r="N93" s="25"/>
      <c r="Y93" s="25"/>
      <c r="Z93" s="25"/>
      <c r="AA93" s="25"/>
      <c r="AB93" s="25"/>
      <c r="AC93" s="25"/>
      <c r="AD93" s="25"/>
      <c r="AE93" s="25"/>
      <c r="AF93" s="25"/>
      <c r="AG93" s="25"/>
      <c r="AH93" s="25"/>
    </row>
    <row r="94" s="5" customFormat="1" ht="21.95" customHeight="1" spans="1:27">
      <c r="A94" s="29" t="s">
        <v>185</v>
      </c>
      <c r="B94" s="30" t="s">
        <v>186</v>
      </c>
      <c r="C94" s="31"/>
      <c r="D94" s="21" t="s">
        <v>93</v>
      </c>
      <c r="E94" s="32"/>
      <c r="F94" s="33"/>
      <c r="G94" s="28"/>
      <c r="H94" s="25">
        <f>SUM(I94:V94)</f>
        <v>0</v>
      </c>
      <c r="I94" s="45"/>
      <c r="J94" s="46"/>
      <c r="K94" s="47"/>
      <c r="L94" s="46"/>
      <c r="M94" s="47"/>
      <c r="N94" s="46"/>
      <c r="O94" s="47"/>
      <c r="P94" s="46"/>
      <c r="Q94" s="47"/>
      <c r="R94" s="46"/>
      <c r="S94" s="47"/>
      <c r="T94" s="46"/>
      <c r="U94" s="50"/>
      <c r="V94" s="50"/>
      <c r="W94" s="50"/>
      <c r="X94" s="50"/>
      <c r="Y94" s="50"/>
      <c r="Z94" s="50"/>
      <c r="AA94" s="50"/>
    </row>
    <row r="95" s="4" customFormat="1" ht="21.95" customHeight="1" spans="1:34">
      <c r="A95" s="29" t="s">
        <v>187</v>
      </c>
      <c r="B95" s="30" t="s">
        <v>188</v>
      </c>
      <c r="C95" s="30"/>
      <c r="D95" s="34" t="s">
        <v>93</v>
      </c>
      <c r="E95" s="32"/>
      <c r="F95" s="33"/>
      <c r="G95" s="28"/>
      <c r="H95" s="25">
        <f>SUM(I95:V95)</f>
        <v>0</v>
      </c>
      <c r="I95" s="48"/>
      <c r="J95" s="46"/>
      <c r="K95" s="49"/>
      <c r="L95" s="46"/>
      <c r="M95" s="49"/>
      <c r="N95" s="46"/>
      <c r="O95" s="49"/>
      <c r="P95" s="46"/>
      <c r="Q95" s="49"/>
      <c r="R95" s="46"/>
      <c r="S95" s="49"/>
      <c r="T95" s="46"/>
      <c r="U95" s="46"/>
      <c r="V95" s="46"/>
      <c r="W95" s="46"/>
      <c r="X95" s="51"/>
      <c r="Y95" s="46"/>
      <c r="Z95" s="46"/>
      <c r="AA95" s="46"/>
      <c r="AB95" s="25"/>
      <c r="AC95" s="25"/>
      <c r="AD95" s="25"/>
      <c r="AE95" s="25"/>
      <c r="AF95" s="25"/>
      <c r="AG95" s="25"/>
      <c r="AH95" s="25"/>
    </row>
    <row r="96" s="5" customFormat="1" ht="21.95" customHeight="1" spans="1:27">
      <c r="A96" s="29" t="s">
        <v>94</v>
      </c>
      <c r="B96" s="30" t="s">
        <v>188</v>
      </c>
      <c r="C96" s="30" t="s">
        <v>189</v>
      </c>
      <c r="D96" s="21" t="s">
        <v>190</v>
      </c>
      <c r="E96" s="32">
        <v>1</v>
      </c>
      <c r="F96" s="33"/>
      <c r="G96" s="28"/>
      <c r="H96" s="25"/>
      <c r="I96" s="45"/>
      <c r="J96" s="46"/>
      <c r="K96" s="47"/>
      <c r="L96" s="46"/>
      <c r="M96" s="47"/>
      <c r="N96" s="46"/>
      <c r="O96" s="47"/>
      <c r="P96" s="46"/>
      <c r="Q96" s="47"/>
      <c r="R96" s="46"/>
      <c r="S96" s="47"/>
      <c r="T96" s="46"/>
      <c r="U96" s="50"/>
      <c r="V96" s="50"/>
      <c r="W96" s="50"/>
      <c r="X96" s="50"/>
      <c r="Y96" s="50"/>
      <c r="Z96" s="50"/>
      <c r="AA96" s="50"/>
    </row>
    <row r="97" s="4" customFormat="1" ht="21.95" customHeight="1" spans="1:34">
      <c r="A97" s="29" t="s">
        <v>192</v>
      </c>
      <c r="B97" s="30" t="s">
        <v>193</v>
      </c>
      <c r="C97" s="30" t="s">
        <v>194</v>
      </c>
      <c r="D97" s="34" t="s">
        <v>190</v>
      </c>
      <c r="E97" s="32">
        <v>1</v>
      </c>
      <c r="F97" s="33"/>
      <c r="G97" s="28"/>
      <c r="H97" s="25"/>
      <c r="I97" s="48"/>
      <c r="J97" s="46"/>
      <c r="K97" s="49"/>
      <c r="L97" s="46"/>
      <c r="M97" s="49"/>
      <c r="N97" s="46"/>
      <c r="O97" s="49"/>
      <c r="P97" s="46"/>
      <c r="Q97" s="49"/>
      <c r="R97" s="46"/>
      <c r="S97" s="49"/>
      <c r="T97" s="46"/>
      <c r="U97" s="46"/>
      <c r="V97" s="46"/>
      <c r="W97" s="46"/>
      <c r="X97" s="51"/>
      <c r="Y97" s="46"/>
      <c r="Z97" s="46"/>
      <c r="AA97" s="46"/>
      <c r="AB97" s="25"/>
      <c r="AC97" s="25"/>
      <c r="AD97" s="25"/>
      <c r="AE97" s="25"/>
      <c r="AF97" s="25"/>
      <c r="AG97" s="25"/>
      <c r="AH97" s="25"/>
    </row>
    <row r="98" s="4" customFormat="1" ht="21.95" customHeight="1" spans="1:34">
      <c r="A98" s="29" t="s">
        <v>199</v>
      </c>
      <c r="B98" s="30" t="s">
        <v>200</v>
      </c>
      <c r="C98" s="30" t="s">
        <v>201</v>
      </c>
      <c r="D98" s="34" t="s">
        <v>198</v>
      </c>
      <c r="E98" s="32">
        <v>16</v>
      </c>
      <c r="F98" s="33"/>
      <c r="G98" s="28"/>
      <c r="H98" s="25"/>
      <c r="I98" s="48"/>
      <c r="J98" s="46"/>
      <c r="K98" s="48"/>
      <c r="L98" s="46"/>
      <c r="M98" s="48"/>
      <c r="N98" s="46"/>
      <c r="O98" s="48"/>
      <c r="P98" s="46"/>
      <c r="Q98" s="48"/>
      <c r="R98" s="46"/>
      <c r="S98" s="48"/>
      <c r="T98" s="46"/>
      <c r="U98" s="48"/>
      <c r="V98" s="46"/>
      <c r="W98" s="48"/>
      <c r="X98" s="46"/>
      <c r="Y98" s="48"/>
      <c r="Z98" s="46"/>
      <c r="AA98" s="48"/>
      <c r="AB98" s="46"/>
      <c r="AC98" s="52"/>
      <c r="AD98" s="46"/>
      <c r="AE98" s="52"/>
      <c r="AF98" s="46"/>
      <c r="AG98" s="52"/>
      <c r="AH98" s="46"/>
    </row>
    <row r="99" s="4" customFormat="1" ht="21.95" customHeight="1" spans="1:34">
      <c r="A99" s="35" t="s">
        <v>202</v>
      </c>
      <c r="B99" s="36" t="s">
        <v>203</v>
      </c>
      <c r="C99" s="37" t="s">
        <v>204</v>
      </c>
      <c r="D99" s="34" t="s">
        <v>198</v>
      </c>
      <c r="E99" s="32">
        <v>1</v>
      </c>
      <c r="F99" s="41"/>
      <c r="G99" s="28"/>
      <c r="H99" s="25"/>
      <c r="I99" s="48"/>
      <c r="J99" s="46"/>
      <c r="K99" s="48"/>
      <c r="L99" s="46"/>
      <c r="M99" s="48"/>
      <c r="N99" s="46"/>
      <c r="O99" s="48"/>
      <c r="P99" s="46"/>
      <c r="Q99" s="48"/>
      <c r="R99" s="46"/>
      <c r="S99" s="48"/>
      <c r="T99" s="46"/>
      <c r="U99" s="48"/>
      <c r="V99" s="46"/>
      <c r="W99" s="48"/>
      <c r="X99" s="46"/>
      <c r="Y99" s="48"/>
      <c r="Z99" s="46"/>
      <c r="AA99" s="48"/>
      <c r="AB99" s="46"/>
      <c r="AC99" s="52"/>
      <c r="AD99" s="46"/>
      <c r="AE99" s="52"/>
      <c r="AF99" s="46"/>
      <c r="AG99" s="52"/>
      <c r="AH99" s="46"/>
    </row>
    <row r="100" s="4" customFormat="1" ht="21.95" customHeight="1" spans="1:34">
      <c r="A100" s="29" t="s">
        <v>208</v>
      </c>
      <c r="B100" s="30" t="s">
        <v>209</v>
      </c>
      <c r="C100" s="37" t="s">
        <v>210</v>
      </c>
      <c r="D100" s="34" t="s">
        <v>97</v>
      </c>
      <c r="E100" s="32">
        <f>99+0.6+4+13.5</f>
        <v>117.1</v>
      </c>
      <c r="F100" s="33"/>
      <c r="G100" s="28"/>
      <c r="H100" s="25"/>
      <c r="I100" s="48"/>
      <c r="J100" s="46"/>
      <c r="K100" s="48"/>
      <c r="L100" s="46"/>
      <c r="M100" s="48"/>
      <c r="N100" s="46"/>
      <c r="O100" s="48"/>
      <c r="P100" s="46"/>
      <c r="Q100" s="48"/>
      <c r="R100" s="46"/>
      <c r="S100" s="48"/>
      <c r="T100" s="46"/>
      <c r="U100" s="48"/>
      <c r="V100" s="46"/>
      <c r="W100" s="48"/>
      <c r="X100" s="46"/>
      <c r="Y100" s="48"/>
      <c r="Z100" s="46"/>
      <c r="AA100" s="48"/>
      <c r="AB100" s="46"/>
      <c r="AC100" s="52"/>
      <c r="AD100" s="46"/>
      <c r="AE100" s="52"/>
      <c r="AF100" s="46"/>
      <c r="AG100" s="52"/>
      <c r="AH100" s="46"/>
    </row>
    <row r="101" s="4" customFormat="1" ht="21.95" customHeight="1" spans="1:34">
      <c r="A101" s="35" t="s">
        <v>211</v>
      </c>
      <c r="B101" s="36" t="s">
        <v>212</v>
      </c>
      <c r="C101" s="37" t="s">
        <v>213</v>
      </c>
      <c r="D101" s="34" t="s">
        <v>198</v>
      </c>
      <c r="E101" s="32">
        <v>1</v>
      </c>
      <c r="F101" s="33"/>
      <c r="G101" s="28"/>
      <c r="H101" s="25"/>
      <c r="I101" s="48"/>
      <c r="J101" s="46"/>
      <c r="K101" s="48"/>
      <c r="L101" s="46"/>
      <c r="M101" s="48"/>
      <c r="N101" s="46"/>
      <c r="O101" s="48"/>
      <c r="P101" s="46"/>
      <c r="Q101" s="48"/>
      <c r="R101" s="46"/>
      <c r="S101" s="48"/>
      <c r="T101" s="46"/>
      <c r="U101" s="48"/>
      <c r="V101" s="46"/>
      <c r="W101" s="48"/>
      <c r="X101" s="46"/>
      <c r="Y101" s="48"/>
      <c r="Z101" s="46"/>
      <c r="AA101" s="48"/>
      <c r="AB101" s="46"/>
      <c r="AC101" s="52"/>
      <c r="AD101" s="46"/>
      <c r="AE101" s="52"/>
      <c r="AF101" s="46"/>
      <c r="AG101" s="52"/>
      <c r="AH101" s="46"/>
    </row>
    <row r="102" s="4" customFormat="1" ht="21.95" customHeight="1" spans="1:34">
      <c r="A102" s="35" t="s">
        <v>214</v>
      </c>
      <c r="B102" s="36" t="s">
        <v>215</v>
      </c>
      <c r="C102" s="37" t="s">
        <v>216</v>
      </c>
      <c r="D102" s="34" t="s">
        <v>198</v>
      </c>
      <c r="E102" s="32">
        <v>3</v>
      </c>
      <c r="F102" s="33"/>
      <c r="G102" s="28"/>
      <c r="H102" s="25"/>
      <c r="I102" s="48"/>
      <c r="J102" s="46"/>
      <c r="K102" s="48"/>
      <c r="L102" s="46"/>
      <c r="M102" s="48"/>
      <c r="N102" s="46"/>
      <c r="O102" s="48"/>
      <c r="P102" s="46"/>
      <c r="Q102" s="48"/>
      <c r="R102" s="46"/>
      <c r="S102" s="48"/>
      <c r="T102" s="46"/>
      <c r="U102" s="48"/>
      <c r="V102" s="46"/>
      <c r="W102" s="48"/>
      <c r="X102" s="46"/>
      <c r="Y102" s="48"/>
      <c r="Z102" s="46"/>
      <c r="AA102" s="48"/>
      <c r="AB102" s="46"/>
      <c r="AC102" s="52"/>
      <c r="AD102" s="46"/>
      <c r="AE102" s="52"/>
      <c r="AF102" s="46"/>
      <c r="AG102" s="52"/>
      <c r="AH102" s="46"/>
    </row>
    <row r="103" s="4" customFormat="1" ht="21.95" customHeight="1" spans="1:34">
      <c r="A103" s="26" t="s">
        <v>182</v>
      </c>
      <c r="B103" s="27" t="s">
        <v>118</v>
      </c>
      <c r="C103" s="21"/>
      <c r="D103" s="21"/>
      <c r="E103" s="22"/>
      <c r="F103" s="23"/>
      <c r="G103" s="28"/>
      <c r="H103" s="25"/>
      <c r="I103" s="25"/>
      <c r="J103" s="25"/>
      <c r="K103" s="25"/>
      <c r="L103" s="25"/>
      <c r="M103" s="25"/>
      <c r="N103" s="25"/>
      <c r="Y103" s="25"/>
      <c r="Z103" s="25"/>
      <c r="AA103" s="25"/>
      <c r="AB103" s="25"/>
      <c r="AC103" s="25"/>
      <c r="AD103" s="25"/>
      <c r="AE103" s="25"/>
      <c r="AF103" s="25"/>
      <c r="AG103" s="25"/>
      <c r="AH103" s="25"/>
    </row>
    <row r="104" s="5" customFormat="1" ht="21.95" customHeight="1" spans="1:27">
      <c r="A104" s="29" t="s">
        <v>185</v>
      </c>
      <c r="B104" s="30" t="s">
        <v>186</v>
      </c>
      <c r="C104" s="31"/>
      <c r="D104" s="21" t="s">
        <v>93</v>
      </c>
      <c r="E104" s="32"/>
      <c r="F104" s="33"/>
      <c r="G104" s="28"/>
      <c r="H104" s="25">
        <f>SUM(I104:V104)</f>
        <v>0</v>
      </c>
      <c r="I104" s="45"/>
      <c r="J104" s="46"/>
      <c r="K104" s="47"/>
      <c r="L104" s="46"/>
      <c r="M104" s="47"/>
      <c r="N104" s="46"/>
      <c r="O104" s="47"/>
      <c r="P104" s="46"/>
      <c r="Q104" s="47"/>
      <c r="R104" s="46"/>
      <c r="S104" s="47"/>
      <c r="T104" s="46"/>
      <c r="U104" s="50"/>
      <c r="V104" s="50"/>
      <c r="W104" s="50"/>
      <c r="X104" s="50"/>
      <c r="Y104" s="50"/>
      <c r="Z104" s="50"/>
      <c r="AA104" s="50"/>
    </row>
    <row r="105" s="4" customFormat="1" ht="21.95" customHeight="1" spans="1:34">
      <c r="A105" s="29" t="s">
        <v>187</v>
      </c>
      <c r="B105" s="30" t="s">
        <v>188</v>
      </c>
      <c r="C105" s="30"/>
      <c r="D105" s="34" t="s">
        <v>93</v>
      </c>
      <c r="E105" s="32"/>
      <c r="F105" s="33"/>
      <c r="G105" s="28"/>
      <c r="H105" s="25">
        <f>SUM(I105:V105)</f>
        <v>0</v>
      </c>
      <c r="I105" s="48"/>
      <c r="J105" s="46"/>
      <c r="K105" s="49"/>
      <c r="L105" s="46"/>
      <c r="M105" s="49"/>
      <c r="N105" s="46"/>
      <c r="O105" s="49"/>
      <c r="P105" s="46"/>
      <c r="Q105" s="49"/>
      <c r="R105" s="46"/>
      <c r="S105" s="49"/>
      <c r="T105" s="46"/>
      <c r="U105" s="46"/>
      <c r="V105" s="46"/>
      <c r="W105" s="46"/>
      <c r="X105" s="51"/>
      <c r="Y105" s="46"/>
      <c r="Z105" s="46"/>
      <c r="AA105" s="46"/>
      <c r="AB105" s="25"/>
      <c r="AC105" s="25"/>
      <c r="AD105" s="25"/>
      <c r="AE105" s="25"/>
      <c r="AF105" s="25"/>
      <c r="AG105" s="25"/>
      <c r="AH105" s="25"/>
    </row>
    <row r="106" s="4" customFormat="1" ht="21.95" customHeight="1" spans="1:34">
      <c r="A106" s="29" t="s">
        <v>192</v>
      </c>
      <c r="B106" s="30" t="s">
        <v>193</v>
      </c>
      <c r="C106" s="30" t="s">
        <v>194</v>
      </c>
      <c r="D106" s="34" t="s">
        <v>190</v>
      </c>
      <c r="E106" s="32">
        <v>1</v>
      </c>
      <c r="F106" s="33"/>
      <c r="G106" s="28"/>
      <c r="H106" s="25"/>
      <c r="I106" s="48"/>
      <c r="J106" s="46"/>
      <c r="K106" s="49"/>
      <c r="L106" s="46"/>
      <c r="M106" s="49"/>
      <c r="N106" s="46"/>
      <c r="O106" s="49"/>
      <c r="P106" s="46"/>
      <c r="Q106" s="49"/>
      <c r="R106" s="46"/>
      <c r="S106" s="49"/>
      <c r="T106" s="46"/>
      <c r="U106" s="46"/>
      <c r="V106" s="46"/>
      <c r="W106" s="46"/>
      <c r="X106" s="51"/>
      <c r="Y106" s="46"/>
      <c r="Z106" s="46"/>
      <c r="AA106" s="46"/>
      <c r="AB106" s="25"/>
      <c r="AC106" s="25"/>
      <c r="AD106" s="25"/>
      <c r="AE106" s="25"/>
      <c r="AF106" s="25"/>
      <c r="AG106" s="25"/>
      <c r="AH106" s="25"/>
    </row>
    <row r="107" s="4" customFormat="1" ht="21.95" customHeight="1" spans="1:34">
      <c r="A107" s="29" t="s">
        <v>199</v>
      </c>
      <c r="B107" s="30" t="s">
        <v>200</v>
      </c>
      <c r="C107" s="30" t="s">
        <v>201</v>
      </c>
      <c r="D107" s="34" t="s">
        <v>198</v>
      </c>
      <c r="E107" s="32">
        <v>8</v>
      </c>
      <c r="F107" s="33"/>
      <c r="G107" s="28"/>
      <c r="H107" s="25"/>
      <c r="I107" s="48"/>
      <c r="J107" s="46"/>
      <c r="K107" s="48"/>
      <c r="L107" s="46"/>
      <c r="M107" s="48"/>
      <c r="N107" s="46"/>
      <c r="O107" s="48"/>
      <c r="P107" s="46"/>
      <c r="Q107" s="48"/>
      <c r="R107" s="46"/>
      <c r="S107" s="48"/>
      <c r="T107" s="46"/>
      <c r="U107" s="48"/>
      <c r="V107" s="46"/>
      <c r="W107" s="48"/>
      <c r="X107" s="46"/>
      <c r="Y107" s="48"/>
      <c r="Z107" s="46"/>
      <c r="AA107" s="48"/>
      <c r="AB107" s="46"/>
      <c r="AC107" s="52"/>
      <c r="AD107" s="46"/>
      <c r="AE107" s="52"/>
      <c r="AF107" s="46"/>
      <c r="AG107" s="52"/>
      <c r="AH107" s="46"/>
    </row>
    <row r="108" s="4" customFormat="1" ht="21.95" customHeight="1" spans="1:34">
      <c r="A108" s="35" t="s">
        <v>202</v>
      </c>
      <c r="B108" s="36" t="s">
        <v>203</v>
      </c>
      <c r="C108" s="37" t="s">
        <v>204</v>
      </c>
      <c r="D108" s="34" t="s">
        <v>198</v>
      </c>
      <c r="E108" s="32">
        <v>1</v>
      </c>
      <c r="F108" s="33"/>
      <c r="G108" s="28"/>
      <c r="H108" s="25"/>
      <c r="I108" s="48"/>
      <c r="J108" s="46"/>
      <c r="K108" s="48"/>
      <c r="L108" s="46"/>
      <c r="M108" s="48"/>
      <c r="N108" s="46"/>
      <c r="O108" s="48"/>
      <c r="P108" s="46"/>
      <c r="Q108" s="48"/>
      <c r="R108" s="46"/>
      <c r="S108" s="48"/>
      <c r="T108" s="46"/>
      <c r="U108" s="48"/>
      <c r="V108" s="46"/>
      <c r="W108" s="48"/>
      <c r="X108" s="46"/>
      <c r="Y108" s="48"/>
      <c r="Z108" s="46"/>
      <c r="AA108" s="48"/>
      <c r="AB108" s="46"/>
      <c r="AC108" s="52"/>
      <c r="AD108" s="46"/>
      <c r="AE108" s="52"/>
      <c r="AF108" s="46"/>
      <c r="AG108" s="52"/>
      <c r="AH108" s="46"/>
    </row>
    <row r="109" s="6" customFormat="1" ht="24.95" customHeight="1" spans="1:22">
      <c r="A109" s="53" t="s">
        <v>234</v>
      </c>
      <c r="B109" s="53"/>
      <c r="C109" s="53"/>
      <c r="D109" s="54"/>
      <c r="E109" s="55">
        <f>SUM(G5:G108)</f>
        <v>0</v>
      </c>
      <c r="F109" s="55"/>
      <c r="G109" s="56" t="s">
        <v>120</v>
      </c>
      <c r="I109" s="57"/>
      <c r="J109" s="57"/>
      <c r="K109" s="57"/>
      <c r="L109" s="57"/>
      <c r="M109" s="57"/>
      <c r="N109" s="57"/>
      <c r="O109" s="57"/>
      <c r="P109" s="57"/>
      <c r="Q109" s="57"/>
      <c r="R109" s="57"/>
      <c r="S109" s="57"/>
      <c r="T109" s="57"/>
      <c r="U109" s="57"/>
      <c r="V109" s="57"/>
    </row>
  </sheetData>
  <mergeCells count="5">
    <mergeCell ref="A1:G1"/>
    <mergeCell ref="F2:G2"/>
    <mergeCell ref="A3:G3"/>
    <mergeCell ref="A109:D109"/>
    <mergeCell ref="E109:F109"/>
  </mergeCells>
  <printOptions horizontalCentered="1"/>
  <pageMargins left="0.55" right="0.55" top="0.79" bottom="0.79" header="0.51" footer="0.51"/>
  <pageSetup paperSize="9" scale="82" orientation="portrait"/>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7</vt:i4>
      </vt:variant>
    </vt:vector>
  </HeadingPairs>
  <TitlesOfParts>
    <vt:vector size="7" baseType="lpstr">
      <vt:lpstr>封面</vt:lpstr>
      <vt:lpstr>总说明</vt:lpstr>
      <vt:lpstr>汇总表</vt:lpstr>
      <vt:lpstr>第100章</vt:lpstr>
      <vt:lpstr>第200章 </vt:lpstr>
      <vt:lpstr>第300章</vt:lpstr>
      <vt:lpstr>第600章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沈银燕</dc:creator>
  <cp:lastModifiedBy>111111</cp:lastModifiedBy>
  <dcterms:created xsi:type="dcterms:W3CDTF">2000-12-22T02:28:00Z</dcterms:created>
  <cp:lastPrinted>2019-07-01T01:35:00Z</cp:lastPrinted>
  <dcterms:modified xsi:type="dcterms:W3CDTF">2025-10-31T08:38:46Z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61A3B0FA4D174B049CB8C0BC075F8C34_13</vt:lpwstr>
  </property>
</Properties>
</file>