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525" activeTab="4"/>
  </bookViews>
  <sheets>
    <sheet name="封面 " sheetId="9" r:id="rId1"/>
    <sheet name="总说明" sheetId="10" r:id="rId2"/>
    <sheet name="报价汇总表" sheetId="6" r:id="rId3"/>
    <sheet name="基价类" sheetId="2" r:id="rId4"/>
    <sheet name="单价类" sheetId="1" r:id="rId5"/>
  </sheets>
  <definedNames>
    <definedName name="_xlnm._FilterDatabase" localSheetId="4" hidden="1">单价类!$A$3:$J$145</definedName>
    <definedName name="_xlnm._FilterDatabase" localSheetId="3" hidden="1">基价类!$A$3:$G$50</definedName>
    <definedName name="_xlnm.Print_Area" localSheetId="4">单价类!$A$1:$G$147</definedName>
    <definedName name="_xlnm.Print_Area" localSheetId="3">基价类!$A$1:$G$50</definedName>
    <definedName name="_xlnm.Print_Titles" localSheetId="4">单价类!$1:$3</definedName>
    <definedName name="_xlnm.Print_Titles" localSheetId="3">基价类!$1:$3</definedName>
    <definedName name="_xlnm.Print_Titles">#N/A</definedName>
    <definedName name="_xlnm.Print_Area" localSheetId="0">'封面 '!$A$1:$A$12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<sst xmlns="http://schemas.openxmlformats.org/spreadsheetml/2006/main" count="441" uniqueCount="179">
  <si>
    <t>2025年G205山深线、G328启老线、S356江北沿江线综合养护项目</t>
  </si>
  <si>
    <t>养</t>
  </si>
  <si>
    <t>护</t>
  </si>
  <si>
    <t>清</t>
  </si>
  <si>
    <t>单</t>
  </si>
  <si>
    <t>采购人 ：南京市公路事业发展中心</t>
  </si>
  <si>
    <t>采购代理：江苏鸿标工程项目管理有限公司</t>
  </si>
  <si>
    <t>二○二五年九月</t>
  </si>
  <si>
    <t>工程量清单说明</t>
  </si>
  <si>
    <t>1、工程量清单应与招标文件、合同条款等文件结合起来查阅与理解。</t>
  </si>
  <si>
    <t>2、工程量清单中所列须求数量是估算的或设计的预计数量，仅作为投标的共同基础，不能作为最终结算与支付的依据。</t>
  </si>
  <si>
    <t>3、除非合同另有规定，工程量清单中有标价的单价和总额价均已包含了为实施和完成合同工程所需的劳务、材料、机械、质检（自检）、安装、缺陷修复、管理、保险、税费、利润等费用，以及合同明示或暗示的所有责任、义务和一般风险。</t>
  </si>
  <si>
    <t>4、工程量清单中的每一个细目都需填入单价。对于没有填入单价或合价的细目，其费用应视为已包括在工程量清单的其他单价或合价中，承包人必须按采购人指令完成工程量清单中未填入单价或合价的工程细目，但不能得到结算与支付。</t>
  </si>
  <si>
    <t>5、符合合同条款规定的全部费用应认为已被计入有标价的工程量清单所列各细目之中，未列细目不予计量的工作，其费用应视为已分摊在本合同工程的有关细目的单价或合价之中。</t>
  </si>
  <si>
    <t>6、工程量清单中所列清单量的变动，丝毫不会降低或影响合同条款的效力，也不免除承包人按规定的标准完成任务和修复缺陷的责任。</t>
  </si>
  <si>
    <t>7、工程量清单中各项金额均以人民币（元）结算。</t>
  </si>
  <si>
    <t>工程量清单汇总表</t>
  </si>
  <si>
    <t>项目名称：2025年G205山深线、G328启老线、S356江北沿江线综合养护项目</t>
  </si>
  <si>
    <t>货币单位：人民币元</t>
  </si>
  <si>
    <r>
      <rPr>
        <b/>
        <sz val="11"/>
        <color indexed="8"/>
        <rFont val="宋体"/>
        <charset val="134"/>
      </rPr>
      <t>序号</t>
    </r>
  </si>
  <si>
    <r>
      <rPr>
        <b/>
        <sz val="11"/>
        <color indexed="8"/>
        <rFont val="宋体"/>
        <charset val="134"/>
      </rPr>
      <t>类别</t>
    </r>
  </si>
  <si>
    <r>
      <rPr>
        <b/>
        <sz val="11"/>
        <color indexed="8"/>
        <rFont val="宋体"/>
        <charset val="134"/>
      </rPr>
      <t>金额</t>
    </r>
    <r>
      <rPr>
        <b/>
        <sz val="11"/>
        <color indexed="8"/>
        <rFont val="Times New Roman"/>
        <charset val="134"/>
      </rPr>
      <t>(</t>
    </r>
    <r>
      <rPr>
        <b/>
        <sz val="11"/>
        <color indexed="8"/>
        <rFont val="宋体"/>
        <charset val="134"/>
      </rPr>
      <t>元</t>
    </r>
    <r>
      <rPr>
        <b/>
        <sz val="11"/>
        <color indexed="8"/>
        <rFont val="Times New Roman"/>
        <charset val="134"/>
      </rPr>
      <t>)</t>
    </r>
  </si>
  <si>
    <r>
      <rPr>
        <b/>
        <sz val="11"/>
        <color indexed="8"/>
        <rFont val="宋体"/>
        <charset val="134"/>
      </rPr>
      <t>备注</t>
    </r>
  </si>
  <si>
    <t>一</t>
  </si>
  <si>
    <t>日常养护基价类</t>
  </si>
  <si>
    <t>二</t>
  </si>
  <si>
    <t>日常养护单价类</t>
  </si>
  <si>
    <t>三</t>
  </si>
  <si>
    <t>合计</t>
  </si>
  <si>
    <t>基价类工程量清单</t>
  </si>
  <si>
    <t>子目号</t>
  </si>
  <si>
    <t>子目名称</t>
  </si>
  <si>
    <t>单位</t>
  </si>
  <si>
    <t>数量</t>
  </si>
  <si>
    <t>单价（元）</t>
  </si>
  <si>
    <t>合价（元）</t>
  </si>
  <si>
    <t>备注</t>
  </si>
  <si>
    <t>一、G328启老线</t>
  </si>
  <si>
    <r>
      <rPr>
        <sz val="10"/>
        <rFont val="宋体"/>
        <charset val="134"/>
      </rPr>
      <t>100</t>
    </r>
    <r>
      <rPr>
        <sz val="12"/>
        <rFont val="宋体"/>
        <charset val="134"/>
      </rPr>
      <t>章</t>
    </r>
  </si>
  <si>
    <t>养护基础台帐图表资料费（含205雍庄至龙池段）</t>
  </si>
  <si>
    <t>总额</t>
  </si>
  <si>
    <t>日常巡视检查</t>
  </si>
  <si>
    <t>公里</t>
  </si>
  <si>
    <t>公路标志服</t>
  </si>
  <si>
    <t>套</t>
  </si>
  <si>
    <t>匝道养护经费</t>
  </si>
  <si>
    <t>公众责任险</t>
  </si>
  <si>
    <t>项</t>
  </si>
  <si>
    <t>200章</t>
  </si>
  <si>
    <t>清理边沟、排水沟、截水沟</t>
  </si>
  <si>
    <t>m</t>
  </si>
  <si>
    <t>清除路肩、中分带杂物</t>
  </si>
  <si>
    <t>km*次</t>
  </si>
  <si>
    <r>
      <rPr>
        <sz val="10"/>
        <rFont val="宋体"/>
        <charset val="134"/>
      </rPr>
      <t>300</t>
    </r>
    <r>
      <rPr>
        <sz val="12"/>
        <rFont val="宋体"/>
        <charset val="134"/>
      </rPr>
      <t>章</t>
    </r>
  </si>
  <si>
    <t>人工清扫</t>
  </si>
  <si>
    <t>km</t>
  </si>
  <si>
    <t>机械清扫</t>
  </si>
  <si>
    <r>
      <rPr>
        <sz val="10"/>
        <rFont val="宋体"/>
        <charset val="134"/>
      </rPr>
      <t>400</t>
    </r>
    <r>
      <rPr>
        <sz val="12"/>
        <rFont val="宋体"/>
        <charset val="134"/>
      </rPr>
      <t>章</t>
    </r>
  </si>
  <si>
    <t>伸缩缝</t>
  </si>
  <si>
    <t>泄水孔</t>
  </si>
  <si>
    <t>道</t>
  </si>
  <si>
    <r>
      <rPr>
        <sz val="10"/>
        <rFont val="宋体"/>
        <charset val="134"/>
      </rPr>
      <t>500</t>
    </r>
    <r>
      <rPr>
        <sz val="12"/>
        <rFont val="宋体"/>
        <charset val="134"/>
      </rPr>
      <t>章</t>
    </r>
  </si>
  <si>
    <t>防眩板保洁</t>
  </si>
  <si>
    <t>块</t>
  </si>
  <si>
    <t>里程牌、百米桩（牌）、警示桩保洁扶正</t>
  </si>
  <si>
    <t>个</t>
  </si>
  <si>
    <t>600章</t>
  </si>
  <si>
    <t>机械修剪绿篱</t>
  </si>
  <si>
    <r>
      <rPr>
        <sz val="10"/>
        <rFont val="宋体"/>
        <charset val="134"/>
      </rPr>
      <t>m</t>
    </r>
    <r>
      <rPr>
        <vertAlign val="superscript"/>
        <sz val="12"/>
        <rFont val="宋体"/>
        <charset val="134"/>
      </rPr>
      <t>2</t>
    </r>
  </si>
  <si>
    <t>中分带拔草</t>
  </si>
  <si>
    <t>G328启老线小计</t>
  </si>
  <si>
    <t>二、S356江北沿江线</t>
  </si>
  <si>
    <r>
      <rPr>
        <sz val="10"/>
        <rFont val="宋体"/>
        <charset val="134"/>
      </rPr>
      <t>200</t>
    </r>
    <r>
      <rPr>
        <sz val="12"/>
        <rFont val="宋体"/>
        <charset val="134"/>
      </rPr>
      <t>章</t>
    </r>
  </si>
  <si>
    <t>整修路肩平台</t>
  </si>
  <si>
    <t>整修边坡</t>
  </si>
  <si>
    <t>路肩、边坡除草</t>
  </si>
  <si>
    <r>
      <rPr>
        <sz val="10"/>
        <rFont val="宋体"/>
        <charset val="134"/>
      </rPr>
      <t>600</t>
    </r>
    <r>
      <rPr>
        <sz val="12"/>
        <rFont val="宋体"/>
        <charset val="134"/>
      </rPr>
      <t>章</t>
    </r>
  </si>
  <si>
    <t>乔木整枝抹芽修剪</t>
  </si>
  <si>
    <t>株</t>
  </si>
  <si>
    <t>灌木修剪</t>
  </si>
  <si>
    <t>树干刷白</t>
  </si>
  <si>
    <t>乔木施肥</t>
  </si>
  <si>
    <t>灌木施肥</t>
  </si>
  <si>
    <t>乔木扶正</t>
  </si>
  <si>
    <t>灌木扶正</t>
  </si>
  <si>
    <t>S356江北沿江线小计</t>
  </si>
  <si>
    <t>清单小计（G328启老线小计+S356江北沿江线小计）</t>
  </si>
  <si>
    <t>暂列金额（清单小计×5%）</t>
  </si>
  <si>
    <t>安全生产费（清单小计×2%）</t>
  </si>
  <si>
    <t>合计（清单小计+暂列金额+安全生产费）</t>
  </si>
  <si>
    <t>单价类工程量清单</t>
  </si>
  <si>
    <t>路肩、边坡整治（含弃运）</t>
  </si>
  <si>
    <t>m³</t>
  </si>
  <si>
    <t>挡墙、护坡修理砌筑（浆砌片石）</t>
  </si>
  <si>
    <t>挡墙、护坡修理砌筑（新建浆砌片石）</t>
  </si>
  <si>
    <t>挡墙、护坡修理砌筑（砖砌）</t>
  </si>
  <si>
    <t>挡墙、护坡破面勾缝</t>
  </si>
  <si>
    <t>路缘石勾缝</t>
  </si>
  <si>
    <t>路缘石更换（规格：0.75*0.45*0.15）</t>
  </si>
  <si>
    <t>路缘石更换（规格：1*0.55*(上0.12+下0.22))</t>
  </si>
  <si>
    <t>大理石路缘石更换（G205、G328共线段）</t>
  </si>
  <si>
    <t>大理石路缘石维修、修正（G205、G328共线段）</t>
  </si>
  <si>
    <t>窨井盖更换（直径800）</t>
  </si>
  <si>
    <t>雨水箅更换</t>
  </si>
  <si>
    <t>300章</t>
  </si>
  <si>
    <t>垃圾清运费</t>
  </si>
  <si>
    <t>沥青路面坑槽（切割修补）5cm深</t>
  </si>
  <si>
    <r>
      <rPr>
        <sz val="10"/>
        <rFont val="宋体"/>
        <charset val="134"/>
      </rPr>
      <t>m</t>
    </r>
    <r>
      <rPr>
        <vertAlign val="superscript"/>
        <sz val="10"/>
        <rFont val="宋体"/>
        <charset val="134"/>
      </rPr>
      <t>2</t>
    </r>
  </si>
  <si>
    <t>沥青路面坑槽（切割修补）5-12cm深</t>
  </si>
  <si>
    <t>沥青路面坑槽（切割修补）12cm深以上</t>
  </si>
  <si>
    <t>冷补料</t>
  </si>
  <si>
    <t>吨</t>
  </si>
  <si>
    <t>沥青路面裂缝机械扩缝填缝料修补</t>
  </si>
  <si>
    <t>沥青路面精铣刨</t>
  </si>
  <si>
    <t>应急类清扫-人工清扫（有中分带）</t>
  </si>
  <si>
    <t>应急类清扫机械清扫（有中分带）</t>
  </si>
  <si>
    <t>应急类路面清理（人工）</t>
  </si>
  <si>
    <t>工日</t>
  </si>
  <si>
    <t>应急类路面清理（10吨水车）</t>
  </si>
  <si>
    <t>车</t>
  </si>
  <si>
    <t>应急类路面清理（养护运输车）</t>
  </si>
  <si>
    <t>台班</t>
  </si>
  <si>
    <t>路面洒水</t>
  </si>
  <si>
    <t>400章</t>
  </si>
  <si>
    <t xml:space="preserve"> 涵管疏通</t>
  </si>
  <si>
    <t>桥栏杆维修</t>
  </si>
  <si>
    <t>桥梁扶手维修</t>
  </si>
  <si>
    <t>桥栏杆刷漆</t>
  </si>
  <si>
    <t>梁伸缩缝维修</t>
  </si>
  <si>
    <t>桥梁防撞墙刷漆</t>
  </si>
  <si>
    <t>500章</t>
  </si>
  <si>
    <t>波形钢板护栏保洁（机械）</t>
  </si>
  <si>
    <t>波形钢板护栏保洁（人工）</t>
  </si>
  <si>
    <t>里程牌更换</t>
  </si>
  <si>
    <t>百米桩更换</t>
  </si>
  <si>
    <t>根</t>
  </si>
  <si>
    <t>百米牌更换</t>
  </si>
  <si>
    <t>警示桩更换</t>
  </si>
  <si>
    <t>百米桩油漆</t>
  </si>
  <si>
    <t>警示桩油漆</t>
  </si>
  <si>
    <t>防眩板更换（含支架）</t>
  </si>
  <si>
    <t>机械乔木喷药（高3—10M）</t>
  </si>
  <si>
    <t>机械灌木喷药（冠径80公分以上）</t>
  </si>
  <si>
    <t>清除乔木</t>
  </si>
  <si>
    <t>乔木浇水</t>
  </si>
  <si>
    <t>清理一枝黄花</t>
  </si>
  <si>
    <t>小乔补种</t>
  </si>
  <si>
    <t>修剪遮挡标志牌的树木</t>
  </si>
  <si>
    <t>700章</t>
  </si>
  <si>
    <t>应急处置</t>
  </si>
  <si>
    <t>次</t>
  </si>
  <si>
    <t>800章</t>
  </si>
  <si>
    <t>冬防</t>
  </si>
  <si>
    <t>装载机50型</t>
  </si>
  <si>
    <t>包月</t>
  </si>
  <si>
    <t>货车25吨</t>
  </si>
  <si>
    <t>雪铲</t>
  </si>
  <si>
    <t>滚刷</t>
  </si>
  <si>
    <t>环保融雪剂</t>
  </si>
  <si>
    <t>900章</t>
  </si>
  <si>
    <t>防汛</t>
  </si>
  <si>
    <t>路肩培土</t>
  </si>
  <si>
    <t>矩形明沟新建砌筑</t>
  </si>
  <si>
    <t>矩形暗沟新建砌筑</t>
  </si>
  <si>
    <t>边沟混凝土压顶维修</t>
  </si>
  <si>
    <t>边沟勾缝</t>
  </si>
  <si>
    <t>边沟盖板（加强型）</t>
  </si>
  <si>
    <t>边沟盖板</t>
  </si>
  <si>
    <t>弹性桩更换</t>
  </si>
  <si>
    <t>清除灌木</t>
  </si>
  <si>
    <t>灌木浇水</t>
  </si>
  <si>
    <t>绿篱浇水</t>
  </si>
  <si>
    <t>灌木补植（50cm内）</t>
  </si>
  <si>
    <t>草籽播撒</t>
  </si>
  <si>
    <t>三、G205山深线</t>
  </si>
  <si>
    <t>桥梁铭牌安装</t>
  </si>
  <si>
    <t>声屏障清洗</t>
  </si>
  <si>
    <t>G205山深线小计</t>
  </si>
  <si>
    <t>清单小计（G328启老线小计+S356江北沿江线小计+G205山深线小计）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</si>
</sst>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54">
    <font>
      <sz val="11"/>
      <color theme="1"/>
      <name val="等线"/>
      <charset val="134"/>
      <scheme val="minor"/>
    </font>
    <font>
      <sz val="11"/>
      <name val="等线"/>
      <charset val="134"/>
      <scheme val="minor"/>
    </font>
    <font>
      <sz val="9"/>
      <name val="Times New Roman"/>
      <charset val="134"/>
    </font>
    <font>
      <b/>
      <sz val="9"/>
      <name val="Times New Roman"/>
      <charset val="134"/>
    </font>
    <font>
      <sz val="11"/>
      <name val="Times New Roman"/>
      <charset val="134"/>
    </font>
    <font>
      <b/>
      <sz val="16"/>
      <name val="宋体"/>
      <charset val="134"/>
    </font>
    <font>
      <sz val="10"/>
      <name val="宋体"/>
      <charset val="134"/>
    </font>
    <font>
      <b/>
      <sz val="9"/>
      <name val="宋体"/>
      <charset val="134"/>
    </font>
    <font>
      <b/>
      <sz val="11"/>
      <name val="宋体"/>
      <charset val="134"/>
    </font>
    <font>
      <sz val="10"/>
      <name val="Times New Roman"/>
      <charset val="134"/>
    </font>
    <font>
      <b/>
      <sz val="10"/>
      <name val="宋体"/>
      <charset val="134"/>
    </font>
    <font>
      <b/>
      <sz val="10"/>
      <name val="Times New Roman"/>
      <charset val="134"/>
    </font>
    <font>
      <b/>
      <u/>
      <sz val="10"/>
      <name val="Times New Roman"/>
      <charset val="134"/>
    </font>
    <font>
      <sz val="9"/>
      <name val="宋体"/>
      <charset val="134"/>
    </font>
    <font>
      <sz val="8"/>
      <name val="宋体"/>
      <charset val="134"/>
    </font>
    <font>
      <b/>
      <sz val="20"/>
      <color rgb="FF000000"/>
      <name val="宋体"/>
      <charset val="134"/>
    </font>
    <font>
      <b/>
      <sz val="20"/>
      <color indexed="8"/>
      <name val="Times New Roman"/>
      <charset val="134"/>
    </font>
    <font>
      <sz val="10"/>
      <color rgb="FF000000"/>
      <name val="宋体"/>
      <charset val="134"/>
    </font>
    <font>
      <b/>
      <sz val="11"/>
      <color indexed="8"/>
      <name val="Times New Roman"/>
      <charset val="134"/>
    </font>
    <font>
      <b/>
      <sz val="11"/>
      <color rgb="FF000000"/>
      <name val="宋体"/>
      <charset val="134"/>
    </font>
    <font>
      <b/>
      <sz val="11"/>
      <color indexed="8"/>
      <name val="宋体"/>
      <charset val="134"/>
    </font>
    <font>
      <b/>
      <u/>
      <sz val="11"/>
      <color indexed="8"/>
      <name val="Times New Roman"/>
      <charset val="134"/>
    </font>
    <font>
      <sz val="12"/>
      <name val="宋体"/>
      <charset val="134"/>
    </font>
    <font>
      <sz val="12"/>
      <name val="Times New Roman"/>
      <charset val="134"/>
    </font>
    <font>
      <sz val="22"/>
      <name val="Times New Roman"/>
      <charset val="134"/>
    </font>
    <font>
      <b/>
      <sz val="22"/>
      <name val="宋体"/>
      <charset val="134"/>
    </font>
    <font>
      <b/>
      <sz val="18"/>
      <name val="宋体"/>
      <charset val="134"/>
    </font>
    <font>
      <sz val="18"/>
      <name val="宋体"/>
      <charset val="134"/>
    </font>
    <font>
      <b/>
      <sz val="32"/>
      <name val="黑体"/>
      <charset val="134"/>
    </font>
    <font>
      <b/>
      <sz val="56"/>
      <name val="Times New Roman"/>
      <charset val="134"/>
    </font>
    <font>
      <sz val="16"/>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宋体"/>
      <charset val="134"/>
    </font>
    <font>
      <vertAlign val="superscript"/>
      <sz val="10"/>
      <name val="宋体"/>
      <charset val="134"/>
    </font>
    <font>
      <vertAlign val="super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3" borderId="10" applyNumberFormat="0" applyAlignment="0" applyProtection="0">
      <alignment vertical="center"/>
    </xf>
    <xf numFmtId="0" fontId="40" fillId="4" borderId="11" applyNumberFormat="0" applyAlignment="0" applyProtection="0">
      <alignment vertical="center"/>
    </xf>
    <xf numFmtId="0" fontId="41" fillId="4" borderId="10" applyNumberFormat="0" applyAlignment="0" applyProtection="0">
      <alignment vertical="center"/>
    </xf>
    <xf numFmtId="0" fontId="42" fillId="5" borderId="12" applyNumberFormat="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6" fillId="0" borderId="0"/>
    <xf numFmtId="0" fontId="50" fillId="0" borderId="0"/>
    <xf numFmtId="0" fontId="51" fillId="0" borderId="0">
      <alignment vertical="center"/>
    </xf>
    <xf numFmtId="0" fontId="22" fillId="0" borderId="0"/>
    <xf numFmtId="0" fontId="22" fillId="0" borderId="0"/>
    <xf numFmtId="0" fontId="50" fillId="0" borderId="0"/>
    <xf numFmtId="0" fontId="22" fillId="0" borderId="0">
      <alignment vertical="center"/>
    </xf>
    <xf numFmtId="0" fontId="22" fillId="0" borderId="0"/>
    <xf numFmtId="0" fontId="22" fillId="0" borderId="0"/>
    <xf numFmtId="0" fontId="22" fillId="0" borderId="0">
      <alignment vertical="center"/>
    </xf>
  </cellStyleXfs>
  <cellXfs count="86">
    <xf numFmtId="0" fontId="0" fillId="0" borderId="0" xfId="0"/>
    <xf numFmtId="0" fontId="1" fillId="0" borderId="0" xfId="0" applyFont="1" applyFill="1" applyProtection="1"/>
    <xf numFmtId="0" fontId="2" fillId="0" borderId="0" xfId="0" applyFont="1" applyFill="1" applyProtection="1"/>
    <xf numFmtId="0" fontId="3" fillId="0" borderId="0" xfId="0" applyFont="1" applyFill="1" applyProtection="1"/>
    <xf numFmtId="0" fontId="4" fillId="0" borderId="0" xfId="0" applyFont="1" applyFill="1" applyProtection="1"/>
    <xf numFmtId="176" fontId="4" fillId="0" borderId="0" xfId="0" applyNumberFormat="1" applyFont="1" applyFill="1" applyProtection="1"/>
    <xf numFmtId="177" fontId="4" fillId="0" borderId="0" xfId="0" applyNumberFormat="1" applyFont="1" applyFill="1" applyProtection="1"/>
    <xf numFmtId="0" fontId="5" fillId="0" borderId="0" xfId="0" applyFont="1" applyFill="1" applyAlignment="1" applyProtection="1">
      <alignment horizontal="center" vertical="center" wrapText="1"/>
    </xf>
    <xf numFmtId="176" fontId="5" fillId="0" borderId="0" xfId="0" applyNumberFormat="1" applyFont="1" applyFill="1" applyAlignment="1" applyProtection="1">
      <alignment horizontal="center" vertical="center" wrapText="1"/>
    </xf>
    <xf numFmtId="177" fontId="5" fillId="0" borderId="0" xfId="0" applyNumberFormat="1" applyFont="1" applyFill="1" applyAlignment="1" applyProtection="1">
      <alignment horizontal="center" vertical="center" wrapText="1"/>
    </xf>
    <xf numFmtId="0" fontId="6" fillId="0" borderId="0" xfId="0" applyFont="1" applyFill="1" applyAlignment="1" applyProtection="1">
      <alignment horizontal="left" vertical="center" wrapText="1"/>
    </xf>
    <xf numFmtId="176" fontId="6" fillId="0" borderId="1" xfId="55"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178" fontId="8" fillId="0" borderId="3" xfId="0" applyNumberFormat="1" applyFont="1" applyFill="1" applyBorder="1" applyAlignment="1" applyProtection="1">
      <alignment horizontal="left" vertical="center" wrapText="1"/>
    </xf>
    <xf numFmtId="178" fontId="8" fillId="0" borderId="4" xfId="0" applyNumberFormat="1" applyFont="1" applyFill="1" applyBorder="1" applyAlignment="1" applyProtection="1">
      <alignment horizontal="left" vertical="center" wrapText="1"/>
    </xf>
    <xf numFmtId="178" fontId="8" fillId="0" borderId="5" xfId="0" applyNumberFormat="1" applyFont="1" applyFill="1" applyBorder="1" applyAlignment="1" applyProtection="1">
      <alignment horizontal="left"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176" fontId="9" fillId="0" borderId="2" xfId="0" applyNumberFormat="1"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wrapText="1"/>
    </xf>
    <xf numFmtId="178" fontId="10"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vertical="center"/>
    </xf>
    <xf numFmtId="0" fontId="10" fillId="0" borderId="2" xfId="0" applyFont="1" applyFill="1" applyBorder="1" applyAlignment="1" applyProtection="1">
      <alignment vertical="center"/>
    </xf>
    <xf numFmtId="0" fontId="6" fillId="0" borderId="2" xfId="0" applyFont="1" applyFill="1" applyBorder="1" applyAlignment="1" applyProtection="1">
      <alignment horizontal="center" vertical="center" wrapText="1"/>
    </xf>
    <xf numFmtId="176" fontId="6" fillId="0" borderId="2" xfId="5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xf>
    <xf numFmtId="178" fontId="6" fillId="0" borderId="2" xfId="0" applyNumberFormat="1" applyFont="1" applyFill="1" applyBorder="1" applyAlignment="1" applyProtection="1">
      <alignment horizontal="center" vertical="center" wrapText="1"/>
    </xf>
    <xf numFmtId="178" fontId="6" fillId="0" borderId="6" xfId="0" applyNumberFormat="1" applyFont="1" applyFill="1" applyBorder="1" applyAlignment="1" applyProtection="1">
      <alignment horizontal="center" vertical="center" wrapText="1"/>
    </xf>
    <xf numFmtId="0" fontId="6" fillId="0" borderId="6" xfId="0" applyFont="1" applyFill="1" applyBorder="1" applyProtection="1"/>
    <xf numFmtId="0" fontId="6" fillId="0" borderId="6" xfId="0" applyFont="1" applyFill="1" applyBorder="1" applyAlignment="1" applyProtection="1">
      <alignment horizontal="center" vertical="center" wrapText="1"/>
    </xf>
    <xf numFmtId="176" fontId="9" fillId="0" borderId="2" xfId="56"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2" xfId="57"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wrapText="1" shrinkToFit="1"/>
    </xf>
    <xf numFmtId="0" fontId="6" fillId="0" borderId="6" xfId="0" applyFont="1" applyFill="1" applyBorder="1" applyAlignment="1" applyProtection="1">
      <alignment horizontal="left" vertical="center" wrapText="1"/>
    </xf>
    <xf numFmtId="177" fontId="11" fillId="0" borderId="2"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177" fontId="12" fillId="0" borderId="2" xfId="0" applyNumberFormat="1" applyFont="1" applyFill="1" applyBorder="1" applyAlignment="1" applyProtection="1">
      <alignment horizontal="center" vertical="center" wrapText="1" shrinkToFit="1"/>
    </xf>
    <xf numFmtId="176" fontId="1" fillId="0" borderId="0" xfId="0" applyNumberFormat="1" applyFont="1" applyFill="1" applyProtection="1"/>
    <xf numFmtId="177" fontId="1" fillId="0" borderId="0" xfId="0" applyNumberFormat="1" applyFont="1" applyFill="1" applyProtection="1"/>
    <xf numFmtId="176" fontId="6" fillId="0" borderId="0" xfId="55" applyNumberFormat="1" applyFont="1" applyFill="1" applyAlignment="1" applyProtection="1">
      <alignment horizontal="center" vertical="center" wrapText="1"/>
    </xf>
    <xf numFmtId="178" fontId="8" fillId="0" borderId="2" xfId="0" applyNumberFormat="1"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xf>
    <xf numFmtId="176" fontId="2" fillId="0" borderId="0" xfId="0" applyNumberFormat="1" applyFont="1" applyFill="1" applyAlignment="1" applyProtection="1">
      <alignment horizontal="center" vertical="center"/>
    </xf>
    <xf numFmtId="0" fontId="13" fillId="0" borderId="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vertical="center"/>
    </xf>
    <xf numFmtId="0" fontId="13" fillId="0" borderId="2" xfId="0" applyFont="1" applyFill="1" applyBorder="1" applyAlignment="1" applyProtection="1">
      <alignment vertical="center" wrapText="1"/>
    </xf>
    <xf numFmtId="0" fontId="14" fillId="0" borderId="2" xfId="0" applyFont="1" applyFill="1" applyBorder="1" applyAlignment="1" applyProtection="1">
      <alignment horizontal="left"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vertical="center" wrapText="1"/>
    </xf>
    <xf numFmtId="0" fontId="6" fillId="0" borderId="0" xfId="53" applyFont="1" applyAlignment="1">
      <alignment horizontal="right" vertical="center"/>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left" vertical="center" wrapText="1"/>
    </xf>
    <xf numFmtId="0" fontId="21" fillId="0" borderId="2" xfId="0" applyFont="1" applyBorder="1" applyAlignment="1">
      <alignment horizontal="center" vertical="center" wrapText="1"/>
    </xf>
    <xf numFmtId="0" fontId="22" fillId="0" borderId="0" xfId="0" applyFont="1" applyFill="1" applyBorder="1" applyAlignment="1"/>
    <xf numFmtId="0" fontId="22" fillId="0" borderId="0" xfId="49" applyFont="1" applyFill="1" applyBorder="1" applyAlignment="1"/>
    <xf numFmtId="0" fontId="5" fillId="0" borderId="0" xfId="49" applyFont="1" applyFill="1" applyBorder="1" applyAlignment="1">
      <alignment horizontal="center" vertical="center"/>
    </xf>
    <xf numFmtId="0" fontId="22" fillId="0" borderId="0" xfId="49" applyFont="1" applyFill="1" applyBorder="1" applyAlignment="1">
      <alignment horizontal="justify" vertical="center"/>
    </xf>
    <xf numFmtId="0" fontId="22" fillId="0" borderId="0" xfId="49" applyFont="1" applyFill="1" applyBorder="1" applyAlignment="1">
      <alignment vertical="center"/>
    </xf>
    <xf numFmtId="0" fontId="23" fillId="0" borderId="0" xfId="0" applyFont="1" applyFill="1" applyBorder="1" applyAlignment="1" applyProtection="1"/>
    <xf numFmtId="0" fontId="23" fillId="0" borderId="0" xfId="0" applyFont="1" applyFill="1" applyBorder="1" applyAlignment="1" applyProtection="1">
      <alignment vertical="center"/>
    </xf>
    <xf numFmtId="0" fontId="24" fillId="0" borderId="0" xfId="0" applyFont="1" applyFill="1" applyBorder="1" applyAlignment="1" applyProtection="1"/>
    <xf numFmtId="0" fontId="25"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9" fillId="0" borderId="0" xfId="0" applyFont="1" applyFill="1" applyBorder="1" applyAlignment="1" applyProtection="1">
      <alignment horizontal="center"/>
    </xf>
    <xf numFmtId="0" fontId="27" fillId="0" borderId="0" xfId="0" applyFont="1" applyFill="1" applyBorder="1" applyAlignment="1" applyProtection="1">
      <alignment horizontal="center" wrapText="1"/>
    </xf>
    <xf numFmtId="0" fontId="27" fillId="0" borderId="0" xfId="0" applyFont="1" applyFill="1" applyBorder="1" applyAlignment="1" applyProtection="1">
      <alignment horizontal="center"/>
    </xf>
    <xf numFmtId="57" fontId="30" fillId="0" borderId="0" xfId="0" applyNumberFormat="1" applyFont="1" applyFill="1" applyBorder="1" applyAlignment="1" applyProtection="1">
      <alignment horizontal="center"/>
    </xf>
    <xf numFmtId="0" fontId="23" fillId="0" borderId="0" xfId="0" applyFont="1" applyFill="1" applyBorder="1" applyAlignment="1" applyProtection="1">
      <alignment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8 2" xfId="51"/>
    <cellStyle name="常规 3" xfId="52"/>
    <cellStyle name="常规 4" xfId="53"/>
    <cellStyle name="常规 6" xfId="54"/>
    <cellStyle name="常规 8" xfId="55"/>
    <cellStyle name="常规_江宁-宁高线" xfId="56"/>
    <cellStyle name="常规_江宁-宁句线" xfId="57"/>
    <cellStyle name="常规_清单说明" xfId="58"/>
  </cellStyles>
  <dxfs count="1">
    <dxf>
      <font>
        <color indexed="9"/>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2"/>
  <sheetViews>
    <sheetView view="pageBreakPreview" zoomScale="70" zoomScaleNormal="100" workbookViewId="0">
      <selection activeCell="A6" sqref="A6"/>
    </sheetView>
  </sheetViews>
  <sheetFormatPr defaultColWidth="9" defaultRowHeight="15.75" outlineLevelCol="2"/>
  <cols>
    <col min="1" max="1" width="91.5" style="74" customWidth="1"/>
    <col min="2" max="16384" width="9" style="74"/>
  </cols>
  <sheetData>
    <row r="1" ht="20.1" customHeight="1"/>
    <row r="2" ht="63" customHeight="1" spans="1:1">
      <c r="A2" s="77" t="s">
        <v>0</v>
      </c>
    </row>
    <row r="3" ht="38.25" customHeight="1" spans="1:1">
      <c r="A3" s="78"/>
    </row>
    <row r="4" s="74" customFormat="1" ht="62.1" customHeight="1" spans="1:1">
      <c r="A4" s="79"/>
    </row>
    <row r="5" s="74" customFormat="1" ht="90" customHeight="1" spans="1:1">
      <c r="A5" s="80" t="s">
        <v>1</v>
      </c>
    </row>
    <row r="6" s="74" customFormat="1" ht="90" customHeight="1" spans="1:1">
      <c r="A6" s="80" t="s">
        <v>2</v>
      </c>
    </row>
    <row r="7" s="74" customFormat="1" ht="90" customHeight="1" spans="1:1">
      <c r="A7" s="80" t="s">
        <v>3</v>
      </c>
    </row>
    <row r="8" s="74" customFormat="1" ht="90" customHeight="1" spans="1:1">
      <c r="A8" s="80" t="s">
        <v>4</v>
      </c>
    </row>
    <row r="9" s="74" customFormat="1" ht="164" customHeight="1" spans="1:1">
      <c r="A9" s="81"/>
    </row>
    <row r="10" ht="34" customHeight="1" spans="1:1">
      <c r="A10" s="82" t="s">
        <v>5</v>
      </c>
    </row>
    <row r="11" ht="34" customHeight="1" spans="1:1">
      <c r="A11" s="82" t="s">
        <v>6</v>
      </c>
    </row>
    <row r="12" ht="32" customHeight="1" spans="1:1">
      <c r="A12" s="83" t="s">
        <v>7</v>
      </c>
    </row>
    <row r="13" ht="30" customHeight="1" spans="1:1">
      <c r="A13" s="84"/>
    </row>
    <row r="14" ht="30" customHeight="1"/>
    <row r="16" ht="102.75" customHeight="1"/>
    <row r="17" s="75" customFormat="1" ht="49.5" customHeight="1"/>
    <row r="18" ht="49.5" customHeight="1"/>
    <row r="19" ht="49.5" customHeight="1"/>
    <row r="20" ht="49.5" customHeight="1"/>
    <row r="21" ht="49.5" customHeight="1"/>
    <row r="22" ht="49.5" customHeight="1"/>
    <row r="23" ht="49.5" customHeight="1"/>
    <row r="24" ht="49.5" customHeight="1"/>
    <row r="25" ht="49.5" customHeight="1"/>
    <row r="26" s="75" customFormat="1" ht="49.5" customHeight="1"/>
    <row r="27" s="75" customFormat="1" ht="49.5" customHeight="1"/>
    <row r="28" s="75" customFormat="1" ht="49.5" customHeight="1"/>
    <row r="29" ht="39" customHeight="1"/>
    <row r="30" ht="39" customHeight="1"/>
    <row r="31" ht="39"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s="76" customFormat="1" ht="39" customHeight="1"/>
    <row r="76" s="76" customFormat="1" ht="39" customHeight="1"/>
    <row r="77" s="76" customFormat="1" ht="39" customHeight="1"/>
    <row r="78" s="76" customFormat="1" ht="39" customHeight="1"/>
    <row r="79" s="76" customFormat="1" ht="39" customHeight="1"/>
    <row r="80" s="76" customFormat="1" ht="39" customHeight="1"/>
    <row r="81" s="76" customFormat="1" ht="39" customHeight="1"/>
    <row r="82" s="76" customFormat="1" ht="39" customHeight="1"/>
    <row r="83" s="76" customFormat="1" ht="39" customHeight="1"/>
    <row r="84" s="76" customFormat="1" ht="39" customHeight="1"/>
    <row r="85" s="76" customFormat="1" ht="39" customHeight="1"/>
    <row r="86" s="76" customFormat="1" ht="39" customHeight="1"/>
    <row r="87" s="76" customFormat="1" ht="39" customHeight="1"/>
    <row r="88" s="76" customFormat="1" ht="39" customHeight="1"/>
    <row r="89" s="76" customFormat="1" ht="39" customHeight="1"/>
    <row r="90" s="76" customFormat="1" ht="39" customHeight="1"/>
    <row r="91" s="76" customFormat="1" ht="57" customHeight="1"/>
    <row r="92" s="76" customFormat="1" ht="39" customHeight="1"/>
    <row r="93" s="76" customFormat="1" ht="39" customHeight="1"/>
    <row r="94" s="76" customFormat="1" ht="39" customHeight="1"/>
    <row r="95" s="76" customFormat="1" ht="39" customHeight="1"/>
    <row r="96" s="76" customFormat="1" ht="39" customHeight="1"/>
    <row r="97" s="76" customFormat="1" ht="39" customHeight="1"/>
    <row r="98" s="76" customFormat="1" ht="39" customHeight="1"/>
    <row r="99" s="76" customFormat="1" ht="39" customHeight="1"/>
    <row r="100" s="76" customFormat="1" ht="39" customHeight="1"/>
    <row r="101" s="76" customFormat="1" ht="39" customHeight="1"/>
    <row r="102" s="76" customFormat="1" ht="39" customHeight="1"/>
    <row r="103" s="76" customFormat="1" ht="39" customHeight="1"/>
    <row r="104" s="76" customFormat="1" ht="39" customHeight="1"/>
    <row r="105" s="76" customFormat="1" ht="39" customHeight="1"/>
    <row r="106" s="76" customFormat="1" ht="39" customHeight="1"/>
    <row r="107" s="76" customFormat="1" ht="39" customHeight="1"/>
    <row r="108" ht="39" customHeight="1"/>
    <row r="109" ht="39" customHeight="1"/>
    <row r="110"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58.5" customHeight="1"/>
    <row r="176" ht="39" customHeight="1"/>
    <row r="177" ht="39" customHeight="1"/>
    <row r="178" ht="39"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58.5" customHeight="1"/>
    <row r="201" ht="63" customHeight="1"/>
    <row r="202" ht="39" customHeight="1"/>
    <row r="203" ht="39" customHeight="1"/>
    <row r="204" ht="39" customHeight="1"/>
    <row r="205" ht="39" customHeight="1"/>
    <row r="206" ht="39" customHeight="1"/>
    <row r="207" ht="39" customHeight="1"/>
    <row r="208" ht="39" customHeight="1"/>
    <row r="209" ht="39" customHeight="1"/>
    <row r="210" ht="39" customHeight="1"/>
    <row r="211" ht="66" customHeight="1"/>
    <row r="212" ht="60" customHeight="1"/>
    <row r="213" ht="58.5" customHeight="1"/>
    <row r="214" ht="58.5" customHeight="1"/>
    <row r="215" ht="70.5" customHeight="1"/>
    <row r="216" ht="39" customHeight="1"/>
    <row r="217" ht="39" customHeight="1"/>
    <row r="218" ht="39"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54" customHeight="1"/>
    <row r="272" ht="39" customHeight="1"/>
    <row r="273" ht="39" customHeight="1"/>
    <row r="274" ht="39"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60" customHeight="1"/>
    <row r="288" ht="39" customHeight="1"/>
    <row r="289" ht="39" customHeight="1"/>
    <row r="290" ht="39"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ht="39" customHeight="1"/>
    <row r="321" ht="39" customHeight="1"/>
    <row r="322" ht="39" customHeight="1"/>
    <row r="323" ht="39" customHeight="1"/>
    <row r="324" ht="39" customHeight="1"/>
    <row r="325" ht="39" customHeight="1"/>
    <row r="326" ht="39" customHeight="1"/>
    <row r="327" ht="39" customHeight="1"/>
    <row r="328" ht="39" customHeight="1"/>
    <row r="329" ht="39" customHeight="1"/>
    <row r="330" ht="39" customHeight="1"/>
    <row r="331" ht="39" customHeight="1"/>
    <row r="332" ht="39" customHeight="1"/>
    <row r="333" ht="39" customHeight="1"/>
    <row r="334" ht="39" customHeight="1"/>
    <row r="335" ht="39" customHeight="1"/>
    <row r="336" ht="39" customHeight="1"/>
    <row r="337" ht="39" customHeight="1"/>
    <row r="338" ht="39" customHeight="1"/>
    <row r="339" ht="39" customHeight="1"/>
    <row r="340" ht="39" customHeight="1"/>
    <row r="341" ht="39" customHeight="1"/>
    <row r="342" ht="39" customHeight="1"/>
    <row r="343" ht="39" customHeight="1"/>
    <row r="344" ht="39" customHeight="1"/>
    <row r="345" ht="39" customHeight="1"/>
    <row r="346" ht="39" customHeight="1"/>
    <row r="347" ht="39" customHeight="1"/>
    <row r="348" ht="39" customHeight="1"/>
    <row r="349" ht="39" customHeight="1"/>
    <row r="350" ht="39" customHeight="1"/>
    <row r="351" ht="39" customHeight="1"/>
    <row r="352" ht="39" customHeight="1"/>
    <row r="353" ht="39" customHeight="1"/>
    <row r="354" ht="39" customHeight="1"/>
    <row r="355" ht="39" customHeight="1"/>
    <row r="356" ht="39" customHeight="1"/>
    <row r="357" ht="39" customHeight="1"/>
    <row r="358" ht="39" customHeight="1"/>
    <row r="359" ht="39" customHeight="1"/>
    <row r="360" ht="39" customHeight="1"/>
    <row r="361" ht="39" customHeight="1"/>
    <row r="362" ht="39" customHeight="1"/>
    <row r="363" ht="39" customHeight="1"/>
    <row r="364" ht="39" customHeight="1"/>
    <row r="365" ht="39" customHeight="1"/>
    <row r="366" ht="39" customHeight="1"/>
    <row r="367" ht="39" customHeight="1"/>
    <row r="368" ht="39" customHeight="1"/>
    <row r="369" ht="39" customHeight="1"/>
    <row r="370" ht="39" customHeight="1"/>
    <row r="371" ht="39" customHeight="1"/>
    <row r="372" ht="39" customHeight="1"/>
    <row r="373" ht="39" customHeight="1"/>
    <row r="374" ht="39" customHeight="1"/>
    <row r="375" ht="39" customHeight="1"/>
    <row r="376" ht="39" customHeight="1"/>
    <row r="377" ht="39" customHeight="1"/>
    <row r="378" ht="39" customHeight="1"/>
    <row r="379" ht="39" customHeight="1"/>
    <row r="380" ht="39" customHeight="1"/>
    <row r="381" ht="39" customHeight="1"/>
    <row r="382" ht="39" customHeight="1"/>
    <row r="383" ht="39" customHeight="1"/>
    <row r="384" ht="39" customHeight="1"/>
    <row r="385" ht="39" customHeight="1"/>
    <row r="386" ht="39" customHeight="1"/>
    <row r="387" ht="39" customHeight="1"/>
    <row r="388" ht="39" customHeight="1"/>
    <row r="389" ht="39" customHeight="1"/>
    <row r="390" ht="39" customHeight="1"/>
    <row r="391" ht="39" customHeight="1"/>
    <row r="392" ht="39" customHeight="1"/>
    <row r="393" ht="39" customHeight="1"/>
    <row r="394" ht="39" customHeight="1"/>
    <row r="395" ht="39" customHeight="1"/>
    <row r="396" ht="39" customHeight="1"/>
    <row r="397" ht="39" customHeight="1"/>
    <row r="398" ht="39" customHeight="1"/>
    <row r="399" ht="39" customHeight="1"/>
    <row r="400" ht="39" customHeight="1"/>
    <row r="401" ht="39" customHeight="1"/>
    <row r="402" ht="39" customHeight="1"/>
    <row r="403" ht="39" customHeight="1"/>
    <row r="404" ht="34.5" customHeight="1"/>
    <row r="405" ht="34.5" customHeight="1"/>
    <row r="406" ht="34.5" customHeight="1"/>
    <row r="407" ht="34.5" customHeight="1"/>
    <row r="408" ht="34.5" customHeight="1"/>
    <row r="409" ht="34.5" customHeight="1"/>
    <row r="410" ht="34.5" customHeight="1"/>
    <row r="411" ht="34.5" customHeight="1"/>
    <row r="412" ht="34.5" customHeight="1"/>
    <row r="413" ht="34.5" customHeight="1"/>
    <row r="414" ht="34.5" customHeight="1"/>
    <row r="415" ht="34.5" customHeight="1"/>
    <row r="416" ht="34.5" customHeight="1"/>
    <row r="417" ht="34.5" customHeight="1"/>
    <row r="418" ht="34.5" customHeight="1"/>
    <row r="419" ht="34.5" customHeight="1"/>
    <row r="420" ht="34.5" customHeight="1"/>
    <row r="421" ht="34.5" customHeight="1"/>
    <row r="422" ht="34.5" customHeight="1"/>
    <row r="423" ht="34.5" customHeight="1"/>
    <row r="424" ht="34.5" customHeight="1"/>
    <row r="425" ht="34.5" customHeight="1"/>
    <row r="426" ht="34.5" customHeight="1"/>
    <row r="427" ht="34.5" customHeight="1"/>
    <row r="428" ht="34.5" customHeight="1"/>
    <row r="429" ht="34.5" customHeight="1"/>
    <row r="430" ht="34.5" customHeight="1"/>
    <row r="431" ht="34.5" customHeight="1"/>
    <row r="432" ht="34.5" customHeight="1"/>
    <row r="433" ht="34.5" customHeight="1"/>
    <row r="434" ht="34.5" customHeight="1"/>
    <row r="435" ht="34.5" customHeight="1"/>
    <row r="436" ht="34.5" customHeight="1"/>
    <row r="437" ht="34.5" customHeight="1"/>
    <row r="438" ht="34.5" customHeight="1"/>
    <row r="439" ht="34.5" customHeight="1"/>
    <row r="440" ht="34.5" customHeight="1"/>
    <row r="441" ht="34.5" customHeight="1"/>
    <row r="442" spans="1:3">
      <c r="A442" s="85"/>
      <c r="B442" s="85"/>
      <c r="C442" s="85"/>
    </row>
  </sheetData>
  <sheetProtection algorithmName="SHA-512" hashValue="k2ajy73LQcxz/Hfg6qlvJjgpdd8Oicb+NK3pa+5EXivIec8vuORQPeQJLKLBvPORmSFjR56byYr2EESLJav3Rg==" saltValue="S743BC3dHkpm5RnFMHzP6A==" spinCount="100000" sheet="1" formatColumns="0" formatRows="0" objects="1"/>
  <printOptions horizontalCentered="1"/>
  <pageMargins left="0.554861111111111" right="0.554861111111111" top="0.790972222222222" bottom="0.790972222222222"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view="pageBreakPreview" zoomScaleNormal="100" workbookViewId="0">
      <selection activeCell="A5" sqref="A5"/>
    </sheetView>
  </sheetViews>
  <sheetFormatPr defaultColWidth="9" defaultRowHeight="14.25"/>
  <cols>
    <col min="1" max="1" width="84.75" style="69" customWidth="1"/>
    <col min="2" max="16384" width="9" style="69"/>
  </cols>
  <sheetData>
    <row r="1" spans="1:1">
      <c r="A1" s="70"/>
    </row>
    <row r="2" ht="20.25" spans="1:1">
      <c r="A2" s="71" t="s">
        <v>8</v>
      </c>
    </row>
    <row r="3" ht="35.25" customHeight="1" spans="1:1">
      <c r="A3" s="72" t="s">
        <v>9</v>
      </c>
    </row>
    <row r="4" ht="38.25" customHeight="1" spans="1:1">
      <c r="A4" s="72" t="s">
        <v>10</v>
      </c>
    </row>
    <row r="5" ht="68.1" customHeight="1" spans="1:1">
      <c r="A5" s="72" t="s">
        <v>11</v>
      </c>
    </row>
    <row r="6" ht="53.25" customHeight="1" spans="1:1">
      <c r="A6" s="72" t="s">
        <v>12</v>
      </c>
    </row>
    <row r="7" ht="41.25" customHeight="1" spans="1:1">
      <c r="A7" s="72" t="s">
        <v>13</v>
      </c>
    </row>
    <row r="8" ht="42.75" customHeight="1" spans="1:1">
      <c r="A8" s="72" t="s">
        <v>14</v>
      </c>
    </row>
    <row r="9" ht="21" customHeight="1" spans="1:1">
      <c r="A9" s="73" t="s">
        <v>15</v>
      </c>
    </row>
  </sheetData>
  <sheetProtection algorithmName="SHA-512" hashValue="HbKe+SFtQuCifjJ54PdVz13l/I5Kj2bJJ3ke1zqyN84JJHbuq5vhEeyEG9n3k/9h9Gpt3+tJpLMzAUeZFcoRag==" saltValue="DD8RFtULRkeRdCEo9dmPlQ==" spinCount="100000" sheet="1" formatColumns="0" formatRows="0" objects="1"/>
  <pageMargins left="0.75" right="0.75" top="1" bottom="1" header="0.5" footer="0.5"/>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showZeros="0" view="pageBreakPreview" zoomScaleNormal="100" workbookViewId="0">
      <selection activeCell="C4" sqref="C4"/>
    </sheetView>
  </sheetViews>
  <sheetFormatPr defaultColWidth="8.875" defaultRowHeight="14.25" outlineLevelRow="5" outlineLevelCol="3"/>
  <cols>
    <col min="1" max="1" width="14.375" customWidth="1"/>
    <col min="2" max="2" width="30.75" customWidth="1"/>
    <col min="3" max="3" width="21.125" customWidth="1"/>
    <col min="4" max="4" width="22.875" customWidth="1"/>
    <col min="5" max="5" width="19.625" customWidth="1"/>
    <col min="6" max="6" width="20" customWidth="1"/>
  </cols>
  <sheetData>
    <row r="1" ht="40" customHeight="1" spans="1:4">
      <c r="A1" s="61" t="s">
        <v>16</v>
      </c>
      <c r="B1" s="62"/>
      <c r="C1" s="62"/>
      <c r="D1" s="62"/>
    </row>
    <row r="2" ht="35" customHeight="1" spans="1:4">
      <c r="A2" s="63" t="s">
        <v>17</v>
      </c>
      <c r="B2" s="63"/>
      <c r="C2" s="63"/>
      <c r="D2" s="64" t="s">
        <v>18</v>
      </c>
    </row>
    <row r="3" ht="33" customHeight="1" spans="1:4">
      <c r="A3" s="65" t="s">
        <v>19</v>
      </c>
      <c r="B3" s="65" t="s">
        <v>20</v>
      </c>
      <c r="C3" s="65" t="s">
        <v>21</v>
      </c>
      <c r="D3" s="65" t="s">
        <v>22</v>
      </c>
    </row>
    <row r="4" ht="33" customHeight="1" spans="1:4">
      <c r="A4" s="66" t="s">
        <v>23</v>
      </c>
      <c r="B4" s="67" t="s">
        <v>24</v>
      </c>
      <c r="C4" s="65">
        <f>基价类!D50</f>
        <v>0</v>
      </c>
      <c r="D4" s="65"/>
    </row>
    <row r="5" ht="33" customHeight="1" spans="1:4">
      <c r="A5" s="66" t="s">
        <v>25</v>
      </c>
      <c r="B5" s="67" t="s">
        <v>26</v>
      </c>
      <c r="C5" s="65">
        <f>单价类!D147</f>
        <v>0</v>
      </c>
      <c r="D5" s="65"/>
    </row>
    <row r="6" ht="33" customHeight="1" spans="1:4">
      <c r="A6" s="66" t="s">
        <v>27</v>
      </c>
      <c r="B6" s="67" t="s">
        <v>28</v>
      </c>
      <c r="C6" s="68">
        <f>C4+C5</f>
        <v>0</v>
      </c>
      <c r="D6" s="65"/>
    </row>
  </sheetData>
  <sheetProtection algorithmName="SHA-512" hashValue="CaqZ1WB7E8C5sj2bp9GHWLt/+J/9UjDKfOI7E1u2FvmCaqk8gLlBaSnFPIux6IsyXwgNIqIoDAHLgAj/f5NKFw==" saltValue="sbQqDVHpeYj2T7Uln/fzEw==" spinCount="100000" sheet="1" formatColumns="0" formatRows="0" objects="1"/>
  <mergeCells count="2">
    <mergeCell ref="A1:D1"/>
    <mergeCell ref="A2:C2"/>
  </mergeCells>
  <pageMargins left="0.75" right="0.75" top="1" bottom="1" header="0.5" footer="0.5"/>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Zeros="0" view="pageBreakPreview" zoomScaleNormal="100" workbookViewId="0">
      <selection activeCell="F28" sqref="F28"/>
    </sheetView>
  </sheetViews>
  <sheetFormatPr defaultColWidth="9" defaultRowHeight="14.25" outlineLevelCol="7"/>
  <cols>
    <col min="1" max="1" width="10.875" style="1" customWidth="1"/>
    <col min="2" max="2" width="28.55" style="1" customWidth="1"/>
    <col min="3" max="3" width="8.375" style="1" customWidth="1"/>
    <col min="4" max="4" width="8.68333333333333" style="1" customWidth="1"/>
    <col min="5" max="5" width="8.68333333333333" style="46" customWidth="1"/>
    <col min="6" max="6" width="8.68333333333333" style="47" customWidth="1"/>
    <col min="7" max="7" width="12.0166666666667" style="1" customWidth="1"/>
    <col min="8" max="8" width="9" style="1"/>
    <col min="9" max="9" width="9.375" style="1"/>
    <col min="10" max="16384" width="9" style="1"/>
  </cols>
  <sheetData>
    <row r="1" ht="33" customHeight="1" spans="1:7">
      <c r="A1" s="7" t="s">
        <v>29</v>
      </c>
      <c r="B1" s="7"/>
      <c r="C1" s="7"/>
      <c r="D1" s="7"/>
      <c r="E1" s="8"/>
      <c r="F1" s="9"/>
      <c r="G1" s="7"/>
    </row>
    <row r="2" ht="25" customHeight="1" spans="1:7">
      <c r="A2" s="10" t="s">
        <v>17</v>
      </c>
      <c r="B2" s="10"/>
      <c r="C2" s="10"/>
      <c r="D2" s="10"/>
      <c r="E2" s="10"/>
      <c r="F2" s="48" t="s">
        <v>18</v>
      </c>
      <c r="G2" s="48"/>
    </row>
    <row r="3" s="2" customFormat="1" ht="30" customHeight="1" spans="1:7">
      <c r="A3" s="12" t="s">
        <v>30</v>
      </c>
      <c r="B3" s="12" t="s">
        <v>31</v>
      </c>
      <c r="C3" s="12" t="s">
        <v>32</v>
      </c>
      <c r="D3" s="12" t="s">
        <v>33</v>
      </c>
      <c r="E3" s="13" t="s">
        <v>34</v>
      </c>
      <c r="F3" s="14" t="s">
        <v>35</v>
      </c>
      <c r="G3" s="12" t="s">
        <v>36</v>
      </c>
    </row>
    <row r="4" s="2" customFormat="1" ht="30" customHeight="1" spans="1:7">
      <c r="A4" s="49" t="s">
        <v>37</v>
      </c>
      <c r="B4" s="49"/>
      <c r="C4" s="49"/>
      <c r="D4" s="49"/>
      <c r="E4" s="49"/>
      <c r="F4" s="49"/>
      <c r="G4" s="49"/>
    </row>
    <row r="5" s="2" customFormat="1" ht="30" customHeight="1" spans="1:7">
      <c r="A5" s="27" t="s">
        <v>38</v>
      </c>
      <c r="B5" s="19" t="s">
        <v>39</v>
      </c>
      <c r="C5" s="27" t="s">
        <v>40</v>
      </c>
      <c r="D5" s="27">
        <v>1</v>
      </c>
      <c r="E5" s="50"/>
      <c r="F5" s="27">
        <f>IF(D5="","",ROUND(D5*E5,0))</f>
        <v>0</v>
      </c>
      <c r="G5" s="12"/>
    </row>
    <row r="6" s="2" customFormat="1" ht="30" customHeight="1" spans="1:7">
      <c r="A6" s="27"/>
      <c r="B6" s="19" t="s">
        <v>41</v>
      </c>
      <c r="C6" s="27" t="s">
        <v>42</v>
      </c>
      <c r="D6" s="27">
        <v>16.945</v>
      </c>
      <c r="E6" s="50"/>
      <c r="F6" s="27">
        <f t="shared" ref="F6:F19" si="0">IF(D6="","",ROUND(D6*E6,0))</f>
        <v>0</v>
      </c>
      <c r="G6" s="12"/>
    </row>
    <row r="7" s="2" customFormat="1" ht="30" customHeight="1" spans="1:7">
      <c r="A7" s="27"/>
      <c r="B7" s="19" t="s">
        <v>43</v>
      </c>
      <c r="C7" s="27" t="s">
        <v>44</v>
      </c>
      <c r="D7" s="27">
        <v>44</v>
      </c>
      <c r="E7" s="50"/>
      <c r="F7" s="27">
        <f t="shared" si="0"/>
        <v>0</v>
      </c>
      <c r="G7" s="12"/>
    </row>
    <row r="8" s="2" customFormat="1" ht="30" customHeight="1" spans="1:7">
      <c r="A8" s="27"/>
      <c r="B8" s="19" t="s">
        <v>45</v>
      </c>
      <c r="C8" s="27" t="s">
        <v>42</v>
      </c>
      <c r="D8" s="27">
        <v>0.4</v>
      </c>
      <c r="E8" s="50"/>
      <c r="F8" s="27">
        <f t="shared" si="0"/>
        <v>0</v>
      </c>
      <c r="G8" s="51"/>
    </row>
    <row r="9" s="2" customFormat="1" ht="30" customHeight="1" spans="1:7">
      <c r="A9" s="27"/>
      <c r="B9" s="19" t="s">
        <v>46</v>
      </c>
      <c r="C9" s="27" t="s">
        <v>47</v>
      </c>
      <c r="D9" s="27">
        <v>1</v>
      </c>
      <c r="E9" s="50"/>
      <c r="F9" s="27">
        <f t="shared" si="0"/>
        <v>0</v>
      </c>
      <c r="G9" s="12"/>
    </row>
    <row r="10" s="2" customFormat="1" ht="30" customHeight="1" spans="1:7">
      <c r="A10" s="27" t="s">
        <v>48</v>
      </c>
      <c r="B10" s="19" t="s">
        <v>49</v>
      </c>
      <c r="C10" s="27" t="s">
        <v>50</v>
      </c>
      <c r="D10" s="27">
        <v>16760</v>
      </c>
      <c r="E10" s="50"/>
      <c r="F10" s="27">
        <f t="shared" si="0"/>
        <v>0</v>
      </c>
      <c r="G10" s="12"/>
    </row>
    <row r="11" s="2" customFormat="1" ht="30" customHeight="1" spans="1:8">
      <c r="A11" s="27"/>
      <c r="B11" s="19" t="s">
        <v>51</v>
      </c>
      <c r="C11" s="27" t="s">
        <v>52</v>
      </c>
      <c r="D11" s="27">
        <v>171.36</v>
      </c>
      <c r="E11" s="50"/>
      <c r="F11" s="27">
        <f t="shared" si="0"/>
        <v>0</v>
      </c>
      <c r="G11" s="12"/>
      <c r="H11" s="52"/>
    </row>
    <row r="12" s="2" customFormat="1" ht="30" customHeight="1" spans="1:7">
      <c r="A12" s="27" t="s">
        <v>53</v>
      </c>
      <c r="B12" s="19" t="s">
        <v>54</v>
      </c>
      <c r="C12" s="27" t="s">
        <v>55</v>
      </c>
      <c r="D12" s="27">
        <v>6184.9</v>
      </c>
      <c r="E12" s="50"/>
      <c r="F12" s="27">
        <f t="shared" si="0"/>
        <v>0</v>
      </c>
      <c r="G12" s="12"/>
    </row>
    <row r="13" s="2" customFormat="1" ht="30" customHeight="1" spans="1:7">
      <c r="A13" s="27"/>
      <c r="B13" s="19" t="s">
        <v>56</v>
      </c>
      <c r="C13" s="27" t="s">
        <v>55</v>
      </c>
      <c r="D13" s="27">
        <v>6184.9</v>
      </c>
      <c r="E13" s="50"/>
      <c r="F13" s="27">
        <f t="shared" si="0"/>
        <v>0</v>
      </c>
      <c r="G13" s="12"/>
    </row>
    <row r="14" s="2" customFormat="1" ht="30" customHeight="1" spans="1:7">
      <c r="A14" s="27" t="s">
        <v>57</v>
      </c>
      <c r="B14" s="19" t="s">
        <v>58</v>
      </c>
      <c r="C14" s="27" t="s">
        <v>50</v>
      </c>
      <c r="D14" s="27">
        <v>2890</v>
      </c>
      <c r="E14" s="50"/>
      <c r="F14" s="27">
        <f t="shared" si="0"/>
        <v>0</v>
      </c>
      <c r="G14" s="12"/>
    </row>
    <row r="15" s="2" customFormat="1" ht="30" customHeight="1" spans="1:7">
      <c r="A15" s="27"/>
      <c r="B15" s="19" t="s">
        <v>59</v>
      </c>
      <c r="C15" s="27" t="s">
        <v>60</v>
      </c>
      <c r="D15" s="27">
        <v>840</v>
      </c>
      <c r="E15" s="50"/>
      <c r="F15" s="27">
        <f t="shared" si="0"/>
        <v>0</v>
      </c>
      <c r="G15" s="12"/>
    </row>
    <row r="16" s="2" customFormat="1" ht="30" customHeight="1" spans="1:7">
      <c r="A16" s="27" t="s">
        <v>61</v>
      </c>
      <c r="B16" s="19" t="s">
        <v>62</v>
      </c>
      <c r="C16" s="27" t="s">
        <v>63</v>
      </c>
      <c r="D16" s="27">
        <v>700</v>
      </c>
      <c r="E16" s="50"/>
      <c r="F16" s="27">
        <f t="shared" si="0"/>
        <v>0</v>
      </c>
      <c r="G16" s="12"/>
    </row>
    <row r="17" s="2" customFormat="1" ht="30" customHeight="1" spans="1:7">
      <c r="A17" s="27"/>
      <c r="B17" s="19" t="s">
        <v>64</v>
      </c>
      <c r="C17" s="27" t="s">
        <v>65</v>
      </c>
      <c r="D17" s="27">
        <v>430</v>
      </c>
      <c r="E17" s="50"/>
      <c r="F17" s="27">
        <f t="shared" si="0"/>
        <v>0</v>
      </c>
      <c r="G17" s="12"/>
    </row>
    <row r="18" s="2" customFormat="1" ht="30" customHeight="1" spans="1:7">
      <c r="A18" s="27" t="s">
        <v>66</v>
      </c>
      <c r="B18" s="19" t="s">
        <v>67</v>
      </c>
      <c r="C18" s="27" t="s">
        <v>68</v>
      </c>
      <c r="D18" s="27">
        <v>21104</v>
      </c>
      <c r="E18" s="50"/>
      <c r="F18" s="27">
        <f t="shared" si="0"/>
        <v>0</v>
      </c>
      <c r="G18" s="12"/>
    </row>
    <row r="19" s="2" customFormat="1" ht="30" customHeight="1" spans="1:7">
      <c r="A19" s="27"/>
      <c r="B19" s="19" t="s">
        <v>69</v>
      </c>
      <c r="C19" s="27" t="s">
        <v>68</v>
      </c>
      <c r="D19" s="27">
        <v>16380</v>
      </c>
      <c r="E19" s="50"/>
      <c r="F19" s="27">
        <f t="shared" si="0"/>
        <v>0</v>
      </c>
      <c r="G19" s="53"/>
    </row>
    <row r="20" s="2" customFormat="1" ht="30" customHeight="1" spans="1:7">
      <c r="A20" s="54" t="s">
        <v>70</v>
      </c>
      <c r="B20" s="55"/>
      <c r="C20" s="55"/>
      <c r="D20" s="55"/>
      <c r="E20" s="56"/>
      <c r="F20" s="12">
        <f>SUM(F5:F19)</f>
        <v>0</v>
      </c>
      <c r="G20" s="53"/>
    </row>
    <row r="21" s="2" customFormat="1" ht="30" customHeight="1" spans="1:7">
      <c r="A21" s="49" t="s">
        <v>71</v>
      </c>
      <c r="B21" s="49"/>
      <c r="C21" s="49"/>
      <c r="D21" s="49"/>
      <c r="E21" s="49"/>
      <c r="F21" s="49"/>
      <c r="G21" s="49"/>
    </row>
    <row r="22" s="2" customFormat="1" ht="30" customHeight="1" spans="1:7">
      <c r="A22" s="27" t="s">
        <v>38</v>
      </c>
      <c r="B22" s="19" t="s">
        <v>39</v>
      </c>
      <c r="C22" s="27" t="s">
        <v>40</v>
      </c>
      <c r="D22" s="27">
        <v>1</v>
      </c>
      <c r="E22" s="50"/>
      <c r="F22" s="27">
        <f>IF(D22="","",ROUND(D22*E22,0))</f>
        <v>0</v>
      </c>
      <c r="G22" s="57"/>
    </row>
    <row r="23" s="2" customFormat="1" ht="30" customHeight="1" spans="1:7">
      <c r="A23" s="27"/>
      <c r="B23" s="19" t="s">
        <v>41</v>
      </c>
      <c r="C23" s="27" t="s">
        <v>42</v>
      </c>
      <c r="D23" s="27">
        <v>14.767</v>
      </c>
      <c r="E23" s="50"/>
      <c r="F23" s="27">
        <f t="shared" ref="F23:F45" si="1">IF(D23="","",ROUND(D23*E23,0))</f>
        <v>0</v>
      </c>
      <c r="G23" s="57"/>
    </row>
    <row r="24" s="2" customFormat="1" ht="30" customHeight="1" spans="1:7">
      <c r="A24" s="27"/>
      <c r="B24" s="19" t="s">
        <v>43</v>
      </c>
      <c r="C24" s="27" t="s">
        <v>44</v>
      </c>
      <c r="D24" s="27">
        <v>46</v>
      </c>
      <c r="E24" s="50"/>
      <c r="F24" s="27">
        <f t="shared" si="1"/>
        <v>0</v>
      </c>
      <c r="G24" s="57"/>
    </row>
    <row r="25" s="2" customFormat="1" ht="30" customHeight="1" spans="1:7">
      <c r="A25" s="27"/>
      <c r="B25" s="19" t="s">
        <v>46</v>
      </c>
      <c r="C25" s="27" t="s">
        <v>47</v>
      </c>
      <c r="D25" s="27">
        <v>1</v>
      </c>
      <c r="E25" s="50"/>
      <c r="F25" s="27">
        <f t="shared" si="1"/>
        <v>0</v>
      </c>
      <c r="G25" s="57"/>
    </row>
    <row r="26" s="2" customFormat="1" ht="30" customHeight="1" spans="1:7">
      <c r="A26" s="27" t="s">
        <v>72</v>
      </c>
      <c r="B26" s="19" t="s">
        <v>73</v>
      </c>
      <c r="C26" s="27" t="s">
        <v>68</v>
      </c>
      <c r="D26" s="27">
        <v>23680</v>
      </c>
      <c r="E26" s="50"/>
      <c r="F26" s="27">
        <f t="shared" si="1"/>
        <v>0</v>
      </c>
      <c r="G26" s="57"/>
    </row>
    <row r="27" s="2" customFormat="1" ht="30" customHeight="1" spans="1:7">
      <c r="A27" s="27"/>
      <c r="B27" s="19" t="s">
        <v>74</v>
      </c>
      <c r="C27" s="27" t="s">
        <v>68</v>
      </c>
      <c r="D27" s="27">
        <v>148732</v>
      </c>
      <c r="E27" s="50"/>
      <c r="F27" s="27">
        <f t="shared" si="1"/>
        <v>0</v>
      </c>
      <c r="G27" s="58"/>
    </row>
    <row r="28" s="2" customFormat="1" ht="30" customHeight="1" spans="1:7">
      <c r="A28" s="27"/>
      <c r="B28" s="19" t="s">
        <v>49</v>
      </c>
      <c r="C28" s="27" t="s">
        <v>50</v>
      </c>
      <c r="D28" s="27">
        <v>37856</v>
      </c>
      <c r="E28" s="50"/>
      <c r="F28" s="27">
        <f t="shared" si="1"/>
        <v>0</v>
      </c>
      <c r="G28" s="59"/>
    </row>
    <row r="29" s="2" customFormat="1" ht="30" customHeight="1" spans="1:7">
      <c r="A29" s="27"/>
      <c r="B29" s="19" t="s">
        <v>51</v>
      </c>
      <c r="C29" s="27" t="s">
        <v>52</v>
      </c>
      <c r="D29" s="27">
        <v>180.58</v>
      </c>
      <c r="E29" s="50"/>
      <c r="F29" s="27">
        <f t="shared" si="1"/>
        <v>0</v>
      </c>
      <c r="G29" s="59"/>
    </row>
    <row r="30" s="2" customFormat="1" ht="30" customHeight="1" spans="1:7">
      <c r="A30" s="27"/>
      <c r="B30" s="19" t="s">
        <v>75</v>
      </c>
      <c r="C30" s="27" t="s">
        <v>68</v>
      </c>
      <c r="D30" s="27">
        <f>D27*6</f>
        <v>892392</v>
      </c>
      <c r="E30" s="50"/>
      <c r="F30" s="27">
        <f t="shared" si="1"/>
        <v>0</v>
      </c>
      <c r="G30" s="58"/>
    </row>
    <row r="31" s="2" customFormat="1" ht="30" customHeight="1" spans="1:7">
      <c r="A31" s="27" t="s">
        <v>53</v>
      </c>
      <c r="B31" s="19" t="s">
        <v>54</v>
      </c>
      <c r="C31" s="27" t="s">
        <v>55</v>
      </c>
      <c r="D31" s="27">
        <v>5389.9</v>
      </c>
      <c r="E31" s="50"/>
      <c r="F31" s="27">
        <f t="shared" si="1"/>
        <v>0</v>
      </c>
      <c r="G31" s="51"/>
    </row>
    <row r="32" s="2" customFormat="1" ht="30" customHeight="1" spans="1:7">
      <c r="A32" s="27"/>
      <c r="B32" s="19" t="s">
        <v>56</v>
      </c>
      <c r="C32" s="27" t="s">
        <v>55</v>
      </c>
      <c r="D32" s="27">
        <v>5389.9</v>
      </c>
      <c r="E32" s="50"/>
      <c r="F32" s="27">
        <f t="shared" si="1"/>
        <v>0</v>
      </c>
      <c r="G32" s="51"/>
    </row>
    <row r="33" s="2" customFormat="1" ht="30" customHeight="1" spans="1:7">
      <c r="A33" s="27" t="s">
        <v>57</v>
      </c>
      <c r="B33" s="19" t="s">
        <v>58</v>
      </c>
      <c r="C33" s="27" t="s">
        <v>50</v>
      </c>
      <c r="D33" s="27">
        <v>3560</v>
      </c>
      <c r="E33" s="50"/>
      <c r="F33" s="27">
        <f t="shared" si="1"/>
        <v>0</v>
      </c>
      <c r="G33" s="57"/>
    </row>
    <row r="34" s="2" customFormat="1" ht="30" customHeight="1" spans="1:7">
      <c r="A34" s="27"/>
      <c r="B34" s="19" t="s">
        <v>59</v>
      </c>
      <c r="C34" s="27" t="s">
        <v>60</v>
      </c>
      <c r="D34" s="27">
        <v>956</v>
      </c>
      <c r="E34" s="50"/>
      <c r="F34" s="27">
        <f t="shared" si="1"/>
        <v>0</v>
      </c>
      <c r="G34" s="51"/>
    </row>
    <row r="35" s="2" customFormat="1" ht="30" customHeight="1" spans="1:7">
      <c r="A35" s="27" t="s">
        <v>61</v>
      </c>
      <c r="B35" s="19" t="s">
        <v>62</v>
      </c>
      <c r="C35" s="27" t="s">
        <v>63</v>
      </c>
      <c r="D35" s="27">
        <v>1400</v>
      </c>
      <c r="E35" s="50"/>
      <c r="F35" s="27">
        <f t="shared" si="1"/>
        <v>0</v>
      </c>
      <c r="G35" s="51"/>
    </row>
    <row r="36" s="2" customFormat="1" ht="30" customHeight="1" spans="1:7">
      <c r="A36" s="27"/>
      <c r="B36" s="19" t="s">
        <v>64</v>
      </c>
      <c r="C36" s="27" t="s">
        <v>65</v>
      </c>
      <c r="D36" s="27">
        <v>452</v>
      </c>
      <c r="E36" s="50"/>
      <c r="F36" s="27">
        <f t="shared" si="1"/>
        <v>0</v>
      </c>
      <c r="G36" s="53"/>
    </row>
    <row r="37" s="2" customFormat="1" ht="30" customHeight="1" spans="1:7">
      <c r="A37" s="27" t="s">
        <v>76</v>
      </c>
      <c r="B37" s="19" t="s">
        <v>77</v>
      </c>
      <c r="C37" s="27" t="s">
        <v>78</v>
      </c>
      <c r="D37" s="27">
        <v>25235</v>
      </c>
      <c r="E37" s="50"/>
      <c r="F37" s="27">
        <f t="shared" si="1"/>
        <v>0</v>
      </c>
      <c r="G37" s="60"/>
    </row>
    <row r="38" s="2" customFormat="1" ht="30" customHeight="1" spans="1:7">
      <c r="A38" s="27"/>
      <c r="B38" s="19" t="s">
        <v>79</v>
      </c>
      <c r="C38" s="27" t="s">
        <v>78</v>
      </c>
      <c r="D38" s="27">
        <v>6333</v>
      </c>
      <c r="E38" s="50"/>
      <c r="F38" s="27">
        <f t="shared" si="1"/>
        <v>0</v>
      </c>
      <c r="G38" s="19"/>
    </row>
    <row r="39" s="2" customFormat="1" ht="30" customHeight="1" spans="1:7">
      <c r="A39" s="27"/>
      <c r="B39" s="19" t="s">
        <v>67</v>
      </c>
      <c r="C39" s="27" t="s">
        <v>68</v>
      </c>
      <c r="D39" s="27">
        <v>83908</v>
      </c>
      <c r="E39" s="50"/>
      <c r="F39" s="27">
        <f t="shared" si="1"/>
        <v>0</v>
      </c>
      <c r="G39" s="57"/>
    </row>
    <row r="40" s="2" customFormat="1" ht="30" customHeight="1" spans="1:7">
      <c r="A40" s="27"/>
      <c r="B40" s="19" t="s">
        <v>80</v>
      </c>
      <c r="C40" s="27" t="s">
        <v>78</v>
      </c>
      <c r="D40" s="27">
        <v>37852</v>
      </c>
      <c r="E40" s="50"/>
      <c r="F40" s="27">
        <f t="shared" si="1"/>
        <v>0</v>
      </c>
      <c r="G40" s="57"/>
    </row>
    <row r="41" s="2" customFormat="1" ht="30" customHeight="1" spans="1:7">
      <c r="A41" s="27"/>
      <c r="B41" s="19" t="s">
        <v>81</v>
      </c>
      <c r="C41" s="27" t="s">
        <v>78</v>
      </c>
      <c r="D41" s="27">
        <v>8600</v>
      </c>
      <c r="E41" s="50"/>
      <c r="F41" s="27">
        <f t="shared" si="1"/>
        <v>0</v>
      </c>
      <c r="G41" s="51"/>
    </row>
    <row r="42" s="2" customFormat="1" ht="30" customHeight="1" spans="1:7">
      <c r="A42" s="27"/>
      <c r="B42" s="19" t="s">
        <v>82</v>
      </c>
      <c r="C42" s="27" t="s">
        <v>78</v>
      </c>
      <c r="D42" s="27">
        <v>35684</v>
      </c>
      <c r="E42" s="50"/>
      <c r="F42" s="27">
        <f t="shared" si="1"/>
        <v>0</v>
      </c>
      <c r="G42" s="51"/>
    </row>
    <row r="43" s="2" customFormat="1" ht="30" customHeight="1" spans="1:7">
      <c r="A43" s="27"/>
      <c r="B43" s="19" t="s">
        <v>83</v>
      </c>
      <c r="C43" s="27" t="s">
        <v>78</v>
      </c>
      <c r="D43" s="27">
        <v>857</v>
      </c>
      <c r="E43" s="50"/>
      <c r="F43" s="27">
        <f t="shared" si="1"/>
        <v>0</v>
      </c>
      <c r="G43" s="51"/>
    </row>
    <row r="44" s="2" customFormat="1" ht="30" customHeight="1" spans="1:7">
      <c r="A44" s="27"/>
      <c r="B44" s="19" t="s">
        <v>84</v>
      </c>
      <c r="C44" s="27" t="s">
        <v>78</v>
      </c>
      <c r="D44" s="27">
        <v>485</v>
      </c>
      <c r="E44" s="50"/>
      <c r="F44" s="27">
        <f t="shared" si="1"/>
        <v>0</v>
      </c>
      <c r="G44" s="51"/>
    </row>
    <row r="45" s="2" customFormat="1" ht="30" customHeight="1" spans="1:7">
      <c r="A45" s="27"/>
      <c r="B45" s="19" t="s">
        <v>69</v>
      </c>
      <c r="C45" s="27" t="s">
        <v>68</v>
      </c>
      <c r="D45" s="27">
        <v>24571</v>
      </c>
      <c r="E45" s="50"/>
      <c r="F45" s="27">
        <f t="shared" si="1"/>
        <v>0</v>
      </c>
      <c r="G45" s="51"/>
    </row>
    <row r="46" s="2" customFormat="1" ht="30" customHeight="1" spans="1:7">
      <c r="A46" s="54" t="s">
        <v>85</v>
      </c>
      <c r="B46" s="55"/>
      <c r="C46" s="55"/>
      <c r="D46" s="55"/>
      <c r="E46" s="56"/>
      <c r="F46" s="12">
        <f>SUM(F22:F45)</f>
        <v>0</v>
      </c>
      <c r="G46" s="51"/>
    </row>
    <row r="47" s="2" customFormat="1" ht="30" customHeight="1" spans="1:7">
      <c r="A47" s="40" t="s">
        <v>86</v>
      </c>
      <c r="B47" s="40"/>
      <c r="C47" s="40"/>
      <c r="D47" s="41">
        <f>F46+F20</f>
        <v>0</v>
      </c>
      <c r="E47" s="41"/>
      <c r="F47" s="41"/>
      <c r="G47" s="42"/>
    </row>
    <row r="48" s="2" customFormat="1" ht="30" customHeight="1" spans="1:7">
      <c r="A48" s="40" t="s">
        <v>87</v>
      </c>
      <c r="B48" s="40"/>
      <c r="C48" s="40"/>
      <c r="D48" s="43">
        <f>D47*0.05</f>
        <v>0</v>
      </c>
      <c r="E48" s="43"/>
      <c r="F48" s="43"/>
      <c r="G48" s="42"/>
    </row>
    <row r="49" s="2" customFormat="1" ht="30" customHeight="1" spans="1:7">
      <c r="A49" s="40" t="s">
        <v>88</v>
      </c>
      <c r="B49" s="40"/>
      <c r="C49" s="40"/>
      <c r="D49" s="41">
        <f>D47*0.02</f>
        <v>0</v>
      </c>
      <c r="E49" s="41"/>
      <c r="F49" s="41"/>
      <c r="G49" s="42"/>
    </row>
    <row r="50" s="3" customFormat="1" ht="30" customHeight="1" spans="1:7">
      <c r="A50" s="44" t="s">
        <v>89</v>
      </c>
      <c r="B50" s="44"/>
      <c r="C50" s="44"/>
      <c r="D50" s="45">
        <f>D47+D48+D49</f>
        <v>0</v>
      </c>
      <c r="E50" s="45"/>
      <c r="F50" s="45"/>
      <c r="G50" s="42"/>
    </row>
  </sheetData>
  <sheetProtection algorithmName="SHA-512" hashValue="AgBeNVUStP61ubqe4IJGooPwa5hqQ6Fag2aJgctyOfdh6cC/n5LSDHXX/7PtnzJi2R6ZjAuPBiUB6XXJvA6lNg==" saltValue="a9r80mDNM1l9Htevbj+xTw==" spinCount="100000" sheet="1" formatColumns="0" formatRows="0" objects="1"/>
  <protectedRanges>
    <protectedRange sqref="E25" name="区域1_1"/>
    <protectedRange sqref="E9" name="区域1"/>
  </protectedRanges>
  <mergeCells count="15">
    <mergeCell ref="A1:G1"/>
    <mergeCell ref="A2:E2"/>
    <mergeCell ref="F2:G2"/>
    <mergeCell ref="A4:G4"/>
    <mergeCell ref="A20:E20"/>
    <mergeCell ref="A21:G21"/>
    <mergeCell ref="A46:E46"/>
    <mergeCell ref="A47:C47"/>
    <mergeCell ref="D47:F47"/>
    <mergeCell ref="A48:C48"/>
    <mergeCell ref="D48:F48"/>
    <mergeCell ref="A49:C49"/>
    <mergeCell ref="D49:F49"/>
    <mergeCell ref="A50:C50"/>
    <mergeCell ref="D50:F50"/>
  </mergeCells>
  <conditionalFormatting sqref="A47">
    <cfRule type="cellIs" dxfId="0" priority="1" stopIfTrue="1" operator="equal">
      <formula>0</formula>
    </cfRule>
  </conditionalFormatting>
  <conditionalFormatting sqref="G24:G46">
    <cfRule type="cellIs" dxfId="0" priority="40" stopIfTrue="1" operator="equal">
      <formula>0</formula>
    </cfRule>
  </conditionalFormatting>
  <pageMargins left="0.751388888888889" right="0.751388888888889" top="1" bottom="1" header="0.5" footer="0.5"/>
  <pageSetup paperSize="9" scale="9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7"/>
  <sheetViews>
    <sheetView showZeros="0" tabSelected="1" view="pageBreakPreview" zoomScale="115" zoomScaleNormal="85" topLeftCell="A42" workbookViewId="0">
      <selection activeCell="F50" sqref="F50"/>
    </sheetView>
  </sheetViews>
  <sheetFormatPr defaultColWidth="9" defaultRowHeight="35.1" customHeight="1" outlineLevelCol="6"/>
  <cols>
    <col min="1" max="1" width="9.375" style="4" customWidth="1"/>
    <col min="2" max="2" width="28.5083333333333" style="4" customWidth="1"/>
    <col min="3" max="4" width="8.59166666666667" style="4" customWidth="1"/>
    <col min="5" max="5" width="8.59166666666667" style="5" customWidth="1"/>
    <col min="6" max="6" width="8.59166666666667" style="6" customWidth="1"/>
    <col min="7" max="7" width="12.0583333333333" style="4" customWidth="1"/>
    <col min="8" max="10" width="12.625" style="4"/>
    <col min="11" max="16384" width="9" style="4"/>
  </cols>
  <sheetData>
    <row r="1" ht="35" customHeight="1" spans="1:7">
      <c r="A1" s="7" t="s">
        <v>90</v>
      </c>
      <c r="B1" s="7"/>
      <c r="C1" s="7"/>
      <c r="D1" s="7"/>
      <c r="E1" s="8"/>
      <c r="F1" s="9"/>
      <c r="G1" s="7"/>
    </row>
    <row r="2" s="1" customFormat="1" ht="30" customHeight="1" spans="1:7">
      <c r="A2" s="10" t="s">
        <v>17</v>
      </c>
      <c r="B2" s="10"/>
      <c r="C2" s="10"/>
      <c r="D2" s="10"/>
      <c r="E2" s="10"/>
      <c r="F2" s="11" t="s">
        <v>18</v>
      </c>
      <c r="G2" s="11"/>
    </row>
    <row r="3" s="2" customFormat="1" ht="29" customHeight="1" spans="1:7">
      <c r="A3" s="12" t="s">
        <v>30</v>
      </c>
      <c r="B3" s="12" t="s">
        <v>31</v>
      </c>
      <c r="C3" s="12" t="s">
        <v>32</v>
      </c>
      <c r="D3" s="12" t="s">
        <v>33</v>
      </c>
      <c r="E3" s="13" t="s">
        <v>34</v>
      </c>
      <c r="F3" s="14" t="s">
        <v>35</v>
      </c>
      <c r="G3" s="12" t="s">
        <v>36</v>
      </c>
    </row>
    <row r="4" s="2" customFormat="1" ht="29" customHeight="1" spans="1:7">
      <c r="A4" s="15" t="s">
        <v>37</v>
      </c>
      <c r="B4" s="16"/>
      <c r="C4" s="16"/>
      <c r="D4" s="16"/>
      <c r="E4" s="16"/>
      <c r="F4" s="16"/>
      <c r="G4" s="17"/>
    </row>
    <row r="5" s="2" customFormat="1" ht="29" customHeight="1" spans="1:7">
      <c r="A5" s="18" t="s">
        <v>48</v>
      </c>
      <c r="B5" s="19" t="s">
        <v>91</v>
      </c>
      <c r="C5" s="18" t="s">
        <v>92</v>
      </c>
      <c r="D5" s="20">
        <v>860</v>
      </c>
      <c r="E5" s="21"/>
      <c r="F5" s="22">
        <f>IF(D5="","",ROUND(D5*E5,0))</f>
        <v>0</v>
      </c>
      <c r="G5" s="23"/>
    </row>
    <row r="6" s="2" customFormat="1" ht="29" customHeight="1" spans="1:7">
      <c r="A6" s="18"/>
      <c r="B6" s="19" t="s">
        <v>93</v>
      </c>
      <c r="C6" s="18" t="s">
        <v>92</v>
      </c>
      <c r="D6" s="20">
        <v>50</v>
      </c>
      <c r="E6" s="21"/>
      <c r="F6" s="22">
        <f t="shared" ref="F6:F37" si="0">IF(D6="","",ROUND(D6*E6,0))</f>
        <v>0</v>
      </c>
      <c r="G6" s="24"/>
    </row>
    <row r="7" s="2" customFormat="1" ht="29" customHeight="1" spans="1:7">
      <c r="A7" s="18"/>
      <c r="B7" s="19" t="s">
        <v>94</v>
      </c>
      <c r="C7" s="18" t="s">
        <v>92</v>
      </c>
      <c r="D7" s="20">
        <v>10</v>
      </c>
      <c r="E7" s="21"/>
      <c r="F7" s="22">
        <f t="shared" si="0"/>
        <v>0</v>
      </c>
      <c r="G7" s="23"/>
    </row>
    <row r="8" s="2" customFormat="1" ht="29" customHeight="1" spans="1:7">
      <c r="A8" s="18"/>
      <c r="B8" s="19" t="s">
        <v>95</v>
      </c>
      <c r="C8" s="18" t="s">
        <v>92</v>
      </c>
      <c r="D8" s="20">
        <v>20</v>
      </c>
      <c r="E8" s="21"/>
      <c r="F8" s="22">
        <f t="shared" si="0"/>
        <v>0</v>
      </c>
      <c r="G8" s="23"/>
    </row>
    <row r="9" s="2" customFormat="1" ht="29" customHeight="1" spans="1:7">
      <c r="A9" s="25"/>
      <c r="B9" s="19" t="s">
        <v>96</v>
      </c>
      <c r="C9" s="18" t="s">
        <v>50</v>
      </c>
      <c r="D9" s="20">
        <v>50</v>
      </c>
      <c r="E9" s="21"/>
      <c r="F9" s="22">
        <f t="shared" si="0"/>
        <v>0</v>
      </c>
      <c r="G9" s="26"/>
    </row>
    <row r="10" s="2" customFormat="1" ht="29" customHeight="1" spans="1:7">
      <c r="A10" s="18"/>
      <c r="B10" s="19" t="s">
        <v>97</v>
      </c>
      <c r="C10" s="18" t="s">
        <v>50</v>
      </c>
      <c r="D10" s="20">
        <v>1400</v>
      </c>
      <c r="E10" s="21"/>
      <c r="F10" s="22">
        <f t="shared" si="0"/>
        <v>0</v>
      </c>
      <c r="G10" s="27"/>
    </row>
    <row r="11" s="2" customFormat="1" ht="29" customHeight="1" spans="1:7">
      <c r="A11" s="18"/>
      <c r="B11" s="19" t="s">
        <v>98</v>
      </c>
      <c r="C11" s="18" t="s">
        <v>50</v>
      </c>
      <c r="D11" s="20">
        <v>150</v>
      </c>
      <c r="E11" s="21"/>
      <c r="F11" s="22">
        <f t="shared" si="0"/>
        <v>0</v>
      </c>
      <c r="G11" s="18"/>
    </row>
    <row r="12" s="2" customFormat="1" ht="29" customHeight="1" spans="1:7">
      <c r="A12" s="18"/>
      <c r="B12" s="19" t="s">
        <v>99</v>
      </c>
      <c r="C12" s="18" t="s">
        <v>50</v>
      </c>
      <c r="D12" s="20">
        <v>30</v>
      </c>
      <c r="E12" s="21"/>
      <c r="F12" s="22">
        <f t="shared" si="0"/>
        <v>0</v>
      </c>
      <c r="G12" s="27"/>
    </row>
    <row r="13" s="2" customFormat="1" ht="29" customHeight="1" spans="1:7">
      <c r="A13" s="18"/>
      <c r="B13" s="19" t="s">
        <v>100</v>
      </c>
      <c r="C13" s="18" t="s">
        <v>50</v>
      </c>
      <c r="D13" s="20">
        <v>50</v>
      </c>
      <c r="E13" s="21"/>
      <c r="F13" s="22">
        <f t="shared" si="0"/>
        <v>0</v>
      </c>
      <c r="G13" s="27"/>
    </row>
    <row r="14" s="2" customFormat="1" ht="29" customHeight="1" spans="1:7">
      <c r="A14" s="18"/>
      <c r="B14" s="19" t="s">
        <v>101</v>
      </c>
      <c r="C14" s="18" t="s">
        <v>50</v>
      </c>
      <c r="D14" s="20">
        <v>150</v>
      </c>
      <c r="E14" s="21"/>
      <c r="F14" s="22">
        <f t="shared" si="0"/>
        <v>0</v>
      </c>
      <c r="G14" s="18"/>
    </row>
    <row r="15" s="2" customFormat="1" ht="29" customHeight="1" spans="1:7">
      <c r="A15" s="18"/>
      <c r="B15" s="19" t="s">
        <v>102</v>
      </c>
      <c r="C15" s="18" t="s">
        <v>63</v>
      </c>
      <c r="D15" s="20">
        <v>5</v>
      </c>
      <c r="E15" s="21"/>
      <c r="F15" s="22">
        <f t="shared" si="0"/>
        <v>0</v>
      </c>
      <c r="G15" s="18"/>
    </row>
    <row r="16" s="2" customFormat="1" ht="29" customHeight="1" spans="1:7">
      <c r="A16" s="18"/>
      <c r="B16" s="19" t="s">
        <v>103</v>
      </c>
      <c r="C16" s="18" t="s">
        <v>44</v>
      </c>
      <c r="D16" s="20">
        <v>50</v>
      </c>
      <c r="E16" s="21"/>
      <c r="F16" s="22">
        <f t="shared" si="0"/>
        <v>0</v>
      </c>
      <c r="G16" s="18"/>
    </row>
    <row r="17" s="2" customFormat="1" ht="29" customHeight="1" spans="1:7">
      <c r="A17" s="18" t="s">
        <v>104</v>
      </c>
      <c r="B17" s="19" t="s">
        <v>105</v>
      </c>
      <c r="C17" s="18" t="s">
        <v>55</v>
      </c>
      <c r="D17" s="20">
        <v>4278.12</v>
      </c>
      <c r="E17" s="21"/>
      <c r="F17" s="22">
        <f t="shared" si="0"/>
        <v>0</v>
      </c>
      <c r="G17" s="18"/>
    </row>
    <row r="18" s="2" customFormat="1" ht="29" customHeight="1" spans="1:7">
      <c r="A18" s="18"/>
      <c r="B18" s="19" t="s">
        <v>106</v>
      </c>
      <c r="C18" s="18" t="s">
        <v>107</v>
      </c>
      <c r="D18" s="20">
        <v>100</v>
      </c>
      <c r="E18" s="21"/>
      <c r="F18" s="22">
        <f t="shared" si="0"/>
        <v>0</v>
      </c>
      <c r="G18" s="18"/>
    </row>
    <row r="19" s="2" customFormat="1" ht="29" customHeight="1" spans="1:7">
      <c r="A19" s="18"/>
      <c r="B19" s="19" t="s">
        <v>108</v>
      </c>
      <c r="C19" s="18" t="s">
        <v>107</v>
      </c>
      <c r="D19" s="20">
        <v>500</v>
      </c>
      <c r="E19" s="21"/>
      <c r="F19" s="22">
        <f t="shared" si="0"/>
        <v>0</v>
      </c>
      <c r="G19" s="18"/>
    </row>
    <row r="20" s="2" customFormat="1" ht="29" customHeight="1" spans="1:7">
      <c r="A20" s="18"/>
      <c r="B20" s="19" t="s">
        <v>109</v>
      </c>
      <c r="C20" s="18" t="s">
        <v>107</v>
      </c>
      <c r="D20" s="20">
        <v>100</v>
      </c>
      <c r="E20" s="21"/>
      <c r="F20" s="22">
        <f t="shared" si="0"/>
        <v>0</v>
      </c>
      <c r="G20" s="18"/>
    </row>
    <row r="21" s="2" customFormat="1" ht="29" customHeight="1" spans="1:7">
      <c r="A21" s="18"/>
      <c r="B21" s="19" t="s">
        <v>110</v>
      </c>
      <c r="C21" s="18" t="s">
        <v>111</v>
      </c>
      <c r="D21" s="20">
        <v>2</v>
      </c>
      <c r="E21" s="21"/>
      <c r="F21" s="22">
        <f t="shared" si="0"/>
        <v>0</v>
      </c>
      <c r="G21" s="18"/>
    </row>
    <row r="22" s="2" customFormat="1" ht="29" customHeight="1" spans="1:7">
      <c r="A22" s="18"/>
      <c r="B22" s="19" t="s">
        <v>112</v>
      </c>
      <c r="C22" s="18" t="s">
        <v>50</v>
      </c>
      <c r="D22" s="20">
        <v>10000</v>
      </c>
      <c r="E22" s="21"/>
      <c r="F22" s="22">
        <f t="shared" si="0"/>
        <v>0</v>
      </c>
      <c r="G22" s="18"/>
    </row>
    <row r="23" s="2" customFormat="1" ht="29" customHeight="1" spans="1:7">
      <c r="A23" s="18"/>
      <c r="B23" s="19" t="s">
        <v>113</v>
      </c>
      <c r="C23" s="18" t="s">
        <v>92</v>
      </c>
      <c r="D23" s="20">
        <v>100</v>
      </c>
      <c r="E23" s="21"/>
      <c r="F23" s="22">
        <f t="shared" si="0"/>
        <v>0</v>
      </c>
      <c r="G23" s="18"/>
    </row>
    <row r="24" s="2" customFormat="1" ht="29" customHeight="1" spans="1:7">
      <c r="A24" s="18"/>
      <c r="B24" s="19" t="s">
        <v>114</v>
      </c>
      <c r="C24" s="18" t="s">
        <v>55</v>
      </c>
      <c r="D24" s="20">
        <v>50</v>
      </c>
      <c r="E24" s="21"/>
      <c r="F24" s="22">
        <f t="shared" si="0"/>
        <v>0</v>
      </c>
      <c r="G24" s="18"/>
    </row>
    <row r="25" s="2" customFormat="1" ht="29" customHeight="1" spans="1:7">
      <c r="A25" s="18"/>
      <c r="B25" s="19" t="s">
        <v>115</v>
      </c>
      <c r="C25" s="18" t="s">
        <v>55</v>
      </c>
      <c r="D25" s="20">
        <v>100</v>
      </c>
      <c r="E25" s="21"/>
      <c r="F25" s="22">
        <f t="shared" si="0"/>
        <v>0</v>
      </c>
      <c r="G25" s="18"/>
    </row>
    <row r="26" s="2" customFormat="1" ht="29" customHeight="1" spans="1:7">
      <c r="A26" s="18"/>
      <c r="B26" s="19" t="s">
        <v>116</v>
      </c>
      <c r="C26" s="18" t="s">
        <v>117</v>
      </c>
      <c r="D26" s="20">
        <v>50</v>
      </c>
      <c r="E26" s="21"/>
      <c r="F26" s="22">
        <f t="shared" si="0"/>
        <v>0</v>
      </c>
      <c r="G26" s="18"/>
    </row>
    <row r="27" s="2" customFormat="1" ht="29" customHeight="1" spans="1:7">
      <c r="A27" s="18"/>
      <c r="B27" s="19" t="s">
        <v>118</v>
      </c>
      <c r="C27" s="18" t="s">
        <v>119</v>
      </c>
      <c r="D27" s="20">
        <v>30</v>
      </c>
      <c r="E27" s="21"/>
      <c r="F27" s="22">
        <f t="shared" si="0"/>
        <v>0</v>
      </c>
      <c r="G27" s="28"/>
    </row>
    <row r="28" s="2" customFormat="1" ht="29" customHeight="1" spans="1:7">
      <c r="A28" s="18"/>
      <c r="B28" s="19" t="s">
        <v>120</v>
      </c>
      <c r="C28" s="18" t="s">
        <v>121</v>
      </c>
      <c r="D28" s="20">
        <v>30</v>
      </c>
      <c r="E28" s="21"/>
      <c r="F28" s="22">
        <f t="shared" si="0"/>
        <v>0</v>
      </c>
      <c r="G28" s="28"/>
    </row>
    <row r="29" s="2" customFormat="1" ht="29" customHeight="1" spans="1:7">
      <c r="A29" s="18"/>
      <c r="B29" s="29" t="s">
        <v>122</v>
      </c>
      <c r="C29" s="18" t="s">
        <v>119</v>
      </c>
      <c r="D29" s="20">
        <v>180</v>
      </c>
      <c r="E29" s="21"/>
      <c r="F29" s="22">
        <f t="shared" si="0"/>
        <v>0</v>
      </c>
      <c r="G29" s="18"/>
    </row>
    <row r="30" s="2" customFormat="1" ht="29" customHeight="1" spans="1:7">
      <c r="A30" s="18" t="s">
        <v>123</v>
      </c>
      <c r="B30" s="19" t="s">
        <v>124</v>
      </c>
      <c r="C30" s="18" t="s">
        <v>92</v>
      </c>
      <c r="D30" s="20">
        <v>30</v>
      </c>
      <c r="E30" s="21"/>
      <c r="F30" s="22">
        <f t="shared" si="0"/>
        <v>0</v>
      </c>
      <c r="G30" s="30"/>
    </row>
    <row r="31" s="2" customFormat="1" ht="29" customHeight="1" spans="1:7">
      <c r="A31" s="18"/>
      <c r="B31" s="19" t="s">
        <v>125</v>
      </c>
      <c r="C31" s="18" t="s">
        <v>50</v>
      </c>
      <c r="D31" s="20">
        <v>20</v>
      </c>
      <c r="E31" s="21"/>
      <c r="F31" s="22">
        <f t="shared" si="0"/>
        <v>0</v>
      </c>
      <c r="G31" s="30"/>
    </row>
    <row r="32" s="2" customFormat="1" ht="29" customHeight="1" spans="1:7">
      <c r="A32" s="18"/>
      <c r="B32" s="19" t="s">
        <v>126</v>
      </c>
      <c r="C32" s="18" t="s">
        <v>50</v>
      </c>
      <c r="D32" s="20">
        <v>50</v>
      </c>
      <c r="E32" s="21"/>
      <c r="F32" s="22">
        <f t="shared" si="0"/>
        <v>0</v>
      </c>
      <c r="G32" s="30"/>
    </row>
    <row r="33" s="2" customFormat="1" ht="29" customHeight="1" spans="1:7">
      <c r="A33" s="18"/>
      <c r="B33" s="19" t="s">
        <v>127</v>
      </c>
      <c r="C33" s="18" t="s">
        <v>107</v>
      </c>
      <c r="D33" s="20">
        <v>2376.68</v>
      </c>
      <c r="E33" s="21"/>
      <c r="F33" s="22">
        <f t="shared" si="0"/>
        <v>0</v>
      </c>
      <c r="G33" s="30"/>
    </row>
    <row r="34" s="2" customFormat="1" ht="29" customHeight="1" spans="1:7">
      <c r="A34" s="18"/>
      <c r="B34" s="19" t="s">
        <v>128</v>
      </c>
      <c r="C34" s="18" t="s">
        <v>50</v>
      </c>
      <c r="D34" s="20">
        <v>20</v>
      </c>
      <c r="E34" s="21"/>
      <c r="F34" s="22">
        <f t="shared" si="0"/>
        <v>0</v>
      </c>
      <c r="G34" s="31"/>
    </row>
    <row r="35" s="2" customFormat="1" ht="29" customHeight="1" spans="1:7">
      <c r="A35" s="18"/>
      <c r="B35" s="19" t="s">
        <v>129</v>
      </c>
      <c r="C35" s="18" t="s">
        <v>107</v>
      </c>
      <c r="D35" s="20">
        <v>1200</v>
      </c>
      <c r="E35" s="21"/>
      <c r="F35" s="22">
        <f t="shared" si="0"/>
        <v>0</v>
      </c>
      <c r="G35" s="32"/>
    </row>
    <row r="36" s="2" customFormat="1" ht="29" customHeight="1" spans="1:7">
      <c r="A36" s="18" t="s">
        <v>130</v>
      </c>
      <c r="B36" s="19" t="s">
        <v>131</v>
      </c>
      <c r="C36" s="18" t="s">
        <v>50</v>
      </c>
      <c r="D36" s="20">
        <v>30000</v>
      </c>
      <c r="E36" s="21"/>
      <c r="F36" s="22">
        <f t="shared" si="0"/>
        <v>0</v>
      </c>
      <c r="G36" s="27"/>
    </row>
    <row r="37" s="2" customFormat="1" ht="29" customHeight="1" spans="1:7">
      <c r="A37" s="18"/>
      <c r="B37" s="19" t="s">
        <v>132</v>
      </c>
      <c r="C37" s="18" t="s">
        <v>50</v>
      </c>
      <c r="D37" s="20">
        <v>10000</v>
      </c>
      <c r="E37" s="21"/>
      <c r="F37" s="22">
        <f t="shared" si="0"/>
        <v>0</v>
      </c>
      <c r="G37" s="27"/>
    </row>
    <row r="38" s="2" customFormat="1" ht="29" customHeight="1" spans="1:7">
      <c r="A38" s="18"/>
      <c r="B38" s="19" t="s">
        <v>133</v>
      </c>
      <c r="C38" s="18" t="s">
        <v>63</v>
      </c>
      <c r="D38" s="20">
        <v>20</v>
      </c>
      <c r="E38" s="21"/>
      <c r="F38" s="22">
        <f t="shared" ref="F38:F59" si="1">IF(D38="","",ROUND(D38*E38,0))</f>
        <v>0</v>
      </c>
      <c r="G38" s="27"/>
    </row>
    <row r="39" s="2" customFormat="1" ht="29" customHeight="1" spans="1:7">
      <c r="A39" s="18"/>
      <c r="B39" s="19" t="s">
        <v>134</v>
      </c>
      <c r="C39" s="18" t="s">
        <v>135</v>
      </c>
      <c r="D39" s="20">
        <v>30</v>
      </c>
      <c r="E39" s="21"/>
      <c r="F39" s="22">
        <f t="shared" si="1"/>
        <v>0</v>
      </c>
      <c r="G39" s="27"/>
    </row>
    <row r="40" s="2" customFormat="1" ht="29" customHeight="1" spans="1:7">
      <c r="A40" s="18"/>
      <c r="B40" s="19" t="s">
        <v>136</v>
      </c>
      <c r="C40" s="18" t="s">
        <v>135</v>
      </c>
      <c r="D40" s="20">
        <v>80</v>
      </c>
      <c r="E40" s="21"/>
      <c r="F40" s="22">
        <f t="shared" si="1"/>
        <v>0</v>
      </c>
      <c r="G40" s="27"/>
    </row>
    <row r="41" s="2" customFormat="1" ht="29" customHeight="1" spans="1:7">
      <c r="A41" s="18"/>
      <c r="B41" s="19" t="s">
        <v>137</v>
      </c>
      <c r="C41" s="18" t="s">
        <v>135</v>
      </c>
      <c r="D41" s="20">
        <v>10</v>
      </c>
      <c r="E41" s="21"/>
      <c r="F41" s="22">
        <f t="shared" si="1"/>
        <v>0</v>
      </c>
      <c r="G41" s="27"/>
    </row>
    <row r="42" s="2" customFormat="1" ht="29" customHeight="1" spans="1:7">
      <c r="A42" s="18"/>
      <c r="B42" s="19" t="s">
        <v>138</v>
      </c>
      <c r="C42" s="18" t="s">
        <v>135</v>
      </c>
      <c r="D42" s="20">
        <v>20</v>
      </c>
      <c r="E42" s="21"/>
      <c r="F42" s="22">
        <f t="shared" si="1"/>
        <v>0</v>
      </c>
      <c r="G42" s="27"/>
    </row>
    <row r="43" s="2" customFormat="1" ht="29" customHeight="1" spans="1:7">
      <c r="A43" s="18"/>
      <c r="B43" s="19" t="s">
        <v>139</v>
      </c>
      <c r="C43" s="18" t="s">
        <v>135</v>
      </c>
      <c r="D43" s="20">
        <v>50</v>
      </c>
      <c r="E43" s="21"/>
      <c r="F43" s="22">
        <f t="shared" si="1"/>
        <v>0</v>
      </c>
      <c r="G43" s="27"/>
    </row>
    <row r="44" s="2" customFormat="1" ht="29" customHeight="1" spans="1:7">
      <c r="A44" s="18"/>
      <c r="B44" s="19" t="s">
        <v>140</v>
      </c>
      <c r="C44" s="18" t="s">
        <v>63</v>
      </c>
      <c r="D44" s="20">
        <v>100</v>
      </c>
      <c r="E44" s="21"/>
      <c r="F44" s="22">
        <f t="shared" si="1"/>
        <v>0</v>
      </c>
      <c r="G44" s="27"/>
    </row>
    <row r="45" s="2" customFormat="1" ht="29" customHeight="1" spans="1:7">
      <c r="A45" s="18" t="s">
        <v>66</v>
      </c>
      <c r="B45" s="19" t="s">
        <v>141</v>
      </c>
      <c r="C45" s="18" t="s">
        <v>78</v>
      </c>
      <c r="D45" s="20">
        <v>5500</v>
      </c>
      <c r="E45" s="21"/>
      <c r="F45" s="22">
        <f t="shared" si="1"/>
        <v>0</v>
      </c>
      <c r="G45" s="27"/>
    </row>
    <row r="46" s="2" customFormat="1" ht="29" customHeight="1" spans="1:7">
      <c r="A46" s="18"/>
      <c r="B46" s="19" t="s">
        <v>142</v>
      </c>
      <c r="C46" s="18" t="s">
        <v>78</v>
      </c>
      <c r="D46" s="20">
        <v>8500</v>
      </c>
      <c r="E46" s="21"/>
      <c r="F46" s="22">
        <f t="shared" si="1"/>
        <v>0</v>
      </c>
      <c r="G46" s="27"/>
    </row>
    <row r="47" s="2" customFormat="1" ht="29" customHeight="1" spans="1:7">
      <c r="A47" s="18"/>
      <c r="B47" s="19" t="s">
        <v>143</v>
      </c>
      <c r="C47" s="18" t="s">
        <v>78</v>
      </c>
      <c r="D47" s="20">
        <v>10</v>
      </c>
      <c r="E47" s="21"/>
      <c r="F47" s="22">
        <f t="shared" si="1"/>
        <v>0</v>
      </c>
      <c r="G47" s="27"/>
    </row>
    <row r="48" s="2" customFormat="1" ht="29" customHeight="1" spans="1:7">
      <c r="A48" s="18"/>
      <c r="B48" s="19" t="s">
        <v>144</v>
      </c>
      <c r="C48" s="18" t="s">
        <v>78</v>
      </c>
      <c r="D48" s="20">
        <v>5600</v>
      </c>
      <c r="E48" s="21"/>
      <c r="F48" s="22">
        <f t="shared" si="1"/>
        <v>0</v>
      </c>
      <c r="G48" s="27"/>
    </row>
    <row r="49" s="2" customFormat="1" ht="29" customHeight="1" spans="1:7">
      <c r="A49" s="18"/>
      <c r="B49" s="19" t="s">
        <v>145</v>
      </c>
      <c r="C49" s="18" t="s">
        <v>47</v>
      </c>
      <c r="D49" s="20">
        <v>1</v>
      </c>
      <c r="E49" s="21"/>
      <c r="F49" s="22">
        <f t="shared" si="1"/>
        <v>0</v>
      </c>
      <c r="G49" s="27"/>
    </row>
    <row r="50" s="2" customFormat="1" ht="29" customHeight="1" spans="1:7">
      <c r="A50" s="18"/>
      <c r="B50" s="19" t="s">
        <v>146</v>
      </c>
      <c r="C50" s="18" t="s">
        <v>78</v>
      </c>
      <c r="D50" s="20">
        <v>50</v>
      </c>
      <c r="E50" s="21"/>
      <c r="F50" s="22">
        <f t="shared" si="1"/>
        <v>0</v>
      </c>
      <c r="G50" s="33"/>
    </row>
    <row r="51" s="2" customFormat="1" ht="29" customHeight="1" spans="1:7">
      <c r="A51" s="18"/>
      <c r="B51" s="19" t="s">
        <v>147</v>
      </c>
      <c r="C51" s="18" t="s">
        <v>47</v>
      </c>
      <c r="D51" s="20">
        <v>1</v>
      </c>
      <c r="E51" s="21"/>
      <c r="F51" s="22">
        <f t="shared" si="1"/>
        <v>0</v>
      </c>
      <c r="G51" s="33"/>
    </row>
    <row r="52" s="2" customFormat="1" ht="29" customHeight="1" spans="1:7">
      <c r="A52" s="27" t="s">
        <v>148</v>
      </c>
      <c r="B52" s="19" t="s">
        <v>149</v>
      </c>
      <c r="C52" s="27" t="s">
        <v>150</v>
      </c>
      <c r="D52" s="20">
        <v>100</v>
      </c>
      <c r="E52" s="21"/>
      <c r="F52" s="22">
        <f t="shared" si="1"/>
        <v>0</v>
      </c>
      <c r="G52" s="33"/>
    </row>
    <row r="53" s="2" customFormat="1" ht="29" customHeight="1" spans="1:7">
      <c r="A53" s="27" t="s">
        <v>151</v>
      </c>
      <c r="B53" s="19" t="s">
        <v>152</v>
      </c>
      <c r="C53" s="18"/>
      <c r="D53" s="20"/>
      <c r="E53" s="34"/>
      <c r="F53" s="22" t="str">
        <f t="shared" si="1"/>
        <v/>
      </c>
      <c r="G53" s="33"/>
    </row>
    <row r="54" s="2" customFormat="1" ht="29" customHeight="1" spans="1:7">
      <c r="A54" s="27"/>
      <c r="B54" s="19" t="s">
        <v>153</v>
      </c>
      <c r="C54" s="27" t="s">
        <v>154</v>
      </c>
      <c r="D54" s="20">
        <v>3</v>
      </c>
      <c r="E54" s="21"/>
      <c r="F54" s="22">
        <f t="shared" si="1"/>
        <v>0</v>
      </c>
      <c r="G54" s="33"/>
    </row>
    <row r="55" s="2" customFormat="1" ht="29" customHeight="1" spans="1:7">
      <c r="A55" s="27"/>
      <c r="B55" s="19" t="s">
        <v>155</v>
      </c>
      <c r="C55" s="27" t="s">
        <v>154</v>
      </c>
      <c r="D55" s="20">
        <v>6</v>
      </c>
      <c r="E55" s="21"/>
      <c r="F55" s="22">
        <f t="shared" si="1"/>
        <v>0</v>
      </c>
      <c r="G55" s="33"/>
    </row>
    <row r="56" s="2" customFormat="1" ht="29" customHeight="1" spans="1:7">
      <c r="A56" s="27"/>
      <c r="B56" s="19" t="s">
        <v>156</v>
      </c>
      <c r="C56" s="27" t="s">
        <v>154</v>
      </c>
      <c r="D56" s="20">
        <v>3</v>
      </c>
      <c r="E56" s="21"/>
      <c r="F56" s="22">
        <f t="shared" si="1"/>
        <v>0</v>
      </c>
      <c r="G56" s="33"/>
    </row>
    <row r="57" s="2" customFormat="1" ht="29" customHeight="1" spans="1:7">
      <c r="A57" s="27"/>
      <c r="B57" s="19" t="s">
        <v>157</v>
      </c>
      <c r="C57" s="27" t="s">
        <v>154</v>
      </c>
      <c r="D57" s="20">
        <v>6</v>
      </c>
      <c r="E57" s="21"/>
      <c r="F57" s="22">
        <f t="shared" si="1"/>
        <v>0</v>
      </c>
      <c r="G57" s="33"/>
    </row>
    <row r="58" s="2" customFormat="1" ht="29" customHeight="1" spans="1:7">
      <c r="A58" s="27"/>
      <c r="B58" s="19" t="s">
        <v>158</v>
      </c>
      <c r="C58" s="27" t="s">
        <v>111</v>
      </c>
      <c r="D58" s="20">
        <v>100</v>
      </c>
      <c r="E58" s="21"/>
      <c r="F58" s="22">
        <f t="shared" si="1"/>
        <v>0</v>
      </c>
      <c r="G58" s="33"/>
    </row>
    <row r="59" s="2" customFormat="1" ht="29" customHeight="1" spans="1:7">
      <c r="A59" s="27" t="s">
        <v>159</v>
      </c>
      <c r="B59" s="19" t="s">
        <v>160</v>
      </c>
      <c r="C59" s="27" t="s">
        <v>47</v>
      </c>
      <c r="D59" s="20">
        <v>1</v>
      </c>
      <c r="E59" s="21"/>
      <c r="F59" s="22">
        <f t="shared" si="1"/>
        <v>0</v>
      </c>
      <c r="G59" s="33"/>
    </row>
    <row r="60" s="2" customFormat="1" ht="29" customHeight="1" spans="1:7">
      <c r="A60" s="35" t="s">
        <v>70</v>
      </c>
      <c r="B60" s="36"/>
      <c r="C60" s="36"/>
      <c r="D60" s="36"/>
      <c r="E60" s="37"/>
      <c r="F60" s="38">
        <f>SUM(F5:F59)</f>
        <v>0</v>
      </c>
      <c r="G60" s="33"/>
    </row>
    <row r="61" s="2" customFormat="1" ht="29" customHeight="1" spans="1:7">
      <c r="A61" s="15" t="s">
        <v>71</v>
      </c>
      <c r="B61" s="16"/>
      <c r="C61" s="16"/>
      <c r="D61" s="16"/>
      <c r="E61" s="16"/>
      <c r="F61" s="16"/>
      <c r="G61" s="17"/>
    </row>
    <row r="62" s="2" customFormat="1" ht="29" customHeight="1" spans="1:7">
      <c r="A62" s="18" t="s">
        <v>48</v>
      </c>
      <c r="B62" s="19" t="s">
        <v>161</v>
      </c>
      <c r="C62" s="18" t="s">
        <v>92</v>
      </c>
      <c r="D62" s="20">
        <v>80</v>
      </c>
      <c r="E62" s="21"/>
      <c r="F62" s="22">
        <f>IF(D62="","",ROUND(D62*E62,0))</f>
        <v>0</v>
      </c>
      <c r="G62" s="33"/>
    </row>
    <row r="63" s="2" customFormat="1" ht="29" customHeight="1" spans="1:7">
      <c r="A63" s="18"/>
      <c r="B63" s="19" t="s">
        <v>91</v>
      </c>
      <c r="C63" s="18" t="s">
        <v>92</v>
      </c>
      <c r="D63" s="20">
        <v>480</v>
      </c>
      <c r="E63" s="21"/>
      <c r="F63" s="22">
        <f t="shared" ref="F63:F94" si="2">IF(D63="","",ROUND(D63*E63,0))</f>
        <v>0</v>
      </c>
      <c r="G63" s="33"/>
    </row>
    <row r="64" s="2" customFormat="1" ht="29" customHeight="1" spans="1:7">
      <c r="A64" s="18"/>
      <c r="B64" s="19" t="s">
        <v>162</v>
      </c>
      <c r="C64" s="18" t="s">
        <v>50</v>
      </c>
      <c r="D64" s="20">
        <v>30</v>
      </c>
      <c r="E64" s="21"/>
      <c r="F64" s="22">
        <f t="shared" si="2"/>
        <v>0</v>
      </c>
      <c r="G64" s="33"/>
    </row>
    <row r="65" s="2" customFormat="1" ht="29" customHeight="1" spans="1:7">
      <c r="A65" s="18"/>
      <c r="B65" s="19" t="s">
        <v>163</v>
      </c>
      <c r="C65" s="18" t="s">
        <v>50</v>
      </c>
      <c r="D65" s="20">
        <v>20</v>
      </c>
      <c r="E65" s="21"/>
      <c r="F65" s="22">
        <f t="shared" si="2"/>
        <v>0</v>
      </c>
      <c r="G65" s="33"/>
    </row>
    <row r="66" s="2" customFormat="1" ht="29" customHeight="1" spans="1:7">
      <c r="A66" s="18"/>
      <c r="B66" s="19" t="s">
        <v>164</v>
      </c>
      <c r="C66" s="18" t="s">
        <v>50</v>
      </c>
      <c r="D66" s="20">
        <v>800</v>
      </c>
      <c r="E66" s="21"/>
      <c r="F66" s="22">
        <f t="shared" si="2"/>
        <v>0</v>
      </c>
      <c r="G66" s="33"/>
    </row>
    <row r="67" s="2" customFormat="1" ht="29" customHeight="1" spans="1:7">
      <c r="A67" s="18"/>
      <c r="B67" s="19" t="s">
        <v>165</v>
      </c>
      <c r="C67" s="18" t="s">
        <v>50</v>
      </c>
      <c r="D67" s="20">
        <v>3500</v>
      </c>
      <c r="E67" s="21"/>
      <c r="F67" s="22">
        <f t="shared" si="2"/>
        <v>0</v>
      </c>
      <c r="G67" s="33"/>
    </row>
    <row r="68" s="2" customFormat="1" ht="29" customHeight="1" spans="1:7">
      <c r="A68" s="18"/>
      <c r="B68" s="19" t="s">
        <v>93</v>
      </c>
      <c r="C68" s="18" t="s">
        <v>92</v>
      </c>
      <c r="D68" s="20">
        <v>20</v>
      </c>
      <c r="E68" s="21"/>
      <c r="F68" s="22">
        <f t="shared" si="2"/>
        <v>0</v>
      </c>
      <c r="G68" s="33"/>
    </row>
    <row r="69" s="2" customFormat="1" ht="29" customHeight="1" spans="1:7">
      <c r="A69" s="18"/>
      <c r="B69" s="19" t="s">
        <v>94</v>
      </c>
      <c r="C69" s="18" t="s">
        <v>92</v>
      </c>
      <c r="D69" s="20">
        <v>20</v>
      </c>
      <c r="E69" s="21"/>
      <c r="F69" s="22">
        <f t="shared" si="2"/>
        <v>0</v>
      </c>
      <c r="G69" s="33"/>
    </row>
    <row r="70" s="2" customFormat="1" ht="29" customHeight="1" spans="1:7">
      <c r="A70" s="18"/>
      <c r="B70" s="19" t="s">
        <v>95</v>
      </c>
      <c r="C70" s="18" t="s">
        <v>92</v>
      </c>
      <c r="D70" s="20">
        <v>50</v>
      </c>
      <c r="E70" s="21"/>
      <c r="F70" s="22">
        <f t="shared" si="2"/>
        <v>0</v>
      </c>
      <c r="G70" s="33"/>
    </row>
    <row r="71" s="2" customFormat="1" ht="29" customHeight="1" spans="1:7">
      <c r="A71" s="25"/>
      <c r="B71" s="19" t="s">
        <v>96</v>
      </c>
      <c r="C71" s="18" t="s">
        <v>50</v>
      </c>
      <c r="D71" s="20">
        <v>100</v>
      </c>
      <c r="E71" s="21"/>
      <c r="F71" s="22">
        <f t="shared" si="2"/>
        <v>0</v>
      </c>
      <c r="G71" s="33"/>
    </row>
    <row r="72" s="2" customFormat="1" ht="29" customHeight="1" spans="1:7">
      <c r="A72" s="18"/>
      <c r="B72" s="19" t="s">
        <v>97</v>
      </c>
      <c r="C72" s="18" t="s">
        <v>50</v>
      </c>
      <c r="D72" s="20">
        <v>2000</v>
      </c>
      <c r="E72" s="21"/>
      <c r="F72" s="22">
        <f t="shared" si="2"/>
        <v>0</v>
      </c>
      <c r="G72" s="33"/>
    </row>
    <row r="73" s="2" customFormat="1" ht="29" customHeight="1" spans="1:7">
      <c r="A73" s="18"/>
      <c r="B73" s="19" t="s">
        <v>98</v>
      </c>
      <c r="C73" s="18" t="s">
        <v>50</v>
      </c>
      <c r="D73" s="20">
        <v>80</v>
      </c>
      <c r="E73" s="21"/>
      <c r="F73" s="22">
        <f t="shared" si="2"/>
        <v>0</v>
      </c>
      <c r="G73" s="33"/>
    </row>
    <row r="74" s="2" customFormat="1" ht="29" customHeight="1" spans="1:7">
      <c r="A74" s="18"/>
      <c r="B74" s="19" t="s">
        <v>99</v>
      </c>
      <c r="C74" s="18" t="s">
        <v>50</v>
      </c>
      <c r="D74" s="20">
        <v>80</v>
      </c>
      <c r="E74" s="21"/>
      <c r="F74" s="22">
        <f t="shared" si="2"/>
        <v>0</v>
      </c>
      <c r="G74" s="33"/>
    </row>
    <row r="75" s="2" customFormat="1" ht="29" customHeight="1" spans="1:7">
      <c r="A75" s="18"/>
      <c r="B75" s="19" t="s">
        <v>102</v>
      </c>
      <c r="C75" s="18" t="s">
        <v>63</v>
      </c>
      <c r="D75" s="20">
        <v>10</v>
      </c>
      <c r="E75" s="21"/>
      <c r="F75" s="22">
        <f t="shared" si="2"/>
        <v>0</v>
      </c>
      <c r="G75" s="33"/>
    </row>
    <row r="76" s="2" customFormat="1" ht="29" customHeight="1" spans="1:7">
      <c r="A76" s="18"/>
      <c r="B76" s="19" t="s">
        <v>166</v>
      </c>
      <c r="C76" s="18" t="s">
        <v>92</v>
      </c>
      <c r="D76" s="20">
        <v>25</v>
      </c>
      <c r="E76" s="21"/>
      <c r="F76" s="22">
        <f t="shared" si="2"/>
        <v>0</v>
      </c>
      <c r="G76" s="33"/>
    </row>
    <row r="77" s="2" customFormat="1" ht="29" customHeight="1" spans="1:7">
      <c r="A77" s="18"/>
      <c r="B77" s="19" t="s">
        <v>167</v>
      </c>
      <c r="C77" s="18" t="s">
        <v>92</v>
      </c>
      <c r="D77" s="20">
        <v>30</v>
      </c>
      <c r="E77" s="21"/>
      <c r="F77" s="22">
        <f t="shared" si="2"/>
        <v>0</v>
      </c>
      <c r="G77" s="33"/>
    </row>
    <row r="78" s="2" customFormat="1" ht="29" customHeight="1" spans="1:7">
      <c r="A78" s="18"/>
      <c r="B78" s="19" t="s">
        <v>103</v>
      </c>
      <c r="C78" s="18" t="s">
        <v>44</v>
      </c>
      <c r="D78" s="20">
        <v>30</v>
      </c>
      <c r="E78" s="21"/>
      <c r="F78" s="22">
        <f t="shared" si="2"/>
        <v>0</v>
      </c>
      <c r="G78" s="33"/>
    </row>
    <row r="79" s="2" customFormat="1" ht="29" customHeight="1" spans="1:7">
      <c r="A79" s="18" t="s">
        <v>104</v>
      </c>
      <c r="B79" s="19" t="s">
        <v>105</v>
      </c>
      <c r="C79" s="18" t="s">
        <v>55</v>
      </c>
      <c r="D79" s="20">
        <v>6800</v>
      </c>
      <c r="E79" s="21"/>
      <c r="F79" s="22">
        <f t="shared" si="2"/>
        <v>0</v>
      </c>
      <c r="G79" s="33"/>
    </row>
    <row r="80" s="2" customFormat="1" ht="29" customHeight="1" spans="1:7">
      <c r="A80" s="18"/>
      <c r="B80" s="19" t="s">
        <v>106</v>
      </c>
      <c r="C80" s="18" t="s">
        <v>107</v>
      </c>
      <c r="D80" s="20">
        <v>120</v>
      </c>
      <c r="E80" s="21"/>
      <c r="F80" s="22">
        <f t="shared" si="2"/>
        <v>0</v>
      </c>
      <c r="G80" s="33"/>
    </row>
    <row r="81" s="2" customFormat="1" ht="29" customHeight="1" spans="1:7">
      <c r="A81" s="18"/>
      <c r="B81" s="19" t="s">
        <v>108</v>
      </c>
      <c r="C81" s="18" t="s">
        <v>107</v>
      </c>
      <c r="D81" s="20">
        <v>280</v>
      </c>
      <c r="E81" s="21"/>
      <c r="F81" s="22">
        <f t="shared" si="2"/>
        <v>0</v>
      </c>
      <c r="G81" s="33"/>
    </row>
    <row r="82" s="2" customFormat="1" ht="29" customHeight="1" spans="1:7">
      <c r="A82" s="18"/>
      <c r="B82" s="19" t="s">
        <v>109</v>
      </c>
      <c r="C82" s="18" t="s">
        <v>107</v>
      </c>
      <c r="D82" s="20">
        <v>100</v>
      </c>
      <c r="E82" s="21"/>
      <c r="F82" s="22">
        <f t="shared" si="2"/>
        <v>0</v>
      </c>
      <c r="G82" s="33"/>
    </row>
    <row r="83" s="2" customFormat="1" ht="29" customHeight="1" spans="1:7">
      <c r="A83" s="18"/>
      <c r="B83" s="19" t="s">
        <v>110</v>
      </c>
      <c r="C83" s="18" t="s">
        <v>111</v>
      </c>
      <c r="D83" s="20">
        <v>2</v>
      </c>
      <c r="E83" s="21"/>
      <c r="F83" s="22">
        <f t="shared" si="2"/>
        <v>0</v>
      </c>
      <c r="G83" s="33"/>
    </row>
    <row r="84" s="2" customFormat="1" ht="29" customHeight="1" spans="1:7">
      <c r="A84" s="18"/>
      <c r="B84" s="19" t="s">
        <v>112</v>
      </c>
      <c r="C84" s="18" t="s">
        <v>50</v>
      </c>
      <c r="D84" s="20">
        <v>5000</v>
      </c>
      <c r="E84" s="21"/>
      <c r="F84" s="22">
        <f t="shared" si="2"/>
        <v>0</v>
      </c>
      <c r="G84" s="33"/>
    </row>
    <row r="85" s="2" customFormat="1" ht="29" customHeight="1" spans="1:7">
      <c r="A85" s="18"/>
      <c r="B85" s="19" t="s">
        <v>113</v>
      </c>
      <c r="C85" s="18" t="s">
        <v>92</v>
      </c>
      <c r="D85" s="20">
        <v>100</v>
      </c>
      <c r="E85" s="21"/>
      <c r="F85" s="22">
        <f t="shared" si="2"/>
        <v>0</v>
      </c>
      <c r="G85" s="33"/>
    </row>
    <row r="86" s="2" customFormat="1" ht="29" customHeight="1" spans="1:7">
      <c r="A86" s="18"/>
      <c r="B86" s="19" t="s">
        <v>114</v>
      </c>
      <c r="C86" s="18" t="s">
        <v>55</v>
      </c>
      <c r="D86" s="20">
        <v>40</v>
      </c>
      <c r="E86" s="21"/>
      <c r="F86" s="22">
        <f t="shared" si="2"/>
        <v>0</v>
      </c>
      <c r="G86" s="33"/>
    </row>
    <row r="87" s="2" customFormat="1" ht="29" customHeight="1" spans="1:7">
      <c r="A87" s="18"/>
      <c r="B87" s="19" t="s">
        <v>115</v>
      </c>
      <c r="C87" s="18" t="s">
        <v>55</v>
      </c>
      <c r="D87" s="20">
        <v>120</v>
      </c>
      <c r="E87" s="21"/>
      <c r="F87" s="22">
        <f t="shared" si="2"/>
        <v>0</v>
      </c>
      <c r="G87" s="33"/>
    </row>
    <row r="88" s="2" customFormat="1" ht="29" customHeight="1" spans="1:7">
      <c r="A88" s="18"/>
      <c r="B88" s="19" t="s">
        <v>116</v>
      </c>
      <c r="C88" s="18" t="s">
        <v>117</v>
      </c>
      <c r="D88" s="20">
        <v>50</v>
      </c>
      <c r="E88" s="21"/>
      <c r="F88" s="22">
        <f t="shared" si="2"/>
        <v>0</v>
      </c>
      <c r="G88" s="33"/>
    </row>
    <row r="89" s="2" customFormat="1" ht="29" customHeight="1" spans="1:7">
      <c r="A89" s="18"/>
      <c r="B89" s="19" t="s">
        <v>118</v>
      </c>
      <c r="C89" s="18" t="s">
        <v>119</v>
      </c>
      <c r="D89" s="20">
        <v>30</v>
      </c>
      <c r="E89" s="21"/>
      <c r="F89" s="22">
        <f t="shared" si="2"/>
        <v>0</v>
      </c>
      <c r="G89" s="33"/>
    </row>
    <row r="90" s="2" customFormat="1" ht="29" customHeight="1" spans="1:7">
      <c r="A90" s="18"/>
      <c r="B90" s="19" t="s">
        <v>120</v>
      </c>
      <c r="C90" s="18" t="s">
        <v>121</v>
      </c>
      <c r="D90" s="20">
        <v>30</v>
      </c>
      <c r="E90" s="21"/>
      <c r="F90" s="22">
        <f t="shared" si="2"/>
        <v>0</v>
      </c>
      <c r="G90" s="33"/>
    </row>
    <row r="91" s="2" customFormat="1" ht="29" customHeight="1" spans="1:7">
      <c r="A91" s="18"/>
      <c r="B91" s="29" t="s">
        <v>122</v>
      </c>
      <c r="C91" s="18" t="s">
        <v>119</v>
      </c>
      <c r="D91" s="20">
        <v>200</v>
      </c>
      <c r="E91" s="21"/>
      <c r="F91" s="22">
        <f t="shared" si="2"/>
        <v>0</v>
      </c>
      <c r="G91" s="33"/>
    </row>
    <row r="92" s="2" customFormat="1" ht="29" customHeight="1" spans="1:7">
      <c r="A92" s="18" t="s">
        <v>123</v>
      </c>
      <c r="B92" s="19" t="s">
        <v>124</v>
      </c>
      <c r="C92" s="18" t="s">
        <v>92</v>
      </c>
      <c r="D92" s="20">
        <v>800</v>
      </c>
      <c r="E92" s="21"/>
      <c r="F92" s="22">
        <f t="shared" si="2"/>
        <v>0</v>
      </c>
      <c r="G92" s="33"/>
    </row>
    <row r="93" s="2" customFormat="1" ht="29" customHeight="1" spans="1:7">
      <c r="A93" s="18"/>
      <c r="B93" s="19" t="s">
        <v>125</v>
      </c>
      <c r="C93" s="18" t="s">
        <v>50</v>
      </c>
      <c r="D93" s="20">
        <v>60</v>
      </c>
      <c r="E93" s="21"/>
      <c r="F93" s="22">
        <f t="shared" si="2"/>
        <v>0</v>
      </c>
      <c r="G93" s="33"/>
    </row>
    <row r="94" s="2" customFormat="1" ht="29" customHeight="1" spans="1:7">
      <c r="A94" s="18"/>
      <c r="B94" s="19" t="s">
        <v>126</v>
      </c>
      <c r="C94" s="18" t="s">
        <v>50</v>
      </c>
      <c r="D94" s="20">
        <v>50</v>
      </c>
      <c r="E94" s="21"/>
      <c r="F94" s="22">
        <f t="shared" si="2"/>
        <v>0</v>
      </c>
      <c r="G94" s="33"/>
    </row>
    <row r="95" s="2" customFormat="1" ht="29" customHeight="1" spans="1:7">
      <c r="A95" s="18"/>
      <c r="B95" s="19" t="s">
        <v>127</v>
      </c>
      <c r="C95" s="18" t="s">
        <v>107</v>
      </c>
      <c r="D95" s="20">
        <v>5970</v>
      </c>
      <c r="E95" s="21"/>
      <c r="F95" s="22">
        <f t="shared" ref="F95:F126" si="3">IF(D95="","",ROUND(D95*E95,0))</f>
        <v>0</v>
      </c>
      <c r="G95" s="33"/>
    </row>
    <row r="96" s="2" customFormat="1" ht="29" customHeight="1" spans="1:7">
      <c r="A96" s="18"/>
      <c r="B96" s="19" t="s">
        <v>128</v>
      </c>
      <c r="C96" s="18" t="s">
        <v>50</v>
      </c>
      <c r="D96" s="20">
        <v>30</v>
      </c>
      <c r="E96" s="21"/>
      <c r="F96" s="22">
        <f t="shared" si="3"/>
        <v>0</v>
      </c>
      <c r="G96" s="33"/>
    </row>
    <row r="97" s="2" customFormat="1" ht="29" customHeight="1" spans="1:7">
      <c r="A97" s="18"/>
      <c r="B97" s="19" t="s">
        <v>129</v>
      </c>
      <c r="C97" s="18" t="s">
        <v>107</v>
      </c>
      <c r="D97" s="20">
        <v>2200</v>
      </c>
      <c r="E97" s="21"/>
      <c r="F97" s="22">
        <f t="shared" si="3"/>
        <v>0</v>
      </c>
      <c r="G97" s="33"/>
    </row>
    <row r="98" s="2" customFormat="1" ht="29" customHeight="1" spans="1:7">
      <c r="A98" s="18" t="s">
        <v>130</v>
      </c>
      <c r="B98" s="19" t="s">
        <v>131</v>
      </c>
      <c r="C98" s="18" t="s">
        <v>50</v>
      </c>
      <c r="D98" s="20">
        <v>5000</v>
      </c>
      <c r="E98" s="21"/>
      <c r="F98" s="22">
        <f t="shared" si="3"/>
        <v>0</v>
      </c>
      <c r="G98" s="33"/>
    </row>
    <row r="99" s="2" customFormat="1" ht="29" customHeight="1" spans="1:7">
      <c r="A99" s="18"/>
      <c r="B99" s="19" t="s">
        <v>132</v>
      </c>
      <c r="C99" s="18" t="s">
        <v>50</v>
      </c>
      <c r="D99" s="20">
        <v>1500</v>
      </c>
      <c r="E99" s="21"/>
      <c r="F99" s="22">
        <f t="shared" si="3"/>
        <v>0</v>
      </c>
      <c r="G99" s="33"/>
    </row>
    <row r="100" s="2" customFormat="1" ht="29" customHeight="1" spans="1:7">
      <c r="A100" s="18"/>
      <c r="B100" s="19" t="s">
        <v>133</v>
      </c>
      <c r="C100" s="18" t="s">
        <v>63</v>
      </c>
      <c r="D100" s="20">
        <v>20</v>
      </c>
      <c r="E100" s="21"/>
      <c r="F100" s="22">
        <f t="shared" si="3"/>
        <v>0</v>
      </c>
      <c r="G100" s="33"/>
    </row>
    <row r="101" s="2" customFormat="1" ht="29" customHeight="1" spans="1:7">
      <c r="A101" s="18"/>
      <c r="B101" s="19" t="s">
        <v>134</v>
      </c>
      <c r="C101" s="18" t="s">
        <v>135</v>
      </c>
      <c r="D101" s="20">
        <v>50</v>
      </c>
      <c r="E101" s="21"/>
      <c r="F101" s="22">
        <f t="shared" si="3"/>
        <v>0</v>
      </c>
      <c r="G101" s="33"/>
    </row>
    <row r="102" s="2" customFormat="1" ht="29" customHeight="1" spans="1:7">
      <c r="A102" s="18"/>
      <c r="B102" s="19" t="s">
        <v>136</v>
      </c>
      <c r="C102" s="18" t="s">
        <v>135</v>
      </c>
      <c r="D102" s="20">
        <v>40</v>
      </c>
      <c r="E102" s="21"/>
      <c r="F102" s="22">
        <f t="shared" si="3"/>
        <v>0</v>
      </c>
      <c r="G102" s="33"/>
    </row>
    <row r="103" s="2" customFormat="1" ht="29" customHeight="1" spans="1:7">
      <c r="A103" s="18"/>
      <c r="B103" s="19" t="s">
        <v>137</v>
      </c>
      <c r="C103" s="18" t="s">
        <v>135</v>
      </c>
      <c r="D103" s="20">
        <v>150</v>
      </c>
      <c r="E103" s="21"/>
      <c r="F103" s="22">
        <f t="shared" si="3"/>
        <v>0</v>
      </c>
      <c r="G103" s="33"/>
    </row>
    <row r="104" s="2" customFormat="1" ht="29" customHeight="1" spans="1:7">
      <c r="A104" s="18"/>
      <c r="B104" s="19" t="s">
        <v>138</v>
      </c>
      <c r="C104" s="18" t="s">
        <v>135</v>
      </c>
      <c r="D104" s="20">
        <v>50</v>
      </c>
      <c r="E104" s="21"/>
      <c r="F104" s="22">
        <f t="shared" si="3"/>
        <v>0</v>
      </c>
      <c r="G104" s="33"/>
    </row>
    <row r="105" s="2" customFormat="1" ht="29" customHeight="1" spans="1:7">
      <c r="A105" s="18"/>
      <c r="B105" s="19" t="s">
        <v>139</v>
      </c>
      <c r="C105" s="18" t="s">
        <v>135</v>
      </c>
      <c r="D105" s="20">
        <v>50</v>
      </c>
      <c r="E105" s="21"/>
      <c r="F105" s="22">
        <f t="shared" si="3"/>
        <v>0</v>
      </c>
      <c r="G105" s="33"/>
    </row>
    <row r="106" s="2" customFormat="1" ht="29" customHeight="1" spans="1:7">
      <c r="A106" s="18"/>
      <c r="B106" s="19" t="s">
        <v>168</v>
      </c>
      <c r="C106" s="18" t="s">
        <v>135</v>
      </c>
      <c r="D106" s="20">
        <v>200</v>
      </c>
      <c r="E106" s="21"/>
      <c r="F106" s="22">
        <f t="shared" si="3"/>
        <v>0</v>
      </c>
      <c r="G106" s="33"/>
    </row>
    <row r="107" s="2" customFormat="1" ht="29" customHeight="1" spans="1:7">
      <c r="A107" s="18" t="s">
        <v>66</v>
      </c>
      <c r="B107" s="19" t="s">
        <v>141</v>
      </c>
      <c r="C107" s="18" t="s">
        <v>78</v>
      </c>
      <c r="D107" s="20">
        <v>37852</v>
      </c>
      <c r="E107" s="21"/>
      <c r="F107" s="22">
        <f t="shared" si="3"/>
        <v>0</v>
      </c>
      <c r="G107" s="33"/>
    </row>
    <row r="108" s="2" customFormat="1" ht="29" customHeight="1" spans="1:7">
      <c r="A108" s="18"/>
      <c r="B108" s="19" t="s">
        <v>142</v>
      </c>
      <c r="C108" s="18" t="s">
        <v>78</v>
      </c>
      <c r="D108" s="20">
        <v>9500</v>
      </c>
      <c r="E108" s="21"/>
      <c r="F108" s="22">
        <f t="shared" si="3"/>
        <v>0</v>
      </c>
      <c r="G108" s="33"/>
    </row>
    <row r="109" s="2" customFormat="1" ht="29" customHeight="1" spans="1:7">
      <c r="A109" s="18"/>
      <c r="B109" s="19" t="s">
        <v>143</v>
      </c>
      <c r="C109" s="18" t="s">
        <v>78</v>
      </c>
      <c r="D109" s="20">
        <v>120</v>
      </c>
      <c r="E109" s="21"/>
      <c r="F109" s="22">
        <f t="shared" si="3"/>
        <v>0</v>
      </c>
      <c r="G109" s="33"/>
    </row>
    <row r="110" s="2" customFormat="1" ht="29" customHeight="1" spans="1:7">
      <c r="A110" s="18"/>
      <c r="B110" s="19" t="s">
        <v>169</v>
      </c>
      <c r="C110" s="18" t="s">
        <v>78</v>
      </c>
      <c r="D110" s="20">
        <v>350</v>
      </c>
      <c r="E110" s="21"/>
      <c r="F110" s="22">
        <f t="shared" si="3"/>
        <v>0</v>
      </c>
      <c r="G110" s="33"/>
    </row>
    <row r="111" s="2" customFormat="1" ht="29" customHeight="1" spans="1:7">
      <c r="A111" s="18"/>
      <c r="B111" s="19" t="s">
        <v>144</v>
      </c>
      <c r="C111" s="18" t="s">
        <v>78</v>
      </c>
      <c r="D111" s="20">
        <v>37852</v>
      </c>
      <c r="E111" s="21"/>
      <c r="F111" s="22">
        <f t="shared" si="3"/>
        <v>0</v>
      </c>
      <c r="G111" s="33"/>
    </row>
    <row r="112" s="2" customFormat="1" ht="29" customHeight="1" spans="1:7">
      <c r="A112" s="18"/>
      <c r="B112" s="19" t="s">
        <v>170</v>
      </c>
      <c r="C112" s="18" t="s">
        <v>78</v>
      </c>
      <c r="D112" s="20">
        <v>9500</v>
      </c>
      <c r="E112" s="21"/>
      <c r="F112" s="22">
        <f t="shared" si="3"/>
        <v>0</v>
      </c>
      <c r="G112" s="33"/>
    </row>
    <row r="113" s="2" customFormat="1" ht="29" customHeight="1" spans="1:7">
      <c r="A113" s="18"/>
      <c r="B113" s="19" t="s">
        <v>171</v>
      </c>
      <c r="C113" s="18" t="s">
        <v>107</v>
      </c>
      <c r="D113" s="20">
        <v>125862</v>
      </c>
      <c r="E113" s="21"/>
      <c r="F113" s="22">
        <f t="shared" si="3"/>
        <v>0</v>
      </c>
      <c r="G113" s="33"/>
    </row>
    <row r="114" s="2" customFormat="1" ht="29" customHeight="1" spans="1:7">
      <c r="A114" s="18"/>
      <c r="B114" s="19" t="s">
        <v>145</v>
      </c>
      <c r="C114" s="18" t="s">
        <v>47</v>
      </c>
      <c r="D114" s="20">
        <v>1</v>
      </c>
      <c r="E114" s="21"/>
      <c r="F114" s="22">
        <f t="shared" si="3"/>
        <v>0</v>
      </c>
      <c r="G114" s="33"/>
    </row>
    <row r="115" s="2" customFormat="1" ht="29" customHeight="1" spans="1:7">
      <c r="A115" s="18"/>
      <c r="B115" s="19" t="s">
        <v>146</v>
      </c>
      <c r="C115" s="18" t="s">
        <v>78</v>
      </c>
      <c r="D115" s="20">
        <v>200</v>
      </c>
      <c r="E115" s="21"/>
      <c r="F115" s="22">
        <f t="shared" si="3"/>
        <v>0</v>
      </c>
      <c r="G115" s="33"/>
    </row>
    <row r="116" s="2" customFormat="1" ht="29" customHeight="1" spans="1:7">
      <c r="A116" s="18"/>
      <c r="B116" s="19" t="s">
        <v>172</v>
      </c>
      <c r="C116" s="18" t="s">
        <v>107</v>
      </c>
      <c r="D116" s="20">
        <v>800</v>
      </c>
      <c r="E116" s="21"/>
      <c r="F116" s="22">
        <f t="shared" si="3"/>
        <v>0</v>
      </c>
      <c r="G116" s="33"/>
    </row>
    <row r="117" s="2" customFormat="1" ht="29" customHeight="1" spans="1:7">
      <c r="A117" s="18"/>
      <c r="B117" s="19" t="s">
        <v>173</v>
      </c>
      <c r="C117" s="18" t="s">
        <v>107</v>
      </c>
      <c r="D117" s="20">
        <v>1500</v>
      </c>
      <c r="E117" s="34"/>
      <c r="F117" s="22">
        <f t="shared" si="3"/>
        <v>0</v>
      </c>
      <c r="G117" s="33"/>
    </row>
    <row r="118" s="2" customFormat="1" ht="29" customHeight="1" spans="1:7">
      <c r="A118" s="18"/>
      <c r="B118" s="19" t="s">
        <v>147</v>
      </c>
      <c r="C118" s="18" t="s">
        <v>47</v>
      </c>
      <c r="D118" s="20">
        <v>1</v>
      </c>
      <c r="E118" s="21"/>
      <c r="F118" s="22">
        <f t="shared" si="3"/>
        <v>0</v>
      </c>
      <c r="G118" s="33"/>
    </row>
    <row r="119" s="2" customFormat="1" ht="29" customHeight="1" spans="1:7">
      <c r="A119" s="27" t="s">
        <v>148</v>
      </c>
      <c r="B119" s="19" t="s">
        <v>149</v>
      </c>
      <c r="C119" s="27" t="s">
        <v>150</v>
      </c>
      <c r="D119" s="20">
        <v>100</v>
      </c>
      <c r="E119" s="21"/>
      <c r="F119" s="22">
        <f t="shared" si="3"/>
        <v>0</v>
      </c>
      <c r="G119" s="33"/>
    </row>
    <row r="120" s="2" customFormat="1" ht="29" customHeight="1" spans="1:7">
      <c r="A120" s="27" t="s">
        <v>151</v>
      </c>
      <c r="B120" s="19" t="s">
        <v>152</v>
      </c>
      <c r="C120" s="18"/>
      <c r="D120" s="39"/>
      <c r="E120" s="21"/>
      <c r="F120" s="22" t="str">
        <f t="shared" si="3"/>
        <v/>
      </c>
      <c r="G120" s="33"/>
    </row>
    <row r="121" s="2" customFormat="1" ht="29" customHeight="1" spans="1:7">
      <c r="A121" s="27"/>
      <c r="B121" s="19" t="s">
        <v>153</v>
      </c>
      <c r="C121" s="27" t="s">
        <v>154</v>
      </c>
      <c r="D121" s="20">
        <v>3</v>
      </c>
      <c r="E121" s="21"/>
      <c r="F121" s="22">
        <f t="shared" si="3"/>
        <v>0</v>
      </c>
      <c r="G121" s="33"/>
    </row>
    <row r="122" s="2" customFormat="1" ht="29" customHeight="1" spans="1:7">
      <c r="A122" s="27"/>
      <c r="B122" s="19" t="s">
        <v>155</v>
      </c>
      <c r="C122" s="27" t="s">
        <v>154</v>
      </c>
      <c r="D122" s="20">
        <v>6</v>
      </c>
      <c r="E122" s="21"/>
      <c r="F122" s="22">
        <f t="shared" si="3"/>
        <v>0</v>
      </c>
      <c r="G122" s="33"/>
    </row>
    <row r="123" s="2" customFormat="1" ht="29" customHeight="1" spans="1:7">
      <c r="A123" s="27"/>
      <c r="B123" s="19" t="s">
        <v>156</v>
      </c>
      <c r="C123" s="27" t="s">
        <v>154</v>
      </c>
      <c r="D123" s="20">
        <v>3</v>
      </c>
      <c r="E123" s="21"/>
      <c r="F123" s="22">
        <f t="shared" si="3"/>
        <v>0</v>
      </c>
      <c r="G123" s="33"/>
    </row>
    <row r="124" s="2" customFormat="1" ht="29" customHeight="1" spans="1:7">
      <c r="A124" s="27"/>
      <c r="B124" s="19" t="s">
        <v>157</v>
      </c>
      <c r="C124" s="27" t="s">
        <v>154</v>
      </c>
      <c r="D124" s="20">
        <v>6</v>
      </c>
      <c r="E124" s="21"/>
      <c r="F124" s="22">
        <f t="shared" si="3"/>
        <v>0</v>
      </c>
      <c r="G124" s="33"/>
    </row>
    <row r="125" s="2" customFormat="1" ht="29" customHeight="1" spans="1:7">
      <c r="A125" s="27"/>
      <c r="B125" s="19" t="s">
        <v>158</v>
      </c>
      <c r="C125" s="27" t="s">
        <v>111</v>
      </c>
      <c r="D125" s="20">
        <v>100</v>
      </c>
      <c r="E125" s="21"/>
      <c r="F125" s="22">
        <f t="shared" si="3"/>
        <v>0</v>
      </c>
      <c r="G125" s="33"/>
    </row>
    <row r="126" s="2" customFormat="1" ht="29" customHeight="1" spans="1:7">
      <c r="A126" s="27" t="s">
        <v>159</v>
      </c>
      <c r="B126" s="19" t="s">
        <v>160</v>
      </c>
      <c r="C126" s="27" t="s">
        <v>47</v>
      </c>
      <c r="D126" s="39">
        <v>1</v>
      </c>
      <c r="E126" s="21"/>
      <c r="F126" s="22">
        <f t="shared" si="3"/>
        <v>0</v>
      </c>
      <c r="G126" s="33"/>
    </row>
    <row r="127" s="2" customFormat="1" ht="29" customHeight="1" spans="1:7">
      <c r="A127" s="35" t="s">
        <v>85</v>
      </c>
      <c r="B127" s="36"/>
      <c r="C127" s="36"/>
      <c r="D127" s="36"/>
      <c r="E127" s="37"/>
      <c r="F127" s="38">
        <f>SUM(F62:F126)</f>
        <v>0</v>
      </c>
      <c r="G127" s="33"/>
    </row>
    <row r="128" s="2" customFormat="1" ht="29" customHeight="1" spans="1:7">
      <c r="A128" s="15" t="s">
        <v>174</v>
      </c>
      <c r="B128" s="16"/>
      <c r="C128" s="16"/>
      <c r="D128" s="16"/>
      <c r="E128" s="16"/>
      <c r="F128" s="16"/>
      <c r="G128" s="17"/>
    </row>
    <row r="129" s="2" customFormat="1" ht="29" customHeight="1" spans="1:7">
      <c r="A129" s="18" t="s">
        <v>104</v>
      </c>
      <c r="B129" s="19" t="s">
        <v>105</v>
      </c>
      <c r="C129" s="18" t="s">
        <v>55</v>
      </c>
      <c r="D129" s="20">
        <v>1500</v>
      </c>
      <c r="E129" s="21"/>
      <c r="F129" s="22">
        <f>IF(D129="","",ROUND(D129*E129,0))</f>
        <v>0</v>
      </c>
      <c r="G129" s="33"/>
    </row>
    <row r="130" s="2" customFormat="1" ht="29" customHeight="1" spans="1:7">
      <c r="A130" s="18"/>
      <c r="B130" s="19" t="s">
        <v>106</v>
      </c>
      <c r="C130" s="18" t="s">
        <v>107</v>
      </c>
      <c r="D130" s="20">
        <v>30</v>
      </c>
      <c r="E130" s="21"/>
      <c r="F130" s="22">
        <f t="shared" ref="F130:F142" si="4">IF(D130="","",ROUND(D130*E130,0))</f>
        <v>0</v>
      </c>
      <c r="G130" s="33"/>
    </row>
    <row r="131" s="2" customFormat="1" ht="29" customHeight="1" spans="1:7">
      <c r="A131" s="18"/>
      <c r="B131" s="19" t="s">
        <v>108</v>
      </c>
      <c r="C131" s="18" t="s">
        <v>107</v>
      </c>
      <c r="D131" s="20">
        <v>100</v>
      </c>
      <c r="E131" s="21"/>
      <c r="F131" s="22">
        <f t="shared" si="4"/>
        <v>0</v>
      </c>
      <c r="G131" s="33"/>
    </row>
    <row r="132" s="2" customFormat="1" ht="29" customHeight="1" spans="1:7">
      <c r="A132" s="18"/>
      <c r="B132" s="19" t="s">
        <v>109</v>
      </c>
      <c r="C132" s="18" t="s">
        <v>107</v>
      </c>
      <c r="D132" s="20">
        <v>30</v>
      </c>
      <c r="E132" s="21"/>
      <c r="F132" s="22">
        <f t="shared" si="4"/>
        <v>0</v>
      </c>
      <c r="G132" s="33"/>
    </row>
    <row r="133" s="2" customFormat="1" ht="29" customHeight="1" spans="1:7">
      <c r="A133" s="18"/>
      <c r="B133" s="19" t="s">
        <v>110</v>
      </c>
      <c r="C133" s="18" t="s">
        <v>111</v>
      </c>
      <c r="D133" s="20">
        <v>1</v>
      </c>
      <c r="E133" s="21"/>
      <c r="F133" s="22">
        <f t="shared" si="4"/>
        <v>0</v>
      </c>
      <c r="G133" s="33"/>
    </row>
    <row r="134" s="2" customFormat="1" ht="29" customHeight="1" spans="1:7">
      <c r="A134" s="18"/>
      <c r="B134" s="19" t="s">
        <v>112</v>
      </c>
      <c r="C134" s="18" t="s">
        <v>50</v>
      </c>
      <c r="D134" s="20">
        <v>8122</v>
      </c>
      <c r="E134" s="21"/>
      <c r="F134" s="22">
        <f t="shared" si="4"/>
        <v>0</v>
      </c>
      <c r="G134" s="33"/>
    </row>
    <row r="135" s="2" customFormat="1" ht="29" customHeight="1" spans="1:7">
      <c r="A135" s="18"/>
      <c r="B135" s="19" t="s">
        <v>113</v>
      </c>
      <c r="C135" s="18" t="s">
        <v>92</v>
      </c>
      <c r="D135" s="20">
        <v>30</v>
      </c>
      <c r="E135" s="21"/>
      <c r="F135" s="22">
        <f t="shared" si="4"/>
        <v>0</v>
      </c>
      <c r="G135" s="33"/>
    </row>
    <row r="136" s="2" customFormat="1" ht="29" customHeight="1" spans="1:7">
      <c r="A136" s="18"/>
      <c r="B136" s="19" t="s">
        <v>114</v>
      </c>
      <c r="C136" s="18" t="s">
        <v>55</v>
      </c>
      <c r="D136" s="20">
        <v>30</v>
      </c>
      <c r="E136" s="21"/>
      <c r="F136" s="22">
        <f t="shared" si="4"/>
        <v>0</v>
      </c>
      <c r="G136" s="33"/>
    </row>
    <row r="137" s="2" customFormat="1" ht="29" customHeight="1" spans="1:7">
      <c r="A137" s="18"/>
      <c r="B137" s="19" t="s">
        <v>115</v>
      </c>
      <c r="C137" s="18" t="s">
        <v>55</v>
      </c>
      <c r="D137" s="20">
        <v>80</v>
      </c>
      <c r="E137" s="21"/>
      <c r="F137" s="22">
        <f t="shared" si="4"/>
        <v>0</v>
      </c>
      <c r="G137" s="33"/>
    </row>
    <row r="138" s="2" customFormat="1" ht="29" customHeight="1" spans="1:7">
      <c r="A138" s="18"/>
      <c r="B138" s="19" t="s">
        <v>116</v>
      </c>
      <c r="C138" s="18" t="s">
        <v>117</v>
      </c>
      <c r="D138" s="20">
        <v>30</v>
      </c>
      <c r="E138" s="21"/>
      <c r="F138" s="22">
        <f t="shared" si="4"/>
        <v>0</v>
      </c>
      <c r="G138" s="33"/>
    </row>
    <row r="139" s="2" customFormat="1" ht="29" customHeight="1" spans="1:7">
      <c r="A139" s="18"/>
      <c r="B139" s="19" t="s">
        <v>118</v>
      </c>
      <c r="C139" s="18" t="s">
        <v>119</v>
      </c>
      <c r="D139" s="20">
        <v>20</v>
      </c>
      <c r="E139" s="21"/>
      <c r="F139" s="22">
        <f t="shared" si="4"/>
        <v>0</v>
      </c>
      <c r="G139" s="33"/>
    </row>
    <row r="140" s="2" customFormat="1" ht="29" customHeight="1" spans="1:7">
      <c r="A140" s="18"/>
      <c r="B140" s="19" t="s">
        <v>120</v>
      </c>
      <c r="C140" s="18" t="s">
        <v>121</v>
      </c>
      <c r="D140" s="20">
        <v>20</v>
      </c>
      <c r="E140" s="21"/>
      <c r="F140" s="22">
        <f t="shared" si="4"/>
        <v>0</v>
      </c>
      <c r="G140" s="33"/>
    </row>
    <row r="141" s="2" customFormat="1" ht="29" customHeight="1" spans="1:7">
      <c r="A141" s="18" t="s">
        <v>123</v>
      </c>
      <c r="B141" s="19" t="s">
        <v>175</v>
      </c>
      <c r="C141" s="18" t="s">
        <v>63</v>
      </c>
      <c r="D141" s="20">
        <v>16</v>
      </c>
      <c r="E141" s="21"/>
      <c r="F141" s="22">
        <f t="shared" si="4"/>
        <v>0</v>
      </c>
      <c r="G141" s="33"/>
    </row>
    <row r="142" s="2" customFormat="1" ht="29" customHeight="1" spans="1:7">
      <c r="A142" s="18"/>
      <c r="B142" s="19" t="s">
        <v>176</v>
      </c>
      <c r="C142" s="18" t="s">
        <v>107</v>
      </c>
      <c r="D142" s="20">
        <v>3500</v>
      </c>
      <c r="E142" s="21"/>
      <c r="F142" s="22">
        <f t="shared" si="4"/>
        <v>0</v>
      </c>
      <c r="G142" s="33"/>
    </row>
    <row r="143" s="2" customFormat="1" ht="29" customHeight="1" spans="1:7">
      <c r="A143" s="35" t="s">
        <v>177</v>
      </c>
      <c r="B143" s="36"/>
      <c r="C143" s="36"/>
      <c r="D143" s="36"/>
      <c r="E143" s="37"/>
      <c r="F143" s="38">
        <f>SUM(F129:F142)</f>
        <v>0</v>
      </c>
      <c r="G143" s="33"/>
    </row>
    <row r="144" s="2" customFormat="1" ht="29" customHeight="1" spans="1:7">
      <c r="A144" s="40" t="s">
        <v>178</v>
      </c>
      <c r="B144" s="40"/>
      <c r="C144" s="40"/>
      <c r="D144" s="41">
        <f>F143+F127+F60</f>
        <v>0</v>
      </c>
      <c r="E144" s="41"/>
      <c r="F144" s="41"/>
      <c r="G144" s="42"/>
    </row>
    <row r="145" s="3" customFormat="1" ht="29" customHeight="1" spans="1:7">
      <c r="A145" s="40" t="s">
        <v>87</v>
      </c>
      <c r="B145" s="40"/>
      <c r="C145" s="40"/>
      <c r="D145" s="43">
        <f>D144*0.05</f>
        <v>0</v>
      </c>
      <c r="E145" s="43"/>
      <c r="F145" s="43"/>
      <c r="G145" s="42"/>
    </row>
    <row r="146" ht="29" customHeight="1" spans="1:7">
      <c r="A146" s="40" t="s">
        <v>88</v>
      </c>
      <c r="B146" s="40"/>
      <c r="C146" s="40"/>
      <c r="D146" s="41">
        <f>D144*0.02</f>
        <v>0</v>
      </c>
      <c r="E146" s="41"/>
      <c r="F146" s="41"/>
      <c r="G146" s="42"/>
    </row>
    <row r="147" ht="29" customHeight="1" spans="1:7">
      <c r="A147" s="44" t="s">
        <v>89</v>
      </c>
      <c r="B147" s="44"/>
      <c r="C147" s="44"/>
      <c r="D147" s="45">
        <f>D144+D145+D146</f>
        <v>0</v>
      </c>
      <c r="E147" s="45"/>
      <c r="F147" s="45"/>
      <c r="G147" s="42"/>
    </row>
  </sheetData>
  <sheetProtection algorithmName="SHA-512" hashValue="C6BzjMM7fA2NO1JSsumwgC6S9E8UVmJPtDx6rg3xYy76CTtgp35W/7T0iJdRrb8t2rNYbAK/wPW5cVflf3GXsg==" saltValue="mXiHpbCg+Hia4U1qjEv/JQ==" spinCount="100000" sheet="1" formatColumns="0" formatRows="0" objects="1"/>
  <mergeCells count="17">
    <mergeCell ref="A1:G1"/>
    <mergeCell ref="A2:E2"/>
    <mergeCell ref="F2:G2"/>
    <mergeCell ref="A4:G4"/>
    <mergeCell ref="A60:E60"/>
    <mergeCell ref="A61:G61"/>
    <mergeCell ref="A127:E127"/>
    <mergeCell ref="A128:G128"/>
    <mergeCell ref="A143:E143"/>
    <mergeCell ref="A144:C144"/>
    <mergeCell ref="D144:F144"/>
    <mergeCell ref="A145:C145"/>
    <mergeCell ref="D145:F145"/>
    <mergeCell ref="A146:C146"/>
    <mergeCell ref="D146:F146"/>
    <mergeCell ref="A147:C147"/>
    <mergeCell ref="D147:F147"/>
  </mergeCells>
  <conditionalFormatting sqref="D120">
    <cfRule type="cellIs" dxfId="0" priority="4" stopIfTrue="1" operator="equal">
      <formula>0</formula>
    </cfRule>
  </conditionalFormatting>
  <conditionalFormatting sqref="A144">
    <cfRule type="cellIs" dxfId="0" priority="1" stopIfTrue="1" operator="equal">
      <formula>0</formula>
    </cfRule>
  </conditionalFormatting>
  <conditionalFormatting sqref="A52:A59">
    <cfRule type="cellIs" dxfId="0" priority="8" stopIfTrue="1" operator="equal">
      <formula>0</formula>
    </cfRule>
  </conditionalFormatting>
  <conditionalFormatting sqref="A119:A126">
    <cfRule type="cellIs" dxfId="0" priority="5" stopIfTrue="1" operator="equal">
      <formula>0</formula>
    </cfRule>
  </conditionalFormatting>
  <pageMargins left="0.786805555555556" right="0.786805555555556" top="0.786805555555556" bottom="0.786805555555556" header="0.314583333333333" footer="0.298611111111111"/>
  <pageSetup paperSize="9" scale="95"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 master="" otherUserPermission="visible"/>
  <rangeList sheetStid="10" master="" otherUserPermission="visible"/>
  <rangeList sheetStid="6" master="" otherUserPermission="visible"/>
  <rangeList sheetStid="2" master="" otherUserPermission="visible">
    <arrUserId title="区域1_1" rangeCreator="" othersAccessPermission="edit"/>
    <arrUserId title="区域1" rangeCreator="" othersAccessPermission="edit"/>
  </rangeList>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 </vt:lpstr>
      <vt:lpstr>总说明</vt:lpstr>
      <vt:lpstr>报价汇总表</vt:lpstr>
      <vt:lpstr>基价类</vt:lpstr>
      <vt:lpstr>单价类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ss</cp:lastModifiedBy>
  <dcterms:created xsi:type="dcterms:W3CDTF">2015-06-05T18:19:00Z</dcterms:created>
  <cp:lastPrinted>2024-04-26T02:51:00Z</cp:lastPrinted>
  <dcterms:modified xsi:type="dcterms:W3CDTF">2025-09-16T02:32:03Z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3CE5DFE8325E44ECBB0ABD420AF17635_13</vt:lpwstr>
  </property>
  <property fmtid="{D5CDD505-2E9C-101B-9397-08002B2CF9AE}" pid="3" name="KSOProductBuildVer">
    <vt:lpwstr>2052-12.1.0.22529</vt:lpwstr>
  </property>
</Properties>
</file>