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说明" sheetId="11" r:id="rId1"/>
    <sheet name="投标总报价汇总表" sheetId="2" r:id="rId2"/>
    <sheet name="A汇总表" sheetId="3" r:id="rId3"/>
    <sheet name="A100章" sheetId="4" r:id="rId4"/>
    <sheet name="A200章" sheetId="12" r:id="rId5"/>
    <sheet name="A300章" sheetId="13" r:id="rId6"/>
    <sheet name="A400章" sheetId="14" r:id="rId7"/>
    <sheet name="B汇总表" sheetId="5" r:id="rId8"/>
    <sheet name="B100章" sheetId="6" r:id="rId9"/>
    <sheet name="B200章" sheetId="15" r:id="rId10"/>
    <sheet name="B300章" sheetId="16" r:id="rId11"/>
    <sheet name="B400章" sheetId="17" r:id="rId12"/>
    <sheet name="C汇总表" sheetId="7" r:id="rId13"/>
    <sheet name="C100章" sheetId="8" r:id="rId14"/>
    <sheet name="C200章 " sheetId="18" r:id="rId15"/>
    <sheet name="C300章 " sheetId="19" r:id="rId16"/>
    <sheet name="C400章" sheetId="20" r:id="rId17"/>
    <sheet name="D汇总表" sheetId="9" r:id="rId18"/>
    <sheet name="D100章" sheetId="10" r:id="rId19"/>
    <sheet name="D200章" sheetId="21" r:id="rId20"/>
    <sheet name="D300章" sheetId="22" r:id="rId21"/>
    <sheet name="D400章" sheetId="23" r:id="rId22"/>
  </sheets>
  <definedNames>
    <definedName name="_xlnm.Print_Area" localSheetId="1">投标总报价汇总表!$A$1:$C$9</definedName>
    <definedName name="_xlnm.Print_Area" localSheetId="2">A汇总表!#REF!</definedName>
    <definedName name="_xlnm.Print_Area" localSheetId="3">A100章!$A$1:$F$14</definedName>
    <definedName name="_xlnm.Print_Area" localSheetId="7">B汇总表!#REF!</definedName>
    <definedName name="_xlnm.Print_Area" localSheetId="8">B100章!$A$1:$F$14</definedName>
    <definedName name="_xlnm.Print_Area" localSheetId="12">C汇总表!#REF!</definedName>
    <definedName name="_xlnm.Print_Area" localSheetId="13">'C100章'!$A$1:$F$14</definedName>
    <definedName name="_xlnm.Print_Area" localSheetId="17">D汇总表!#REF!</definedName>
    <definedName name="_xlnm.Print_Area" localSheetId="18">D100章!$A$1:$F$14</definedName>
    <definedName name="_xlnm._FilterDatabase" localSheetId="3" hidden="1">A100章!$A$1:$F$14</definedName>
    <definedName name="_xlnm._FilterDatabase" localSheetId="8" hidden="1">B100章!$A$1:$F$14</definedName>
    <definedName name="_xlnm._FilterDatabase" localSheetId="13" hidden="1">'C100章'!$A$1:$F$14</definedName>
    <definedName name="_xlnm._FilterDatabase" localSheetId="18" hidden="1">D100章!$A$1:$F$14</definedName>
    <definedName name="_xlnm.Print_Area" localSheetId="4">A200章!$A$1:$F$13</definedName>
    <definedName name="_xlnm._FilterDatabase" localSheetId="4" hidden="1">A200章!$A$1:$F$13</definedName>
    <definedName name="_xlnm.Print_Area" localSheetId="5">A300章!$A$1:$F$11</definedName>
    <definedName name="_xlnm._FilterDatabase" localSheetId="5" hidden="1">A300章!$A$1:$F$11</definedName>
    <definedName name="_xlnm.Print_Area" localSheetId="6">A400章!$A$1:$F$25</definedName>
    <definedName name="_xlnm._FilterDatabase" localSheetId="6" hidden="1">A400章!$A$1:$F$25</definedName>
    <definedName name="_xlnm.Print_Area" localSheetId="9">B200章!$A$1:$F$13</definedName>
    <definedName name="_xlnm._FilterDatabase" localSheetId="9" hidden="1">B200章!$A$1:$F$13</definedName>
    <definedName name="_xlnm.Print_Area" localSheetId="10">B300章!$A$1:$F$11</definedName>
    <definedName name="_xlnm._FilterDatabase" localSheetId="10" hidden="1">B300章!$A$1:$F$11</definedName>
    <definedName name="_xlnm.Print_Area" localSheetId="11">B400章!$A$1:$F$26</definedName>
    <definedName name="_xlnm._FilterDatabase" localSheetId="11" hidden="1">B400章!$A$1:$F$26</definedName>
    <definedName name="_xlnm.Print_Area" localSheetId="14">'C200章 '!$A$1:$F$13</definedName>
    <definedName name="_xlnm._FilterDatabase" localSheetId="14" hidden="1">'C200章 '!$A$1:$F$13</definedName>
    <definedName name="_xlnm.Print_Area" localSheetId="15">'C300章 '!$A$1:$F$11</definedName>
    <definedName name="_xlnm._FilterDatabase" localSheetId="15" hidden="1">'C300章 '!$A$1:$F$11</definedName>
    <definedName name="_xlnm.Print_Area" localSheetId="16">'C400章'!$A$1:$F$26</definedName>
    <definedName name="_xlnm._FilterDatabase" localSheetId="16" hidden="1">'C400章'!$A$1:$F$26</definedName>
    <definedName name="_xlnm.Print_Area" localSheetId="19">D200章!$A$1:$F$17</definedName>
    <definedName name="_xlnm._FilterDatabase" localSheetId="19" hidden="1">D200章!$A$1:$F$17</definedName>
    <definedName name="_xlnm.Print_Area" localSheetId="20">D300章!$A$1:$F$11</definedName>
    <definedName name="_xlnm._FilterDatabase" localSheetId="20" hidden="1">D300章!$A$1:$F$11</definedName>
    <definedName name="_xlnm.Print_Area" localSheetId="21">D400章!$A$1:$F$26</definedName>
    <definedName name="_xlnm._FilterDatabase" localSheetId="21" hidden="1">D400章!$A$1:$F$26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<sst xmlns="http://schemas.openxmlformats.org/spreadsheetml/2006/main" count="939" uniqueCount="213">
  <si>
    <t>第五章  工程量清单</t>
  </si>
  <si>
    <t>1．工程量清单说明</t>
  </si>
  <si>
    <t xml:space="preserve">    1.1  本工程量清单是根据中华人民共和国交通运输部《公路工程标准施工招标文件》（2018年版）第三卷第七章“技术规范”、第八章“工程量清单计量规则”进行编制。</t>
  </si>
  <si>
    <t xml:space="preserve">    1.2  本工程量清单应与招标文件中的投标人须知、通用合同条款、专用合同条款、技术规范及图纸等一起阅读和理解。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</si>
  <si>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第15．4款的规定，由监理人确定的单价或总额价计算支付额。</t>
  </si>
  <si>
    <t xml:space="preserve">    1.4  工程量清单各章是按中华人民共和国交通运输部《公路工程标准施工招标文件》（2018年版）第三卷第七章“技术规范”的相应章次编号的，因此，工程量清单中各章的工程子目的范围与计量等应与“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</si>
  <si>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</si>
  <si>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</si>
  <si>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</si>
  <si>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</si>
  <si>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工程量清单中的每一子目须填人单价或价格，且只允许有一个报价。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</si>
  <si>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</si>
  <si>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人单价或价格的子目，其费用视为已分摊在工程量清单中其他相关子目的单价或价格之中。承包人必须按监理人指令完成工程量清单中未填人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</si>
  <si>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</si>
  <si>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</si>
  <si>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</si>
  <si>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r>
      <rPr>
        <sz val="14"/>
        <color rgb="FFFF0000"/>
        <rFont val="新宋体"/>
        <charset val="134"/>
      </rPr>
      <t xml:space="preserve">    2.7  暂列金额(不含计日工总额)的数量及拟用子目的说明：</t>
    </r>
    <r>
      <rPr>
        <u/>
        <sz val="14"/>
        <color rgb="FFFF6600"/>
        <rFont val="新宋体"/>
        <charset val="134"/>
      </rPr>
      <t xml:space="preserve">  / </t>
    </r>
    <r>
      <rPr>
        <sz val="14"/>
        <color rgb="FFFF0000"/>
        <rFont val="新宋体"/>
        <charset val="134"/>
      </rPr>
      <t>元。</t>
    </r>
  </si>
  <si>
    <t xml:space="preserve">    2.8  暂估价的数量及拟用子目的说明：无。</t>
  </si>
  <si>
    <t>3．计日工说明</t>
  </si>
  <si>
    <t xml:space="preserve">    3.1  总则</t>
  </si>
  <si>
    <t xml:space="preserve">    (1)本说明应参照通用合同条款第15．7款一并理解。</t>
  </si>
  <si>
    <t xml:space="preserve">    (2)未经监理人书面指令，任何工程不得按计日工施工；接到监理人按计日工施工的书面指令，承包人也不得拒绝。</t>
  </si>
  <si>
    <t xml:space="preserve">    (3)投标人应在计日工单价表中填列计日工子目的基本单价或租价，该基本单价或租价适用于监理人指令的任何数量的计日工的结算与支付。计日工的劳务、材料和施工机械由招标人(或发包人)列出正常的估计数量，投标人报出单价，计算出计日工总额后列入工程量清单汇总表中并进入评标价。</t>
  </si>
  <si>
    <t xml:space="preserve">    (4)计日工不调价。</t>
  </si>
  <si>
    <t xml:space="preserve">    3.2  计日工劳务</t>
  </si>
  <si>
    <t xml:space="preserve">    (1)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</si>
  <si>
    <t xml:space="preserve">    (2)承包人可以得到用于计日工劳务的全部工时的支付，此支付按承包人填报的“计日工劳务单价表”所列单价计算，该单价应包括基本单价及承包人的管理费、税费、利润等所有附加费，说明如下：</t>
  </si>
  <si>
    <t xml:space="preserve">    a．劳务基本单价包括：承包人劳务的全部直接费用，如：工资、加班费、津贴、福利费及劳动保护费等。</t>
  </si>
  <si>
    <t xml:space="preserve">    b．承包人的利润、管理、质检、保险、税费；易耗品的使用，水电及照明费，工作台、脚手架、临时设施费，手动机具与工具的使用及维修，以及上述各项伴随而来的费用。</t>
  </si>
  <si>
    <t xml:space="preserve">    c．从现场运至使用地点的人工费和施工机械使用费不包括在上述基本单价内。</t>
  </si>
  <si>
    <t xml:space="preserve">    3.3 计日工施工机械</t>
  </si>
  <si>
    <t xml:space="preserve">    (1)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</si>
  <si>
    <t xml:space="preserve">    (2)在计日工作业中，承包人计算所用的施工机械费用时，应按实际工作小时支付。除非经监理人的同意，计算的工作小时才能将施工机械从现场某处运到监理人指令的计日工作业的另一现场往返运送时间包括在内。</t>
  </si>
  <si>
    <t>4．其他说明</t>
  </si>
  <si>
    <t xml:space="preserve">    4.1．竣工文件、施工环保费、临时占地、临时供电设施架设、维护与拆除及临时供水与排污设施等费用在综合单价中考虑，不另计；</t>
  </si>
  <si>
    <t xml:space="preserve">    4.2．混凝土按商品砼计入；</t>
  </si>
  <si>
    <t xml:space="preserve">    4.3. 回填用土按可利用现场土计取；</t>
  </si>
  <si>
    <t xml:space="preserve">    4.4．工程保险费以200章至700章之和为基数，建筑工程一切险按0.108%费率、第三者责任险按0.072%费率计入；</t>
  </si>
  <si>
    <t xml:space="preserve">    4.5．工伤保险费按投标报价*0.09%费率计入；</t>
  </si>
  <si>
    <t xml:space="preserve">    4.6. 安全生产费按最高投标限价*1.5%计列。</t>
  </si>
  <si>
    <t xml:space="preserve">    4.7. 各类与土石方相关的清单综合考虑机械运输、堆场设置与选择，结算时土石方相关单价不调整；</t>
  </si>
  <si>
    <t>投标总报价汇总表</t>
  </si>
  <si>
    <t>项目名称：夏集镇工业园区新建桥梁工程</t>
  </si>
  <si>
    <t>序号</t>
  </si>
  <si>
    <t>名称</t>
  </si>
  <si>
    <t>金额（元）</t>
  </si>
  <si>
    <t>1</t>
  </si>
  <si>
    <t>工业园区沛航东桥（郭夏路）</t>
  </si>
  <si>
    <t>2</t>
  </si>
  <si>
    <t>工业园区沛航西桥（郭夏路）</t>
  </si>
  <si>
    <t>3</t>
  </si>
  <si>
    <t>工业园区英航桥（郭夏路）</t>
  </si>
  <si>
    <t>4</t>
  </si>
  <si>
    <t>工业园区源晟鑫桥（范夏路）</t>
  </si>
  <si>
    <t>合计</t>
  </si>
  <si>
    <t>投标报价汇总表</t>
  </si>
  <si>
    <t>工程名称：工业园区沛航东桥（郭夏路）</t>
  </si>
  <si>
    <t>章次</t>
  </si>
  <si>
    <t>科目名称</t>
  </si>
  <si>
    <t>金额</t>
  </si>
  <si>
    <t>100</t>
  </si>
  <si>
    <t>清单 第100章 总则</t>
  </si>
  <si>
    <t>200</t>
  </si>
  <si>
    <t>清单 第200章 路基</t>
  </si>
  <si>
    <t>300</t>
  </si>
  <si>
    <t>清单 第300章 路面</t>
  </si>
  <si>
    <t>清单 第400章 桥梁、涵洞</t>
  </si>
  <si>
    <t>5</t>
  </si>
  <si>
    <t>第100章至第700章合计</t>
  </si>
  <si>
    <t>6</t>
  </si>
  <si>
    <t>已包含在清单合计中的材料、工程设备、专业工程暂估价合计</t>
  </si>
  <si>
    <t>7</t>
  </si>
  <si>
    <t>清单合计减去材料、工程设备、专业工程暂估价合计</t>
  </si>
  <si>
    <t>8</t>
  </si>
  <si>
    <t>计日工合计</t>
  </si>
  <si>
    <t>9</t>
  </si>
  <si>
    <t>暂列金额（不含计日工总额）</t>
  </si>
  <si>
    <t>投标报价</t>
  </si>
  <si>
    <t>工程量清单表</t>
  </si>
  <si>
    <t>编制范围：工业园区沛航东桥（郭夏路）</t>
  </si>
  <si>
    <t>第100章 总则</t>
  </si>
  <si>
    <t>细目号</t>
  </si>
  <si>
    <t>细目名称</t>
  </si>
  <si>
    <t>单位</t>
  </si>
  <si>
    <t>数量</t>
  </si>
  <si>
    <t>单价</t>
  </si>
  <si>
    <t>合价</t>
  </si>
  <si>
    <t>101</t>
  </si>
  <si>
    <t>通则</t>
  </si>
  <si>
    <t/>
  </si>
  <si>
    <t>101-1</t>
  </si>
  <si>
    <t>保险费</t>
  </si>
  <si>
    <t>-a</t>
  </si>
  <si>
    <t>按合同条款规定，提供建筑工程一切险</t>
  </si>
  <si>
    <t>总额</t>
  </si>
  <si>
    <t>1.00</t>
  </si>
  <si>
    <t>-b</t>
  </si>
  <si>
    <t>按合同条款规定，提供第三者责任险</t>
  </si>
  <si>
    <t>-c</t>
  </si>
  <si>
    <t>工伤保险</t>
  </si>
  <si>
    <t>102</t>
  </si>
  <si>
    <t>工程管理</t>
  </si>
  <si>
    <t>102-3</t>
  </si>
  <si>
    <t>安全生产费</t>
  </si>
  <si>
    <t>104</t>
  </si>
  <si>
    <t>承包人驻地建设</t>
  </si>
  <si>
    <t>104-1</t>
  </si>
  <si>
    <t>施工场地建设费</t>
  </si>
  <si>
    <t xml:space="preserve">第100章  合计 人民币 </t>
  </si>
  <si>
    <t>第200章 路基</t>
  </si>
  <si>
    <t>203</t>
  </si>
  <si>
    <t>挖方路基</t>
  </si>
  <si>
    <t>203-1</t>
  </si>
  <si>
    <t>路基挖方</t>
  </si>
  <si>
    <t>挖土方</t>
  </si>
  <si>
    <t>-1</t>
  </si>
  <si>
    <t>素土</t>
  </si>
  <si>
    <t>m3</t>
  </si>
  <si>
    <t>367.100</t>
  </si>
  <si>
    <t>204</t>
  </si>
  <si>
    <t>填方路基</t>
  </si>
  <si>
    <t>204-1</t>
  </si>
  <si>
    <t>路基填筑（包括填前压实）</t>
  </si>
  <si>
    <t>-h</t>
  </si>
  <si>
    <t>结构物台背回填</t>
  </si>
  <si>
    <t>6%石灰土回填</t>
  </si>
  <si>
    <t>344.000</t>
  </si>
  <si>
    <t xml:space="preserve">第200章  合计 人民币 </t>
  </si>
  <si>
    <t>304</t>
  </si>
  <si>
    <t>水泥稳定土底基层、基层</t>
  </si>
  <si>
    <t>304-3</t>
  </si>
  <si>
    <t>水泥稳定土基层</t>
  </si>
  <si>
    <t>厚160mm （C20商品砼）</t>
  </si>
  <si>
    <t>9.600</t>
  </si>
  <si>
    <t>312</t>
  </si>
  <si>
    <t>水泥混凝土面板</t>
  </si>
  <si>
    <t>312-1</t>
  </si>
  <si>
    <t>厚190mm（C35商品砼）</t>
  </si>
  <si>
    <t>11.400</t>
  </si>
  <si>
    <t xml:space="preserve">第300章  合计 人民币 </t>
  </si>
  <si>
    <t>第400章 桥梁、涵洞</t>
  </si>
  <si>
    <t>403</t>
  </si>
  <si>
    <t>钢筋</t>
  </si>
  <si>
    <t>403-3</t>
  </si>
  <si>
    <t>上部结构钢筋</t>
  </si>
  <si>
    <t>带肋钢筋（HRB400）</t>
  </si>
  <si>
    <t>kg</t>
  </si>
  <si>
    <t>1453.300</t>
  </si>
  <si>
    <t>403-4</t>
  </si>
  <si>
    <t>附属结构钢筋</t>
  </si>
  <si>
    <t>700.700</t>
  </si>
  <si>
    <t>410</t>
  </si>
  <si>
    <t>结构混凝土工程</t>
  </si>
  <si>
    <t>410-6</t>
  </si>
  <si>
    <t>现浇混凝土附属结构</t>
  </si>
  <si>
    <t>a</t>
  </si>
  <si>
    <t>C30 护栏底座</t>
  </si>
  <si>
    <t>3.600</t>
  </si>
  <si>
    <t>410-7</t>
  </si>
  <si>
    <t>预制混凝土附属结构</t>
  </si>
  <si>
    <t>仿花岗岩栏杆（含抱鼓石，具体栏杆样式由业主指定）</t>
  </si>
  <si>
    <t>m</t>
  </si>
  <si>
    <t>23.800</t>
  </si>
  <si>
    <t>415</t>
  </si>
  <si>
    <t>桥面铺装</t>
  </si>
  <si>
    <t>415-2</t>
  </si>
  <si>
    <t>水泥混凝土桥面铺装</t>
  </si>
  <si>
    <t>C40</t>
  </si>
  <si>
    <t>14.700</t>
  </si>
  <si>
    <t>415-4</t>
  </si>
  <si>
    <t>桥面排水</t>
  </si>
  <si>
    <t>竖、横向集中排水管</t>
  </si>
  <si>
    <t>-a-3</t>
  </si>
  <si>
    <t>UPVC泄水管 10cm</t>
  </si>
  <si>
    <t>420</t>
  </si>
  <si>
    <t>盖板涵、箱涵</t>
  </si>
  <si>
    <t>420-2</t>
  </si>
  <si>
    <t>钢筋混凝土箱涵(1-3m)（含钢筋）</t>
  </si>
  <si>
    <t>箱涵（跨径1.5m、板厚0.28m）</t>
  </si>
  <si>
    <t>10.00</t>
  </si>
  <si>
    <t>翼墙</t>
  </si>
  <si>
    <t>35.600</t>
  </si>
  <si>
    <t>围堰、排水</t>
  </si>
  <si>
    <t>项</t>
  </si>
  <si>
    <t>1.000</t>
  </si>
  <si>
    <t xml:space="preserve">第400章  合计 人民币 </t>
  </si>
  <si>
    <t>工程名称：工业园区沛航西桥（郭夏路）</t>
  </si>
  <si>
    <t>编制范围：工业园区沛航西桥（郭夏路）</t>
  </si>
  <si>
    <t>373.900</t>
  </si>
  <si>
    <t>366.000</t>
  </si>
  <si>
    <t>工程名称：工业园区英航桥（郭夏路）</t>
  </si>
  <si>
    <t>编制范围：工业园区英航桥（郭夏路）</t>
  </si>
  <si>
    <t>360.100</t>
  </si>
  <si>
    <t>312.000</t>
  </si>
  <si>
    <t>1209.100</t>
  </si>
  <si>
    <t>582.900</t>
  </si>
  <si>
    <t>3.000</t>
  </si>
  <si>
    <t>19.800</t>
  </si>
  <si>
    <t>12.300</t>
  </si>
  <si>
    <t>27.000</t>
  </si>
  <si>
    <t>工程名称：工业园区源晟鑫桥（范夏路）</t>
  </si>
  <si>
    <t>编制范围：工业园区源晟鑫桥（范夏路）</t>
  </si>
  <si>
    <t>202</t>
  </si>
  <si>
    <t>场地清理</t>
  </si>
  <si>
    <t>202-3</t>
  </si>
  <si>
    <t>拆除结构物</t>
  </si>
  <si>
    <t>钢筋混凝土结构</t>
  </si>
  <si>
    <t>现状码头、旧路拆除及外运处置</t>
  </si>
  <si>
    <t>座</t>
  </si>
  <si>
    <t>265.000</t>
  </si>
  <si>
    <t>238.500</t>
  </si>
  <si>
    <t>箱涵（跨径3m、板厚0.45m）</t>
  </si>
  <si>
    <t>21.200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</si>
</sst>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General\ &quot;元&quot;"/>
  </numFmts>
  <fonts count="37">
    <font>
      <sz val="10"/>
      <color rgb="FF000000"/>
      <name val="Arial"/>
      <charset val="1"/>
    </font>
    <font>
      <b/>
      <sz val="16"/>
      <color rgb="FF000000"/>
      <name val="宋体"/>
      <charset val="1"/>
    </font>
    <font>
      <sz val="10.5"/>
      <color rgb="FF000000"/>
      <name val="宋体"/>
      <charset val="1"/>
    </font>
    <font>
      <sz val="14"/>
      <color rgb="FF000000"/>
      <name val="宋体"/>
      <charset val="1"/>
    </font>
    <font>
      <b/>
      <sz val="16"/>
      <color indexed="8"/>
      <name val="宋体"/>
      <charset val="134"/>
    </font>
    <font>
      <sz val="10.5"/>
      <color indexed="8"/>
      <name val="黑体"/>
      <charset val="134"/>
    </font>
    <font>
      <sz val="10"/>
      <name val="Arial"/>
      <charset val="0"/>
    </font>
    <font>
      <sz val="10.5"/>
      <color indexed="8"/>
      <name val="宋体"/>
      <charset val="134"/>
    </font>
    <font>
      <sz val="10"/>
      <color rgb="FF000000"/>
      <name val="宋体"/>
      <charset val="1"/>
    </font>
    <font>
      <sz val="14"/>
      <name val="宋体"/>
      <charset val="134"/>
    </font>
    <font>
      <sz val="14"/>
      <color indexed="8"/>
      <name val="新宋体"/>
      <charset val="134"/>
    </font>
    <font>
      <b/>
      <sz val="20"/>
      <name val="新宋体"/>
      <charset val="134"/>
    </font>
    <font>
      <b/>
      <sz val="14"/>
      <name val="新宋体"/>
      <charset val="134"/>
    </font>
    <font>
      <sz val="14"/>
      <name val="新宋体"/>
      <charset val="134"/>
    </font>
    <font>
      <sz val="14"/>
      <color rgb="FFFF0000"/>
      <name val="新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4"/>
      <color rgb="FFFF6600"/>
      <name val="新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cellStyleXfs>
  <cellXfs count="42">
    <xf numFmtId="0" fontId="0" fillId="0" borderId="0" xfId="0" applyAlignment="1">
      <alignment horizontal="left"/>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2" xfId="0" applyFont="1" applyBorder="1" applyAlignment="1">
      <alignment horizontal="right" vertical="center" wrapText="1"/>
    </xf>
    <xf numFmtId="0" fontId="2" fillId="0" borderId="2" xfId="0" applyNumberFormat="1" applyFont="1" applyBorder="1" applyAlignment="1">
      <alignment horizontal="right" vertical="center" wrapText="1"/>
    </xf>
    <xf numFmtId="0" fontId="2" fillId="0" borderId="2" xfId="0" applyNumberFormat="1" applyFont="1" applyBorder="1" applyAlignment="1" applyProtection="1">
      <alignment horizontal="right" vertical="center" wrapText="1"/>
      <protection locked="0"/>
    </xf>
    <xf numFmtId="0" fontId="3" fillId="0" borderId="5" xfId="0" applyFont="1" applyBorder="1" applyAlignment="1">
      <alignment horizontal="right" vertical="center" wrapText="1" indent="1"/>
    </xf>
    <xf numFmtId="0" fontId="3" fillId="0" borderId="3" xfId="0" applyFont="1" applyBorder="1" applyAlignment="1">
      <alignment horizontal="right" vertical="center" wrapText="1" indent="1"/>
    </xf>
    <xf numFmtId="176" fontId="3" fillId="0" borderId="3" xfId="0" applyNumberFormat="1" applyFont="1" applyBorder="1" applyAlignment="1">
      <alignment horizontal="left" vertical="center" wrapText="1"/>
    </xf>
    <xf numFmtId="0" fontId="3" fillId="0" borderId="4" xfId="0" applyFont="1" applyBorder="1" applyAlignment="1">
      <alignment vertical="center" wrapText="1"/>
    </xf>
    <xf numFmtId="0" fontId="2" fillId="0" borderId="2" xfId="0" applyNumberFormat="1" applyFont="1" applyBorder="1" applyAlignment="1" applyProtection="1">
      <alignment horizontal="right" vertical="center" wrapText="1"/>
    </xf>
    <xf numFmtId="0" fontId="4" fillId="0" borderId="0" xfId="0" applyNumberFormat="1" applyFont="1" applyFill="1" applyBorder="1" applyAlignment="1" applyProtection="1">
      <alignment horizontal="center" vertical="center" readingOrder="1"/>
    </xf>
    <xf numFmtId="0" fontId="5" fillId="0" borderId="0" xfId="0" applyNumberFormat="1" applyFont="1" applyFill="1" applyBorder="1" applyAlignment="1" applyProtection="1">
      <alignment horizontal="left" vertical="center" wrapText="1" readingOrder="1"/>
    </xf>
    <xf numFmtId="0" fontId="6" fillId="0" borderId="0" xfId="0" applyNumberFormat="1" applyFont="1" applyFill="1" applyBorder="1" applyAlignment="1" applyProtection="1">
      <alignment vertical="top"/>
    </xf>
    <xf numFmtId="0" fontId="5" fillId="0" borderId="6" xfId="0" applyNumberFormat="1" applyFont="1" applyFill="1" applyBorder="1" applyAlignment="1" applyProtection="1">
      <alignment horizontal="center" vertical="center" wrapText="1" readingOrder="1"/>
    </xf>
    <xf numFmtId="0" fontId="7" fillId="0" borderId="6" xfId="0" applyNumberFormat="1" applyFont="1" applyFill="1" applyBorder="1" applyAlignment="1" applyProtection="1">
      <alignment horizontal="center" vertical="center" wrapText="1" readingOrder="1"/>
    </xf>
    <xf numFmtId="0" fontId="7" fillId="0" borderId="6" xfId="0" applyNumberFormat="1" applyFont="1" applyFill="1" applyBorder="1" applyAlignment="1" applyProtection="1">
      <alignment horizontal="right" vertical="center" wrapText="1" readingOrder="1"/>
    </xf>
    <xf numFmtId="0" fontId="2" fillId="0" borderId="2" xfId="0" applyFont="1" applyBorder="1" applyAlignment="1" applyProtection="1">
      <alignment horizontal="right" vertical="center" wrapText="1"/>
      <protection locked="0"/>
    </xf>
    <xf numFmtId="0" fontId="2" fillId="0" borderId="2" xfId="0" applyFont="1" applyBorder="1" applyAlignment="1" applyProtection="1">
      <alignment horizontal="right" vertical="center" wrapText="1"/>
    </xf>
    <xf numFmtId="0" fontId="8"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1" fillId="0" borderId="0" xfId="49" applyFont="1" applyAlignment="1" applyProtection="1">
      <alignment horizontal="center" vertical="center" wrapText="1"/>
    </xf>
    <xf numFmtId="0" fontId="12" fillId="0" borderId="0" xfId="49" applyFont="1" applyAlignment="1" applyProtection="1">
      <alignment vertical="center" wrapText="1"/>
    </xf>
    <xf numFmtId="0" fontId="13" fillId="0" borderId="0" xfId="49" applyFont="1" applyAlignment="1" applyProtection="1">
      <alignment vertical="center" wrapText="1"/>
    </xf>
    <xf numFmtId="0" fontId="13" fillId="0" borderId="0" xfId="49" applyFont="1" applyFill="1" applyAlignment="1" applyProtection="1">
      <alignment vertical="center" wrapText="1"/>
    </xf>
    <xf numFmtId="0" fontId="14" fillId="0" borderId="0" xfId="49" applyFont="1" applyAlignment="1" applyProtection="1">
      <alignment vertical="center" wrapText="1"/>
    </xf>
    <xf numFmtId="0" fontId="13" fillId="0" borderId="0" xfId="49" applyFont="1" applyAlignment="1" applyProtection="1">
      <alignment vertical="justify" wrapText="1"/>
    </xf>
    <xf numFmtId="0" fontId="14" fillId="0" borderId="0" xfId="49" applyFont="1" applyAlignment="1" applyProtection="1">
      <alignment horizontal="left" vertical="center" wrapText="1"/>
    </xf>
    <xf numFmtId="0" fontId="14"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1"/>
  <sheetViews>
    <sheetView zoomScale="85" zoomScaleNormal="85" topLeftCell="A4" workbookViewId="0">
      <selection activeCell="D7" sqref="D7"/>
    </sheetView>
  </sheetViews>
  <sheetFormatPr defaultColWidth="9.13333333333333" defaultRowHeight="18.75"/>
  <cols>
    <col min="1" max="1" width="103.847619047619" style="33" customWidth="1"/>
    <col min="2" max="2" width="2.00952380952381" style="32" customWidth="1"/>
    <col min="3" max="3" width="9.13333333333333" style="32"/>
    <col min="4" max="15" width="34.6095238095238" style="32" customWidth="1"/>
    <col min="16" max="16384" width="9.13333333333333" style="32"/>
  </cols>
  <sheetData>
    <row r="1" s="32" customFormat="1" ht="25.5" spans="1:1">
      <c r="A1" s="34" t="s">
        <v>0</v>
      </c>
    </row>
    <row r="2" s="32" customFormat="1" spans="1:1">
      <c r="A2" s="35" t="s">
        <v>1</v>
      </c>
    </row>
    <row r="3" s="32" customFormat="1" ht="56.25" spans="1:1">
      <c r="A3" s="36" t="s">
        <v>2</v>
      </c>
    </row>
    <row r="4" s="32" customFormat="1" ht="37.5" spans="1:1">
      <c r="A4" s="37" t="s">
        <v>3</v>
      </c>
    </row>
    <row r="5" s="32" customFormat="1" ht="93.75" spans="1:1">
      <c r="A5" s="36" t="s">
        <v>4</v>
      </c>
    </row>
    <row r="6" s="32" customFormat="1" ht="75" spans="1:1">
      <c r="A6" s="36" t="s">
        <v>5</v>
      </c>
    </row>
    <row r="7" s="32" customFormat="1" ht="37.5" spans="1:1">
      <c r="A7" s="36" t="s">
        <v>6</v>
      </c>
    </row>
    <row r="8" s="32" customFormat="1" ht="37.5" spans="1:1">
      <c r="A8" s="36" t="s">
        <v>7</v>
      </c>
    </row>
    <row r="9" s="32" customFormat="1" ht="56.25" spans="1:1">
      <c r="A9" s="36" t="s">
        <v>8</v>
      </c>
    </row>
    <row r="10" s="32" customFormat="1" spans="1:1">
      <c r="A10" s="35" t="s">
        <v>9</v>
      </c>
    </row>
    <row r="11" s="32" customFormat="1" spans="1:1">
      <c r="A11" s="36" t="s">
        <v>10</v>
      </c>
    </row>
    <row r="12" s="32" customFormat="1" ht="75" spans="1:1">
      <c r="A12" s="36" t="s">
        <v>11</v>
      </c>
    </row>
    <row r="13" s="32" customFormat="1" ht="56.25" spans="1:1">
      <c r="A13" s="36" t="s">
        <v>12</v>
      </c>
    </row>
    <row r="14" s="32" customFormat="1" ht="56.25" spans="1:1">
      <c r="A14" s="36" t="s">
        <v>13</v>
      </c>
    </row>
    <row r="15" s="32" customFormat="1" ht="37.5" spans="1:1">
      <c r="A15" s="36" t="s">
        <v>14</v>
      </c>
    </row>
    <row r="16" s="32" customFormat="1" spans="1:1">
      <c r="A16" s="36" t="s">
        <v>15</v>
      </c>
    </row>
    <row r="17" s="32" customFormat="1" ht="18" customHeight="1" spans="1:1">
      <c r="A17" s="38" t="s">
        <v>16</v>
      </c>
    </row>
    <row r="18" s="32" customFormat="1" spans="1:1">
      <c r="A18" s="36" t="s">
        <v>17</v>
      </c>
    </row>
    <row r="19" s="32" customFormat="1" spans="1:1">
      <c r="A19" s="35" t="s">
        <v>18</v>
      </c>
    </row>
    <row r="20" s="32" customFormat="1" spans="1:1">
      <c r="A20" s="36" t="s">
        <v>19</v>
      </c>
    </row>
    <row r="21" s="32" customFormat="1" spans="1:1">
      <c r="A21" s="36" t="s">
        <v>20</v>
      </c>
    </row>
    <row r="22" s="32" customFormat="1" ht="37.5" spans="1:1">
      <c r="A22" s="36" t="s">
        <v>21</v>
      </c>
    </row>
    <row r="23" s="32" customFormat="1" ht="75" spans="1:1">
      <c r="A23" s="36" t="s">
        <v>22</v>
      </c>
    </row>
    <row r="24" s="32" customFormat="1" spans="1:1">
      <c r="A24" s="36" t="s">
        <v>23</v>
      </c>
    </row>
    <row r="25" s="32" customFormat="1" spans="1:1">
      <c r="A25" s="36" t="s">
        <v>24</v>
      </c>
    </row>
    <row r="26" s="32" customFormat="1" ht="75" spans="1:1">
      <c r="A26" s="36" t="s">
        <v>25</v>
      </c>
    </row>
    <row r="27" s="32" customFormat="1" ht="56.25" spans="1:1">
      <c r="A27" s="36" t="s">
        <v>26</v>
      </c>
    </row>
    <row r="28" s="32" customFormat="1" ht="37.5" spans="1:1">
      <c r="A28" s="36" t="s">
        <v>27</v>
      </c>
    </row>
    <row r="29" s="32" customFormat="1" ht="56.25" spans="1:1">
      <c r="A29" s="36" t="s">
        <v>28</v>
      </c>
    </row>
    <row r="30" s="32" customFormat="1" ht="30" customHeight="1" spans="1:1">
      <c r="A30" s="36" t="s">
        <v>29</v>
      </c>
    </row>
    <row r="31" s="32" customFormat="1" spans="1:1">
      <c r="A31" s="36" t="s">
        <v>30</v>
      </c>
    </row>
    <row r="32" s="32" customFormat="1" ht="75" spans="1:1">
      <c r="A32" s="36" t="s">
        <v>31</v>
      </c>
    </row>
    <row r="33" s="32" customFormat="1" ht="56.25" spans="1:1">
      <c r="A33" s="39" t="s">
        <v>32</v>
      </c>
    </row>
    <row r="34" s="32" customFormat="1" spans="1:1">
      <c r="A34" s="35" t="s">
        <v>33</v>
      </c>
    </row>
    <row r="35" s="32" customFormat="1" ht="37.5" spans="1:1">
      <c r="A35" s="38" t="s">
        <v>34</v>
      </c>
    </row>
    <row r="36" s="32" customFormat="1" spans="1:1">
      <c r="A36" s="38" t="s">
        <v>35</v>
      </c>
    </row>
    <row r="37" s="32" customFormat="1" ht="21" customHeight="1" spans="1:1">
      <c r="A37" s="40" t="s">
        <v>36</v>
      </c>
    </row>
    <row r="38" s="32" customFormat="1" ht="37.5" spans="1:1">
      <c r="A38" s="38" t="s">
        <v>37</v>
      </c>
    </row>
    <row r="39" s="32" customFormat="1" spans="1:1">
      <c r="A39" s="38" t="s">
        <v>38</v>
      </c>
    </row>
    <row r="40" s="32" customFormat="1" spans="1:1">
      <c r="A40" s="41" t="s">
        <v>39</v>
      </c>
    </row>
    <row r="41" ht="37.5" spans="1:1">
      <c r="A41" s="41" t="s">
        <v>40</v>
      </c>
    </row>
  </sheetData>
  <sheetProtection password="CB92" sheet="1" objects="1"/>
  <pageMargins left="0.751388888888889" right="0.751388888888889" top="1" bottom="1" header="0.5" footer="0.5"/>
  <pageSetup paperSize="9" orientation="portrait"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C9"/>
  <sheetViews>
    <sheetView tabSelected="1" workbookViewId="0">
      <selection activeCell="B8" sqref="B8"/>
    </sheetView>
  </sheetViews>
  <sheetFormatPr defaultColWidth="9" defaultRowHeight="12.75" outlineLevelCol="2"/>
  <cols>
    <col min="1" max="1" width="15.3333333333333" customWidth="1"/>
    <col min="2" max="2" width="47.6666666666667" customWidth="1"/>
    <col min="3" max="3" width="26.552380952381" customWidth="1"/>
  </cols>
  <sheetData>
    <row r="1" ht="23.25" customHeight="1" spans="1:3">
      <c r="A1" s="27"/>
      <c r="B1" s="28"/>
      <c r="C1" s="29"/>
    </row>
    <row r="2" ht="44.35" customHeight="1" spans="1:3">
      <c r="A2" s="1" t="s">
        <v>41</v>
      </c>
      <c r="B2" s="1"/>
      <c r="C2" s="1"/>
    </row>
    <row r="3" ht="35.65" customHeight="1" spans="1:3">
      <c r="A3" s="2" t="s">
        <v>42</v>
      </c>
      <c r="B3" s="2"/>
      <c r="C3" s="3"/>
    </row>
    <row r="4" ht="43.65" customHeight="1" spans="1:3">
      <c r="A4" s="30" t="s">
        <v>43</v>
      </c>
      <c r="B4" s="30" t="s">
        <v>44</v>
      </c>
      <c r="C4" s="30" t="s">
        <v>45</v>
      </c>
    </row>
    <row r="5" ht="20.35" customHeight="1" spans="1:3">
      <c r="A5" s="7" t="s">
        <v>46</v>
      </c>
      <c r="B5" s="9" t="s">
        <v>47</v>
      </c>
      <c r="C5" s="10">
        <f>A汇总表!D13</f>
        <v>3205.28</v>
      </c>
    </row>
    <row r="6" ht="20.35" customHeight="1" spans="1:3">
      <c r="A6" s="7" t="s">
        <v>48</v>
      </c>
      <c r="B6" s="9" t="s">
        <v>49</v>
      </c>
      <c r="C6" s="10">
        <f>B汇总表!D13</f>
        <v>3230.13</v>
      </c>
    </row>
    <row r="7" ht="20.35" customHeight="1" spans="1:3">
      <c r="A7" s="7" t="s">
        <v>50</v>
      </c>
      <c r="B7" s="9" t="s">
        <v>51</v>
      </c>
      <c r="C7" s="10">
        <f>C汇总表!D13</f>
        <v>2810.61</v>
      </c>
    </row>
    <row r="8" ht="20.35" customHeight="1" spans="1:3">
      <c r="A8" s="7" t="s">
        <v>52</v>
      </c>
      <c r="B8" s="9" t="s">
        <v>53</v>
      </c>
      <c r="C8" s="10">
        <f>D汇总表!D13</f>
        <v>3494.47</v>
      </c>
    </row>
    <row r="9" ht="24.7" customHeight="1" spans="1:3">
      <c r="A9" s="7"/>
      <c r="B9" s="31" t="s">
        <v>54</v>
      </c>
      <c r="C9" s="10">
        <f>SUM(C5:C8)</f>
        <v>12740.49</v>
      </c>
    </row>
  </sheetData>
  <sheetProtection password="CB92" sheet="1" objects="1"/>
  <mergeCells count="2">
    <mergeCell ref="A2:C2"/>
    <mergeCell ref="A3:B3"/>
  </mergeCells>
  <pageMargins left="0.590551181102362" right="0.393700787401575" top="0.393700787401575" bottom="0.47244094488189"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13"/>
  <sheetViews>
    <sheetView workbookViewId="0">
      <selection activeCell="F12" sqref="F12"/>
    </sheetView>
  </sheetViews>
  <sheetFormatPr defaultColWidth="9" defaultRowHeight="12.75" outlineLevelCol="3"/>
  <cols>
    <col min="1" max="1" width="11.2190476190476" customWidth="1"/>
    <col min="2" max="2" width="11.7809523809524" customWidth="1"/>
    <col min="3" max="3" width="47.447619047619" customWidth="1"/>
    <col min="4" max="4" width="20.2190476190476" customWidth="1"/>
  </cols>
  <sheetData>
    <row r="1" ht="46" customHeight="1" spans="1:4">
      <c r="A1" s="18" t="s">
        <v>55</v>
      </c>
      <c r="B1" s="18"/>
      <c r="C1" s="18"/>
      <c r="D1" s="18"/>
    </row>
    <row r="2" ht="25" customHeight="1" spans="1:4">
      <c r="A2" s="19" t="s">
        <v>56</v>
      </c>
      <c r="B2" s="19"/>
      <c r="C2" s="19"/>
      <c r="D2" s="20"/>
    </row>
    <row r="3" ht="25" customHeight="1" spans="1:4">
      <c r="A3" s="21" t="s">
        <v>43</v>
      </c>
      <c r="B3" s="21" t="s">
        <v>57</v>
      </c>
      <c r="C3" s="21" t="s">
        <v>58</v>
      </c>
      <c r="D3" s="21" t="s">
        <v>59</v>
      </c>
    </row>
    <row r="4" ht="25" customHeight="1" spans="1:4">
      <c r="A4" s="22" t="s">
        <v>46</v>
      </c>
      <c r="B4" s="22" t="s">
        <v>60</v>
      </c>
      <c r="C4" s="22" t="s">
        <v>61</v>
      </c>
      <c r="D4" s="23">
        <f>A100章!D14</f>
        <v>3205.28</v>
      </c>
    </row>
    <row r="5" ht="25" customHeight="1" spans="1:4">
      <c r="A5" s="22" t="s">
        <v>48</v>
      </c>
      <c r="B5" s="22" t="s">
        <v>62</v>
      </c>
      <c r="C5" s="22" t="s">
        <v>63</v>
      </c>
      <c r="D5" s="23">
        <f>A200章!D13</f>
        <v>0</v>
      </c>
    </row>
    <row r="6" ht="25" customHeight="1" spans="1:4">
      <c r="A6" s="22" t="s">
        <v>50</v>
      </c>
      <c r="B6" s="22" t="s">
        <v>64</v>
      </c>
      <c r="C6" s="22" t="s">
        <v>65</v>
      </c>
      <c r="D6" s="23">
        <f>A300章!D11</f>
        <v>0</v>
      </c>
    </row>
    <row r="7" ht="25" customHeight="1" spans="1:4">
      <c r="A7" s="22" t="s">
        <v>52</v>
      </c>
      <c r="B7" s="22">
        <v>400</v>
      </c>
      <c r="C7" s="22" t="s">
        <v>66</v>
      </c>
      <c r="D7" s="23">
        <f>A400章!D25</f>
        <v>0</v>
      </c>
    </row>
    <row r="8" ht="25" customHeight="1" spans="1:4">
      <c r="A8" s="22" t="s">
        <v>67</v>
      </c>
      <c r="B8" s="22" t="s">
        <v>68</v>
      </c>
      <c r="C8" s="22"/>
      <c r="D8" s="23">
        <f>SUM(D4:D7)</f>
        <v>3205.28</v>
      </c>
    </row>
    <row r="9" ht="25" customHeight="1" spans="1:4">
      <c r="A9" s="22" t="s">
        <v>69</v>
      </c>
      <c r="B9" s="22" t="s">
        <v>70</v>
      </c>
      <c r="C9" s="22"/>
      <c r="D9" s="23"/>
    </row>
    <row r="10" ht="25" customHeight="1" spans="1:4">
      <c r="A10" s="22" t="s">
        <v>71</v>
      </c>
      <c r="B10" s="22" t="s">
        <v>72</v>
      </c>
      <c r="C10" s="22"/>
      <c r="D10" s="23">
        <f>D8</f>
        <v>3205.28</v>
      </c>
    </row>
    <row r="11" ht="25" customHeight="1" spans="1:4">
      <c r="A11" s="22" t="s">
        <v>73</v>
      </c>
      <c r="B11" s="22" t="s">
        <v>74</v>
      </c>
      <c r="C11" s="22"/>
      <c r="D11" s="23"/>
    </row>
    <row r="12" ht="25" customHeight="1" spans="1:4">
      <c r="A12" s="22" t="s">
        <v>75</v>
      </c>
      <c r="B12" s="22" t="s">
        <v>76</v>
      </c>
      <c r="C12" s="22"/>
      <c r="D12" s="23"/>
    </row>
    <row r="13" ht="25" customHeight="1" spans="1:4">
      <c r="A13" s="22">
        <v>10</v>
      </c>
      <c r="B13" s="22" t="s">
        <v>77</v>
      </c>
      <c r="C13" s="22"/>
      <c r="D13" s="23">
        <f>SUM(D10:D12)</f>
        <v>3205.28</v>
      </c>
    </row>
  </sheetData>
  <sheetProtection password="CB92" sheet="1" objects="1"/>
  <mergeCells count="8">
    <mergeCell ref="A1:D1"/>
    <mergeCell ref="A2:C2"/>
    <mergeCell ref="B8:C8"/>
    <mergeCell ref="B9:C9"/>
    <mergeCell ref="B10:C10"/>
    <mergeCell ref="B11:C11"/>
    <mergeCell ref="B12:C12"/>
    <mergeCell ref="B13:C13"/>
  </mergeCells>
  <pageMargins left="0.590551181102362" right="0.393700787401575" top="0.393700787401575" bottom="0.47244094488189" header="0" footer="0"/>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14"/>
  <sheetViews>
    <sheetView workbookViewId="0">
      <selection activeCell="E8" sqref="E8"/>
    </sheetView>
  </sheetViews>
  <sheetFormatPr defaultColWidth="9" defaultRowHeight="12.7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79</v>
      </c>
      <c r="B2" s="2"/>
      <c r="C2" s="2"/>
      <c r="D2" s="3"/>
      <c r="E2" s="3"/>
      <c r="F2" s="3"/>
    </row>
    <row r="3" ht="29.1" customHeight="1" spans="1:6">
      <c r="A3" s="4" t="s">
        <v>80</v>
      </c>
      <c r="B3" s="5"/>
      <c r="C3" s="5"/>
      <c r="D3" s="5"/>
      <c r="E3" s="5"/>
      <c r="F3" s="6"/>
    </row>
    <row r="4" ht="29.8" customHeight="1" spans="1:6">
      <c r="A4" s="7" t="s">
        <v>81</v>
      </c>
      <c r="B4" s="7" t="s">
        <v>82</v>
      </c>
      <c r="C4" s="7" t="s">
        <v>83</v>
      </c>
      <c r="D4" s="7" t="s">
        <v>84</v>
      </c>
      <c r="E4" s="8" t="s">
        <v>85</v>
      </c>
      <c r="F4" s="7" t="s">
        <v>86</v>
      </c>
    </row>
    <row r="5" ht="20.35" customHeight="1" spans="1:6">
      <c r="A5" s="7" t="s">
        <v>87</v>
      </c>
      <c r="B5" s="9" t="s">
        <v>88</v>
      </c>
      <c r="C5" s="7"/>
      <c r="D5" s="10" t="s">
        <v>89</v>
      </c>
      <c r="E5" s="10"/>
      <c r="F5" s="10"/>
    </row>
    <row r="6" ht="20.35" customHeight="1" spans="1:6">
      <c r="A6" s="7" t="s">
        <v>90</v>
      </c>
      <c r="B6" s="9" t="s">
        <v>91</v>
      </c>
      <c r="C6" s="7"/>
      <c r="D6" s="10" t="s">
        <v>89</v>
      </c>
      <c r="E6" s="10"/>
      <c r="F6" s="10"/>
    </row>
    <row r="7" ht="27.65" customHeight="1" spans="1:6">
      <c r="A7" s="7" t="s">
        <v>92</v>
      </c>
      <c r="B7" s="9" t="s">
        <v>93</v>
      </c>
      <c r="C7" s="7" t="s">
        <v>94</v>
      </c>
      <c r="D7" s="10" t="s">
        <v>95</v>
      </c>
      <c r="E7" s="17">
        <f>ROUND(SUM(A汇总表!D5:D7)*0.108%,2)</f>
        <v>0</v>
      </c>
      <c r="F7" s="12">
        <f t="shared" ref="F7:F13" si="0">IFERROR(ROUND(D7*E7,2),"")</f>
        <v>0</v>
      </c>
    </row>
    <row r="8" ht="28.35" customHeight="1" spans="1:6">
      <c r="A8" s="7" t="s">
        <v>96</v>
      </c>
      <c r="B8" s="9" t="s">
        <v>97</v>
      </c>
      <c r="C8" s="7" t="s">
        <v>94</v>
      </c>
      <c r="D8" s="10" t="s">
        <v>95</v>
      </c>
      <c r="E8" s="17">
        <f>ROUND(SUM(A汇总表!D5:D7)*0.072%,2)</f>
        <v>0</v>
      </c>
      <c r="F8" s="12">
        <f t="shared" si="0"/>
        <v>0</v>
      </c>
    </row>
    <row r="9" ht="20.35" customHeight="1" spans="1:6">
      <c r="A9" s="7" t="s">
        <v>98</v>
      </c>
      <c r="B9" s="9" t="s">
        <v>99</v>
      </c>
      <c r="C9" s="7" t="s">
        <v>94</v>
      </c>
      <c r="D9" s="10" t="s">
        <v>95</v>
      </c>
      <c r="E9" s="17">
        <f>ROUND(SUM(A汇总表!D12,F7:F8,F11:F13)/99.91%*0.09%,2)</f>
        <v>2.88</v>
      </c>
      <c r="F9" s="12">
        <f t="shared" si="0"/>
        <v>2.88</v>
      </c>
    </row>
    <row r="10" ht="20.35" customHeight="1" spans="1:6">
      <c r="A10" s="7" t="s">
        <v>100</v>
      </c>
      <c r="B10" s="9" t="s">
        <v>101</v>
      </c>
      <c r="C10" s="7"/>
      <c r="D10" s="10" t="s">
        <v>89</v>
      </c>
      <c r="E10" s="25"/>
      <c r="F10" s="12" t="str">
        <f t="shared" si="0"/>
        <v/>
      </c>
    </row>
    <row r="11" ht="20.35" customHeight="1" spans="1:6">
      <c r="A11" s="7" t="s">
        <v>102</v>
      </c>
      <c r="B11" s="9" t="s">
        <v>103</v>
      </c>
      <c r="C11" s="7" t="s">
        <v>94</v>
      </c>
      <c r="D11" s="10" t="s">
        <v>95</v>
      </c>
      <c r="E11" s="17">
        <v>3202.4</v>
      </c>
      <c r="F11" s="12">
        <f t="shared" si="0"/>
        <v>3202.4</v>
      </c>
    </row>
    <row r="12" ht="20.35" customHeight="1" spans="1:6">
      <c r="A12" s="7" t="s">
        <v>104</v>
      </c>
      <c r="B12" s="9" t="s">
        <v>105</v>
      </c>
      <c r="C12" s="7"/>
      <c r="D12" s="10" t="s">
        <v>89</v>
      </c>
      <c r="E12" s="10"/>
      <c r="F12" s="12" t="str">
        <f t="shared" si="0"/>
        <v/>
      </c>
    </row>
    <row r="13" ht="20.35" customHeight="1" spans="1:9">
      <c r="A13" s="7" t="s">
        <v>106</v>
      </c>
      <c r="B13" s="9" t="s">
        <v>107</v>
      </c>
      <c r="C13" s="7" t="s">
        <v>94</v>
      </c>
      <c r="D13" s="10" t="s">
        <v>95</v>
      </c>
      <c r="E13" s="12"/>
      <c r="F13" s="12">
        <f t="shared" si="0"/>
        <v>0</v>
      </c>
      <c r="I13" s="26"/>
    </row>
    <row r="14" ht="20.35" customHeight="1" spans="1:6">
      <c r="A14" s="13" t="s">
        <v>108</v>
      </c>
      <c r="B14" s="14"/>
      <c r="C14" s="14"/>
      <c r="D14" s="15">
        <f>SUM(F7:F13)</f>
        <v>3205.28</v>
      </c>
      <c r="E14" s="15"/>
      <c r="F14" s="16"/>
    </row>
  </sheetData>
  <sheetProtection password="CB92" sheet="1" objects="1"/>
  <mergeCells count="6">
    <mergeCell ref="A1:F1"/>
    <mergeCell ref="A2:C2"/>
    <mergeCell ref="D2:F2"/>
    <mergeCell ref="A3:F3"/>
    <mergeCell ref="A14:C14"/>
    <mergeCell ref="D14:E14"/>
  </mergeCells>
  <pageMargins left="0.590551181102362" right="0.393700787401575" top="0.393700787401575" bottom="0.47244094488189" header="0" footer="0"/>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F13"/>
  <sheetViews>
    <sheetView workbookViewId="0">
      <selection activeCell="E8" sqref="E8:E12"/>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79</v>
      </c>
      <c r="B2" s="2"/>
      <c r="C2" s="2"/>
      <c r="D2" s="3"/>
      <c r="E2" s="3"/>
      <c r="F2" s="3"/>
    </row>
    <row r="3" ht="29.1" customHeight="1" spans="1:6">
      <c r="A3" s="4" t="s">
        <v>109</v>
      </c>
      <c r="B3" s="5"/>
      <c r="C3" s="5"/>
      <c r="D3" s="5"/>
      <c r="E3" s="5"/>
      <c r="F3" s="6"/>
    </row>
    <row r="4" ht="29.8" customHeight="1" spans="1:6">
      <c r="A4" s="7" t="s">
        <v>81</v>
      </c>
      <c r="B4" s="7" t="s">
        <v>82</v>
      </c>
      <c r="C4" s="7" t="s">
        <v>83</v>
      </c>
      <c r="D4" s="7" t="s">
        <v>84</v>
      </c>
      <c r="E4" s="8" t="s">
        <v>85</v>
      </c>
      <c r="F4" s="7" t="s">
        <v>86</v>
      </c>
    </row>
    <row r="5" ht="20.35" customHeight="1" spans="1:6">
      <c r="A5" s="7" t="s">
        <v>110</v>
      </c>
      <c r="B5" s="9" t="s">
        <v>111</v>
      </c>
      <c r="C5" s="7"/>
      <c r="D5" s="10" t="s">
        <v>89</v>
      </c>
      <c r="E5" s="10"/>
      <c r="F5" s="10"/>
    </row>
    <row r="6" ht="20.35" customHeight="1" spans="1:6">
      <c r="A6" s="7" t="s">
        <v>112</v>
      </c>
      <c r="B6" s="9" t="s">
        <v>113</v>
      </c>
      <c r="C6" s="7"/>
      <c r="D6" s="10" t="s">
        <v>89</v>
      </c>
      <c r="E6" s="10"/>
      <c r="F6" s="10"/>
    </row>
    <row r="7" ht="20.35" customHeight="1" spans="1:6">
      <c r="A7" s="7" t="s">
        <v>92</v>
      </c>
      <c r="B7" s="9" t="s">
        <v>114</v>
      </c>
      <c r="C7" s="7"/>
      <c r="D7" s="10" t="s">
        <v>89</v>
      </c>
      <c r="E7" s="10"/>
      <c r="F7" s="10"/>
    </row>
    <row r="8" ht="20.35" customHeight="1" spans="1:6">
      <c r="A8" s="7" t="s">
        <v>115</v>
      </c>
      <c r="B8" s="9" t="s">
        <v>116</v>
      </c>
      <c r="C8" s="7" t="s">
        <v>117</v>
      </c>
      <c r="D8" s="10" t="s">
        <v>118</v>
      </c>
      <c r="E8" s="24"/>
      <c r="F8" s="12">
        <f t="shared" ref="F8:F12" si="0">IFERROR(ROUND(D8*E8,2),"")</f>
        <v>0</v>
      </c>
    </row>
    <row r="9" ht="20.35" customHeight="1" spans="1:6">
      <c r="A9" s="7" t="s">
        <v>119</v>
      </c>
      <c r="B9" s="9" t="s">
        <v>120</v>
      </c>
      <c r="C9" s="7"/>
      <c r="D9" s="10" t="s">
        <v>89</v>
      </c>
      <c r="E9" s="10"/>
      <c r="F9" s="12" t="str">
        <f t="shared" si="0"/>
        <v/>
      </c>
    </row>
    <row r="10" ht="20.35" customHeight="1" spans="1:6">
      <c r="A10" s="7" t="s">
        <v>121</v>
      </c>
      <c r="B10" s="9" t="s">
        <v>122</v>
      </c>
      <c r="C10" s="7"/>
      <c r="D10" s="10" t="s">
        <v>89</v>
      </c>
      <c r="E10" s="10"/>
      <c r="F10" s="12" t="str">
        <f t="shared" si="0"/>
        <v/>
      </c>
    </row>
    <row r="11" ht="20.35" customHeight="1" spans="1:6">
      <c r="A11" s="7" t="s">
        <v>123</v>
      </c>
      <c r="B11" s="9" t="s">
        <v>124</v>
      </c>
      <c r="C11" s="7"/>
      <c r="D11" s="10" t="s">
        <v>89</v>
      </c>
      <c r="E11" s="10"/>
      <c r="F11" s="12" t="str">
        <f t="shared" si="0"/>
        <v/>
      </c>
    </row>
    <row r="12" ht="19.65" customHeight="1" spans="1:6">
      <c r="A12" s="7" t="s">
        <v>115</v>
      </c>
      <c r="B12" s="9" t="s">
        <v>125</v>
      </c>
      <c r="C12" s="7" t="s">
        <v>117</v>
      </c>
      <c r="D12" s="10" t="s">
        <v>126</v>
      </c>
      <c r="E12" s="24"/>
      <c r="F12" s="12">
        <f t="shared" si="0"/>
        <v>0</v>
      </c>
    </row>
    <row r="13" ht="20.35" customHeight="1" spans="1:6">
      <c r="A13" s="13" t="s">
        <v>127</v>
      </c>
      <c r="B13" s="14"/>
      <c r="C13" s="14"/>
      <c r="D13" s="15">
        <f>SUM(F8:F12)</f>
        <v>0</v>
      </c>
      <c r="E13" s="15"/>
      <c r="F13" s="16"/>
    </row>
  </sheetData>
  <sheetProtection password="CB92" sheet="1" objects="1"/>
  <mergeCells count="6">
    <mergeCell ref="A1:F1"/>
    <mergeCell ref="A2:C2"/>
    <mergeCell ref="D2:F2"/>
    <mergeCell ref="A3:F3"/>
    <mergeCell ref="A13:C13"/>
    <mergeCell ref="D13:E13"/>
  </mergeCells>
  <pageMargins left="0.590551181102362" right="0.393700787401575" top="0.393700787401575" bottom="0.47244094488189" header="0" footer="0"/>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F11"/>
  <sheetViews>
    <sheetView workbookViewId="0">
      <selection activeCell="E18" sqref="E18"/>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79</v>
      </c>
      <c r="B2" s="2"/>
      <c r="C2" s="2"/>
      <c r="D2" s="3"/>
      <c r="E2" s="3"/>
      <c r="F2" s="3"/>
    </row>
    <row r="3" ht="29.1" customHeight="1" spans="1:6">
      <c r="A3" s="4" t="s">
        <v>65</v>
      </c>
      <c r="B3" s="5"/>
      <c r="C3" s="5"/>
      <c r="D3" s="5"/>
      <c r="E3" s="5"/>
      <c r="F3" s="6"/>
    </row>
    <row r="4" ht="29.8" customHeight="1" spans="1:6">
      <c r="A4" s="7" t="s">
        <v>81</v>
      </c>
      <c r="B4" s="7" t="s">
        <v>82</v>
      </c>
      <c r="C4" s="7" t="s">
        <v>83</v>
      </c>
      <c r="D4" s="7" t="s">
        <v>84</v>
      </c>
      <c r="E4" s="8" t="s">
        <v>85</v>
      </c>
      <c r="F4" s="7" t="s">
        <v>86</v>
      </c>
    </row>
    <row r="5" ht="20.35" customHeight="1" spans="1:6">
      <c r="A5" s="7" t="s">
        <v>128</v>
      </c>
      <c r="B5" s="9" t="s">
        <v>129</v>
      </c>
      <c r="C5" s="7"/>
      <c r="D5" s="10" t="s">
        <v>89</v>
      </c>
      <c r="E5" s="10"/>
      <c r="F5" s="10"/>
    </row>
    <row r="6" ht="20.35" customHeight="1" spans="1:6">
      <c r="A6" s="7" t="s">
        <v>130</v>
      </c>
      <c r="B6" s="9" t="s">
        <v>131</v>
      </c>
      <c r="C6" s="7"/>
      <c r="D6" s="10" t="s">
        <v>89</v>
      </c>
      <c r="E6" s="10"/>
      <c r="F6" s="10"/>
    </row>
    <row r="7" ht="20.35" customHeight="1" spans="1:6">
      <c r="A7" s="7" t="s">
        <v>92</v>
      </c>
      <c r="B7" s="9" t="s">
        <v>132</v>
      </c>
      <c r="C7" s="7" t="s">
        <v>117</v>
      </c>
      <c r="D7" s="10" t="s">
        <v>133</v>
      </c>
      <c r="E7" s="12"/>
      <c r="F7" s="12">
        <f t="shared" ref="F7:F10" si="0">IFERROR(ROUND(D7*E7,2),"")</f>
        <v>0</v>
      </c>
    </row>
    <row r="8" ht="20.35" customHeight="1" spans="1:6">
      <c r="A8" s="7" t="s">
        <v>134</v>
      </c>
      <c r="B8" s="9" t="s">
        <v>135</v>
      </c>
      <c r="C8" s="7"/>
      <c r="D8" s="10" t="s">
        <v>89</v>
      </c>
      <c r="E8" s="10"/>
      <c r="F8" s="12" t="str">
        <f t="shared" si="0"/>
        <v/>
      </c>
    </row>
    <row r="9" ht="20.35" customHeight="1" spans="1:6">
      <c r="A9" s="7" t="s">
        <v>136</v>
      </c>
      <c r="B9" s="9" t="s">
        <v>135</v>
      </c>
      <c r="C9" s="7"/>
      <c r="D9" s="10" t="s">
        <v>89</v>
      </c>
      <c r="E9" s="10"/>
      <c r="F9" s="12" t="str">
        <f t="shared" si="0"/>
        <v/>
      </c>
    </row>
    <row r="10" ht="20.35" customHeight="1" spans="1:6">
      <c r="A10" s="7" t="s">
        <v>92</v>
      </c>
      <c r="B10" s="9" t="s">
        <v>137</v>
      </c>
      <c r="C10" s="7" t="s">
        <v>117</v>
      </c>
      <c r="D10" s="10" t="s">
        <v>138</v>
      </c>
      <c r="E10" s="12"/>
      <c r="F10" s="12">
        <f t="shared" si="0"/>
        <v>0</v>
      </c>
    </row>
    <row r="11" ht="20.35" customHeight="1" spans="1:6">
      <c r="A11" s="13" t="s">
        <v>139</v>
      </c>
      <c r="B11" s="14"/>
      <c r="C11" s="14"/>
      <c r="D11" s="15">
        <f>SUM(F7:F10)</f>
        <v>0</v>
      </c>
      <c r="E11" s="15"/>
      <c r="F11" s="16"/>
    </row>
  </sheetData>
  <sheetProtection password="CB92" sheet="1" objects="1"/>
  <mergeCells count="6">
    <mergeCell ref="A1:F1"/>
    <mergeCell ref="A2:C2"/>
    <mergeCell ref="D2:F2"/>
    <mergeCell ref="A3:F3"/>
    <mergeCell ref="A11:C11"/>
    <mergeCell ref="D11:E11"/>
  </mergeCells>
  <pageMargins left="0.590551181102362" right="0.393700787401575" top="0.393700787401575" bottom="0.47244094488189" header="0" footer="0"/>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25"/>
  <sheetViews>
    <sheetView workbookViewId="0">
      <selection activeCell="E6" sqref="E6:E24"/>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35.65" customHeight="1" spans="1:6">
      <c r="A1" s="2" t="s">
        <v>79</v>
      </c>
      <c r="B1" s="2"/>
      <c r="C1" s="2"/>
      <c r="D1" s="3"/>
      <c r="E1" s="3"/>
      <c r="F1" s="3"/>
    </row>
    <row r="2" ht="29.1" customHeight="1" spans="1:6">
      <c r="A2" s="4" t="s">
        <v>140</v>
      </c>
      <c r="B2" s="5"/>
      <c r="C2" s="5"/>
      <c r="D2" s="5"/>
      <c r="E2" s="5"/>
      <c r="F2" s="6"/>
    </row>
    <row r="3" ht="29.8" customHeight="1" spans="1:6">
      <c r="A3" s="7" t="s">
        <v>81</v>
      </c>
      <c r="B3" s="7" t="s">
        <v>82</v>
      </c>
      <c r="C3" s="7" t="s">
        <v>83</v>
      </c>
      <c r="D3" s="7" t="s">
        <v>84</v>
      </c>
      <c r="E3" s="8" t="s">
        <v>85</v>
      </c>
      <c r="F3" s="7" t="s">
        <v>86</v>
      </c>
    </row>
    <row r="4" ht="20.35" customHeight="1" spans="1:6">
      <c r="A4" s="7" t="s">
        <v>141</v>
      </c>
      <c r="B4" s="9" t="s">
        <v>142</v>
      </c>
      <c r="C4" s="7"/>
      <c r="D4" s="10" t="s">
        <v>89</v>
      </c>
      <c r="E4" s="10"/>
      <c r="F4" s="10"/>
    </row>
    <row r="5" ht="20.35" customHeight="1" spans="1:6">
      <c r="A5" s="7" t="s">
        <v>143</v>
      </c>
      <c r="B5" s="9" t="s">
        <v>144</v>
      </c>
      <c r="C5" s="7"/>
      <c r="D5" s="10" t="s">
        <v>89</v>
      </c>
      <c r="E5" s="10"/>
      <c r="F5" s="10"/>
    </row>
    <row r="6" ht="20.35" customHeight="1" spans="1:6">
      <c r="A6" s="7" t="s">
        <v>96</v>
      </c>
      <c r="B6" s="9" t="s">
        <v>145</v>
      </c>
      <c r="C6" s="7" t="s">
        <v>146</v>
      </c>
      <c r="D6" s="10" t="s">
        <v>147</v>
      </c>
      <c r="E6" s="12"/>
      <c r="F6" s="12">
        <f t="shared" ref="F6:F24" si="0">IFERROR(ROUND(D6*E6,2),"")</f>
        <v>0</v>
      </c>
    </row>
    <row r="7" ht="20.35" customHeight="1" spans="1:6">
      <c r="A7" s="7" t="s">
        <v>148</v>
      </c>
      <c r="B7" s="9" t="s">
        <v>149</v>
      </c>
      <c r="C7" s="7"/>
      <c r="D7" s="10" t="s">
        <v>89</v>
      </c>
      <c r="E7" s="10"/>
      <c r="F7" s="12" t="str">
        <f t="shared" si="0"/>
        <v/>
      </c>
    </row>
    <row r="8" ht="20.35" customHeight="1" spans="1:6">
      <c r="A8" s="7" t="s">
        <v>96</v>
      </c>
      <c r="B8" s="9" t="s">
        <v>145</v>
      </c>
      <c r="C8" s="7" t="s">
        <v>146</v>
      </c>
      <c r="D8" s="10" t="s">
        <v>150</v>
      </c>
      <c r="E8" s="12"/>
      <c r="F8" s="12">
        <f t="shared" si="0"/>
        <v>0</v>
      </c>
    </row>
    <row r="9" ht="20.35" customHeight="1" spans="1:6">
      <c r="A9" s="7" t="s">
        <v>151</v>
      </c>
      <c r="B9" s="9" t="s">
        <v>152</v>
      </c>
      <c r="C9" s="7"/>
      <c r="D9" s="10" t="s">
        <v>89</v>
      </c>
      <c r="E9" s="10"/>
      <c r="F9" s="12" t="str">
        <f t="shared" si="0"/>
        <v/>
      </c>
    </row>
    <row r="10" ht="20.35" customHeight="1" spans="1:6">
      <c r="A10" s="7" t="s">
        <v>153</v>
      </c>
      <c r="B10" s="9" t="s">
        <v>154</v>
      </c>
      <c r="C10" s="7"/>
      <c r="D10" s="10" t="s">
        <v>89</v>
      </c>
      <c r="E10" s="10"/>
      <c r="F10" s="12" t="str">
        <f t="shared" si="0"/>
        <v/>
      </c>
    </row>
    <row r="11" ht="19.65" customHeight="1" spans="1:6">
      <c r="A11" s="7" t="s">
        <v>155</v>
      </c>
      <c r="B11" s="9" t="s">
        <v>156</v>
      </c>
      <c r="C11" s="7" t="s">
        <v>117</v>
      </c>
      <c r="D11" s="10" t="s">
        <v>157</v>
      </c>
      <c r="E11" s="12"/>
      <c r="F11" s="12">
        <f t="shared" si="0"/>
        <v>0</v>
      </c>
    </row>
    <row r="12" ht="20.35" customHeight="1" spans="1:6">
      <c r="A12" s="7" t="s">
        <v>158</v>
      </c>
      <c r="B12" s="9" t="s">
        <v>159</v>
      </c>
      <c r="C12" s="7"/>
      <c r="D12" s="10" t="s">
        <v>89</v>
      </c>
      <c r="E12" s="10"/>
      <c r="F12" s="12" t="str">
        <f t="shared" si="0"/>
        <v/>
      </c>
    </row>
    <row r="13" ht="28.35" customHeight="1" spans="1:6">
      <c r="A13" s="7" t="s">
        <v>92</v>
      </c>
      <c r="B13" s="9" t="s">
        <v>160</v>
      </c>
      <c r="C13" s="7" t="s">
        <v>161</v>
      </c>
      <c r="D13" s="10" t="s">
        <v>162</v>
      </c>
      <c r="E13" s="12"/>
      <c r="F13" s="12">
        <f t="shared" si="0"/>
        <v>0</v>
      </c>
    </row>
    <row r="14" ht="20.35" customHeight="1" spans="1:6">
      <c r="A14" s="7" t="s">
        <v>163</v>
      </c>
      <c r="B14" s="9" t="s">
        <v>164</v>
      </c>
      <c r="C14" s="7"/>
      <c r="D14" s="10" t="s">
        <v>89</v>
      </c>
      <c r="E14" s="10"/>
      <c r="F14" s="12" t="str">
        <f t="shared" si="0"/>
        <v/>
      </c>
    </row>
    <row r="15" ht="20.35" customHeight="1" spans="1:6">
      <c r="A15" s="7" t="s">
        <v>165</v>
      </c>
      <c r="B15" s="9" t="s">
        <v>166</v>
      </c>
      <c r="C15" s="7"/>
      <c r="D15" s="10" t="s">
        <v>89</v>
      </c>
      <c r="E15" s="10"/>
      <c r="F15" s="12" t="str">
        <f t="shared" si="0"/>
        <v/>
      </c>
    </row>
    <row r="16" ht="20.35" customHeight="1" spans="1:6">
      <c r="A16" s="7" t="s">
        <v>92</v>
      </c>
      <c r="B16" s="9" t="s">
        <v>167</v>
      </c>
      <c r="C16" s="7" t="s">
        <v>117</v>
      </c>
      <c r="D16" s="10" t="s">
        <v>168</v>
      </c>
      <c r="E16" s="12"/>
      <c r="F16" s="12">
        <f t="shared" si="0"/>
        <v>0</v>
      </c>
    </row>
    <row r="17" ht="20.35" customHeight="1" spans="1:6">
      <c r="A17" s="7" t="s">
        <v>169</v>
      </c>
      <c r="B17" s="9" t="s">
        <v>170</v>
      </c>
      <c r="C17" s="7"/>
      <c r="D17" s="10" t="s">
        <v>89</v>
      </c>
      <c r="E17" s="10"/>
      <c r="F17" s="12" t="str">
        <f t="shared" si="0"/>
        <v/>
      </c>
    </row>
    <row r="18" ht="20.35" customHeight="1" spans="1:6">
      <c r="A18" s="7" t="s">
        <v>92</v>
      </c>
      <c r="B18" s="9" t="s">
        <v>171</v>
      </c>
      <c r="C18" s="7"/>
      <c r="D18" s="10" t="s">
        <v>89</v>
      </c>
      <c r="E18" s="10"/>
      <c r="F18" s="12" t="str">
        <f t="shared" si="0"/>
        <v/>
      </c>
    </row>
    <row r="19" ht="20.35" customHeight="1" spans="1:6">
      <c r="A19" s="7" t="s">
        <v>172</v>
      </c>
      <c r="B19" s="9" t="s">
        <v>173</v>
      </c>
      <c r="C19" s="7" t="s">
        <v>161</v>
      </c>
      <c r="D19" s="10" t="s">
        <v>157</v>
      </c>
      <c r="E19" s="12"/>
      <c r="F19" s="12">
        <f t="shared" si="0"/>
        <v>0</v>
      </c>
    </row>
    <row r="20" ht="20.35" customHeight="1" spans="1:6">
      <c r="A20" s="7" t="s">
        <v>174</v>
      </c>
      <c r="B20" s="9" t="s">
        <v>175</v>
      </c>
      <c r="C20" s="7"/>
      <c r="D20" s="10" t="s">
        <v>89</v>
      </c>
      <c r="E20" s="10"/>
      <c r="F20" s="12" t="str">
        <f t="shared" si="0"/>
        <v/>
      </c>
    </row>
    <row r="21" ht="27.65" customHeight="1" spans="1:6">
      <c r="A21" s="7" t="s">
        <v>176</v>
      </c>
      <c r="B21" s="9" t="s">
        <v>177</v>
      </c>
      <c r="C21" s="7"/>
      <c r="D21" s="10" t="s">
        <v>89</v>
      </c>
      <c r="E21" s="10"/>
      <c r="F21" s="12" t="str">
        <f t="shared" si="0"/>
        <v/>
      </c>
    </row>
    <row r="22" ht="20.35" customHeight="1" spans="1:6">
      <c r="A22" s="7" t="s">
        <v>92</v>
      </c>
      <c r="B22" s="9" t="s">
        <v>178</v>
      </c>
      <c r="C22" s="7" t="s">
        <v>161</v>
      </c>
      <c r="D22" s="10" t="s">
        <v>179</v>
      </c>
      <c r="E22" s="12"/>
      <c r="F22" s="12">
        <f t="shared" si="0"/>
        <v>0</v>
      </c>
    </row>
    <row r="23" ht="20.35" customHeight="1" spans="1:6">
      <c r="A23" s="7" t="s">
        <v>96</v>
      </c>
      <c r="B23" s="9" t="s">
        <v>180</v>
      </c>
      <c r="C23" s="7" t="s">
        <v>117</v>
      </c>
      <c r="D23" s="10" t="s">
        <v>181</v>
      </c>
      <c r="E23" s="12"/>
      <c r="F23" s="12">
        <f t="shared" si="0"/>
        <v>0</v>
      </c>
    </row>
    <row r="24" ht="20.35" customHeight="1" spans="1:6">
      <c r="A24" s="7" t="s">
        <v>98</v>
      </c>
      <c r="B24" s="9" t="s">
        <v>182</v>
      </c>
      <c r="C24" s="7" t="s">
        <v>183</v>
      </c>
      <c r="D24" s="10" t="s">
        <v>184</v>
      </c>
      <c r="E24" s="12"/>
      <c r="F24" s="12">
        <f t="shared" si="0"/>
        <v>0</v>
      </c>
    </row>
    <row r="25" ht="20.35" customHeight="1" spans="1:6">
      <c r="A25" s="13" t="s">
        <v>185</v>
      </c>
      <c r="B25" s="14"/>
      <c r="C25" s="14"/>
      <c r="D25" s="15">
        <f>SUM(F6:F24)</f>
        <v>0</v>
      </c>
      <c r="E25" s="15"/>
      <c r="F25" s="16"/>
    </row>
  </sheetData>
  <sheetProtection password="CB92" sheet="1" objects="1"/>
  <mergeCells count="5">
    <mergeCell ref="A1:C1"/>
    <mergeCell ref="D1:F1"/>
    <mergeCell ref="A2:F2"/>
    <mergeCell ref="A25:C25"/>
    <mergeCell ref="D25:E25"/>
  </mergeCells>
  <pageMargins left="0.590551181102362" right="0.393700787401575" top="0.393700787401575" bottom="0.47244094488189" header="0" footer="0"/>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D13"/>
  <sheetViews>
    <sheetView workbookViewId="0">
      <selection activeCell="D8" sqref="D8"/>
    </sheetView>
  </sheetViews>
  <sheetFormatPr defaultColWidth="9" defaultRowHeight="12.75" outlineLevelCol="3"/>
  <cols>
    <col min="1" max="1" width="11.2190476190476" customWidth="1"/>
    <col min="2" max="2" width="11.7809523809524" customWidth="1"/>
    <col min="3" max="3" width="47.447619047619" customWidth="1"/>
    <col min="4" max="4" width="20.2190476190476" customWidth="1"/>
  </cols>
  <sheetData>
    <row r="1" ht="46" customHeight="1" spans="1:4">
      <c r="A1" s="18" t="s">
        <v>55</v>
      </c>
      <c r="B1" s="18"/>
      <c r="C1" s="18"/>
      <c r="D1" s="18"/>
    </row>
    <row r="2" ht="25" customHeight="1" spans="1:4">
      <c r="A2" s="19" t="s">
        <v>186</v>
      </c>
      <c r="B2" s="19"/>
      <c r="C2" s="19"/>
      <c r="D2" s="20"/>
    </row>
    <row r="3" ht="25" customHeight="1" spans="1:4">
      <c r="A3" s="21" t="s">
        <v>43</v>
      </c>
      <c r="B3" s="21" t="s">
        <v>57</v>
      </c>
      <c r="C3" s="21" t="s">
        <v>58</v>
      </c>
      <c r="D3" s="21" t="s">
        <v>59</v>
      </c>
    </row>
    <row r="4" ht="25" customHeight="1" spans="1:4">
      <c r="A4" s="22" t="s">
        <v>46</v>
      </c>
      <c r="B4" s="22" t="s">
        <v>60</v>
      </c>
      <c r="C4" s="22" t="s">
        <v>61</v>
      </c>
      <c r="D4" s="23">
        <f>B100章!D14</f>
        <v>3230.13</v>
      </c>
    </row>
    <row r="5" ht="25" customHeight="1" spans="1:4">
      <c r="A5" s="22" t="s">
        <v>48</v>
      </c>
      <c r="B5" s="22" t="s">
        <v>62</v>
      </c>
      <c r="C5" s="22" t="s">
        <v>63</v>
      </c>
      <c r="D5" s="23">
        <f>B200章!D13</f>
        <v>0</v>
      </c>
    </row>
    <row r="6" ht="25" customHeight="1" spans="1:4">
      <c r="A6" s="22" t="s">
        <v>50</v>
      </c>
      <c r="B6" s="22" t="s">
        <v>64</v>
      </c>
      <c r="C6" s="22" t="s">
        <v>65</v>
      </c>
      <c r="D6" s="23">
        <f>B300章!D11</f>
        <v>0</v>
      </c>
    </row>
    <row r="7" ht="25" customHeight="1" spans="1:4">
      <c r="A7" s="22" t="s">
        <v>52</v>
      </c>
      <c r="B7" s="22">
        <v>400</v>
      </c>
      <c r="C7" s="22" t="s">
        <v>66</v>
      </c>
      <c r="D7" s="23">
        <f>B400章!D26</f>
        <v>0</v>
      </c>
    </row>
    <row r="8" ht="25" customHeight="1" spans="1:4">
      <c r="A8" s="22" t="s">
        <v>67</v>
      </c>
      <c r="B8" s="22" t="s">
        <v>68</v>
      </c>
      <c r="C8" s="22"/>
      <c r="D8" s="23">
        <f>SUM(D4:D7)</f>
        <v>3230.13</v>
      </c>
    </row>
    <row r="9" ht="25" customHeight="1" spans="1:4">
      <c r="A9" s="22" t="s">
        <v>69</v>
      </c>
      <c r="B9" s="22" t="s">
        <v>70</v>
      </c>
      <c r="C9" s="22"/>
      <c r="D9" s="23"/>
    </row>
    <row r="10" ht="25" customHeight="1" spans="1:4">
      <c r="A10" s="22" t="s">
        <v>71</v>
      </c>
      <c r="B10" s="22" t="s">
        <v>72</v>
      </c>
      <c r="C10" s="22"/>
      <c r="D10" s="23">
        <f>D8</f>
        <v>3230.13</v>
      </c>
    </row>
    <row r="11" ht="25" customHeight="1" spans="1:4">
      <c r="A11" s="22" t="s">
        <v>73</v>
      </c>
      <c r="B11" s="22" t="s">
        <v>74</v>
      </c>
      <c r="C11" s="22"/>
      <c r="D11" s="23"/>
    </row>
    <row r="12" ht="25" customHeight="1" spans="1:4">
      <c r="A12" s="22" t="s">
        <v>75</v>
      </c>
      <c r="B12" s="22" t="s">
        <v>76</v>
      </c>
      <c r="C12" s="22"/>
      <c r="D12" s="23"/>
    </row>
    <row r="13" ht="25" customHeight="1" spans="1:4">
      <c r="A13" s="22">
        <v>10</v>
      </c>
      <c r="B13" s="22" t="s">
        <v>77</v>
      </c>
      <c r="C13" s="22"/>
      <c r="D13" s="23">
        <f>SUM(D10:D12)</f>
        <v>3230.13</v>
      </c>
    </row>
  </sheetData>
  <sheetProtection password="CB92" sheet="1" objects="1"/>
  <mergeCells count="8">
    <mergeCell ref="A1:D1"/>
    <mergeCell ref="A2:C2"/>
    <mergeCell ref="B8:C8"/>
    <mergeCell ref="B9:C9"/>
    <mergeCell ref="B10:C10"/>
    <mergeCell ref="B11:C11"/>
    <mergeCell ref="B12:C12"/>
    <mergeCell ref="B13:C13"/>
  </mergeCells>
  <pageMargins left="0.590551181102362" right="0.393700787401575" top="0.393700787401575" bottom="0.47244094488189"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F14"/>
  <sheetViews>
    <sheetView workbookViewId="0">
      <selection activeCell="E11" sqref="E6:E11"/>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187</v>
      </c>
      <c r="B2" s="2"/>
      <c r="C2" s="2"/>
      <c r="D2" s="3"/>
      <c r="E2" s="3"/>
      <c r="F2" s="3"/>
    </row>
    <row r="3" ht="29.1" customHeight="1" spans="1:6">
      <c r="A3" s="4" t="s">
        <v>80</v>
      </c>
      <c r="B3" s="5"/>
      <c r="C3" s="5"/>
      <c r="D3" s="5"/>
      <c r="E3" s="5"/>
      <c r="F3" s="6"/>
    </row>
    <row r="4" ht="29.8" customHeight="1" spans="1:6">
      <c r="A4" s="7" t="s">
        <v>81</v>
      </c>
      <c r="B4" s="7" t="s">
        <v>82</v>
      </c>
      <c r="C4" s="7" t="s">
        <v>83</v>
      </c>
      <c r="D4" s="7" t="s">
        <v>84</v>
      </c>
      <c r="E4" s="8" t="s">
        <v>85</v>
      </c>
      <c r="F4" s="7" t="s">
        <v>86</v>
      </c>
    </row>
    <row r="5" ht="20.35" customHeight="1" spans="1:6">
      <c r="A5" s="7" t="s">
        <v>87</v>
      </c>
      <c r="B5" s="9" t="s">
        <v>88</v>
      </c>
      <c r="C5" s="7"/>
      <c r="D5" s="10" t="s">
        <v>89</v>
      </c>
      <c r="E5" s="11"/>
      <c r="F5" s="11"/>
    </row>
    <row r="6" ht="20.35" customHeight="1" spans="1:6">
      <c r="A6" s="7" t="s">
        <v>90</v>
      </c>
      <c r="B6" s="9" t="s">
        <v>91</v>
      </c>
      <c r="C6" s="7"/>
      <c r="D6" s="10" t="s">
        <v>89</v>
      </c>
      <c r="E6" s="17"/>
      <c r="F6" s="11"/>
    </row>
    <row r="7" ht="27.65" customHeight="1" spans="1:6">
      <c r="A7" s="7" t="s">
        <v>92</v>
      </c>
      <c r="B7" s="9" t="s">
        <v>93</v>
      </c>
      <c r="C7" s="7" t="s">
        <v>94</v>
      </c>
      <c r="D7" s="10" t="s">
        <v>95</v>
      </c>
      <c r="E7" s="17">
        <f>ROUND(SUM(B汇总表!D5:D7)*0.108%,2)</f>
        <v>0</v>
      </c>
      <c r="F7" s="12">
        <f t="shared" ref="F7:F13" si="0">IFERROR(ROUND(D7*E7,2),"")</f>
        <v>0</v>
      </c>
    </row>
    <row r="8" ht="28.35" customHeight="1" spans="1:6">
      <c r="A8" s="7" t="s">
        <v>96</v>
      </c>
      <c r="B8" s="9" t="s">
        <v>97</v>
      </c>
      <c r="C8" s="7" t="s">
        <v>94</v>
      </c>
      <c r="D8" s="10" t="s">
        <v>95</v>
      </c>
      <c r="E8" s="17">
        <f>ROUND(SUM(B汇总表!D5:D7)*0.072%,2)</f>
        <v>0</v>
      </c>
      <c r="F8" s="12">
        <f t="shared" si="0"/>
        <v>0</v>
      </c>
    </row>
    <row r="9" ht="20.35" customHeight="1" spans="1:6">
      <c r="A9" s="7" t="s">
        <v>98</v>
      </c>
      <c r="B9" s="9" t="s">
        <v>99</v>
      </c>
      <c r="C9" s="7" t="s">
        <v>94</v>
      </c>
      <c r="D9" s="10" t="s">
        <v>95</v>
      </c>
      <c r="E9" s="17">
        <f>ROUND(SUM(B汇总表!D12,F7:F8,F11:F13)/99.91%*0.09%,2)</f>
        <v>2.91</v>
      </c>
      <c r="F9" s="12">
        <f t="shared" si="0"/>
        <v>2.91</v>
      </c>
    </row>
    <row r="10" ht="20.35" customHeight="1" spans="1:6">
      <c r="A10" s="7" t="s">
        <v>100</v>
      </c>
      <c r="B10" s="9" t="s">
        <v>101</v>
      </c>
      <c r="C10" s="7"/>
      <c r="D10" s="10" t="s">
        <v>89</v>
      </c>
      <c r="E10" s="17"/>
      <c r="F10" s="12" t="str">
        <f t="shared" si="0"/>
        <v/>
      </c>
    </row>
    <row r="11" ht="20.35" customHeight="1" spans="1:6">
      <c r="A11" s="7" t="s">
        <v>102</v>
      </c>
      <c r="B11" s="9" t="s">
        <v>103</v>
      </c>
      <c r="C11" s="7" t="s">
        <v>94</v>
      </c>
      <c r="D11" s="10" t="s">
        <v>95</v>
      </c>
      <c r="E11" s="17">
        <v>3227.22</v>
      </c>
      <c r="F11" s="12">
        <f t="shared" si="0"/>
        <v>3227.22</v>
      </c>
    </row>
    <row r="12" ht="20.35" customHeight="1" spans="1:6">
      <c r="A12" s="7" t="s">
        <v>104</v>
      </c>
      <c r="B12" s="9" t="s">
        <v>105</v>
      </c>
      <c r="C12" s="7"/>
      <c r="D12" s="10" t="s">
        <v>89</v>
      </c>
      <c r="E12" s="11"/>
      <c r="F12" s="12" t="str">
        <f t="shared" si="0"/>
        <v/>
      </c>
    </row>
    <row r="13" ht="20.35" customHeight="1" spans="1:6">
      <c r="A13" s="7" t="s">
        <v>106</v>
      </c>
      <c r="B13" s="9" t="s">
        <v>107</v>
      </c>
      <c r="C13" s="7" t="s">
        <v>94</v>
      </c>
      <c r="D13" s="10" t="s">
        <v>95</v>
      </c>
      <c r="E13" s="12"/>
      <c r="F13" s="12">
        <f t="shared" si="0"/>
        <v>0</v>
      </c>
    </row>
    <row r="14" ht="20.35" customHeight="1" spans="1:6">
      <c r="A14" s="13" t="s">
        <v>108</v>
      </c>
      <c r="B14" s="14"/>
      <c r="C14" s="14"/>
      <c r="D14" s="15">
        <f>SUM(F7:F13)</f>
        <v>3230.13</v>
      </c>
      <c r="E14" s="15"/>
      <c r="F14" s="16"/>
    </row>
  </sheetData>
  <sheetProtection password="CB92" sheet="1" objects="1"/>
  <mergeCells count="6">
    <mergeCell ref="A1:F1"/>
    <mergeCell ref="A2:C2"/>
    <mergeCell ref="D2:F2"/>
    <mergeCell ref="A3:F3"/>
    <mergeCell ref="A14:C14"/>
    <mergeCell ref="D14:E14"/>
  </mergeCells>
  <pageMargins left="0.590551181102362" right="0.393700787401575" top="0.393700787401575" bottom="0.47244094488189" header="0" footer="0"/>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C7" sqref="C7"/>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187</v>
      </c>
      <c r="B2" s="2"/>
      <c r="C2" s="2"/>
      <c r="D2" s="3"/>
      <c r="E2" s="3"/>
      <c r="F2" s="3"/>
    </row>
    <row r="3" ht="29.1" customHeight="1" spans="1:6">
      <c r="A3" s="4" t="s">
        <v>109</v>
      </c>
      <c r="B3" s="5"/>
      <c r="C3" s="5"/>
      <c r="D3" s="5"/>
      <c r="E3" s="5"/>
      <c r="F3" s="6"/>
    </row>
    <row r="4" ht="29.8" customHeight="1" spans="1:6">
      <c r="A4" s="7" t="s">
        <v>81</v>
      </c>
      <c r="B4" s="7" t="s">
        <v>82</v>
      </c>
      <c r="C4" s="7" t="s">
        <v>83</v>
      </c>
      <c r="D4" s="7" t="s">
        <v>84</v>
      </c>
      <c r="E4" s="8" t="s">
        <v>85</v>
      </c>
      <c r="F4" s="7" t="s">
        <v>86</v>
      </c>
    </row>
    <row r="5" ht="20.35" customHeight="1" spans="1:6">
      <c r="A5" s="7" t="s">
        <v>110</v>
      </c>
      <c r="B5" s="9" t="s">
        <v>111</v>
      </c>
      <c r="C5" s="7"/>
      <c r="D5" s="10" t="s">
        <v>89</v>
      </c>
      <c r="E5" s="11"/>
      <c r="F5" s="11"/>
    </row>
    <row r="6" ht="20.35" customHeight="1" spans="1:6">
      <c r="A6" s="7" t="s">
        <v>112</v>
      </c>
      <c r="B6" s="9" t="s">
        <v>113</v>
      </c>
      <c r="C6" s="7"/>
      <c r="D6" s="10" t="s">
        <v>89</v>
      </c>
      <c r="E6" s="11"/>
      <c r="F6" s="11"/>
    </row>
    <row r="7" ht="20.35" customHeight="1" spans="1:6">
      <c r="A7" s="7" t="s">
        <v>92</v>
      </c>
      <c r="B7" s="9" t="s">
        <v>114</v>
      </c>
      <c r="C7" s="7"/>
      <c r="D7" s="10" t="s">
        <v>89</v>
      </c>
      <c r="E7" s="11"/>
      <c r="F7" s="11"/>
    </row>
    <row r="8" ht="20.35" customHeight="1" spans="1:6">
      <c r="A8" s="7" t="s">
        <v>115</v>
      </c>
      <c r="B8" s="9" t="s">
        <v>116</v>
      </c>
      <c r="C8" s="7" t="s">
        <v>117</v>
      </c>
      <c r="D8" s="10" t="s">
        <v>188</v>
      </c>
      <c r="E8" s="12"/>
      <c r="F8" s="12">
        <f t="shared" ref="F8:F12" si="0">IFERROR(ROUND(D8*E8,2),"")</f>
        <v>0</v>
      </c>
    </row>
    <row r="9" ht="20.35" customHeight="1" spans="1:6">
      <c r="A9" s="7" t="s">
        <v>119</v>
      </c>
      <c r="B9" s="9" t="s">
        <v>120</v>
      </c>
      <c r="C9" s="7"/>
      <c r="D9" s="10" t="s">
        <v>89</v>
      </c>
      <c r="E9" s="11"/>
      <c r="F9" s="12" t="str">
        <f t="shared" si="0"/>
        <v/>
      </c>
    </row>
    <row r="10" ht="20.35" customHeight="1" spans="1:6">
      <c r="A10" s="7" t="s">
        <v>121</v>
      </c>
      <c r="B10" s="9" t="s">
        <v>122</v>
      </c>
      <c r="C10" s="7"/>
      <c r="D10" s="10" t="s">
        <v>89</v>
      </c>
      <c r="E10" s="11"/>
      <c r="F10" s="12" t="str">
        <f t="shared" si="0"/>
        <v/>
      </c>
    </row>
    <row r="11" ht="20.35" customHeight="1" spans="1:6">
      <c r="A11" s="7" t="s">
        <v>123</v>
      </c>
      <c r="B11" s="9" t="s">
        <v>124</v>
      </c>
      <c r="C11" s="7"/>
      <c r="D11" s="10" t="s">
        <v>89</v>
      </c>
      <c r="E11" s="11"/>
      <c r="F11" s="12" t="str">
        <f t="shared" si="0"/>
        <v/>
      </c>
    </row>
    <row r="12" ht="19.65" customHeight="1" spans="1:6">
      <c r="A12" s="7" t="s">
        <v>115</v>
      </c>
      <c r="B12" s="9" t="s">
        <v>125</v>
      </c>
      <c r="C12" s="7" t="s">
        <v>117</v>
      </c>
      <c r="D12" s="10" t="s">
        <v>189</v>
      </c>
      <c r="E12" s="12"/>
      <c r="F12" s="12">
        <f t="shared" si="0"/>
        <v>0</v>
      </c>
    </row>
    <row r="13" ht="20.35" customHeight="1" spans="1:6">
      <c r="A13" s="13" t="s">
        <v>127</v>
      </c>
      <c r="B13" s="14"/>
      <c r="C13" s="14"/>
      <c r="D13" s="15">
        <f>SUM(F8:F12)</f>
        <v>0</v>
      </c>
      <c r="E13" s="15"/>
      <c r="F13" s="16"/>
    </row>
  </sheetData>
  <sheetProtection password="CB92" sheet="1" objects="1"/>
  <mergeCells count="6">
    <mergeCell ref="A1:F1"/>
    <mergeCell ref="A2:C2"/>
    <mergeCell ref="D2:F2"/>
    <mergeCell ref="A3:F3"/>
    <mergeCell ref="A13:C13"/>
    <mergeCell ref="D13:E13"/>
  </mergeCells>
  <pageMargins left="0.590551181102362" right="0.393700787401575" top="0.393700787401575" bottom="0.47244094488189" header="0" footer="0"/>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11"/>
  <sheetViews>
    <sheetView workbookViewId="0">
      <selection activeCell="B14" sqref="B14"/>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187</v>
      </c>
      <c r="B2" s="2"/>
      <c r="C2" s="2"/>
      <c r="D2" s="3"/>
      <c r="E2" s="3"/>
      <c r="F2" s="3"/>
    </row>
    <row r="3" ht="29.1" customHeight="1" spans="1:6">
      <c r="A3" s="4" t="s">
        <v>65</v>
      </c>
      <c r="B3" s="5"/>
      <c r="C3" s="5"/>
      <c r="D3" s="5"/>
      <c r="E3" s="5"/>
      <c r="F3" s="6"/>
    </row>
    <row r="4" ht="29.8" customHeight="1" spans="1:6">
      <c r="A4" s="7" t="s">
        <v>81</v>
      </c>
      <c r="B4" s="7" t="s">
        <v>82</v>
      </c>
      <c r="C4" s="7" t="s">
        <v>83</v>
      </c>
      <c r="D4" s="7" t="s">
        <v>84</v>
      </c>
      <c r="E4" s="8" t="s">
        <v>85</v>
      </c>
      <c r="F4" s="7" t="s">
        <v>86</v>
      </c>
    </row>
    <row r="5" ht="20.35" customHeight="1" spans="1:6">
      <c r="A5" s="7" t="s">
        <v>128</v>
      </c>
      <c r="B5" s="9" t="s">
        <v>129</v>
      </c>
      <c r="C5" s="7"/>
      <c r="D5" s="10" t="s">
        <v>89</v>
      </c>
      <c r="E5" s="11"/>
      <c r="F5" s="11"/>
    </row>
    <row r="6" ht="20.35" customHeight="1" spans="1:6">
      <c r="A6" s="7" t="s">
        <v>130</v>
      </c>
      <c r="B6" s="9" t="s">
        <v>131</v>
      </c>
      <c r="C6" s="7"/>
      <c r="D6" s="10" t="s">
        <v>89</v>
      </c>
      <c r="E6" s="11"/>
      <c r="F6" s="11"/>
    </row>
    <row r="7" ht="20.35" customHeight="1" spans="1:6">
      <c r="A7" s="7" t="s">
        <v>92</v>
      </c>
      <c r="B7" s="9" t="s">
        <v>132</v>
      </c>
      <c r="C7" s="7" t="s">
        <v>117</v>
      </c>
      <c r="D7" s="10" t="s">
        <v>133</v>
      </c>
      <c r="E7" s="12"/>
      <c r="F7" s="12">
        <f t="shared" ref="F7:F10" si="0">IFERROR(ROUND(D7*E7,2),"")</f>
        <v>0</v>
      </c>
    </row>
    <row r="8" ht="20.35" customHeight="1" spans="1:6">
      <c r="A8" s="7" t="s">
        <v>134</v>
      </c>
      <c r="B8" s="9" t="s">
        <v>135</v>
      </c>
      <c r="C8" s="7"/>
      <c r="D8" s="10" t="s">
        <v>89</v>
      </c>
      <c r="E8" s="11"/>
      <c r="F8" s="12" t="str">
        <f t="shared" si="0"/>
        <v/>
      </c>
    </row>
    <row r="9" ht="20.35" customHeight="1" spans="1:6">
      <c r="A9" s="7" t="s">
        <v>136</v>
      </c>
      <c r="B9" s="9" t="s">
        <v>135</v>
      </c>
      <c r="C9" s="7"/>
      <c r="D9" s="10" t="s">
        <v>89</v>
      </c>
      <c r="E9" s="11"/>
      <c r="F9" s="12" t="str">
        <f t="shared" si="0"/>
        <v/>
      </c>
    </row>
    <row r="10" ht="20.35" customHeight="1" spans="1:6">
      <c r="A10" s="7" t="s">
        <v>92</v>
      </c>
      <c r="B10" s="9" t="s">
        <v>137</v>
      </c>
      <c r="C10" s="7" t="s">
        <v>117</v>
      </c>
      <c r="D10" s="10" t="s">
        <v>138</v>
      </c>
      <c r="E10" s="12"/>
      <c r="F10" s="12">
        <f t="shared" si="0"/>
        <v>0</v>
      </c>
    </row>
    <row r="11" ht="20.35" customHeight="1" spans="1:6">
      <c r="A11" s="13" t="s">
        <v>139</v>
      </c>
      <c r="B11" s="14"/>
      <c r="C11" s="14"/>
      <c r="D11" s="15">
        <f>SUM(F7:F10)</f>
        <v>0</v>
      </c>
      <c r="E11" s="15"/>
      <c r="F11" s="16"/>
    </row>
  </sheetData>
  <sheetProtection password="CB92" sheet="1" objects="1"/>
  <mergeCells count="6">
    <mergeCell ref="A1:F1"/>
    <mergeCell ref="A2:C2"/>
    <mergeCell ref="D2:F2"/>
    <mergeCell ref="A3:F3"/>
    <mergeCell ref="A11:C11"/>
    <mergeCell ref="D11:E11"/>
  </mergeCells>
  <pageMargins left="0.590551181102362" right="0.393700787401575" top="0.393700787401575" bottom="0.47244094488189" header="0" footer="0"/>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26"/>
  <sheetViews>
    <sheetView workbookViewId="0">
      <selection activeCell="E10" sqref="E10"/>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187</v>
      </c>
      <c r="B2" s="2"/>
      <c r="C2" s="2"/>
      <c r="D2" s="3"/>
      <c r="E2" s="3"/>
      <c r="F2" s="3"/>
    </row>
    <row r="3" ht="29.1" customHeight="1" spans="1:6">
      <c r="A3" s="4" t="s">
        <v>140</v>
      </c>
      <c r="B3" s="5"/>
      <c r="C3" s="5"/>
      <c r="D3" s="5"/>
      <c r="E3" s="5"/>
      <c r="F3" s="6"/>
    </row>
    <row r="4" ht="29.8" customHeight="1" spans="1:6">
      <c r="A4" s="7" t="s">
        <v>81</v>
      </c>
      <c r="B4" s="7" t="s">
        <v>82</v>
      </c>
      <c r="C4" s="7" t="s">
        <v>83</v>
      </c>
      <c r="D4" s="7" t="s">
        <v>84</v>
      </c>
      <c r="E4" s="8" t="s">
        <v>85</v>
      </c>
      <c r="F4" s="7" t="s">
        <v>86</v>
      </c>
    </row>
    <row r="5" ht="20.35" customHeight="1" spans="1:6">
      <c r="A5" s="7" t="s">
        <v>141</v>
      </c>
      <c r="B5" s="9" t="s">
        <v>142</v>
      </c>
      <c r="C5" s="7"/>
      <c r="D5" s="10" t="s">
        <v>89</v>
      </c>
      <c r="E5" s="11"/>
      <c r="F5" s="11"/>
    </row>
    <row r="6" ht="20.35" customHeight="1" spans="1:6">
      <c r="A6" s="7" t="s">
        <v>143</v>
      </c>
      <c r="B6" s="9" t="s">
        <v>144</v>
      </c>
      <c r="C6" s="7"/>
      <c r="D6" s="10" t="s">
        <v>89</v>
      </c>
      <c r="E6" s="11"/>
      <c r="F6" s="11"/>
    </row>
    <row r="7" ht="20.35" customHeight="1" spans="1:6">
      <c r="A7" s="7" t="s">
        <v>96</v>
      </c>
      <c r="B7" s="9" t="s">
        <v>145</v>
      </c>
      <c r="C7" s="7" t="s">
        <v>146</v>
      </c>
      <c r="D7" s="10" t="s">
        <v>147</v>
      </c>
      <c r="E7" s="12"/>
      <c r="F7" s="12">
        <f t="shared" ref="F7:F25" si="0">IFERROR(ROUND(D7*E7,2),"")</f>
        <v>0</v>
      </c>
    </row>
    <row r="8" ht="20.35" customHeight="1" spans="1:6">
      <c r="A8" s="7" t="s">
        <v>148</v>
      </c>
      <c r="B8" s="9" t="s">
        <v>149</v>
      </c>
      <c r="C8" s="7"/>
      <c r="D8" s="10" t="s">
        <v>89</v>
      </c>
      <c r="E8" s="11"/>
      <c r="F8" s="12" t="str">
        <f t="shared" si="0"/>
        <v/>
      </c>
    </row>
    <row r="9" ht="20.35" customHeight="1" spans="1:6">
      <c r="A9" s="7" t="s">
        <v>96</v>
      </c>
      <c r="B9" s="9" t="s">
        <v>145</v>
      </c>
      <c r="C9" s="7" t="s">
        <v>146</v>
      </c>
      <c r="D9" s="10" t="s">
        <v>150</v>
      </c>
      <c r="E9" s="12"/>
      <c r="F9" s="12">
        <f t="shared" si="0"/>
        <v>0</v>
      </c>
    </row>
    <row r="10" ht="20.35" customHeight="1" spans="1:6">
      <c r="A10" s="7" t="s">
        <v>151</v>
      </c>
      <c r="B10" s="9" t="s">
        <v>152</v>
      </c>
      <c r="C10" s="7"/>
      <c r="D10" s="10" t="s">
        <v>89</v>
      </c>
      <c r="E10" s="11"/>
      <c r="F10" s="12" t="str">
        <f t="shared" si="0"/>
        <v/>
      </c>
    </row>
    <row r="11" ht="20.35" customHeight="1" spans="1:6">
      <c r="A11" s="7" t="s">
        <v>153</v>
      </c>
      <c r="B11" s="9" t="s">
        <v>154</v>
      </c>
      <c r="C11" s="7"/>
      <c r="D11" s="10" t="s">
        <v>89</v>
      </c>
      <c r="E11" s="11"/>
      <c r="F11" s="12" t="str">
        <f t="shared" si="0"/>
        <v/>
      </c>
    </row>
    <row r="12" ht="19.65" customHeight="1" spans="1:6">
      <c r="A12" s="7" t="s">
        <v>155</v>
      </c>
      <c r="B12" s="9" t="s">
        <v>156</v>
      </c>
      <c r="C12" s="7" t="s">
        <v>117</v>
      </c>
      <c r="D12" s="10" t="s">
        <v>157</v>
      </c>
      <c r="E12" s="12"/>
      <c r="F12" s="12">
        <f t="shared" si="0"/>
        <v>0</v>
      </c>
    </row>
    <row r="13" ht="20.35" customHeight="1" spans="1:6">
      <c r="A13" s="7" t="s">
        <v>158</v>
      </c>
      <c r="B13" s="9" t="s">
        <v>159</v>
      </c>
      <c r="C13" s="7"/>
      <c r="D13" s="10" t="s">
        <v>89</v>
      </c>
      <c r="E13" s="11"/>
      <c r="F13" s="12" t="str">
        <f t="shared" si="0"/>
        <v/>
      </c>
    </row>
    <row r="14" ht="28.35" customHeight="1" spans="1:6">
      <c r="A14" s="7" t="s">
        <v>92</v>
      </c>
      <c r="B14" s="9" t="s">
        <v>160</v>
      </c>
      <c r="C14" s="7" t="s">
        <v>161</v>
      </c>
      <c r="D14" s="10" t="s">
        <v>162</v>
      </c>
      <c r="E14" s="12"/>
      <c r="F14" s="12">
        <f t="shared" si="0"/>
        <v>0</v>
      </c>
    </row>
    <row r="15" ht="20.35" customHeight="1" spans="1:6">
      <c r="A15" s="7" t="s">
        <v>163</v>
      </c>
      <c r="B15" s="9" t="s">
        <v>164</v>
      </c>
      <c r="C15" s="7"/>
      <c r="D15" s="10" t="s">
        <v>89</v>
      </c>
      <c r="E15" s="11"/>
      <c r="F15" s="12" t="str">
        <f t="shared" si="0"/>
        <v/>
      </c>
    </row>
    <row r="16" ht="20.35" customHeight="1" spans="1:6">
      <c r="A16" s="7" t="s">
        <v>165</v>
      </c>
      <c r="B16" s="9" t="s">
        <v>166</v>
      </c>
      <c r="C16" s="7"/>
      <c r="D16" s="10" t="s">
        <v>89</v>
      </c>
      <c r="E16" s="11"/>
      <c r="F16" s="12" t="str">
        <f t="shared" si="0"/>
        <v/>
      </c>
    </row>
    <row r="17" ht="20.35" customHeight="1" spans="1:6">
      <c r="A17" s="7" t="s">
        <v>92</v>
      </c>
      <c r="B17" s="9" t="s">
        <v>167</v>
      </c>
      <c r="C17" s="7" t="s">
        <v>117</v>
      </c>
      <c r="D17" s="10" t="s">
        <v>168</v>
      </c>
      <c r="E17" s="12"/>
      <c r="F17" s="12">
        <f t="shared" si="0"/>
        <v>0</v>
      </c>
    </row>
    <row r="18" ht="20.35" customHeight="1" spans="1:6">
      <c r="A18" s="7" t="s">
        <v>169</v>
      </c>
      <c r="B18" s="9" t="s">
        <v>170</v>
      </c>
      <c r="C18" s="7"/>
      <c r="D18" s="10" t="s">
        <v>89</v>
      </c>
      <c r="E18" s="11"/>
      <c r="F18" s="12" t="str">
        <f t="shared" si="0"/>
        <v/>
      </c>
    </row>
    <row r="19" ht="20.35" customHeight="1" spans="1:6">
      <c r="A19" s="7" t="s">
        <v>92</v>
      </c>
      <c r="B19" s="9" t="s">
        <v>171</v>
      </c>
      <c r="C19" s="7"/>
      <c r="D19" s="10" t="s">
        <v>89</v>
      </c>
      <c r="E19" s="11"/>
      <c r="F19" s="12" t="str">
        <f t="shared" si="0"/>
        <v/>
      </c>
    </row>
    <row r="20" ht="20.35" customHeight="1" spans="1:6">
      <c r="A20" s="7" t="s">
        <v>172</v>
      </c>
      <c r="B20" s="9" t="s">
        <v>173</v>
      </c>
      <c r="C20" s="7" t="s">
        <v>161</v>
      </c>
      <c r="D20" s="10" t="s">
        <v>157</v>
      </c>
      <c r="E20" s="12"/>
      <c r="F20" s="12">
        <f t="shared" si="0"/>
        <v>0</v>
      </c>
    </row>
    <row r="21" ht="20.35" customHeight="1" spans="1:6">
      <c r="A21" s="7" t="s">
        <v>174</v>
      </c>
      <c r="B21" s="9" t="s">
        <v>175</v>
      </c>
      <c r="C21" s="7"/>
      <c r="D21" s="10" t="s">
        <v>89</v>
      </c>
      <c r="E21" s="11"/>
      <c r="F21" s="12" t="str">
        <f t="shared" si="0"/>
        <v/>
      </c>
    </row>
    <row r="22" ht="27.65" customHeight="1" spans="1:6">
      <c r="A22" s="7" t="s">
        <v>176</v>
      </c>
      <c r="B22" s="9" t="s">
        <v>177</v>
      </c>
      <c r="C22" s="7"/>
      <c r="D22" s="10" t="s">
        <v>89</v>
      </c>
      <c r="E22" s="11"/>
      <c r="F22" s="12" t="str">
        <f t="shared" si="0"/>
        <v/>
      </c>
    </row>
    <row r="23" ht="20.35" customHeight="1" spans="1:6">
      <c r="A23" s="7" t="s">
        <v>92</v>
      </c>
      <c r="B23" s="9" t="s">
        <v>178</v>
      </c>
      <c r="C23" s="7" t="s">
        <v>161</v>
      </c>
      <c r="D23" s="10" t="s">
        <v>179</v>
      </c>
      <c r="E23" s="12"/>
      <c r="F23" s="12">
        <f t="shared" si="0"/>
        <v>0</v>
      </c>
    </row>
    <row r="24" ht="20.35" customHeight="1" spans="1:6">
      <c r="A24" s="7" t="s">
        <v>96</v>
      </c>
      <c r="B24" s="9" t="s">
        <v>180</v>
      </c>
      <c r="C24" s="7" t="s">
        <v>117</v>
      </c>
      <c r="D24" s="10" t="s">
        <v>181</v>
      </c>
      <c r="E24" s="12"/>
      <c r="F24" s="12">
        <f t="shared" si="0"/>
        <v>0</v>
      </c>
    </row>
    <row r="25" ht="20.35" customHeight="1" spans="1:6">
      <c r="A25" s="7" t="s">
        <v>98</v>
      </c>
      <c r="B25" s="9" t="s">
        <v>182</v>
      </c>
      <c r="C25" s="7" t="s">
        <v>183</v>
      </c>
      <c r="D25" s="10" t="s">
        <v>184</v>
      </c>
      <c r="E25" s="12"/>
      <c r="F25" s="12">
        <f t="shared" si="0"/>
        <v>0</v>
      </c>
    </row>
    <row r="26" ht="20.35" customHeight="1" spans="1:6">
      <c r="A26" s="13" t="s">
        <v>185</v>
      </c>
      <c r="B26" s="14"/>
      <c r="C26" s="14"/>
      <c r="D26" s="15">
        <f>SUM(F7:F25)</f>
        <v>0</v>
      </c>
      <c r="E26" s="15"/>
      <c r="F26" s="16"/>
    </row>
  </sheetData>
  <sheetProtection password="CB92" sheet="1" objects="1"/>
  <mergeCells count="6">
    <mergeCell ref="A1:F1"/>
    <mergeCell ref="A2:C2"/>
    <mergeCell ref="D2:F2"/>
    <mergeCell ref="A3:F3"/>
    <mergeCell ref="A26:C26"/>
    <mergeCell ref="D26:E26"/>
  </mergeCells>
  <pageMargins left="0.590551181102362" right="0.393700787401575" top="0.393700787401575" bottom="0.47244094488189" header="0" footer="0"/>
  <pageSetup paperSize="9"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3">
    <pageSetUpPr fitToPage="1"/>
  </sheetPr>
  <dimension ref="A1:D13"/>
  <sheetViews>
    <sheetView workbookViewId="0">
      <selection activeCell="D7" sqref="D7"/>
    </sheetView>
  </sheetViews>
  <sheetFormatPr defaultColWidth="9" defaultRowHeight="12.75" outlineLevelCol="3"/>
  <cols>
    <col min="1" max="1" width="11.2190476190476" customWidth="1"/>
    <col min="2" max="2" width="11.7809523809524" customWidth="1"/>
    <col min="3" max="3" width="47.447619047619" customWidth="1"/>
    <col min="4" max="4" width="20.2190476190476" customWidth="1"/>
  </cols>
  <sheetData>
    <row r="1" ht="43" customHeight="1" spans="1:4">
      <c r="A1" s="18" t="s">
        <v>55</v>
      </c>
      <c r="B1" s="18"/>
      <c r="C1" s="18"/>
      <c r="D1" s="18"/>
    </row>
    <row r="2" ht="25" customHeight="1" spans="1:4">
      <c r="A2" s="19" t="s">
        <v>190</v>
      </c>
      <c r="B2" s="19"/>
      <c r="C2" s="19"/>
      <c r="D2" s="20"/>
    </row>
    <row r="3" ht="25" customHeight="1" spans="1:4">
      <c r="A3" s="21" t="s">
        <v>43</v>
      </c>
      <c r="B3" s="21" t="s">
        <v>57</v>
      </c>
      <c r="C3" s="21" t="s">
        <v>58</v>
      </c>
      <c r="D3" s="21" t="s">
        <v>59</v>
      </c>
    </row>
    <row r="4" ht="25" customHeight="1" spans="1:4">
      <c r="A4" s="22" t="s">
        <v>46</v>
      </c>
      <c r="B4" s="22" t="s">
        <v>60</v>
      </c>
      <c r="C4" s="22" t="s">
        <v>61</v>
      </c>
      <c r="D4" s="23">
        <f>'C100章'!D14</f>
        <v>2810.61</v>
      </c>
    </row>
    <row r="5" ht="25" customHeight="1" spans="1:4">
      <c r="A5" s="22" t="s">
        <v>48</v>
      </c>
      <c r="B5" s="22" t="s">
        <v>62</v>
      </c>
      <c r="C5" s="22" t="s">
        <v>63</v>
      </c>
      <c r="D5" s="23">
        <f>'C200章 '!D13</f>
        <v>0</v>
      </c>
    </row>
    <row r="6" ht="25" customHeight="1" spans="1:4">
      <c r="A6" s="22" t="s">
        <v>50</v>
      </c>
      <c r="B6" s="22" t="s">
        <v>64</v>
      </c>
      <c r="C6" s="22" t="s">
        <v>65</v>
      </c>
      <c r="D6" s="23">
        <f>'C300章 '!D11</f>
        <v>0</v>
      </c>
    </row>
    <row r="7" ht="25" customHeight="1" spans="1:4">
      <c r="A7" s="22" t="s">
        <v>52</v>
      </c>
      <c r="B7" s="22">
        <v>400</v>
      </c>
      <c r="C7" s="22" t="s">
        <v>66</v>
      </c>
      <c r="D7" s="23">
        <f>'C400章'!D26</f>
        <v>0</v>
      </c>
    </row>
    <row r="8" ht="25" customHeight="1" spans="1:4">
      <c r="A8" s="22" t="s">
        <v>67</v>
      </c>
      <c r="B8" s="22" t="s">
        <v>68</v>
      </c>
      <c r="C8" s="22"/>
      <c r="D8" s="23">
        <f>SUM(D4:D7)</f>
        <v>2810.61</v>
      </c>
    </row>
    <row r="9" ht="25" customHeight="1" spans="1:4">
      <c r="A9" s="22" t="s">
        <v>69</v>
      </c>
      <c r="B9" s="22" t="s">
        <v>70</v>
      </c>
      <c r="C9" s="22"/>
      <c r="D9" s="23"/>
    </row>
    <row r="10" ht="25" customHeight="1" spans="1:4">
      <c r="A10" s="22" t="s">
        <v>71</v>
      </c>
      <c r="B10" s="22" t="s">
        <v>72</v>
      </c>
      <c r="C10" s="22"/>
      <c r="D10" s="23">
        <f>D8</f>
        <v>2810.61</v>
      </c>
    </row>
    <row r="11" ht="25" customHeight="1" spans="1:4">
      <c r="A11" s="22" t="s">
        <v>73</v>
      </c>
      <c r="B11" s="22" t="s">
        <v>74</v>
      </c>
      <c r="C11" s="22"/>
      <c r="D11" s="23"/>
    </row>
    <row r="12" ht="25" customHeight="1" spans="1:4">
      <c r="A12" s="22" t="s">
        <v>75</v>
      </c>
      <c r="B12" s="22" t="s">
        <v>76</v>
      </c>
      <c r="C12" s="22"/>
      <c r="D12" s="23"/>
    </row>
    <row r="13" ht="25" customHeight="1" spans="1:4">
      <c r="A13" s="22">
        <v>10</v>
      </c>
      <c r="B13" s="22" t="s">
        <v>77</v>
      </c>
      <c r="C13" s="22"/>
      <c r="D13" s="23">
        <f>SUM(D10:D12)</f>
        <v>2810.61</v>
      </c>
    </row>
  </sheetData>
  <sheetProtection password="CB92" sheet="1" objects="1"/>
  <mergeCells count="8">
    <mergeCell ref="A1:D1"/>
    <mergeCell ref="A2:C2"/>
    <mergeCell ref="B8:C8"/>
    <mergeCell ref="B9:C9"/>
    <mergeCell ref="B10:C10"/>
    <mergeCell ref="B11:C11"/>
    <mergeCell ref="B12:C12"/>
    <mergeCell ref="B13:C13"/>
  </mergeCells>
  <pageMargins left="0.590551181102362" right="0.393700787401575" top="0.393700787401575" bottom="0.47244094488189" header="0" footer="0"/>
  <pageSetup paperSize="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pageSetUpPr fitToPage="1"/>
  </sheetPr>
  <dimension ref="A1:F14"/>
  <sheetViews>
    <sheetView workbookViewId="0">
      <selection activeCell="E11" sqref="E7:E11"/>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191</v>
      </c>
      <c r="B2" s="2"/>
      <c r="C2" s="2"/>
      <c r="D2" s="3"/>
      <c r="E2" s="3"/>
      <c r="F2" s="3"/>
    </row>
    <row r="3" ht="29.1" customHeight="1" spans="1:6">
      <c r="A3" s="4" t="s">
        <v>80</v>
      </c>
      <c r="B3" s="5"/>
      <c r="C3" s="5"/>
      <c r="D3" s="5"/>
      <c r="E3" s="5"/>
      <c r="F3" s="6"/>
    </row>
    <row r="4" ht="29.8" customHeight="1" spans="1:6">
      <c r="A4" s="7" t="s">
        <v>81</v>
      </c>
      <c r="B4" s="7" t="s">
        <v>82</v>
      </c>
      <c r="C4" s="7" t="s">
        <v>83</v>
      </c>
      <c r="D4" s="7" t="s">
        <v>84</v>
      </c>
      <c r="E4" s="8" t="s">
        <v>85</v>
      </c>
      <c r="F4" s="7" t="s">
        <v>86</v>
      </c>
    </row>
    <row r="5" ht="20.35" customHeight="1" spans="1:6">
      <c r="A5" s="7" t="s">
        <v>87</v>
      </c>
      <c r="B5" s="9" t="s">
        <v>88</v>
      </c>
      <c r="C5" s="7"/>
      <c r="D5" s="10" t="s">
        <v>89</v>
      </c>
      <c r="E5" s="11"/>
      <c r="F5" s="11"/>
    </row>
    <row r="6" ht="20.35" customHeight="1" spans="1:6">
      <c r="A6" s="7" t="s">
        <v>90</v>
      </c>
      <c r="B6" s="9" t="s">
        <v>91</v>
      </c>
      <c r="C6" s="7"/>
      <c r="D6" s="10" t="s">
        <v>89</v>
      </c>
      <c r="E6" s="11"/>
      <c r="F6" s="11"/>
    </row>
    <row r="7" ht="27.65" customHeight="1" spans="1:6">
      <c r="A7" s="7" t="s">
        <v>92</v>
      </c>
      <c r="B7" s="9" t="s">
        <v>93</v>
      </c>
      <c r="C7" s="7" t="s">
        <v>94</v>
      </c>
      <c r="D7" s="10" t="s">
        <v>95</v>
      </c>
      <c r="E7" s="17">
        <f>ROUND(SUM(C汇总表!D5:D7)*0.108%,2)</f>
        <v>0</v>
      </c>
      <c r="F7" s="12">
        <f>IFERROR(ROUND(D7*E7,2),"")</f>
        <v>0</v>
      </c>
    </row>
    <row r="8" ht="28.35" customHeight="1" spans="1:6">
      <c r="A8" s="7" t="s">
        <v>96</v>
      </c>
      <c r="B8" s="9" t="s">
        <v>97</v>
      </c>
      <c r="C8" s="7" t="s">
        <v>94</v>
      </c>
      <c r="D8" s="10" t="s">
        <v>95</v>
      </c>
      <c r="E8" s="17">
        <f>ROUND(SUM(C汇总表!D5:D7)*0.072%,2)</f>
        <v>0</v>
      </c>
      <c r="F8" s="12">
        <f t="shared" ref="F8:F13" si="0">IFERROR(ROUND(D8*E8,2),"")</f>
        <v>0</v>
      </c>
    </row>
    <row r="9" ht="20.35" customHeight="1" spans="1:6">
      <c r="A9" s="7" t="s">
        <v>98</v>
      </c>
      <c r="B9" s="9" t="s">
        <v>99</v>
      </c>
      <c r="C9" s="7" t="s">
        <v>94</v>
      </c>
      <c r="D9" s="10" t="s">
        <v>95</v>
      </c>
      <c r="E9" s="17">
        <f>ROUND(SUM(C汇总表!D12,F7:F8,F11:F13)/99.91%*0.09%,2)</f>
        <v>2.53</v>
      </c>
      <c r="F9" s="12">
        <f t="shared" si="0"/>
        <v>2.53</v>
      </c>
    </row>
    <row r="10" ht="20.35" customHeight="1" spans="1:6">
      <c r="A10" s="7" t="s">
        <v>100</v>
      </c>
      <c r="B10" s="9" t="s">
        <v>101</v>
      </c>
      <c r="C10" s="7"/>
      <c r="D10" s="10" t="s">
        <v>89</v>
      </c>
      <c r="E10" s="17"/>
      <c r="F10" s="12" t="str">
        <f t="shared" si="0"/>
        <v/>
      </c>
    </row>
    <row r="11" ht="20.35" customHeight="1" spans="1:6">
      <c r="A11" s="7" t="s">
        <v>102</v>
      </c>
      <c r="B11" s="9" t="s">
        <v>103</v>
      </c>
      <c r="C11" s="7" t="s">
        <v>94</v>
      </c>
      <c r="D11" s="10" t="s">
        <v>95</v>
      </c>
      <c r="E11" s="17">
        <v>2808.08</v>
      </c>
      <c r="F11" s="12">
        <f t="shared" si="0"/>
        <v>2808.08</v>
      </c>
    </row>
    <row r="12" ht="20.35" customHeight="1" spans="1:6">
      <c r="A12" s="7" t="s">
        <v>104</v>
      </c>
      <c r="B12" s="9" t="s">
        <v>105</v>
      </c>
      <c r="C12" s="7"/>
      <c r="D12" s="10" t="s">
        <v>89</v>
      </c>
      <c r="E12" s="11"/>
      <c r="F12" s="12" t="str">
        <f t="shared" si="0"/>
        <v/>
      </c>
    </row>
    <row r="13" ht="20.35" customHeight="1" spans="1:6">
      <c r="A13" s="7" t="s">
        <v>106</v>
      </c>
      <c r="B13" s="9" t="s">
        <v>107</v>
      </c>
      <c r="C13" s="7" t="s">
        <v>94</v>
      </c>
      <c r="D13" s="10" t="s">
        <v>95</v>
      </c>
      <c r="E13" s="12"/>
      <c r="F13" s="12">
        <f t="shared" si="0"/>
        <v>0</v>
      </c>
    </row>
    <row r="14" ht="20.35" customHeight="1" spans="1:6">
      <c r="A14" s="13" t="s">
        <v>108</v>
      </c>
      <c r="B14" s="14"/>
      <c r="C14" s="14"/>
      <c r="D14" s="15">
        <f>SUM(F7:F13)</f>
        <v>2810.61</v>
      </c>
      <c r="E14" s="15"/>
      <c r="F14" s="16"/>
    </row>
  </sheetData>
  <sheetProtection password="CB92" sheet="1" objects="1"/>
  <mergeCells count="6">
    <mergeCell ref="A1:F1"/>
    <mergeCell ref="A2:C2"/>
    <mergeCell ref="D2:F2"/>
    <mergeCell ref="A3:F3"/>
    <mergeCell ref="A14:C14"/>
    <mergeCell ref="D14:E14"/>
  </mergeCells>
  <pageMargins left="0.590551181102362" right="0.393700787401575" top="0.393700787401575" bottom="0.47244094488189" header="0" footer="0"/>
  <pageSetup paperSize="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13"/>
  <sheetViews>
    <sheetView workbookViewId="0">
      <selection activeCell="C10" sqref="C10"/>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191</v>
      </c>
      <c r="B2" s="2"/>
      <c r="C2" s="2"/>
      <c r="D2" s="3"/>
      <c r="E2" s="3"/>
      <c r="F2" s="3"/>
    </row>
    <row r="3" ht="29.1" customHeight="1" spans="1:6">
      <c r="A3" s="4" t="s">
        <v>109</v>
      </c>
      <c r="B3" s="5"/>
      <c r="C3" s="5"/>
      <c r="D3" s="5"/>
      <c r="E3" s="5"/>
      <c r="F3" s="6"/>
    </row>
    <row r="4" ht="29.8" customHeight="1" spans="1:6">
      <c r="A4" s="7" t="s">
        <v>81</v>
      </c>
      <c r="B4" s="7" t="s">
        <v>82</v>
      </c>
      <c r="C4" s="7" t="s">
        <v>83</v>
      </c>
      <c r="D4" s="7" t="s">
        <v>84</v>
      </c>
      <c r="E4" s="8" t="s">
        <v>85</v>
      </c>
      <c r="F4" s="7" t="s">
        <v>86</v>
      </c>
    </row>
    <row r="5" ht="20.35" customHeight="1" spans="1:6">
      <c r="A5" s="7" t="s">
        <v>110</v>
      </c>
      <c r="B5" s="9" t="s">
        <v>111</v>
      </c>
      <c r="C5" s="7"/>
      <c r="D5" s="10" t="s">
        <v>89</v>
      </c>
      <c r="E5" s="11"/>
      <c r="F5" s="11"/>
    </row>
    <row r="6" ht="20.35" customHeight="1" spans="1:6">
      <c r="A6" s="7" t="s">
        <v>112</v>
      </c>
      <c r="B6" s="9" t="s">
        <v>113</v>
      </c>
      <c r="C6" s="7"/>
      <c r="D6" s="10" t="s">
        <v>89</v>
      </c>
      <c r="E6" s="11"/>
      <c r="F6" s="11"/>
    </row>
    <row r="7" ht="20.35" customHeight="1" spans="1:6">
      <c r="A7" s="7" t="s">
        <v>92</v>
      </c>
      <c r="B7" s="9" t="s">
        <v>114</v>
      </c>
      <c r="C7" s="7"/>
      <c r="D7" s="10" t="s">
        <v>89</v>
      </c>
      <c r="E7" s="11"/>
      <c r="F7" s="11"/>
    </row>
    <row r="8" ht="20.35" customHeight="1" spans="1:6">
      <c r="A8" s="7" t="s">
        <v>115</v>
      </c>
      <c r="B8" s="9" t="s">
        <v>116</v>
      </c>
      <c r="C8" s="7" t="s">
        <v>117</v>
      </c>
      <c r="D8" s="10" t="s">
        <v>192</v>
      </c>
      <c r="E8" s="12"/>
      <c r="F8" s="12">
        <f t="shared" ref="F8:F12" si="0">IFERROR(ROUND(D8*E8,2),"")</f>
        <v>0</v>
      </c>
    </row>
    <row r="9" ht="20.35" customHeight="1" spans="1:6">
      <c r="A9" s="7" t="s">
        <v>119</v>
      </c>
      <c r="B9" s="9" t="s">
        <v>120</v>
      </c>
      <c r="C9" s="7"/>
      <c r="D9" s="10" t="s">
        <v>89</v>
      </c>
      <c r="E9" s="11"/>
      <c r="F9" s="12" t="str">
        <f t="shared" si="0"/>
        <v/>
      </c>
    </row>
    <row r="10" ht="20.35" customHeight="1" spans="1:6">
      <c r="A10" s="7" t="s">
        <v>121</v>
      </c>
      <c r="B10" s="9" t="s">
        <v>122</v>
      </c>
      <c r="C10" s="7"/>
      <c r="D10" s="10" t="s">
        <v>89</v>
      </c>
      <c r="E10" s="11"/>
      <c r="F10" s="12" t="str">
        <f t="shared" si="0"/>
        <v/>
      </c>
    </row>
    <row r="11" ht="20.35" customHeight="1" spans="1:6">
      <c r="A11" s="7" t="s">
        <v>123</v>
      </c>
      <c r="B11" s="9" t="s">
        <v>124</v>
      </c>
      <c r="C11" s="7"/>
      <c r="D11" s="10" t="s">
        <v>89</v>
      </c>
      <c r="E11" s="11"/>
      <c r="F11" s="12" t="str">
        <f t="shared" si="0"/>
        <v/>
      </c>
    </row>
    <row r="12" ht="19.65" customHeight="1" spans="1:6">
      <c r="A12" s="7" t="s">
        <v>115</v>
      </c>
      <c r="B12" s="9" t="s">
        <v>125</v>
      </c>
      <c r="C12" s="7" t="s">
        <v>117</v>
      </c>
      <c r="D12" s="10" t="s">
        <v>193</v>
      </c>
      <c r="E12" s="12"/>
      <c r="F12" s="12">
        <f t="shared" si="0"/>
        <v>0</v>
      </c>
    </row>
    <row r="13" ht="20.35" customHeight="1" spans="1:6">
      <c r="A13" s="13" t="s">
        <v>127</v>
      </c>
      <c r="B13" s="14"/>
      <c r="C13" s="14"/>
      <c r="D13" s="15">
        <f>SUM(F8:F12)</f>
        <v>0</v>
      </c>
      <c r="E13" s="15"/>
      <c r="F13" s="16"/>
    </row>
  </sheetData>
  <sheetProtection password="CB92" sheet="1" objects="1"/>
  <mergeCells count="6">
    <mergeCell ref="A1:F1"/>
    <mergeCell ref="A2:C2"/>
    <mergeCell ref="D2:F2"/>
    <mergeCell ref="A3:F3"/>
    <mergeCell ref="A13:C13"/>
    <mergeCell ref="D13:E13"/>
  </mergeCells>
  <pageMargins left="0.590551181102362" right="0.393700787401575" top="0.393700787401575" bottom="0.47244094488189" header="0" footer="0"/>
  <pageSetup paperSize="9"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F11"/>
  <sheetViews>
    <sheetView workbookViewId="0">
      <selection activeCell="C17" sqref="C17"/>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191</v>
      </c>
      <c r="B2" s="2"/>
      <c r="C2" s="2"/>
      <c r="D2" s="3"/>
      <c r="E2" s="3"/>
      <c r="F2" s="3"/>
    </row>
    <row r="3" ht="29.1" customHeight="1" spans="1:6">
      <c r="A3" s="4" t="s">
        <v>65</v>
      </c>
      <c r="B3" s="5"/>
      <c r="C3" s="5"/>
      <c r="D3" s="5"/>
      <c r="E3" s="5"/>
      <c r="F3" s="6"/>
    </row>
    <row r="4" ht="29.8" customHeight="1" spans="1:6">
      <c r="A4" s="7" t="s">
        <v>81</v>
      </c>
      <c r="B4" s="7" t="s">
        <v>82</v>
      </c>
      <c r="C4" s="7" t="s">
        <v>83</v>
      </c>
      <c r="D4" s="7" t="s">
        <v>84</v>
      </c>
      <c r="E4" s="8" t="s">
        <v>85</v>
      </c>
      <c r="F4" s="7" t="s">
        <v>86</v>
      </c>
    </row>
    <row r="5" ht="20.35" customHeight="1" spans="1:6">
      <c r="A5" s="7" t="s">
        <v>128</v>
      </c>
      <c r="B5" s="9" t="s">
        <v>129</v>
      </c>
      <c r="C5" s="7"/>
      <c r="D5" s="10" t="s">
        <v>89</v>
      </c>
      <c r="E5" s="11"/>
      <c r="F5" s="11"/>
    </row>
    <row r="6" ht="20.35" customHeight="1" spans="1:6">
      <c r="A6" s="7" t="s">
        <v>130</v>
      </c>
      <c r="B6" s="9" t="s">
        <v>131</v>
      </c>
      <c r="C6" s="7"/>
      <c r="D6" s="10" t="s">
        <v>89</v>
      </c>
      <c r="E6" s="11"/>
      <c r="F6" s="11"/>
    </row>
    <row r="7" ht="20.35" customHeight="1" spans="1:6">
      <c r="A7" s="7" t="s">
        <v>92</v>
      </c>
      <c r="B7" s="9" t="s">
        <v>132</v>
      </c>
      <c r="C7" s="7" t="s">
        <v>117</v>
      </c>
      <c r="D7" s="10" t="s">
        <v>133</v>
      </c>
      <c r="E7" s="12"/>
      <c r="F7" s="12">
        <f t="shared" ref="F7:F10" si="0">IFERROR(ROUND(D7*E7,2),"")</f>
        <v>0</v>
      </c>
    </row>
    <row r="8" ht="20.35" customHeight="1" spans="1:6">
      <c r="A8" s="7" t="s">
        <v>134</v>
      </c>
      <c r="B8" s="9" t="s">
        <v>135</v>
      </c>
      <c r="C8" s="7"/>
      <c r="D8" s="10" t="s">
        <v>89</v>
      </c>
      <c r="E8" s="11"/>
      <c r="F8" s="12" t="str">
        <f t="shared" si="0"/>
        <v/>
      </c>
    </row>
    <row r="9" ht="20.35" customHeight="1" spans="1:6">
      <c r="A9" s="7" t="s">
        <v>136</v>
      </c>
      <c r="B9" s="9" t="s">
        <v>135</v>
      </c>
      <c r="C9" s="7"/>
      <c r="D9" s="10" t="s">
        <v>89</v>
      </c>
      <c r="E9" s="11"/>
      <c r="F9" s="12" t="str">
        <f t="shared" si="0"/>
        <v/>
      </c>
    </row>
    <row r="10" ht="20.35" customHeight="1" spans="1:6">
      <c r="A10" s="7" t="s">
        <v>92</v>
      </c>
      <c r="B10" s="9" t="s">
        <v>137</v>
      </c>
      <c r="C10" s="7" t="s">
        <v>117</v>
      </c>
      <c r="D10" s="10" t="s">
        <v>138</v>
      </c>
      <c r="E10" s="12"/>
      <c r="F10" s="12">
        <f t="shared" si="0"/>
        <v>0</v>
      </c>
    </row>
    <row r="11" ht="20.35" customHeight="1" spans="1:6">
      <c r="A11" s="13" t="s">
        <v>139</v>
      </c>
      <c r="B11" s="14"/>
      <c r="C11" s="14"/>
      <c r="D11" s="15">
        <f>SUM(F7:F10)</f>
        <v>0</v>
      </c>
      <c r="E11" s="15"/>
      <c r="F11" s="16"/>
    </row>
  </sheetData>
  <sheetProtection password="CB92" sheet="1" objects="1"/>
  <mergeCells count="6">
    <mergeCell ref="A1:F1"/>
    <mergeCell ref="A2:C2"/>
    <mergeCell ref="D2:F2"/>
    <mergeCell ref="A3:F3"/>
    <mergeCell ref="A11:C11"/>
    <mergeCell ref="D11:E11"/>
  </mergeCells>
  <pageMargins left="0.590551181102362" right="0.393700787401575" top="0.393700787401575" bottom="0.47244094488189" header="0" footer="0"/>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F26"/>
  <sheetViews>
    <sheetView workbookViewId="0">
      <selection activeCell="D11" sqref="D11"/>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191</v>
      </c>
      <c r="B2" s="2"/>
      <c r="C2" s="2"/>
      <c r="D2" s="3"/>
      <c r="E2" s="3"/>
      <c r="F2" s="3"/>
    </row>
    <row r="3" ht="29.1" customHeight="1" spans="1:6">
      <c r="A3" s="4" t="s">
        <v>140</v>
      </c>
      <c r="B3" s="5"/>
      <c r="C3" s="5"/>
      <c r="D3" s="5"/>
      <c r="E3" s="5"/>
      <c r="F3" s="6"/>
    </row>
    <row r="4" ht="29.8" customHeight="1" spans="1:6">
      <c r="A4" s="7" t="s">
        <v>81</v>
      </c>
      <c r="B4" s="7" t="s">
        <v>82</v>
      </c>
      <c r="C4" s="7" t="s">
        <v>83</v>
      </c>
      <c r="D4" s="7" t="s">
        <v>84</v>
      </c>
      <c r="E4" s="8" t="s">
        <v>85</v>
      </c>
      <c r="F4" s="7" t="s">
        <v>86</v>
      </c>
    </row>
    <row r="5" ht="20.35" customHeight="1" spans="1:6">
      <c r="A5" s="7" t="s">
        <v>141</v>
      </c>
      <c r="B5" s="9" t="s">
        <v>142</v>
      </c>
      <c r="C5" s="7"/>
      <c r="D5" s="10" t="s">
        <v>89</v>
      </c>
      <c r="E5" s="11"/>
      <c r="F5" s="11"/>
    </row>
    <row r="6" ht="20.35" customHeight="1" spans="1:6">
      <c r="A6" s="7" t="s">
        <v>143</v>
      </c>
      <c r="B6" s="9" t="s">
        <v>144</v>
      </c>
      <c r="C6" s="7"/>
      <c r="D6" s="10" t="s">
        <v>89</v>
      </c>
      <c r="E6" s="11"/>
      <c r="F6" s="11"/>
    </row>
    <row r="7" ht="20.35" customHeight="1" spans="1:6">
      <c r="A7" s="7" t="s">
        <v>96</v>
      </c>
      <c r="B7" s="9" t="s">
        <v>145</v>
      </c>
      <c r="C7" s="7" t="s">
        <v>146</v>
      </c>
      <c r="D7" s="10" t="s">
        <v>194</v>
      </c>
      <c r="E7" s="12"/>
      <c r="F7" s="12">
        <f t="shared" ref="F7:F25" si="0">IFERROR(ROUND(D7*E7,2),"")</f>
        <v>0</v>
      </c>
    </row>
    <row r="8" ht="20.35" customHeight="1" spans="1:6">
      <c r="A8" s="7" t="s">
        <v>148</v>
      </c>
      <c r="B8" s="9" t="s">
        <v>149</v>
      </c>
      <c r="C8" s="7"/>
      <c r="D8" s="10" t="s">
        <v>89</v>
      </c>
      <c r="E8" s="11"/>
      <c r="F8" s="12" t="str">
        <f t="shared" si="0"/>
        <v/>
      </c>
    </row>
    <row r="9" ht="20.35" customHeight="1" spans="1:6">
      <c r="A9" s="7" t="s">
        <v>96</v>
      </c>
      <c r="B9" s="9" t="s">
        <v>145</v>
      </c>
      <c r="C9" s="7" t="s">
        <v>146</v>
      </c>
      <c r="D9" s="10" t="s">
        <v>195</v>
      </c>
      <c r="E9" s="12"/>
      <c r="F9" s="12">
        <f t="shared" si="0"/>
        <v>0</v>
      </c>
    </row>
    <row r="10" ht="20.35" customHeight="1" spans="1:6">
      <c r="A10" s="7" t="s">
        <v>151</v>
      </c>
      <c r="B10" s="9" t="s">
        <v>152</v>
      </c>
      <c r="C10" s="7"/>
      <c r="D10" s="10" t="s">
        <v>89</v>
      </c>
      <c r="E10" s="11"/>
      <c r="F10" s="12" t="str">
        <f t="shared" si="0"/>
        <v/>
      </c>
    </row>
    <row r="11" ht="20.35" customHeight="1" spans="1:6">
      <c r="A11" s="7" t="s">
        <v>153</v>
      </c>
      <c r="B11" s="9" t="s">
        <v>154</v>
      </c>
      <c r="C11" s="7"/>
      <c r="D11" s="10" t="s">
        <v>89</v>
      </c>
      <c r="E11" s="11"/>
      <c r="F11" s="12" t="str">
        <f t="shared" si="0"/>
        <v/>
      </c>
    </row>
    <row r="12" ht="19.65" customHeight="1" spans="1:6">
      <c r="A12" s="7" t="s">
        <v>155</v>
      </c>
      <c r="B12" s="9" t="s">
        <v>156</v>
      </c>
      <c r="C12" s="7" t="s">
        <v>117</v>
      </c>
      <c r="D12" s="10" t="s">
        <v>196</v>
      </c>
      <c r="E12" s="12"/>
      <c r="F12" s="12">
        <f t="shared" si="0"/>
        <v>0</v>
      </c>
    </row>
    <row r="13" ht="20.35" customHeight="1" spans="1:6">
      <c r="A13" s="7" t="s">
        <v>158</v>
      </c>
      <c r="B13" s="9" t="s">
        <v>159</v>
      </c>
      <c r="C13" s="7"/>
      <c r="D13" s="10" t="s">
        <v>89</v>
      </c>
      <c r="E13" s="11"/>
      <c r="F13" s="12" t="str">
        <f t="shared" si="0"/>
        <v/>
      </c>
    </row>
    <row r="14" ht="28.35" customHeight="1" spans="1:6">
      <c r="A14" s="7" t="s">
        <v>92</v>
      </c>
      <c r="B14" s="9" t="s">
        <v>160</v>
      </c>
      <c r="C14" s="7" t="s">
        <v>161</v>
      </c>
      <c r="D14" s="10" t="s">
        <v>197</v>
      </c>
      <c r="E14" s="12"/>
      <c r="F14" s="12">
        <f t="shared" si="0"/>
        <v>0</v>
      </c>
    </row>
    <row r="15" ht="20.35" customHeight="1" spans="1:6">
      <c r="A15" s="7" t="s">
        <v>163</v>
      </c>
      <c r="B15" s="9" t="s">
        <v>164</v>
      </c>
      <c r="C15" s="7"/>
      <c r="D15" s="10" t="s">
        <v>89</v>
      </c>
      <c r="E15" s="11"/>
      <c r="F15" s="12" t="str">
        <f t="shared" si="0"/>
        <v/>
      </c>
    </row>
    <row r="16" ht="20.35" customHeight="1" spans="1:6">
      <c r="A16" s="7" t="s">
        <v>165</v>
      </c>
      <c r="B16" s="9" t="s">
        <v>166</v>
      </c>
      <c r="C16" s="7"/>
      <c r="D16" s="10" t="s">
        <v>89</v>
      </c>
      <c r="E16" s="11"/>
      <c r="F16" s="12" t="str">
        <f t="shared" si="0"/>
        <v/>
      </c>
    </row>
    <row r="17" ht="20.35" customHeight="1" spans="1:6">
      <c r="A17" s="7" t="s">
        <v>92</v>
      </c>
      <c r="B17" s="9" t="s">
        <v>167</v>
      </c>
      <c r="C17" s="7" t="s">
        <v>117</v>
      </c>
      <c r="D17" s="10" t="s">
        <v>198</v>
      </c>
      <c r="E17" s="12"/>
      <c r="F17" s="12">
        <f t="shared" si="0"/>
        <v>0</v>
      </c>
    </row>
    <row r="18" ht="20.35" customHeight="1" spans="1:6">
      <c r="A18" s="7" t="s">
        <v>169</v>
      </c>
      <c r="B18" s="9" t="s">
        <v>170</v>
      </c>
      <c r="C18" s="7"/>
      <c r="D18" s="10" t="s">
        <v>89</v>
      </c>
      <c r="E18" s="11"/>
      <c r="F18" s="12" t="str">
        <f t="shared" si="0"/>
        <v/>
      </c>
    </row>
    <row r="19" ht="20.35" customHeight="1" spans="1:6">
      <c r="A19" s="7" t="s">
        <v>92</v>
      </c>
      <c r="B19" s="9" t="s">
        <v>171</v>
      </c>
      <c r="C19" s="7"/>
      <c r="D19" s="10" t="s">
        <v>89</v>
      </c>
      <c r="E19" s="11"/>
      <c r="F19" s="12" t="str">
        <f t="shared" si="0"/>
        <v/>
      </c>
    </row>
    <row r="20" ht="20.35" customHeight="1" spans="1:6">
      <c r="A20" s="7" t="s">
        <v>172</v>
      </c>
      <c r="B20" s="9" t="s">
        <v>173</v>
      </c>
      <c r="C20" s="7" t="s">
        <v>161</v>
      </c>
      <c r="D20" s="10" t="s">
        <v>157</v>
      </c>
      <c r="E20" s="12"/>
      <c r="F20" s="12">
        <f t="shared" si="0"/>
        <v>0</v>
      </c>
    </row>
    <row r="21" ht="20.35" customHeight="1" spans="1:6">
      <c r="A21" s="7" t="s">
        <v>174</v>
      </c>
      <c r="B21" s="9" t="s">
        <v>175</v>
      </c>
      <c r="C21" s="7"/>
      <c r="D21" s="10" t="s">
        <v>89</v>
      </c>
      <c r="E21" s="11"/>
      <c r="F21" s="12" t="str">
        <f t="shared" si="0"/>
        <v/>
      </c>
    </row>
    <row r="22" ht="27.65" customHeight="1" spans="1:6">
      <c r="A22" s="7" t="s">
        <v>176</v>
      </c>
      <c r="B22" s="9" t="s">
        <v>177</v>
      </c>
      <c r="C22" s="7"/>
      <c r="D22" s="10" t="s">
        <v>89</v>
      </c>
      <c r="E22" s="11"/>
      <c r="F22" s="12" t="str">
        <f t="shared" si="0"/>
        <v/>
      </c>
    </row>
    <row r="23" ht="20.35" customHeight="1" spans="1:6">
      <c r="A23" s="7" t="s">
        <v>92</v>
      </c>
      <c r="B23" s="9" t="s">
        <v>178</v>
      </c>
      <c r="C23" s="7" t="s">
        <v>161</v>
      </c>
      <c r="D23" s="10" t="s">
        <v>179</v>
      </c>
      <c r="E23" s="12"/>
      <c r="F23" s="12">
        <f t="shared" si="0"/>
        <v>0</v>
      </c>
    </row>
    <row r="24" ht="20.35" customHeight="1" spans="1:6">
      <c r="A24" s="7" t="s">
        <v>96</v>
      </c>
      <c r="B24" s="9" t="s">
        <v>180</v>
      </c>
      <c r="C24" s="7" t="s">
        <v>117</v>
      </c>
      <c r="D24" s="10" t="s">
        <v>199</v>
      </c>
      <c r="E24" s="12"/>
      <c r="F24" s="12">
        <f t="shared" si="0"/>
        <v>0</v>
      </c>
    </row>
    <row r="25" ht="20.35" customHeight="1" spans="1:6">
      <c r="A25" s="7" t="s">
        <v>98</v>
      </c>
      <c r="B25" s="9" t="s">
        <v>182</v>
      </c>
      <c r="C25" s="7" t="s">
        <v>183</v>
      </c>
      <c r="D25" s="10" t="s">
        <v>184</v>
      </c>
      <c r="E25" s="12"/>
      <c r="F25" s="12">
        <f t="shared" si="0"/>
        <v>0</v>
      </c>
    </row>
    <row r="26" ht="20.35" customHeight="1" spans="1:6">
      <c r="A26" s="13" t="s">
        <v>185</v>
      </c>
      <c r="B26" s="14"/>
      <c r="C26" s="14"/>
      <c r="D26" s="15">
        <f>SUM(F7:F25)</f>
        <v>0</v>
      </c>
      <c r="E26" s="15"/>
      <c r="F26" s="16"/>
    </row>
  </sheetData>
  <sheetProtection password="CB92" sheet="1" objects="1"/>
  <mergeCells count="6">
    <mergeCell ref="A1:F1"/>
    <mergeCell ref="A2:C2"/>
    <mergeCell ref="D2:F2"/>
    <mergeCell ref="A3:F3"/>
    <mergeCell ref="A26:C26"/>
    <mergeCell ref="D26:E26"/>
  </mergeCells>
  <pageMargins left="0.590551181102362" right="0.393700787401575" top="0.393700787401575" bottom="0.47244094488189" header="0" footer="0"/>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13"/>
  <sheetViews>
    <sheetView workbookViewId="0">
      <selection activeCell="D7" sqref="D7"/>
    </sheetView>
  </sheetViews>
  <sheetFormatPr defaultColWidth="9" defaultRowHeight="12.75" outlineLevelCol="3"/>
  <cols>
    <col min="1" max="1" width="11.2190476190476" customWidth="1"/>
    <col min="2" max="2" width="11.7809523809524" customWidth="1"/>
    <col min="3" max="3" width="47.447619047619" customWidth="1"/>
    <col min="4" max="4" width="20.2190476190476" customWidth="1"/>
  </cols>
  <sheetData>
    <row r="1" ht="43" customHeight="1" spans="1:4">
      <c r="A1" s="18" t="s">
        <v>55</v>
      </c>
      <c r="B1" s="18"/>
      <c r="C1" s="18"/>
      <c r="D1" s="18"/>
    </row>
    <row r="2" ht="25" customHeight="1" spans="1:4">
      <c r="A2" s="19" t="s">
        <v>200</v>
      </c>
      <c r="B2" s="19"/>
      <c r="C2" s="19"/>
      <c r="D2" s="20"/>
    </row>
    <row r="3" ht="25" customHeight="1" spans="1:4">
      <c r="A3" s="21" t="s">
        <v>43</v>
      </c>
      <c r="B3" s="21" t="s">
        <v>57</v>
      </c>
      <c r="C3" s="21" t="s">
        <v>58</v>
      </c>
      <c r="D3" s="21" t="s">
        <v>59</v>
      </c>
    </row>
    <row r="4" ht="25" customHeight="1" spans="1:4">
      <c r="A4" s="22" t="s">
        <v>46</v>
      </c>
      <c r="B4" s="22" t="s">
        <v>60</v>
      </c>
      <c r="C4" s="22" t="s">
        <v>61</v>
      </c>
      <c r="D4" s="23">
        <f>D100章!D14</f>
        <v>3494.47</v>
      </c>
    </row>
    <row r="5" ht="25" customHeight="1" spans="1:4">
      <c r="A5" s="22" t="s">
        <v>48</v>
      </c>
      <c r="B5" s="22" t="s">
        <v>62</v>
      </c>
      <c r="C5" s="22" t="s">
        <v>63</v>
      </c>
      <c r="D5" s="23">
        <f>D200章!D17</f>
        <v>0</v>
      </c>
    </row>
    <row r="6" ht="25" customHeight="1" spans="1:4">
      <c r="A6" s="22" t="s">
        <v>50</v>
      </c>
      <c r="B6" s="22" t="s">
        <v>64</v>
      </c>
      <c r="C6" s="22" t="s">
        <v>65</v>
      </c>
      <c r="D6" s="23">
        <f>D300章!D11</f>
        <v>0</v>
      </c>
    </row>
    <row r="7" ht="25" customHeight="1" spans="1:4">
      <c r="A7" s="22" t="s">
        <v>52</v>
      </c>
      <c r="B7" s="22">
        <v>400</v>
      </c>
      <c r="C7" s="22" t="s">
        <v>66</v>
      </c>
      <c r="D7" s="23">
        <f>D400章!D26</f>
        <v>0</v>
      </c>
    </row>
    <row r="8" ht="25" customHeight="1" spans="1:4">
      <c r="A8" s="22" t="s">
        <v>67</v>
      </c>
      <c r="B8" s="22" t="s">
        <v>68</v>
      </c>
      <c r="C8" s="22"/>
      <c r="D8" s="23">
        <f>SUM(D4:D7)</f>
        <v>3494.47</v>
      </c>
    </row>
    <row r="9" ht="25" customHeight="1" spans="1:4">
      <c r="A9" s="22" t="s">
        <v>69</v>
      </c>
      <c r="B9" s="22" t="s">
        <v>70</v>
      </c>
      <c r="C9" s="22"/>
      <c r="D9" s="23"/>
    </row>
    <row r="10" ht="25" customHeight="1" spans="1:4">
      <c r="A10" s="22" t="s">
        <v>71</v>
      </c>
      <c r="B10" s="22" t="s">
        <v>72</v>
      </c>
      <c r="C10" s="22"/>
      <c r="D10" s="23">
        <f>D8</f>
        <v>3494.47</v>
      </c>
    </row>
    <row r="11" ht="25" customHeight="1" spans="1:4">
      <c r="A11" s="22" t="s">
        <v>73</v>
      </c>
      <c r="B11" s="22" t="s">
        <v>74</v>
      </c>
      <c r="C11" s="22"/>
      <c r="D11" s="23"/>
    </row>
    <row r="12" ht="25" customHeight="1" spans="1:4">
      <c r="A12" s="22" t="s">
        <v>75</v>
      </c>
      <c r="B12" s="22" t="s">
        <v>76</v>
      </c>
      <c r="C12" s="22"/>
      <c r="D12" s="23"/>
    </row>
    <row r="13" ht="25" customHeight="1" spans="1:4">
      <c r="A13" s="22">
        <v>10</v>
      </c>
      <c r="B13" s="22" t="s">
        <v>77</v>
      </c>
      <c r="C13" s="22"/>
      <c r="D13" s="23">
        <f>SUM(D10:D12)</f>
        <v>3494.47</v>
      </c>
    </row>
  </sheetData>
  <sheetProtection password="CB92" sheet="1" objects="1"/>
  <mergeCells count="8">
    <mergeCell ref="A1:D1"/>
    <mergeCell ref="A2:C2"/>
    <mergeCell ref="B8:C8"/>
    <mergeCell ref="B9:C9"/>
    <mergeCell ref="B10:C10"/>
    <mergeCell ref="B11:C11"/>
    <mergeCell ref="B12:C12"/>
    <mergeCell ref="B13:C13"/>
  </mergeCells>
  <pageMargins left="0.590551181102362" right="0.393700787401575" top="0.393700787401575" bottom="0.47244094488189" header="0" footer="0"/>
  <pageSetup paperSize="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7">
    <pageSetUpPr fitToPage="1"/>
  </sheetPr>
  <dimension ref="A1:F14"/>
  <sheetViews>
    <sheetView workbookViewId="0">
      <selection activeCell="E11" sqref="E7:E11"/>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201</v>
      </c>
      <c r="B2" s="2"/>
      <c r="C2" s="2"/>
      <c r="D2" s="3"/>
      <c r="E2" s="3"/>
      <c r="F2" s="3"/>
    </row>
    <row r="3" ht="29.1" customHeight="1" spans="1:6">
      <c r="A3" s="4" t="s">
        <v>80</v>
      </c>
      <c r="B3" s="5"/>
      <c r="C3" s="5"/>
      <c r="D3" s="5"/>
      <c r="E3" s="5"/>
      <c r="F3" s="6"/>
    </row>
    <row r="4" ht="29.8" customHeight="1" spans="1:6">
      <c r="A4" s="7" t="s">
        <v>81</v>
      </c>
      <c r="B4" s="7" t="s">
        <v>82</v>
      </c>
      <c r="C4" s="7" t="s">
        <v>83</v>
      </c>
      <c r="D4" s="7" t="s">
        <v>84</v>
      </c>
      <c r="E4" s="8" t="s">
        <v>85</v>
      </c>
      <c r="F4" s="7" t="s">
        <v>86</v>
      </c>
    </row>
    <row r="5" ht="20.35" customHeight="1" spans="1:6">
      <c r="A5" s="7" t="s">
        <v>87</v>
      </c>
      <c r="B5" s="9" t="s">
        <v>88</v>
      </c>
      <c r="C5" s="7"/>
      <c r="D5" s="10" t="s">
        <v>89</v>
      </c>
      <c r="E5" s="11"/>
      <c r="F5" s="11"/>
    </row>
    <row r="6" ht="20.35" customHeight="1" spans="1:6">
      <c r="A6" s="7" t="s">
        <v>90</v>
      </c>
      <c r="B6" s="9" t="s">
        <v>91</v>
      </c>
      <c r="C6" s="7"/>
      <c r="D6" s="10" t="s">
        <v>89</v>
      </c>
      <c r="E6" s="11"/>
      <c r="F6" s="11"/>
    </row>
    <row r="7" ht="27.65" customHeight="1" spans="1:6">
      <c r="A7" s="7" t="s">
        <v>92</v>
      </c>
      <c r="B7" s="9" t="s">
        <v>93</v>
      </c>
      <c r="C7" s="7" t="s">
        <v>94</v>
      </c>
      <c r="D7" s="10" t="s">
        <v>95</v>
      </c>
      <c r="E7" s="17">
        <f>ROUND(SUM(D汇总表!D5:D7)*0.108%,2)</f>
        <v>0</v>
      </c>
      <c r="F7" s="12">
        <f>IFERROR(ROUND(D7*E7,2),"")</f>
        <v>0</v>
      </c>
    </row>
    <row r="8" ht="28.35" customHeight="1" spans="1:6">
      <c r="A8" s="7" t="s">
        <v>96</v>
      </c>
      <c r="B8" s="9" t="s">
        <v>97</v>
      </c>
      <c r="C8" s="7" t="s">
        <v>94</v>
      </c>
      <c r="D8" s="10" t="s">
        <v>95</v>
      </c>
      <c r="E8" s="17">
        <f>ROUND(SUM(D汇总表!D5:D7)*0.072%,2)</f>
        <v>0</v>
      </c>
      <c r="F8" s="12">
        <f t="shared" ref="F8:F13" si="0">IFERROR(ROUND(D8*E8,2),"")</f>
        <v>0</v>
      </c>
    </row>
    <row r="9" ht="20.35" customHeight="1" spans="1:6">
      <c r="A9" s="7" t="s">
        <v>98</v>
      </c>
      <c r="B9" s="9" t="s">
        <v>99</v>
      </c>
      <c r="C9" s="7" t="s">
        <v>94</v>
      </c>
      <c r="D9" s="10" t="s">
        <v>95</v>
      </c>
      <c r="E9" s="17">
        <f>ROUND(SUM(D汇总表!D12,F7:F8,F11:F13)/99.91%*0.09%,2)</f>
        <v>3.15</v>
      </c>
      <c r="F9" s="12">
        <f t="shared" si="0"/>
        <v>3.15</v>
      </c>
    </row>
    <row r="10" ht="20.35" customHeight="1" spans="1:6">
      <c r="A10" s="7" t="s">
        <v>100</v>
      </c>
      <c r="B10" s="9" t="s">
        <v>101</v>
      </c>
      <c r="C10" s="7"/>
      <c r="D10" s="10" t="s">
        <v>89</v>
      </c>
      <c r="E10" s="17"/>
      <c r="F10" s="12" t="str">
        <f t="shared" si="0"/>
        <v/>
      </c>
    </row>
    <row r="11" ht="20.35" customHeight="1" spans="1:6">
      <c r="A11" s="7" t="s">
        <v>102</v>
      </c>
      <c r="B11" s="9" t="s">
        <v>103</v>
      </c>
      <c r="C11" s="7" t="s">
        <v>94</v>
      </c>
      <c r="D11" s="10" t="s">
        <v>95</v>
      </c>
      <c r="E11" s="17">
        <v>3491.32</v>
      </c>
      <c r="F11" s="12">
        <f t="shared" si="0"/>
        <v>3491.32</v>
      </c>
    </row>
    <row r="12" ht="20.35" customHeight="1" spans="1:6">
      <c r="A12" s="7" t="s">
        <v>104</v>
      </c>
      <c r="B12" s="9" t="s">
        <v>105</v>
      </c>
      <c r="C12" s="7"/>
      <c r="D12" s="10" t="s">
        <v>89</v>
      </c>
      <c r="E12" s="11"/>
      <c r="F12" s="12" t="str">
        <f t="shared" si="0"/>
        <v/>
      </c>
    </row>
    <row r="13" ht="20.35" customHeight="1" spans="1:6">
      <c r="A13" s="7" t="s">
        <v>106</v>
      </c>
      <c r="B13" s="9" t="s">
        <v>107</v>
      </c>
      <c r="C13" s="7" t="s">
        <v>94</v>
      </c>
      <c r="D13" s="10" t="s">
        <v>95</v>
      </c>
      <c r="E13" s="12"/>
      <c r="F13" s="12">
        <f t="shared" si="0"/>
        <v>0</v>
      </c>
    </row>
    <row r="14" ht="20.35" customHeight="1" spans="1:6">
      <c r="A14" s="13" t="s">
        <v>108</v>
      </c>
      <c r="B14" s="14"/>
      <c r="C14" s="14"/>
      <c r="D14" s="15">
        <f>SUM(F7:F13)</f>
        <v>3494.47</v>
      </c>
      <c r="E14" s="15"/>
      <c r="F14" s="16"/>
    </row>
  </sheetData>
  <sheetProtection password="CB92" sheet="1" objects="1"/>
  <mergeCells count="6">
    <mergeCell ref="A1:F1"/>
    <mergeCell ref="A2:C2"/>
    <mergeCell ref="D2:F2"/>
    <mergeCell ref="A3:F3"/>
    <mergeCell ref="A14:C14"/>
    <mergeCell ref="D14:E14"/>
  </mergeCells>
  <pageMargins left="0.590551181102362" right="0.393700787401575" top="0.393700787401575" bottom="0.47244094488189" header="0" footer="0"/>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F17"/>
  <sheetViews>
    <sheetView workbookViewId="0">
      <selection activeCell="F10" sqref="F10"/>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201</v>
      </c>
      <c r="B2" s="2"/>
      <c r="C2" s="2"/>
      <c r="D2" s="3"/>
      <c r="E2" s="3"/>
      <c r="F2" s="3"/>
    </row>
    <row r="3" ht="29.1" customHeight="1" spans="1:6">
      <c r="A3" s="4" t="s">
        <v>109</v>
      </c>
      <c r="B3" s="5"/>
      <c r="C3" s="5"/>
      <c r="D3" s="5"/>
      <c r="E3" s="5"/>
      <c r="F3" s="6"/>
    </row>
    <row r="4" ht="29.8" customHeight="1" spans="1:6">
      <c r="A4" s="7" t="s">
        <v>81</v>
      </c>
      <c r="B4" s="7" t="s">
        <v>82</v>
      </c>
      <c r="C4" s="7" t="s">
        <v>83</v>
      </c>
      <c r="D4" s="7" t="s">
        <v>84</v>
      </c>
      <c r="E4" s="8" t="s">
        <v>85</v>
      </c>
      <c r="F4" s="7" t="s">
        <v>86</v>
      </c>
    </row>
    <row r="5" ht="20.35" customHeight="1" spans="1:6">
      <c r="A5" s="7" t="s">
        <v>202</v>
      </c>
      <c r="B5" s="9" t="s">
        <v>203</v>
      </c>
      <c r="C5" s="7"/>
      <c r="D5" s="10" t="s">
        <v>89</v>
      </c>
      <c r="E5" s="11"/>
      <c r="F5" s="11"/>
    </row>
    <row r="6" ht="20.35" customHeight="1" spans="1:6">
      <c r="A6" s="7" t="s">
        <v>204</v>
      </c>
      <c r="B6" s="9" t="s">
        <v>205</v>
      </c>
      <c r="C6" s="7"/>
      <c r="D6" s="10" t="s">
        <v>89</v>
      </c>
      <c r="E6" s="11"/>
      <c r="F6" s="11"/>
    </row>
    <row r="7" ht="20.35" customHeight="1" spans="1:6">
      <c r="A7" s="7" t="s">
        <v>92</v>
      </c>
      <c r="B7" s="9" t="s">
        <v>206</v>
      </c>
      <c r="C7" s="7"/>
      <c r="D7" s="10" t="s">
        <v>89</v>
      </c>
      <c r="E7" s="11"/>
      <c r="F7" s="11"/>
    </row>
    <row r="8" ht="27.65" customHeight="1" spans="1:6">
      <c r="A8" s="7" t="s">
        <v>115</v>
      </c>
      <c r="B8" s="9" t="s">
        <v>207</v>
      </c>
      <c r="C8" s="7" t="s">
        <v>208</v>
      </c>
      <c r="D8" s="10" t="s">
        <v>46</v>
      </c>
      <c r="E8" s="12"/>
      <c r="F8" s="12">
        <f t="shared" ref="F8:F16" si="0">IFERROR(ROUND(D8*E8,2),"")</f>
        <v>0</v>
      </c>
    </row>
    <row r="9" ht="20.35" customHeight="1" spans="1:6">
      <c r="A9" s="7" t="s">
        <v>110</v>
      </c>
      <c r="B9" s="9" t="s">
        <v>111</v>
      </c>
      <c r="C9" s="7"/>
      <c r="D9" s="10" t="s">
        <v>89</v>
      </c>
      <c r="E9" s="11"/>
      <c r="F9" s="12" t="str">
        <f t="shared" si="0"/>
        <v/>
      </c>
    </row>
    <row r="10" ht="20.35" customHeight="1" spans="1:6">
      <c r="A10" s="7" t="s">
        <v>112</v>
      </c>
      <c r="B10" s="9" t="s">
        <v>113</v>
      </c>
      <c r="C10" s="7"/>
      <c r="D10" s="10" t="s">
        <v>89</v>
      </c>
      <c r="E10" s="11"/>
      <c r="F10" s="12" t="str">
        <f t="shared" si="0"/>
        <v/>
      </c>
    </row>
    <row r="11" ht="20.35" customHeight="1" spans="1:6">
      <c r="A11" s="7" t="s">
        <v>92</v>
      </c>
      <c r="B11" s="9" t="s">
        <v>114</v>
      </c>
      <c r="C11" s="7"/>
      <c r="D11" s="10" t="s">
        <v>89</v>
      </c>
      <c r="E11" s="11"/>
      <c r="F11" s="12" t="str">
        <f t="shared" si="0"/>
        <v/>
      </c>
    </row>
    <row r="12" ht="20.35" customHeight="1" spans="1:6">
      <c r="A12" s="7" t="s">
        <v>115</v>
      </c>
      <c r="B12" s="9" t="s">
        <v>116</v>
      </c>
      <c r="C12" s="7" t="s">
        <v>117</v>
      </c>
      <c r="D12" s="10" t="s">
        <v>209</v>
      </c>
      <c r="E12" s="12"/>
      <c r="F12" s="12">
        <f t="shared" si="0"/>
        <v>0</v>
      </c>
    </row>
    <row r="13" ht="20.35" customHeight="1" spans="1:6">
      <c r="A13" s="7" t="s">
        <v>119</v>
      </c>
      <c r="B13" s="9" t="s">
        <v>120</v>
      </c>
      <c r="C13" s="7"/>
      <c r="D13" s="10" t="s">
        <v>89</v>
      </c>
      <c r="E13" s="11"/>
      <c r="F13" s="12" t="str">
        <f t="shared" si="0"/>
        <v/>
      </c>
    </row>
    <row r="14" ht="20.35" customHeight="1" spans="1:6">
      <c r="A14" s="7" t="s">
        <v>121</v>
      </c>
      <c r="B14" s="9" t="s">
        <v>122</v>
      </c>
      <c r="C14" s="7"/>
      <c r="D14" s="10" t="s">
        <v>89</v>
      </c>
      <c r="E14" s="11"/>
      <c r="F14" s="12" t="str">
        <f t="shared" si="0"/>
        <v/>
      </c>
    </row>
    <row r="15" ht="20.35" customHeight="1" spans="1:6">
      <c r="A15" s="7" t="s">
        <v>123</v>
      </c>
      <c r="B15" s="9" t="s">
        <v>124</v>
      </c>
      <c r="C15" s="7"/>
      <c r="D15" s="10" t="s">
        <v>89</v>
      </c>
      <c r="E15" s="11"/>
      <c r="F15" s="12" t="str">
        <f t="shared" si="0"/>
        <v/>
      </c>
    </row>
    <row r="16" ht="20.35" customHeight="1" spans="1:6">
      <c r="A16" s="7" t="s">
        <v>115</v>
      </c>
      <c r="B16" s="9" t="s">
        <v>125</v>
      </c>
      <c r="C16" s="7" t="s">
        <v>117</v>
      </c>
      <c r="D16" s="10" t="s">
        <v>210</v>
      </c>
      <c r="E16" s="12"/>
      <c r="F16" s="12">
        <f t="shared" si="0"/>
        <v>0</v>
      </c>
    </row>
    <row r="17" ht="20.35" customHeight="1" spans="1:6">
      <c r="A17" s="13" t="s">
        <v>127</v>
      </c>
      <c r="B17" s="14"/>
      <c r="C17" s="14"/>
      <c r="D17" s="15">
        <f>SUM(F8:F16)</f>
        <v>0</v>
      </c>
      <c r="E17" s="15"/>
      <c r="F17" s="16"/>
    </row>
  </sheetData>
  <sheetProtection password="CB92" sheet="1" objects="1"/>
  <mergeCells count="6">
    <mergeCell ref="A1:F1"/>
    <mergeCell ref="A2:C2"/>
    <mergeCell ref="D2:F2"/>
    <mergeCell ref="A3:F3"/>
    <mergeCell ref="A17:C17"/>
    <mergeCell ref="D17:E17"/>
  </mergeCells>
  <pageMargins left="0.590551181102362" right="0.393700787401575" top="0.393700787401575" bottom="0.47244094488189" header="0" footer="0"/>
  <pageSetup paperSize="9"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F11"/>
  <sheetViews>
    <sheetView workbookViewId="0">
      <selection activeCell="C15" sqref="C15"/>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201</v>
      </c>
      <c r="B2" s="2"/>
      <c r="C2" s="2"/>
      <c r="D2" s="3"/>
      <c r="E2" s="3"/>
      <c r="F2" s="3"/>
    </row>
    <row r="3" ht="29.1" customHeight="1" spans="1:6">
      <c r="A3" s="4" t="s">
        <v>65</v>
      </c>
      <c r="B3" s="5"/>
      <c r="C3" s="5"/>
      <c r="D3" s="5"/>
      <c r="E3" s="5"/>
      <c r="F3" s="6"/>
    </row>
    <row r="4" ht="29.8" customHeight="1" spans="1:6">
      <c r="A4" s="7" t="s">
        <v>81</v>
      </c>
      <c r="B4" s="7" t="s">
        <v>82</v>
      </c>
      <c r="C4" s="7" t="s">
        <v>83</v>
      </c>
      <c r="D4" s="7" t="s">
        <v>84</v>
      </c>
      <c r="E4" s="8" t="s">
        <v>85</v>
      </c>
      <c r="F4" s="7" t="s">
        <v>86</v>
      </c>
    </row>
    <row r="5" ht="20.35" customHeight="1" spans="1:6">
      <c r="A5" s="7" t="s">
        <v>128</v>
      </c>
      <c r="B5" s="9" t="s">
        <v>129</v>
      </c>
      <c r="C5" s="7"/>
      <c r="D5" s="10" t="s">
        <v>89</v>
      </c>
      <c r="E5" s="11"/>
      <c r="F5" s="11"/>
    </row>
    <row r="6" ht="20.35" customHeight="1" spans="1:6">
      <c r="A6" s="7" t="s">
        <v>130</v>
      </c>
      <c r="B6" s="9" t="s">
        <v>131</v>
      </c>
      <c r="C6" s="7"/>
      <c r="D6" s="10" t="s">
        <v>89</v>
      </c>
      <c r="E6" s="11"/>
      <c r="F6" s="11"/>
    </row>
    <row r="7" ht="20.35" customHeight="1" spans="1:6">
      <c r="A7" s="7" t="s">
        <v>92</v>
      </c>
      <c r="B7" s="9" t="s">
        <v>132</v>
      </c>
      <c r="C7" s="7" t="s">
        <v>117</v>
      </c>
      <c r="D7" s="10" t="s">
        <v>133</v>
      </c>
      <c r="E7" s="12"/>
      <c r="F7" s="12">
        <f t="shared" ref="F7:F10" si="0">IFERROR(ROUND(D7*E7,2),"")</f>
        <v>0</v>
      </c>
    </row>
    <row r="8" ht="20.35" customHeight="1" spans="1:6">
      <c r="A8" s="7" t="s">
        <v>134</v>
      </c>
      <c r="B8" s="9" t="s">
        <v>135</v>
      </c>
      <c r="C8" s="7"/>
      <c r="D8" s="10" t="s">
        <v>89</v>
      </c>
      <c r="E8" s="11"/>
      <c r="F8" s="12" t="str">
        <f t="shared" si="0"/>
        <v/>
      </c>
    </row>
    <row r="9" ht="20.35" customHeight="1" spans="1:6">
      <c r="A9" s="7" t="s">
        <v>136</v>
      </c>
      <c r="B9" s="9" t="s">
        <v>135</v>
      </c>
      <c r="C9" s="7"/>
      <c r="D9" s="10" t="s">
        <v>89</v>
      </c>
      <c r="E9" s="11"/>
      <c r="F9" s="12" t="str">
        <f t="shared" si="0"/>
        <v/>
      </c>
    </row>
    <row r="10" ht="20.35" customHeight="1" spans="1:6">
      <c r="A10" s="7" t="s">
        <v>92</v>
      </c>
      <c r="B10" s="9" t="s">
        <v>137</v>
      </c>
      <c r="C10" s="7" t="s">
        <v>117</v>
      </c>
      <c r="D10" s="10" t="s">
        <v>138</v>
      </c>
      <c r="E10" s="12"/>
      <c r="F10" s="12">
        <f t="shared" si="0"/>
        <v>0</v>
      </c>
    </row>
    <row r="11" ht="20.35" customHeight="1" spans="1:6">
      <c r="A11" s="13" t="s">
        <v>139</v>
      </c>
      <c r="B11" s="14"/>
      <c r="C11" s="14"/>
      <c r="D11" s="15">
        <f>SUM(F7:F10)</f>
        <v>0</v>
      </c>
      <c r="E11" s="15"/>
      <c r="F11" s="16"/>
    </row>
  </sheetData>
  <sheetProtection password="CB92" sheet="1" objects="1"/>
  <mergeCells count="6">
    <mergeCell ref="A1:F1"/>
    <mergeCell ref="A2:C2"/>
    <mergeCell ref="D2:F2"/>
    <mergeCell ref="A3:F3"/>
    <mergeCell ref="A11:C11"/>
    <mergeCell ref="D11:E11"/>
  </mergeCells>
  <pageMargins left="0.590551181102362" right="0.393700787401575" top="0.393700787401575" bottom="0.47244094488189" header="0" footer="0"/>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F26"/>
  <sheetViews>
    <sheetView workbookViewId="0">
      <selection activeCell="J13" sqref="J13"/>
    </sheetView>
  </sheetViews>
  <sheetFormatPr defaultColWidth="9" defaultRowHeight="12.75" outlineLevelCol="5"/>
  <cols>
    <col min="1" max="1" width="13.8857142857143" customWidth="1"/>
    <col min="2" max="2" width="25.4380952380952" customWidth="1"/>
    <col min="3" max="3" width="17.5238095238095" customWidth="1"/>
    <col min="4" max="4" width="13.1047619047619" customWidth="1"/>
    <col min="5" max="5" width="11.4190476190476" customWidth="1"/>
    <col min="6" max="6" width="13.1047619047619" customWidth="1"/>
  </cols>
  <sheetData>
    <row r="1" ht="44.35" customHeight="1" spans="1:6">
      <c r="A1" s="1" t="s">
        <v>78</v>
      </c>
      <c r="B1" s="1"/>
      <c r="C1" s="1"/>
      <c r="D1" s="1"/>
      <c r="E1" s="1"/>
      <c r="F1" s="1"/>
    </row>
    <row r="2" ht="35.65" customHeight="1" spans="1:6">
      <c r="A2" s="2" t="s">
        <v>201</v>
      </c>
      <c r="B2" s="2"/>
      <c r="C2" s="2"/>
      <c r="D2" s="3"/>
      <c r="E2" s="3"/>
      <c r="F2" s="3"/>
    </row>
    <row r="3" ht="29.1" customHeight="1" spans="1:6">
      <c r="A3" s="4" t="s">
        <v>140</v>
      </c>
      <c r="B3" s="5"/>
      <c r="C3" s="5"/>
      <c r="D3" s="5"/>
      <c r="E3" s="5"/>
      <c r="F3" s="6"/>
    </row>
    <row r="4" ht="29.8" customHeight="1" spans="1:6">
      <c r="A4" s="7" t="s">
        <v>81</v>
      </c>
      <c r="B4" s="7" t="s">
        <v>82</v>
      </c>
      <c r="C4" s="7" t="s">
        <v>83</v>
      </c>
      <c r="D4" s="7" t="s">
        <v>84</v>
      </c>
      <c r="E4" s="8" t="s">
        <v>85</v>
      </c>
      <c r="F4" s="7" t="s">
        <v>86</v>
      </c>
    </row>
    <row r="5" ht="20.35" customHeight="1" spans="1:6">
      <c r="A5" s="7" t="s">
        <v>141</v>
      </c>
      <c r="B5" s="9" t="s">
        <v>142</v>
      </c>
      <c r="C5" s="7"/>
      <c r="D5" s="10" t="s">
        <v>89</v>
      </c>
      <c r="E5" s="11"/>
      <c r="F5" s="11"/>
    </row>
    <row r="6" ht="20.35" customHeight="1" spans="1:6">
      <c r="A6" s="7" t="s">
        <v>143</v>
      </c>
      <c r="B6" s="9" t="s">
        <v>144</v>
      </c>
      <c r="C6" s="7"/>
      <c r="D6" s="10" t="s">
        <v>89</v>
      </c>
      <c r="E6" s="11"/>
      <c r="F6" s="11"/>
    </row>
    <row r="7" ht="20.35" customHeight="1" spans="1:6">
      <c r="A7" s="7" t="s">
        <v>96</v>
      </c>
      <c r="B7" s="9" t="s">
        <v>145</v>
      </c>
      <c r="C7" s="7" t="s">
        <v>146</v>
      </c>
      <c r="D7" s="10" t="s">
        <v>194</v>
      </c>
      <c r="E7" s="12"/>
      <c r="F7" s="12">
        <f t="shared" ref="F7:F25" si="0">IFERROR(ROUND(D7*E7,2),"")</f>
        <v>0</v>
      </c>
    </row>
    <row r="8" ht="20.35" customHeight="1" spans="1:6">
      <c r="A8" s="7" t="s">
        <v>148</v>
      </c>
      <c r="B8" s="9" t="s">
        <v>149</v>
      </c>
      <c r="C8" s="7"/>
      <c r="D8" s="10" t="s">
        <v>89</v>
      </c>
      <c r="E8" s="11"/>
      <c r="F8" s="12" t="str">
        <f t="shared" si="0"/>
        <v/>
      </c>
    </row>
    <row r="9" ht="20.35" customHeight="1" spans="1:6">
      <c r="A9" s="7" t="s">
        <v>96</v>
      </c>
      <c r="B9" s="9" t="s">
        <v>145</v>
      </c>
      <c r="C9" s="7" t="s">
        <v>146</v>
      </c>
      <c r="D9" s="10" t="s">
        <v>195</v>
      </c>
      <c r="E9" s="12"/>
      <c r="F9" s="12">
        <f t="shared" si="0"/>
        <v>0</v>
      </c>
    </row>
    <row r="10" ht="20.35" customHeight="1" spans="1:6">
      <c r="A10" s="7" t="s">
        <v>151</v>
      </c>
      <c r="B10" s="9" t="s">
        <v>152</v>
      </c>
      <c r="C10" s="7"/>
      <c r="D10" s="10" t="s">
        <v>89</v>
      </c>
      <c r="E10" s="11"/>
      <c r="F10" s="12" t="str">
        <f t="shared" si="0"/>
        <v/>
      </c>
    </row>
    <row r="11" ht="20.35" customHeight="1" spans="1:6">
      <c r="A11" s="7" t="s">
        <v>153</v>
      </c>
      <c r="B11" s="9" t="s">
        <v>154</v>
      </c>
      <c r="C11" s="7"/>
      <c r="D11" s="10" t="s">
        <v>89</v>
      </c>
      <c r="E11" s="11"/>
      <c r="F11" s="12" t="str">
        <f t="shared" si="0"/>
        <v/>
      </c>
    </row>
    <row r="12" ht="19.65" customHeight="1" spans="1:6">
      <c r="A12" s="7" t="s">
        <v>155</v>
      </c>
      <c r="B12" s="9" t="s">
        <v>156</v>
      </c>
      <c r="C12" s="7" t="s">
        <v>117</v>
      </c>
      <c r="D12" s="10" t="s">
        <v>196</v>
      </c>
      <c r="E12" s="12"/>
      <c r="F12" s="12">
        <f t="shared" si="0"/>
        <v>0</v>
      </c>
    </row>
    <row r="13" ht="20.35" customHeight="1" spans="1:6">
      <c r="A13" s="7" t="s">
        <v>158</v>
      </c>
      <c r="B13" s="9" t="s">
        <v>159</v>
      </c>
      <c r="C13" s="7"/>
      <c r="D13" s="10" t="s">
        <v>89</v>
      </c>
      <c r="E13" s="11"/>
      <c r="F13" s="12" t="str">
        <f t="shared" si="0"/>
        <v/>
      </c>
    </row>
    <row r="14" ht="28.35" customHeight="1" spans="1:6">
      <c r="A14" s="7" t="s">
        <v>92</v>
      </c>
      <c r="B14" s="9" t="s">
        <v>160</v>
      </c>
      <c r="C14" s="7" t="s">
        <v>161</v>
      </c>
      <c r="D14" s="10" t="s">
        <v>197</v>
      </c>
      <c r="E14" s="12"/>
      <c r="F14" s="12">
        <f t="shared" si="0"/>
        <v>0</v>
      </c>
    </row>
    <row r="15" ht="20.35" customHeight="1" spans="1:6">
      <c r="A15" s="7" t="s">
        <v>163</v>
      </c>
      <c r="B15" s="9" t="s">
        <v>164</v>
      </c>
      <c r="C15" s="7"/>
      <c r="D15" s="10" t="s">
        <v>89</v>
      </c>
      <c r="E15" s="11"/>
      <c r="F15" s="12" t="str">
        <f t="shared" si="0"/>
        <v/>
      </c>
    </row>
    <row r="16" ht="20.35" customHeight="1" spans="1:6">
      <c r="A16" s="7" t="s">
        <v>165</v>
      </c>
      <c r="B16" s="9" t="s">
        <v>166</v>
      </c>
      <c r="C16" s="7"/>
      <c r="D16" s="10" t="s">
        <v>89</v>
      </c>
      <c r="E16" s="11"/>
      <c r="F16" s="12" t="str">
        <f t="shared" si="0"/>
        <v/>
      </c>
    </row>
    <row r="17" ht="20.35" customHeight="1" spans="1:6">
      <c r="A17" s="7" t="s">
        <v>92</v>
      </c>
      <c r="B17" s="9" t="s">
        <v>167</v>
      </c>
      <c r="C17" s="7" t="s">
        <v>117</v>
      </c>
      <c r="D17" s="10" t="s">
        <v>198</v>
      </c>
      <c r="E17" s="12"/>
      <c r="F17" s="12">
        <f t="shared" si="0"/>
        <v>0</v>
      </c>
    </row>
    <row r="18" ht="20.35" customHeight="1" spans="1:6">
      <c r="A18" s="7" t="s">
        <v>169</v>
      </c>
      <c r="B18" s="9" t="s">
        <v>170</v>
      </c>
      <c r="C18" s="7"/>
      <c r="D18" s="10" t="s">
        <v>89</v>
      </c>
      <c r="E18" s="11"/>
      <c r="F18" s="12" t="str">
        <f t="shared" si="0"/>
        <v/>
      </c>
    </row>
    <row r="19" ht="20.35" customHeight="1" spans="1:6">
      <c r="A19" s="7" t="s">
        <v>92</v>
      </c>
      <c r="B19" s="9" t="s">
        <v>171</v>
      </c>
      <c r="C19" s="7"/>
      <c r="D19" s="10" t="s">
        <v>89</v>
      </c>
      <c r="E19" s="11"/>
      <c r="F19" s="12" t="str">
        <f t="shared" si="0"/>
        <v/>
      </c>
    </row>
    <row r="20" ht="20.35" customHeight="1" spans="1:6">
      <c r="A20" s="7" t="s">
        <v>172</v>
      </c>
      <c r="B20" s="9" t="s">
        <v>173</v>
      </c>
      <c r="C20" s="7" t="s">
        <v>161</v>
      </c>
      <c r="D20" s="10" t="s">
        <v>157</v>
      </c>
      <c r="E20" s="12"/>
      <c r="F20" s="12">
        <f t="shared" si="0"/>
        <v>0</v>
      </c>
    </row>
    <row r="21" ht="20.35" customHeight="1" spans="1:6">
      <c r="A21" s="7" t="s">
        <v>174</v>
      </c>
      <c r="B21" s="9" t="s">
        <v>175</v>
      </c>
      <c r="C21" s="7"/>
      <c r="D21" s="10" t="s">
        <v>89</v>
      </c>
      <c r="E21" s="11"/>
      <c r="F21" s="12" t="str">
        <f t="shared" si="0"/>
        <v/>
      </c>
    </row>
    <row r="22" ht="27.65" customHeight="1" spans="1:6">
      <c r="A22" s="7" t="s">
        <v>176</v>
      </c>
      <c r="B22" s="9" t="s">
        <v>177</v>
      </c>
      <c r="C22" s="7"/>
      <c r="D22" s="10" t="s">
        <v>89</v>
      </c>
      <c r="E22" s="11"/>
      <c r="F22" s="12" t="str">
        <f t="shared" si="0"/>
        <v/>
      </c>
    </row>
    <row r="23" ht="20.35" customHeight="1" spans="1:6">
      <c r="A23" s="7" t="s">
        <v>92</v>
      </c>
      <c r="B23" s="9" t="s">
        <v>211</v>
      </c>
      <c r="C23" s="7" t="s">
        <v>161</v>
      </c>
      <c r="D23" s="10" t="s">
        <v>179</v>
      </c>
      <c r="E23" s="12"/>
      <c r="F23" s="12">
        <f t="shared" si="0"/>
        <v>0</v>
      </c>
    </row>
    <row r="24" ht="20.35" customHeight="1" spans="1:6">
      <c r="A24" s="7" t="s">
        <v>96</v>
      </c>
      <c r="B24" s="9" t="s">
        <v>180</v>
      </c>
      <c r="C24" s="7" t="s">
        <v>117</v>
      </c>
      <c r="D24" s="10" t="s">
        <v>212</v>
      </c>
      <c r="E24" s="12"/>
      <c r="F24" s="12">
        <f t="shared" si="0"/>
        <v>0</v>
      </c>
    </row>
    <row r="25" ht="20.35" customHeight="1" spans="1:6">
      <c r="A25" s="7" t="s">
        <v>98</v>
      </c>
      <c r="B25" s="9" t="s">
        <v>182</v>
      </c>
      <c r="C25" s="7" t="s">
        <v>183</v>
      </c>
      <c r="D25" s="10" t="s">
        <v>184</v>
      </c>
      <c r="E25" s="12"/>
      <c r="F25" s="12">
        <f t="shared" si="0"/>
        <v>0</v>
      </c>
    </row>
    <row r="26" ht="20.35" customHeight="1" spans="1:6">
      <c r="A26" s="13" t="s">
        <v>185</v>
      </c>
      <c r="B26" s="14"/>
      <c r="C26" s="14"/>
      <c r="D26" s="15">
        <f>SUM(F7:F25)</f>
        <v>0</v>
      </c>
      <c r="E26" s="15"/>
      <c r="F26" s="16"/>
    </row>
  </sheetData>
  <sheetProtection password="CB92" sheet="1" objects="1"/>
  <mergeCells count="6">
    <mergeCell ref="A1:F1"/>
    <mergeCell ref="A2:C2"/>
    <mergeCell ref="D2:F2"/>
    <mergeCell ref="A3:F3"/>
    <mergeCell ref="A26:C26"/>
    <mergeCell ref="D26:E26"/>
  </mergeCells>
  <pageMargins left="0.590551181102362" right="0.393700787401575" top="0.393700787401575" bottom="0.47244094488189"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Stimulsoft</Company>
  <Application>Stimulsoft Reports 2024.3.1 from 13 June 2024, .NET 4.5.2</Application>
  <HeadingPairs>
    <vt:vector size="2" baseType="variant">
      <vt:variant>
        <vt:lpstr>工作表</vt:lpstr>
      </vt:variant>
      <vt:variant>
        <vt:i4>22</vt:i4>
      </vt:variant>
    </vt:vector>
  </HeadingPairs>
  <TitlesOfParts>
    <vt:vector size="22" baseType="lpstr">
      <vt:lpstr>说明</vt:lpstr>
      <vt:lpstr>投标总报价汇总表</vt:lpstr>
      <vt:lpstr>A汇总表</vt:lpstr>
      <vt:lpstr>A100章</vt:lpstr>
      <vt:lpstr>A200章</vt:lpstr>
      <vt:lpstr>A300章</vt:lpstr>
      <vt:lpstr>A400章</vt:lpstr>
      <vt:lpstr>B汇总表</vt:lpstr>
      <vt:lpstr>B100章</vt:lpstr>
      <vt:lpstr>B200章</vt:lpstr>
      <vt:lpstr>B300章</vt:lpstr>
      <vt:lpstr>B400章</vt:lpstr>
      <vt:lpstr>C汇总表</vt:lpstr>
      <vt:lpstr>C100章</vt:lpstr>
      <vt:lpstr>C200章 </vt:lpstr>
      <vt:lpstr>C300章 </vt:lpstr>
      <vt:lpstr>C400章</vt:lpstr>
      <vt:lpstr>D汇总表</vt:lpstr>
      <vt:lpstr>D100章</vt:lpstr>
      <vt:lpstr>D200章</vt:lpstr>
      <vt:lpstr>D300章</vt:lpstr>
      <vt:lpstr>D400章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cp:lastModifiedBy>丁崇明</cp:lastModifiedBy>
  <dcterms:created xsi:type="dcterms:W3CDTF">2025-06-13T08:02:00Z</dcterms:created>
  <dcterms:modified xsi:type="dcterms:W3CDTF">2025-07-15T02:19:14Z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FA9771DDE4B04417A536739A53305776_12</vt:lpwstr>
  </property>
  <property fmtid="{D5CDD505-2E9C-101B-9397-08002B2CF9AE}" pid="3" name="KSOProductBuildVer">
    <vt:lpwstr>2052-12.1.0.15990</vt:lpwstr>
  </property>
</Properties>
</file>