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mc:AlternateContent xmlns:mc="http://schemas.openxmlformats.org/markup-compatibility/2006">
    <mc:Choice Requires="x15">
      <x15ac:absPath xmlns:x15ac="http://schemas.microsoft.com/office/spreadsheetml/2010/11/ac" url="G:\造价\浦口\南京市浦口区公路事业发展中心\2025\养护\12.1最终版\"/>
    </mc:Choice>
  </mc:AlternateContent>
  <xr:revisionPtr revIDLastSave="0" documentId="13_ncr:1_{287FF422-396A-412C-A885-BC40D3058B6C}" xr6:coauthVersionLast="47" xr6:coauthVersionMax="47" xr10:uidLastSave="{00000000-0000-0000-0000-000000000000}"/>
  <bookViews>
    <workbookView xWindow="-120" yWindow="-120" windowWidth="29040" windowHeight="15720" tabRatio="906" firstSheet="4" activeTab="10" xr2:uid="{00000000-000D-0000-FFFF-FFFF00000000}"/>
  </bookViews>
  <sheets>
    <sheet name="封面" sheetId="16" r:id="rId1"/>
    <sheet name="说明 " sheetId="13" r:id="rId2"/>
    <sheet name="总计" sheetId="1" r:id="rId3"/>
    <sheet name="100-1章（县道日常保养）" sheetId="15" r:id="rId4"/>
    <sheet name="100-2章（其他项目日常保养）" sheetId="17" r:id="rId5"/>
    <sheet name="100-3章（应急处置）" sheetId="11" r:id="rId6"/>
    <sheet name="200章（日常维修-路基）" sheetId="3" r:id="rId7"/>
    <sheet name="300章（日常维修-路面）" sheetId="4" r:id="rId8"/>
    <sheet name="400章（日常维修-桥涵）" sheetId="10" r:id="rId9"/>
    <sheet name="600章（日常维修-交安及沿线设施)" sheetId="6" r:id="rId10"/>
    <sheet name="700章（日常维修-绿化及环境保护)" sheetId="7" r:id="rId11"/>
  </sheets>
  <externalReferences>
    <externalReference r:id="rId12"/>
    <externalReference r:id="rId13"/>
  </externalReferences>
  <definedNames>
    <definedName name="_xlnm.Print_Area" localSheetId="3">'100-1章（县道日常保养）'!$A$1:$F$27</definedName>
    <definedName name="_xlnm.Print_Area" localSheetId="4">'100-2章（其他项目日常保养）'!$A$1:$G$18</definedName>
    <definedName name="_xlnm.Print_Area" localSheetId="5">'100-3章（应急处置）'!$A$1:$F$56</definedName>
    <definedName name="_xlnm.Print_Area" localSheetId="6">'200章（日常维修-路基）'!$A$1:$F$27</definedName>
    <definedName name="_xlnm.Print_Area" localSheetId="7">'300章（日常维修-路面）'!$A$1:$F$47</definedName>
    <definedName name="_xlnm.Print_Area" localSheetId="8">'400章（日常维修-桥涵）'!$A$1:$F$33</definedName>
    <definedName name="_xlnm.Print_Area" localSheetId="9">'600章（日常维修-交安及沿线设施)'!$A$1:$F$60</definedName>
    <definedName name="_xlnm.Print_Area" localSheetId="10">'700章（日常维修-绿化及环境保护)'!$A$1:$F$27</definedName>
    <definedName name="_xlnm.Print_Area" localSheetId="1">'说明 '!$A$1:$A$53</definedName>
    <definedName name="_xlnm.Print_Area" localSheetId="2">总计!$A$1:$F$16</definedName>
    <definedName name="_xlnm.Print_Titles" localSheetId="3">'100-1章（县道日常保养）'!$1:$4</definedName>
    <definedName name="_xlnm.Print_Titles" localSheetId="4">'100-2章（其他项目日常保养）'!$1:$4</definedName>
    <definedName name="_xlnm.Print_Titles" localSheetId="5">'100-3章（应急处置）'!$1:$4</definedName>
    <definedName name="_xlnm.Print_Titles" localSheetId="6">'200章（日常维修-路基）'!$1:$4</definedName>
    <definedName name="_xlnm.Print_Titles" localSheetId="7">'300章（日常维修-路面）'!$1:$4</definedName>
    <definedName name="_xlnm.Print_Titles" localSheetId="8">'400章（日常维修-桥涵）'!$1:$4</definedName>
    <definedName name="_xlnm.Print_Titles" localSheetId="9">'600章（日常维修-交安及沿线设施)'!$1:$4</definedName>
    <definedName name="_xlnm.Print_Titles" localSheetId="10">'700章（日常维修-绿化及环境保护)'!$1:$4</definedName>
    <definedName name="_xlnm.Print_Titles" localSheetId="1">'说明 '!$1:$1</definedName>
    <definedName name="_xlnm.Print_Titles" localSheetId="2">总计!$1:$4</definedName>
    <definedName name="两百章" localSheetId="1">'[1]200章 (2)'!$B$5:$B$161</definedName>
    <definedName name="两百章">'[1]200章 (2)'!$B$5:$B$161</definedName>
    <definedName name="六百章" localSheetId="1">'[1]600章（2）'!$B$5:$B$117</definedName>
    <definedName name="六百章">'[1]600章（2）'!$B$5:$B$117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7" l="1"/>
  <c r="F25" i="7"/>
  <c r="F24" i="7"/>
  <c r="F23" i="7"/>
  <c r="F22" i="7"/>
  <c r="F21" i="7"/>
  <c r="F20" i="7"/>
  <c r="F19" i="7"/>
  <c r="F18" i="7"/>
  <c r="F17" i="7"/>
  <c r="F16" i="7"/>
  <c r="F15" i="7"/>
  <c r="F14" i="7"/>
  <c r="F13" i="7"/>
  <c r="F12" i="7"/>
  <c r="F11" i="7"/>
  <c r="F10" i="7"/>
  <c r="F9" i="7"/>
  <c r="F8" i="7"/>
  <c r="F7" i="7"/>
  <c r="F6" i="7"/>
  <c r="A2" i="7"/>
  <c r="F59" i="6"/>
  <c r="F58" i="6"/>
  <c r="F57" i="6"/>
  <c r="F56" i="6"/>
  <c r="F55" i="6"/>
  <c r="F54" i="6"/>
  <c r="F53" i="6"/>
  <c r="F52" i="6"/>
  <c r="F51"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A2" i="6"/>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A2" i="10"/>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0" i="4"/>
  <c r="F9" i="4"/>
  <c r="F7" i="4"/>
  <c r="F6" i="4"/>
  <c r="A2" i="4"/>
  <c r="F26" i="3"/>
  <c r="F25" i="3"/>
  <c r="F24" i="3"/>
  <c r="F23" i="3"/>
  <c r="F22" i="3"/>
  <c r="F21" i="3"/>
  <c r="F20" i="3"/>
  <c r="F19" i="3"/>
  <c r="F17" i="3"/>
  <c r="F16" i="3"/>
  <c r="F14" i="3"/>
  <c r="F13" i="3"/>
  <c r="F12" i="3"/>
  <c r="F10" i="3"/>
  <c r="F9" i="3"/>
  <c r="F8" i="3"/>
  <c r="F7" i="3"/>
  <c r="F6" i="3"/>
  <c r="A2" i="3"/>
  <c r="F55" i="11"/>
  <c r="F54" i="11"/>
  <c r="F53" i="11"/>
  <c r="F52" i="11"/>
  <c r="F51" i="11"/>
  <c r="F50" i="11"/>
  <c r="F49" i="11"/>
  <c r="F48" i="11"/>
  <c r="F47" i="11"/>
  <c r="F46" i="11"/>
  <c r="F45" i="11"/>
  <c r="F44" i="11"/>
  <c r="F43" i="11"/>
  <c r="F42" i="11"/>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F8" i="11"/>
  <c r="F7" i="11"/>
  <c r="F6" i="11"/>
  <c r="A2" i="11"/>
  <c r="F17" i="17"/>
  <c r="F16" i="17"/>
  <c r="F15" i="17"/>
  <c r="F14" i="17"/>
  <c r="D14" i="17"/>
  <c r="F13" i="17"/>
  <c r="F12" i="17"/>
  <c r="F11" i="17"/>
  <c r="F9" i="17"/>
  <c r="F8" i="17"/>
  <c r="F7" i="17"/>
  <c r="F6" i="17"/>
  <c r="F5" i="17"/>
  <c r="A2" i="17"/>
  <c r="F26" i="15"/>
  <c r="F24" i="15"/>
  <c r="F23" i="15"/>
  <c r="F22" i="15"/>
  <c r="F21" i="15"/>
  <c r="F20" i="15"/>
  <c r="F19" i="15"/>
  <c r="F18" i="15"/>
  <c r="F17" i="15"/>
  <c r="F16" i="15"/>
  <c r="F15" i="15"/>
  <c r="F14" i="15"/>
  <c r="F13" i="15"/>
  <c r="F12" i="15"/>
  <c r="F11" i="15"/>
  <c r="F10" i="15"/>
  <c r="F9" i="15"/>
  <c r="F8" i="15"/>
  <c r="F7" i="15"/>
  <c r="F6" i="15"/>
  <c r="A2" i="15"/>
  <c r="G15" i="1"/>
  <c r="F14" i="1"/>
  <c r="A2" i="13"/>
  <c r="D27" i="7" l="1"/>
  <c r="F12" i="1" s="1"/>
  <c r="D60" i="6"/>
  <c r="F11" i="1" s="1"/>
  <c r="D33" i="10"/>
  <c r="F10" i="1" s="1"/>
  <c r="D47" i="4"/>
  <c r="F9" i="1" s="1"/>
  <c r="D27" i="3"/>
  <c r="F8" i="1" s="1"/>
  <c r="D56" i="11"/>
  <c r="F7" i="1" s="1"/>
  <c r="D18" i="17"/>
  <c r="F6" i="1" s="1"/>
  <c r="D27" i="15"/>
  <c r="F5" i="1" s="1"/>
  <c r="F13" i="1" l="1"/>
  <c r="F15" i="1" s="1"/>
  <c r="F16" i="1" s="1"/>
</calcChain>
</file>

<file path=xl/sharedStrings.xml><?xml version="1.0" encoding="utf-8"?>
<sst xmlns="http://schemas.openxmlformats.org/spreadsheetml/2006/main" count="904" uniqueCount="499">
  <si>
    <t>2026-2027年浦口区公路综合养护服务项目</t>
  </si>
  <si>
    <t>投</t>
  </si>
  <si>
    <t>标</t>
  </si>
  <si>
    <t>报</t>
  </si>
  <si>
    <t>价</t>
  </si>
  <si>
    <t>采购人：南京市浦口区公路事业发展中心</t>
  </si>
  <si>
    <t>采购代理：南京启迪工程管理有限公司</t>
  </si>
  <si>
    <t>二〇二五年十一月</t>
  </si>
  <si>
    <t>总说明</t>
  </si>
  <si>
    <r>
      <rPr>
        <b/>
        <sz val="11"/>
        <rFont val="宋体"/>
        <charset val="134"/>
      </rPr>
      <t>一、总体说明</t>
    </r>
  </si>
  <si>
    <r>
      <rPr>
        <b/>
        <sz val="10"/>
        <rFont val="Times New Roman"/>
        <family val="1"/>
      </rPr>
      <t>1.</t>
    </r>
    <r>
      <rPr>
        <b/>
        <sz val="10"/>
        <rFont val="宋体"/>
        <charset val="134"/>
      </rPr>
      <t>工程量清单说明</t>
    </r>
  </si>
  <si>
    <r>
      <rPr>
        <sz val="10"/>
        <rFont val="Times New Roman"/>
        <family val="1"/>
      </rPr>
      <t xml:space="preserve">1.1 </t>
    </r>
    <r>
      <rPr>
        <sz val="10"/>
        <rFont val="宋体"/>
        <charset val="134"/>
      </rPr>
      <t>本投标报价清单是根据有关国家标准、行业标准、合同条款中约定的规则编制。计量采用中华人民共和国法定计量单位。</t>
    </r>
  </si>
  <si>
    <r>
      <rPr>
        <sz val="10"/>
        <rFont val="Times New Roman"/>
        <family val="1"/>
      </rPr>
      <t xml:space="preserve">1.2 </t>
    </r>
    <r>
      <rPr>
        <sz val="10"/>
        <rFont val="宋体"/>
        <charset val="134"/>
      </rPr>
      <t>本投标报价清单应与招标文件一起阅读和理解。</t>
    </r>
  </si>
  <si>
    <r>
      <rPr>
        <sz val="10"/>
        <rFont val="Times New Roman"/>
        <family val="1"/>
      </rPr>
      <t>1.3</t>
    </r>
    <r>
      <rPr>
        <sz val="10"/>
        <rFont val="宋体"/>
        <charset val="134"/>
      </rPr>
      <t>本投标报价清单中所列子目数量是估算的数量，仅作为投标报价的共同基础，不能作为最终结算与支付的依据。实际支付应按实际完成的子目数量，按本投标报价清单的单价和总额价计算支付金额。</t>
    </r>
  </si>
  <si>
    <t>1.4 工程量清单中所列工程量的变动，丝毫不会降低或影响合同条款的效力，也不免除供应商按规定的标准进行施工和修复缺陷的责任。</t>
  </si>
  <si>
    <r>
      <rPr>
        <sz val="10"/>
        <rFont val="Times New Roman"/>
        <family val="1"/>
      </rPr>
      <t>1.5</t>
    </r>
    <r>
      <rPr>
        <sz val="10"/>
        <rFont val="宋体"/>
        <charset val="134"/>
      </rPr>
      <t>经批准的工程数量表及数量汇总表仅是提供资料，不是工程量清单的外延。当经批准的工程数量表与工程量清单所列数量不一致时，以工程量清单所列数量作为报价的依据。</t>
    </r>
  </si>
  <si>
    <r>
      <rPr>
        <b/>
        <sz val="10"/>
        <rFont val="Times New Roman"/>
        <family val="1"/>
      </rPr>
      <t>2</t>
    </r>
    <r>
      <rPr>
        <b/>
        <sz val="10"/>
        <rFont val="宋体"/>
        <charset val="134"/>
      </rPr>
      <t>．投标报价说明</t>
    </r>
  </si>
  <si>
    <r>
      <rPr>
        <sz val="10"/>
        <rFont val="Times New Roman"/>
        <family val="1"/>
      </rPr>
      <t xml:space="preserve">2.1 </t>
    </r>
    <r>
      <rPr>
        <sz val="10"/>
        <rFont val="宋体"/>
        <charset val="134"/>
      </rPr>
      <t>工程量清单中的每一子目须填入单价或价格，且只允许有一个报价。</t>
    </r>
  </si>
  <si>
    <r>
      <rPr>
        <sz val="10"/>
        <rFont val="Times New Roman"/>
        <family val="1"/>
      </rPr>
      <t xml:space="preserve">2.2 </t>
    </r>
    <r>
      <rPr>
        <sz val="10"/>
        <rFont val="宋体"/>
        <charset val="134"/>
      </rPr>
      <t>除非合同另有规定，工程量清单中有标价的单价和总额价均已包括了为实施和完成合同工程所需的劳务、材料、机械、质检（自检）、安装、缺陷修复、管理、保险、税费、利润和安全生产费等费用，以及合同明示或暗示的所有责任、义务和一般风险。</t>
    </r>
  </si>
  <si>
    <t>2.3 工程量清单第100-1章“县道日常保养”和100-2章“其他项目日常保养”项目，由供应商按照招标文件规定的养护时间自行报价，合同实施过程中按实际养护里程和养护天数计量支付。</t>
  </si>
  <si>
    <r>
      <rPr>
        <sz val="10"/>
        <rFont val="Times New Roman"/>
        <family val="1"/>
      </rPr>
      <t xml:space="preserve">2.4 </t>
    </r>
    <r>
      <rPr>
        <sz val="10"/>
        <rFont val="宋体"/>
        <charset val="134"/>
      </rPr>
      <t>工程量清单中供应商没有填入单价或价格的子目，其费用视为己分摊在工程量清单中其他相关子目的单价或价格之中。供应商必须按采购人指令完成工程量清单中未填入单价或价格的子目，但不能得到结算与支付。</t>
    </r>
  </si>
  <si>
    <r>
      <rPr>
        <sz val="10"/>
        <rFont val="Times New Roman"/>
        <family val="1"/>
      </rPr>
      <t xml:space="preserve">2.5 </t>
    </r>
    <r>
      <rPr>
        <sz val="10"/>
        <rFont val="宋体"/>
        <charset val="134"/>
      </rPr>
      <t>符合合同条款规定的全部费用应认为已被计入有标价的工程量清单所列各子目之中，未列子目不予计量的工作，其费用应视为已分摊在本合同工程的有关子目的单价或总额价之中。</t>
    </r>
  </si>
  <si>
    <t>2.6 供应商用于本合同工程的各类装备的提供、运输、维护、拆卸、拼装等支付的费用，已包括在工程量清单的单价与总额价之中。</t>
  </si>
  <si>
    <r>
      <rPr>
        <sz val="10"/>
        <rFont val="Times New Roman"/>
        <family val="1"/>
      </rPr>
      <t xml:space="preserve">2.7 </t>
    </r>
    <r>
      <rPr>
        <sz val="10"/>
        <rFont val="宋体"/>
        <charset val="134"/>
      </rPr>
      <t>工程量清单中各项金额均以人民币（元）结算。</t>
    </r>
  </si>
  <si>
    <r>
      <rPr>
        <b/>
        <sz val="10"/>
        <rFont val="Times New Roman"/>
        <family val="1"/>
      </rPr>
      <t>3</t>
    </r>
    <r>
      <rPr>
        <b/>
        <sz val="10"/>
        <rFont val="宋体"/>
        <charset val="134"/>
      </rPr>
      <t>．计日工说明</t>
    </r>
  </si>
  <si>
    <r>
      <rPr>
        <sz val="10"/>
        <rFont val="Times New Roman"/>
        <family val="1"/>
      </rPr>
      <t>3.1</t>
    </r>
    <r>
      <rPr>
        <sz val="10"/>
        <rFont val="宋体"/>
        <charset val="134"/>
      </rPr>
      <t>本项目不适用。</t>
    </r>
  </si>
  <si>
    <r>
      <rPr>
        <b/>
        <sz val="10"/>
        <rFont val="Times New Roman"/>
        <family val="1"/>
      </rPr>
      <t>4</t>
    </r>
    <r>
      <rPr>
        <b/>
        <sz val="10"/>
        <rFont val="宋体"/>
        <charset val="134"/>
      </rPr>
      <t>．其他说明</t>
    </r>
  </si>
  <si>
    <r>
      <t>4.1</t>
    </r>
    <r>
      <rPr>
        <sz val="10"/>
        <rFont val="宋体"/>
        <charset val="134"/>
        <scheme val="minor"/>
      </rPr>
      <t>年度安全生产费用按年度最</t>
    </r>
    <r>
      <rPr>
        <sz val="10"/>
        <rFont val="宋体"/>
        <charset val="134"/>
      </rPr>
      <t>高限价的</t>
    </r>
    <r>
      <rPr>
        <u/>
        <sz val="10"/>
        <rFont val="Times New Roman"/>
        <family val="1"/>
      </rPr>
      <t>1.5</t>
    </r>
    <r>
      <rPr>
        <u/>
        <sz val="10"/>
        <rFont val="宋体"/>
        <charset val="134"/>
      </rPr>
      <t>％</t>
    </r>
    <r>
      <rPr>
        <sz val="10"/>
        <rFont val="宋体"/>
        <charset val="134"/>
      </rPr>
      <t>计取。</t>
    </r>
  </si>
  <si>
    <r>
      <rPr>
        <sz val="10"/>
        <rFont val="Times New Roman"/>
        <family val="1"/>
      </rPr>
      <t>4.2</t>
    </r>
    <r>
      <rPr>
        <sz val="10"/>
        <rFont val="宋体"/>
        <charset val="134"/>
      </rPr>
      <t>保险费所包含的内容须满足招标文件及采购人要求，相关费用计入投标报价清单第</t>
    </r>
    <r>
      <rPr>
        <sz val="10"/>
        <rFont val="Times New Roman"/>
        <family val="1"/>
      </rPr>
      <t>100-1</t>
    </r>
    <r>
      <rPr>
        <sz val="10"/>
        <rFont val="宋体"/>
        <charset val="134"/>
      </rPr>
      <t>章中，供应商在投标报价时不得调整，清单所列金额为上限，不足部分摊销在各子目综合报价中，采购人不再另行支付，结算时，须提供相应保险合同。</t>
    </r>
  </si>
  <si>
    <r>
      <rPr>
        <sz val="10"/>
        <rFont val="Times New Roman"/>
        <family val="1"/>
      </rPr>
      <t>4.3</t>
    </r>
    <r>
      <rPr>
        <sz val="10"/>
        <rFont val="宋体"/>
        <charset val="134"/>
      </rPr>
      <t>最终结算的养护里程以</t>
    </r>
    <r>
      <rPr>
        <sz val="10"/>
        <rFont val="Times New Roman"/>
        <family val="1"/>
      </rPr>
      <t>2025</t>
    </r>
    <r>
      <rPr>
        <sz val="10"/>
        <rFont val="宋体"/>
        <charset val="134"/>
      </rPr>
      <t>年年报数据库中的里程为准。</t>
    </r>
  </si>
  <si>
    <r>
      <rPr>
        <b/>
        <sz val="10"/>
        <rFont val="宋体"/>
        <charset val="134"/>
      </rPr>
      <t>二、针对本工程的特别说明</t>
    </r>
  </si>
  <si>
    <r>
      <rPr>
        <sz val="10"/>
        <rFont val="Times New Roman"/>
        <family val="1"/>
      </rPr>
      <t>1.</t>
    </r>
    <r>
      <rPr>
        <b/>
        <sz val="10"/>
        <rFont val="宋体"/>
        <charset val="134"/>
      </rPr>
      <t>日常养护频率</t>
    </r>
  </si>
  <si>
    <r>
      <rPr>
        <sz val="10"/>
        <rFont val="Times New Roman"/>
        <family val="1"/>
      </rPr>
      <t>1.1</t>
    </r>
    <r>
      <rPr>
        <sz val="10"/>
        <rFont val="宋体"/>
        <charset val="134"/>
      </rPr>
      <t>道路、桥梁日常巡查：每日不低于一次。</t>
    </r>
  </si>
  <si>
    <r>
      <rPr>
        <sz val="10"/>
        <rFont val="Times New Roman"/>
        <family val="1"/>
      </rPr>
      <t>1.2</t>
    </r>
    <r>
      <rPr>
        <sz val="10"/>
        <rFont val="宋体"/>
        <charset val="134"/>
      </rPr>
      <t>路肩、边坡整修：每年不低于两次。</t>
    </r>
  </si>
  <si>
    <r>
      <rPr>
        <sz val="10"/>
        <rFont val="Times New Roman"/>
        <family val="1"/>
      </rPr>
      <t>1.3</t>
    </r>
    <r>
      <rPr>
        <sz val="10"/>
        <rFont val="宋体"/>
        <charset val="134"/>
      </rPr>
      <t>绿化修剪：每年不低于三次。</t>
    </r>
  </si>
  <si>
    <r>
      <rPr>
        <sz val="10"/>
        <rFont val="Times New Roman"/>
        <family val="1"/>
      </rPr>
      <t>1.4</t>
    </r>
    <r>
      <rPr>
        <sz val="10"/>
        <rFont val="宋体"/>
        <charset val="134"/>
      </rPr>
      <t>清理边沟、排水截水沟：每年不低于三次。</t>
    </r>
  </si>
  <si>
    <r>
      <rPr>
        <sz val="10"/>
        <rFont val="Times New Roman"/>
        <family val="1"/>
      </rPr>
      <t>1.5</t>
    </r>
    <r>
      <rPr>
        <sz val="10"/>
        <rFont val="宋体"/>
        <charset val="134"/>
      </rPr>
      <t>路肩、边坡割草：每年不低于六次。</t>
    </r>
  </si>
  <si>
    <r>
      <rPr>
        <sz val="10"/>
        <rFont val="Times New Roman"/>
        <family val="1"/>
      </rPr>
      <t>1.6</t>
    </r>
    <r>
      <rPr>
        <sz val="10"/>
        <rFont val="宋体"/>
        <charset val="134"/>
      </rPr>
      <t>路面保洁：重点路段执行</t>
    </r>
    <r>
      <rPr>
        <sz val="10"/>
        <rFont val="Times New Roman"/>
        <family val="1"/>
      </rPr>
      <t>334</t>
    </r>
    <r>
      <rPr>
        <sz val="10"/>
        <rFont val="宋体"/>
        <charset val="134"/>
      </rPr>
      <t>标准，一般路段执行</t>
    </r>
    <r>
      <rPr>
        <sz val="10"/>
        <rFont val="Times New Roman"/>
        <family val="1"/>
      </rPr>
      <t>123</t>
    </r>
    <r>
      <rPr>
        <sz val="10"/>
        <rFont val="宋体"/>
        <charset val="134"/>
      </rPr>
      <t>标准。（</t>
    </r>
    <r>
      <rPr>
        <sz val="10"/>
        <rFont val="Times New Roman"/>
        <family val="1"/>
      </rPr>
      <t>334</t>
    </r>
    <r>
      <rPr>
        <sz val="10"/>
        <rFont val="宋体"/>
        <charset val="134"/>
      </rPr>
      <t>标准：路面冲洗三次、清扫保洁三次、洒水降尘四次；</t>
    </r>
    <r>
      <rPr>
        <sz val="10"/>
        <rFont val="Times New Roman"/>
        <family val="1"/>
      </rPr>
      <t>123</t>
    </r>
    <r>
      <rPr>
        <sz val="10"/>
        <rFont val="宋体"/>
        <charset val="134"/>
      </rPr>
      <t>标准：路面冲洗一次、清扫保洁二次、洒水降尘三次）</t>
    </r>
  </si>
  <si>
    <r>
      <rPr>
        <sz val="10"/>
        <rFont val="Times New Roman"/>
        <family val="1"/>
      </rPr>
      <t>1.7</t>
    </r>
    <r>
      <rPr>
        <sz val="10"/>
        <rFont val="宋体"/>
        <charset val="134"/>
      </rPr>
      <t>路侧树木（绿化）刷白：每年不低于一次。</t>
    </r>
  </si>
  <si>
    <r>
      <rPr>
        <sz val="10"/>
        <rFont val="Times New Roman"/>
        <family val="1"/>
      </rPr>
      <t>1.8</t>
    </r>
    <r>
      <rPr>
        <sz val="10"/>
        <rFont val="宋体"/>
        <charset val="134"/>
      </rPr>
      <t>桥梁及桥栏杆刷白：每年不低于一次。</t>
    </r>
  </si>
  <si>
    <r>
      <rPr>
        <sz val="10"/>
        <rFont val="Times New Roman"/>
        <family val="1"/>
      </rPr>
      <t>1.9</t>
    </r>
    <r>
      <rPr>
        <sz val="10"/>
        <rFont val="宋体"/>
        <charset val="134"/>
      </rPr>
      <t>伸缩缝、泄水孔清理：每月不低于二次。</t>
    </r>
  </si>
  <si>
    <r>
      <rPr>
        <sz val="10"/>
        <rFont val="Times New Roman"/>
        <family val="1"/>
      </rPr>
      <t>1.10</t>
    </r>
    <r>
      <rPr>
        <sz val="10"/>
        <rFont val="宋体"/>
        <charset val="134"/>
      </rPr>
      <t>涵管疏通：每月不低于一次。</t>
    </r>
  </si>
  <si>
    <r>
      <rPr>
        <b/>
        <sz val="10"/>
        <rFont val="Times New Roman"/>
        <family val="1"/>
      </rPr>
      <t>2.</t>
    </r>
    <r>
      <rPr>
        <b/>
        <sz val="10"/>
        <rFont val="宋体"/>
        <charset val="134"/>
      </rPr>
      <t>公路路肩边坡清理</t>
    </r>
  </si>
  <si>
    <r>
      <rPr>
        <sz val="10"/>
        <rFont val="Times New Roman"/>
        <family val="1"/>
      </rPr>
      <t>2.1</t>
    </r>
    <r>
      <rPr>
        <sz val="10"/>
        <rFont val="宋体"/>
        <charset val="134"/>
      </rPr>
      <t>路肩硬化后的养护要求同相应类型的路面要求。</t>
    </r>
  </si>
  <si>
    <r>
      <rPr>
        <sz val="10"/>
        <rFont val="Times New Roman"/>
        <family val="1"/>
      </rPr>
      <t>2.2</t>
    </r>
    <r>
      <rPr>
        <sz val="10"/>
        <rFont val="宋体"/>
        <charset val="134"/>
      </rPr>
      <t>路肩无车辙、坑洼、隆起、沉陷、缺口、积水</t>
    </r>
    <r>
      <rPr>
        <sz val="10"/>
        <rFont val="Times New Roman"/>
        <family val="1"/>
      </rPr>
      <t>,</t>
    </r>
    <r>
      <rPr>
        <sz val="10"/>
        <rFont val="宋体"/>
        <charset val="134"/>
      </rPr>
      <t>横坡适度</t>
    </r>
    <r>
      <rPr>
        <sz val="10"/>
        <rFont val="Times New Roman"/>
        <family val="1"/>
      </rPr>
      <t>,</t>
    </r>
    <r>
      <rPr>
        <sz val="10"/>
        <rFont val="宋体"/>
        <charset val="134"/>
      </rPr>
      <t>边缘顺适</t>
    </r>
    <r>
      <rPr>
        <sz val="10"/>
        <rFont val="Times New Roman"/>
        <family val="1"/>
      </rPr>
      <t>,</t>
    </r>
    <r>
      <rPr>
        <sz val="10"/>
        <rFont val="宋体"/>
        <charset val="134"/>
      </rPr>
      <t>表面平整坚实、整洁</t>
    </r>
    <r>
      <rPr>
        <sz val="10"/>
        <rFont val="Times New Roman"/>
        <family val="1"/>
      </rPr>
      <t>,</t>
    </r>
    <r>
      <rPr>
        <sz val="10"/>
        <rFont val="宋体"/>
        <charset val="134"/>
      </rPr>
      <t>无白色污染与路面接茬平顺。当土路肩受损修复后，其外观应恢复至损坏前状态，并与周围未损坏土路肩外观保持一致，不得积水。</t>
    </r>
  </si>
  <si>
    <r>
      <rPr>
        <sz val="10"/>
        <rFont val="Times New Roman"/>
        <family val="1"/>
      </rPr>
      <t>2.3</t>
    </r>
    <r>
      <rPr>
        <sz val="10"/>
        <rFont val="宋体"/>
        <charset val="134"/>
      </rPr>
      <t>边坡的坡面应保持平顺、坚实无冲沟，稳定、坚固、无松散，坡度应符合设计规定，无垃圾及白色污染。</t>
    </r>
  </si>
  <si>
    <r>
      <rPr>
        <b/>
        <sz val="10"/>
        <rFont val="Times New Roman"/>
        <family val="1"/>
      </rPr>
      <t>3.</t>
    </r>
    <r>
      <rPr>
        <b/>
        <sz val="10"/>
        <rFont val="宋体"/>
        <charset val="134"/>
      </rPr>
      <t>清理边沟</t>
    </r>
  </si>
  <si>
    <t>清理边沟杂草、垃圾、淤积等，使边沟排水畅通。</t>
  </si>
  <si>
    <r>
      <rPr>
        <b/>
        <sz val="10"/>
        <rFont val="Times New Roman"/>
        <family val="1"/>
      </rPr>
      <t>4.</t>
    </r>
    <r>
      <rPr>
        <b/>
        <sz val="10"/>
        <rFont val="宋体"/>
        <charset val="134"/>
      </rPr>
      <t>路面、桥面机械化保洁</t>
    </r>
  </si>
  <si>
    <r>
      <rPr>
        <sz val="10"/>
        <rFont val="宋体"/>
        <charset val="134"/>
      </rPr>
      <t>路面、桥面基本实行机械化保洁</t>
    </r>
    <r>
      <rPr>
        <sz val="10"/>
        <rFont val="Times New Roman"/>
        <family val="1"/>
      </rPr>
      <t>(</t>
    </r>
    <r>
      <rPr>
        <sz val="10"/>
        <rFont val="宋体"/>
        <charset val="134"/>
      </rPr>
      <t>河堤等特殊路段除外</t>
    </r>
    <r>
      <rPr>
        <sz val="10"/>
        <rFont val="Times New Roman"/>
        <family val="1"/>
      </rPr>
      <t>)</t>
    </r>
    <r>
      <rPr>
        <sz val="10"/>
        <rFont val="宋体"/>
        <charset val="134"/>
      </rPr>
      <t>。易扬尘路段（如矿山段）应增加雾炮车，易抛洒路段应安排人工辅助保洁，随时保证路面、桥面整洁。</t>
    </r>
  </si>
  <si>
    <r>
      <rPr>
        <sz val="10"/>
        <rFont val="Times New Roman"/>
        <family val="1"/>
      </rPr>
      <t>5.</t>
    </r>
    <r>
      <rPr>
        <b/>
        <sz val="10"/>
        <rFont val="宋体"/>
        <charset val="134"/>
      </rPr>
      <t>里程碑、百米桩、警示桩、护栏等沿线设施维护</t>
    </r>
  </si>
  <si>
    <t>对缺损设施须及时更换；里程碑、百米桩刷白出新每年不低于一次；一般路段沿线设施清洗每月不低于一次，重点路段沿线设施清洗每月不低于二次。</t>
  </si>
  <si>
    <r>
      <rPr>
        <b/>
        <sz val="10"/>
        <rFont val="Times New Roman"/>
        <family val="1"/>
      </rPr>
      <t>6.</t>
    </r>
    <r>
      <rPr>
        <b/>
        <sz val="10"/>
        <rFont val="宋体"/>
        <charset val="134"/>
      </rPr>
      <t>绿化管护</t>
    </r>
  </si>
  <si>
    <r>
      <rPr>
        <sz val="10"/>
        <rFont val="Times New Roman"/>
        <family val="1"/>
      </rPr>
      <t>6.1</t>
    </r>
    <r>
      <rPr>
        <sz val="10"/>
        <rFont val="宋体"/>
        <charset val="134"/>
      </rPr>
      <t>每侧一排乔木：工作内容：修剪、抹芽、扶正、路树刷白、治虫、清杂藤，周边杂草。</t>
    </r>
  </si>
  <si>
    <r>
      <rPr>
        <sz val="10"/>
        <rFont val="Times New Roman"/>
        <family val="1"/>
      </rPr>
      <t>6.2</t>
    </r>
    <r>
      <rPr>
        <sz val="10"/>
        <rFont val="宋体"/>
        <charset val="134"/>
      </rPr>
      <t>单株灌木：工作内容：修剪成形、扶正、治虫、清杂藤、周边杂草。</t>
    </r>
    <r>
      <rPr>
        <sz val="10"/>
        <rFont val="Times New Roman"/>
        <family val="1"/>
      </rPr>
      <t xml:space="preserve"> </t>
    </r>
  </si>
  <si>
    <r>
      <rPr>
        <sz val="10"/>
        <rFont val="Times New Roman"/>
        <family val="1"/>
      </rPr>
      <t>6.3</t>
    </r>
    <r>
      <rPr>
        <sz val="10"/>
        <rFont val="宋体"/>
        <charset val="134"/>
      </rPr>
      <t>色块灌木：工作内容：修剪成形、扶正、治虫、除杂草、清杂藤。</t>
    </r>
  </si>
  <si>
    <r>
      <rPr>
        <sz val="10"/>
        <rFont val="Times New Roman"/>
        <family val="1"/>
      </rPr>
      <t>6.4</t>
    </r>
    <r>
      <rPr>
        <sz val="10"/>
        <rFont val="宋体"/>
        <charset val="134"/>
      </rPr>
      <t>路肩草坪：工作内容：修剪、拔杂草。</t>
    </r>
  </si>
  <si>
    <r>
      <rPr>
        <sz val="10"/>
        <rFont val="Times New Roman"/>
        <family val="1"/>
      </rPr>
      <t>6.5</t>
    </r>
    <r>
      <rPr>
        <sz val="10"/>
        <rFont val="宋体"/>
        <charset val="134"/>
      </rPr>
      <t>公路用地内（指公路两侧）除杂草：无草坪的路肩宽</t>
    </r>
    <r>
      <rPr>
        <sz val="10"/>
        <rFont val="Times New Roman"/>
        <family val="1"/>
      </rPr>
      <t>+</t>
    </r>
    <r>
      <rPr>
        <sz val="10"/>
        <rFont val="宋体"/>
        <charset val="134"/>
      </rPr>
      <t>边坡宽（边坡即使有草坪，也放在此项）</t>
    </r>
    <r>
      <rPr>
        <sz val="10"/>
        <rFont val="Times New Roman"/>
        <family val="1"/>
      </rPr>
      <t>+</t>
    </r>
    <r>
      <rPr>
        <sz val="10"/>
        <rFont val="宋体"/>
        <charset val="134"/>
      </rPr>
      <t>平台宽（平台即使有草坪，也放在此项）。</t>
    </r>
  </si>
  <si>
    <r>
      <rPr>
        <sz val="10"/>
        <rFont val="Times New Roman"/>
        <family val="1"/>
      </rPr>
      <t>6.6</t>
    </r>
    <r>
      <rPr>
        <sz val="10"/>
        <rFont val="宋体"/>
        <charset val="134"/>
      </rPr>
      <t>桥头、路基用地宽度范围内道口高草清理。</t>
    </r>
  </si>
  <si>
    <r>
      <rPr>
        <b/>
        <sz val="18"/>
        <rFont val="宋体"/>
        <charset val="134"/>
      </rPr>
      <t>投标报价汇总表</t>
    </r>
  </si>
  <si>
    <r>
      <rPr>
        <sz val="10"/>
        <rFont val="宋体"/>
        <charset val="134"/>
      </rPr>
      <t>项目名称：</t>
    </r>
    <r>
      <rPr>
        <sz val="10"/>
        <rFont val="Times New Roman"/>
        <family val="1"/>
      </rPr>
      <t>2026-2027</t>
    </r>
    <r>
      <rPr>
        <sz val="10"/>
        <rFont val="宋体"/>
        <charset val="134"/>
      </rPr>
      <t>年浦口区公路综合养护服务项目</t>
    </r>
  </si>
  <si>
    <r>
      <rPr>
        <sz val="10"/>
        <rFont val="宋体"/>
        <charset val="134"/>
      </rPr>
      <t>货币单位：人民币元</t>
    </r>
  </si>
  <si>
    <r>
      <rPr>
        <b/>
        <sz val="11"/>
        <rFont val="宋体"/>
        <charset val="134"/>
      </rPr>
      <t>序号</t>
    </r>
  </si>
  <si>
    <r>
      <rPr>
        <b/>
        <sz val="11"/>
        <rFont val="宋体"/>
        <charset val="134"/>
      </rPr>
      <t>章次</t>
    </r>
  </si>
  <si>
    <r>
      <rPr>
        <b/>
        <sz val="11"/>
        <rFont val="宋体"/>
        <charset val="134"/>
      </rPr>
      <t>科目名称</t>
    </r>
  </si>
  <si>
    <r>
      <rPr>
        <b/>
        <sz val="11"/>
        <rFont val="宋体"/>
        <charset val="134"/>
      </rPr>
      <t>金额</t>
    </r>
    <r>
      <rPr>
        <b/>
        <sz val="11"/>
        <rFont val="Times New Roman"/>
        <family val="1"/>
      </rPr>
      <t>(</t>
    </r>
    <r>
      <rPr>
        <b/>
        <sz val="11"/>
        <rFont val="宋体"/>
        <charset val="134"/>
      </rPr>
      <t>元</t>
    </r>
    <r>
      <rPr>
        <b/>
        <sz val="11"/>
        <rFont val="Times New Roman"/>
        <family val="1"/>
      </rPr>
      <t>)</t>
    </r>
  </si>
  <si>
    <t>100-1</t>
  </si>
  <si>
    <r>
      <rPr>
        <sz val="11"/>
        <rFont val="宋体"/>
        <charset val="134"/>
      </rPr>
      <t>日常保养</t>
    </r>
  </si>
  <si>
    <r>
      <rPr>
        <sz val="11"/>
        <rFont val="宋体"/>
        <charset val="134"/>
      </rPr>
      <t>县道</t>
    </r>
  </si>
  <si>
    <t>100-2</t>
  </si>
  <si>
    <r>
      <rPr>
        <sz val="11"/>
        <rFont val="宋体"/>
        <charset val="134"/>
      </rPr>
      <t>其他项目</t>
    </r>
  </si>
  <si>
    <t>100-3</t>
  </si>
  <si>
    <r>
      <rPr>
        <sz val="11"/>
        <rFont val="宋体"/>
        <charset val="134"/>
      </rPr>
      <t>应急处置及日常维修</t>
    </r>
  </si>
  <si>
    <r>
      <rPr>
        <sz val="11"/>
        <rFont val="宋体"/>
        <charset val="134"/>
      </rPr>
      <t>应急处置</t>
    </r>
  </si>
  <si>
    <r>
      <rPr>
        <sz val="11"/>
        <rFont val="宋体"/>
        <charset val="134"/>
      </rPr>
      <t>日常维修</t>
    </r>
    <r>
      <rPr>
        <sz val="11"/>
        <rFont val="Times New Roman"/>
        <family val="1"/>
      </rPr>
      <t>-</t>
    </r>
    <r>
      <rPr>
        <sz val="11"/>
        <rFont val="宋体"/>
        <charset val="134"/>
      </rPr>
      <t>路基</t>
    </r>
  </si>
  <si>
    <r>
      <rPr>
        <sz val="11"/>
        <rFont val="宋体"/>
        <charset val="134"/>
      </rPr>
      <t>日常维修</t>
    </r>
    <r>
      <rPr>
        <sz val="11"/>
        <rFont val="Times New Roman"/>
        <family val="1"/>
      </rPr>
      <t>-</t>
    </r>
    <r>
      <rPr>
        <sz val="11"/>
        <rFont val="宋体"/>
        <charset val="134"/>
      </rPr>
      <t>路面</t>
    </r>
  </si>
  <si>
    <r>
      <rPr>
        <sz val="11"/>
        <rFont val="宋体"/>
        <charset val="134"/>
      </rPr>
      <t>日常维修</t>
    </r>
    <r>
      <rPr>
        <sz val="11"/>
        <rFont val="Times New Roman"/>
        <family val="1"/>
      </rPr>
      <t>-</t>
    </r>
    <r>
      <rPr>
        <sz val="11"/>
        <rFont val="宋体"/>
        <charset val="134"/>
      </rPr>
      <t>桥梁、涵洞</t>
    </r>
  </si>
  <si>
    <r>
      <rPr>
        <sz val="11"/>
        <rFont val="宋体"/>
        <charset val="134"/>
      </rPr>
      <t>日常维修</t>
    </r>
    <r>
      <rPr>
        <sz val="11"/>
        <rFont val="Times New Roman"/>
        <family val="1"/>
      </rPr>
      <t>-</t>
    </r>
    <r>
      <rPr>
        <sz val="11"/>
        <rFont val="宋体"/>
        <charset val="134"/>
      </rPr>
      <t>交安及沿线设施</t>
    </r>
  </si>
  <si>
    <r>
      <rPr>
        <sz val="11"/>
        <rFont val="宋体"/>
        <charset val="134"/>
      </rPr>
      <t>日常维修</t>
    </r>
    <r>
      <rPr>
        <sz val="11"/>
        <rFont val="Times New Roman"/>
        <family val="1"/>
      </rPr>
      <t>-</t>
    </r>
    <r>
      <rPr>
        <sz val="11"/>
        <rFont val="宋体"/>
        <charset val="134"/>
      </rPr>
      <t>绿化及环境保护</t>
    </r>
  </si>
  <si>
    <r>
      <rPr>
        <sz val="11"/>
        <rFont val="宋体"/>
        <charset val="134"/>
      </rPr>
      <t>第</t>
    </r>
    <r>
      <rPr>
        <sz val="11"/>
        <rFont val="Times New Roman"/>
        <family val="1"/>
      </rPr>
      <t>100</t>
    </r>
    <r>
      <rPr>
        <sz val="11"/>
        <rFont val="宋体"/>
        <charset val="134"/>
      </rPr>
      <t>章至</t>
    </r>
    <r>
      <rPr>
        <sz val="11"/>
        <rFont val="Times New Roman"/>
        <family val="1"/>
      </rPr>
      <t>700</t>
    </r>
    <r>
      <rPr>
        <sz val="11"/>
        <rFont val="宋体"/>
        <charset val="134"/>
      </rPr>
      <t>章清单小计</t>
    </r>
  </si>
  <si>
    <r>
      <t>年度安全生产费：年度最高限价的</t>
    </r>
    <r>
      <rPr>
        <sz val="11"/>
        <rFont val="Times New Roman"/>
        <family val="1"/>
      </rPr>
      <t>1.5%</t>
    </r>
  </si>
  <si>
    <r>
      <rPr>
        <sz val="11"/>
        <rFont val="宋体"/>
        <charset val="134"/>
      </rPr>
      <t>年度投标报价（</t>
    </r>
    <r>
      <rPr>
        <sz val="11"/>
        <rFont val="Times New Roman"/>
        <family val="1"/>
      </rPr>
      <t>7</t>
    </r>
    <r>
      <rPr>
        <sz val="11"/>
        <rFont val="宋体"/>
        <charset val="134"/>
      </rPr>
      <t>）</t>
    </r>
    <r>
      <rPr>
        <sz val="11"/>
        <rFont val="Times New Roman"/>
        <family val="1"/>
      </rPr>
      <t>+</t>
    </r>
    <r>
      <rPr>
        <sz val="11"/>
        <rFont val="宋体"/>
        <charset val="134"/>
      </rPr>
      <t>（</t>
    </r>
    <r>
      <rPr>
        <sz val="11"/>
        <rFont val="Times New Roman"/>
        <family val="1"/>
      </rPr>
      <t>8</t>
    </r>
    <r>
      <rPr>
        <sz val="11"/>
        <rFont val="宋体"/>
        <charset val="134"/>
      </rPr>
      <t>）</t>
    </r>
    <r>
      <rPr>
        <sz val="11"/>
        <rFont val="Times New Roman"/>
        <family val="1"/>
      </rPr>
      <t>=</t>
    </r>
    <r>
      <rPr>
        <sz val="11"/>
        <rFont val="宋体"/>
        <charset val="134"/>
      </rPr>
      <t>（</t>
    </r>
    <r>
      <rPr>
        <sz val="11"/>
        <rFont val="Times New Roman"/>
        <family val="1"/>
      </rPr>
      <t>9</t>
    </r>
    <r>
      <rPr>
        <sz val="11"/>
        <rFont val="宋体"/>
        <charset val="134"/>
      </rPr>
      <t>）</t>
    </r>
  </si>
  <si>
    <r>
      <rPr>
        <b/>
        <sz val="18"/>
        <rFont val="宋体"/>
        <charset val="134"/>
      </rPr>
      <t>第</t>
    </r>
    <r>
      <rPr>
        <b/>
        <sz val="18"/>
        <rFont val="Times New Roman"/>
        <family val="1"/>
      </rPr>
      <t>100-1</t>
    </r>
    <r>
      <rPr>
        <b/>
        <sz val="18"/>
        <rFont val="宋体"/>
        <charset val="134"/>
      </rPr>
      <t>章</t>
    </r>
    <r>
      <rPr>
        <b/>
        <sz val="18"/>
        <rFont val="Times New Roman"/>
        <family val="1"/>
      </rPr>
      <t xml:space="preserve">  </t>
    </r>
    <r>
      <rPr>
        <b/>
        <sz val="18"/>
        <rFont val="宋体"/>
        <charset val="134"/>
      </rPr>
      <t>日常保养（县道）</t>
    </r>
  </si>
  <si>
    <r>
      <rPr>
        <b/>
        <sz val="10"/>
        <rFont val="宋体"/>
        <charset val="134"/>
      </rPr>
      <t>细目号</t>
    </r>
  </si>
  <si>
    <r>
      <rPr>
        <b/>
        <sz val="10"/>
        <rFont val="宋体"/>
        <charset val="134"/>
      </rPr>
      <t>细目名称</t>
    </r>
  </si>
  <si>
    <r>
      <rPr>
        <b/>
        <sz val="10"/>
        <rFont val="宋体"/>
        <charset val="134"/>
      </rPr>
      <t>单位</t>
    </r>
  </si>
  <si>
    <r>
      <rPr>
        <b/>
        <sz val="10"/>
        <rFont val="宋体"/>
        <charset val="134"/>
      </rPr>
      <t>数量</t>
    </r>
  </si>
  <si>
    <r>
      <rPr>
        <b/>
        <sz val="10"/>
        <rFont val="宋体"/>
        <charset val="134"/>
      </rPr>
      <t>单价</t>
    </r>
    <r>
      <rPr>
        <b/>
        <sz val="10"/>
        <rFont val="Times New Roman"/>
        <family val="1"/>
      </rPr>
      <t>(</t>
    </r>
    <r>
      <rPr>
        <b/>
        <sz val="10"/>
        <rFont val="宋体"/>
        <charset val="134"/>
      </rPr>
      <t>元）</t>
    </r>
  </si>
  <si>
    <r>
      <rPr>
        <b/>
        <sz val="10"/>
        <rFont val="宋体"/>
        <charset val="134"/>
      </rPr>
      <t>金额</t>
    </r>
    <r>
      <rPr>
        <b/>
        <sz val="10"/>
        <rFont val="Times New Roman"/>
        <family val="1"/>
      </rPr>
      <t>(</t>
    </r>
    <r>
      <rPr>
        <b/>
        <sz val="10"/>
        <rFont val="宋体"/>
        <charset val="134"/>
      </rPr>
      <t>元）</t>
    </r>
  </si>
  <si>
    <t>RC-1</t>
  </si>
  <si>
    <r>
      <rPr>
        <sz val="10"/>
        <rFont val="宋体"/>
        <charset val="134"/>
      </rPr>
      <t>已入库规划县道</t>
    </r>
  </si>
  <si>
    <t>-01</t>
  </si>
  <si>
    <r>
      <rPr>
        <sz val="10"/>
        <rFont val="Times New Roman"/>
        <family val="1"/>
      </rPr>
      <t>X101</t>
    </r>
    <r>
      <rPr>
        <sz val="10"/>
        <rFont val="宋体"/>
        <charset val="134"/>
      </rPr>
      <t>沿滁线</t>
    </r>
  </si>
  <si>
    <r>
      <rPr>
        <sz val="10"/>
        <rFont val="宋体"/>
        <charset val="134"/>
      </rPr>
      <t>公里</t>
    </r>
    <r>
      <rPr>
        <sz val="10"/>
        <rFont val="Times New Roman"/>
        <family val="1"/>
      </rPr>
      <t>*12</t>
    </r>
    <r>
      <rPr>
        <sz val="10"/>
        <rFont val="宋体"/>
        <charset val="134"/>
      </rPr>
      <t>个月</t>
    </r>
  </si>
  <si>
    <t>-02</t>
  </si>
  <si>
    <r>
      <rPr>
        <sz val="10"/>
        <rFont val="Times New Roman"/>
        <family val="1"/>
      </rPr>
      <t>X151</t>
    </r>
    <r>
      <rPr>
        <sz val="10"/>
        <rFont val="宋体"/>
        <charset val="134"/>
      </rPr>
      <t>侯滁线</t>
    </r>
  </si>
  <si>
    <t>-03</t>
  </si>
  <si>
    <r>
      <rPr>
        <sz val="10"/>
        <rFont val="Times New Roman"/>
        <family val="1"/>
      </rPr>
      <t>X154</t>
    </r>
    <r>
      <rPr>
        <sz val="10"/>
        <rFont val="宋体"/>
        <charset val="134"/>
      </rPr>
      <t>珍七线</t>
    </r>
  </si>
  <si>
    <t>-04</t>
  </si>
  <si>
    <r>
      <rPr>
        <sz val="10"/>
        <rFont val="Times New Roman"/>
        <family val="1"/>
      </rPr>
      <t>X155</t>
    </r>
    <r>
      <rPr>
        <sz val="10"/>
        <rFont val="宋体"/>
        <charset val="134"/>
      </rPr>
      <t>花慈线</t>
    </r>
  </si>
  <si>
    <t>-05</t>
  </si>
  <si>
    <r>
      <rPr>
        <sz val="10"/>
        <rFont val="Times New Roman"/>
        <family val="1"/>
      </rPr>
      <t>X156</t>
    </r>
    <r>
      <rPr>
        <sz val="10"/>
        <rFont val="宋体"/>
        <charset val="134"/>
      </rPr>
      <t>汤滁线</t>
    </r>
  </si>
  <si>
    <t>-06</t>
  </si>
  <si>
    <r>
      <rPr>
        <sz val="10"/>
        <rFont val="Times New Roman"/>
        <family val="1"/>
      </rPr>
      <t>X157</t>
    </r>
    <r>
      <rPr>
        <sz val="10"/>
        <rFont val="宋体"/>
        <charset val="134"/>
      </rPr>
      <t>沪汉蓉连接线</t>
    </r>
  </si>
  <si>
    <t>-07</t>
  </si>
  <si>
    <r>
      <rPr>
        <sz val="10"/>
        <rFont val="Times New Roman"/>
        <family val="1"/>
      </rPr>
      <t>X160</t>
    </r>
    <r>
      <rPr>
        <sz val="10"/>
        <rFont val="宋体"/>
        <charset val="134"/>
      </rPr>
      <t>石石线</t>
    </r>
  </si>
  <si>
    <t>-08</t>
  </si>
  <si>
    <r>
      <rPr>
        <sz val="10"/>
        <rFont val="Times New Roman"/>
        <family val="1"/>
      </rPr>
      <t>X162</t>
    </r>
    <r>
      <rPr>
        <sz val="10"/>
        <rFont val="宋体"/>
        <charset val="134"/>
      </rPr>
      <t>星石线</t>
    </r>
  </si>
  <si>
    <t>-09</t>
  </si>
  <si>
    <r>
      <rPr>
        <sz val="10"/>
        <rFont val="Times New Roman"/>
        <family val="1"/>
      </rPr>
      <t>X202</t>
    </r>
    <r>
      <rPr>
        <sz val="10"/>
        <rFont val="Microsoft YaHei UI"/>
        <charset val="134"/>
      </rPr>
      <t>沿山线</t>
    </r>
  </si>
  <si>
    <t>-10</t>
  </si>
  <si>
    <r>
      <rPr>
        <sz val="10"/>
        <rFont val="Times New Roman"/>
        <family val="1"/>
      </rPr>
      <t>X203</t>
    </r>
    <r>
      <rPr>
        <sz val="10"/>
        <rFont val="宋体"/>
        <charset val="134"/>
      </rPr>
      <t>汤虎线</t>
    </r>
  </si>
  <si>
    <t>-11</t>
  </si>
  <si>
    <r>
      <rPr>
        <sz val="10"/>
        <rFont val="Times New Roman"/>
        <family val="1"/>
      </rPr>
      <t>X204</t>
    </r>
    <r>
      <rPr>
        <sz val="10"/>
        <rFont val="宋体"/>
        <charset val="134"/>
      </rPr>
      <t>江星桥线</t>
    </r>
  </si>
  <si>
    <t>-12</t>
  </si>
  <si>
    <r>
      <rPr>
        <sz val="10"/>
        <rFont val="Times New Roman"/>
        <family val="1"/>
      </rPr>
      <t>X302</t>
    </r>
    <r>
      <rPr>
        <sz val="10"/>
        <rFont val="宋体"/>
        <charset val="134"/>
      </rPr>
      <t>浦合线</t>
    </r>
  </si>
  <si>
    <t>-13</t>
  </si>
  <si>
    <r>
      <rPr>
        <sz val="10"/>
        <rFont val="Times New Roman"/>
        <family val="1"/>
      </rPr>
      <t>X303</t>
    </r>
    <r>
      <rPr>
        <sz val="10"/>
        <rFont val="宋体"/>
        <charset val="134"/>
      </rPr>
      <t>岔茅线</t>
    </r>
  </si>
  <si>
    <t>-14</t>
  </si>
  <si>
    <r>
      <rPr>
        <sz val="10"/>
        <rFont val="Times New Roman"/>
        <family val="1"/>
      </rPr>
      <t>X304</t>
    </r>
    <r>
      <rPr>
        <sz val="10"/>
        <rFont val="宋体"/>
        <charset val="134"/>
      </rPr>
      <t>高绰线</t>
    </r>
  </si>
  <si>
    <t>-15</t>
  </si>
  <si>
    <r>
      <rPr>
        <sz val="10"/>
        <rFont val="Times New Roman"/>
        <family val="1"/>
      </rPr>
      <t>X305</t>
    </r>
    <r>
      <rPr>
        <sz val="10"/>
        <rFont val="宋体"/>
        <charset val="134"/>
      </rPr>
      <t>石乌线</t>
    </r>
  </si>
  <si>
    <t>-16</t>
  </si>
  <si>
    <r>
      <rPr>
        <sz val="10"/>
        <rFont val="Times New Roman"/>
        <family val="1"/>
      </rPr>
      <t>X351</t>
    </r>
    <r>
      <rPr>
        <sz val="10"/>
        <rFont val="宋体"/>
        <charset val="134"/>
      </rPr>
      <t>新陈线</t>
    </r>
  </si>
  <si>
    <t>-17</t>
  </si>
  <si>
    <r>
      <rPr>
        <sz val="10"/>
        <rFont val="Times New Roman"/>
        <family val="1"/>
      </rPr>
      <t>XS02</t>
    </r>
    <r>
      <rPr>
        <sz val="10"/>
        <rFont val="宋体"/>
        <charset val="134"/>
      </rPr>
      <t>乌江路</t>
    </r>
  </si>
  <si>
    <t>-18</t>
  </si>
  <si>
    <t>XZ01绕城公路</t>
  </si>
  <si>
    <t>-19</t>
  </si>
  <si>
    <t>XZ02浦泗线</t>
  </si>
  <si>
    <t>RC-12</t>
  </si>
  <si>
    <t>保险费</t>
  </si>
  <si>
    <t>含财产一切险、雇主责任险（含工伤、意外保险）、公众责任险等</t>
  </si>
  <si>
    <r>
      <rPr>
        <sz val="10"/>
        <rFont val="宋体"/>
        <charset val="134"/>
      </rPr>
      <t>总额</t>
    </r>
  </si>
  <si>
    <r>
      <rPr>
        <b/>
        <sz val="10"/>
        <rFont val="Times New Roman"/>
        <family val="1"/>
      </rPr>
      <t>100-1</t>
    </r>
    <r>
      <rPr>
        <b/>
        <sz val="10"/>
        <rFont val="宋体"/>
        <charset val="134"/>
      </rPr>
      <t>章小计</t>
    </r>
    <r>
      <rPr>
        <b/>
        <sz val="10"/>
        <rFont val="Times New Roman"/>
        <family val="1"/>
      </rPr>
      <t xml:space="preserve">   </t>
    </r>
    <r>
      <rPr>
        <b/>
        <sz val="10"/>
        <rFont val="宋体"/>
        <charset val="134"/>
      </rPr>
      <t>人民币</t>
    </r>
  </si>
  <si>
    <r>
      <rPr>
        <b/>
        <sz val="10"/>
        <rFont val="宋体"/>
        <charset val="134"/>
      </rPr>
      <t>元</t>
    </r>
  </si>
  <si>
    <r>
      <rPr>
        <b/>
        <sz val="18"/>
        <rFont val="宋体"/>
        <charset val="134"/>
      </rPr>
      <t>第</t>
    </r>
    <r>
      <rPr>
        <b/>
        <sz val="18"/>
        <rFont val="Times New Roman"/>
        <family val="1"/>
      </rPr>
      <t>100-2</t>
    </r>
    <r>
      <rPr>
        <b/>
        <sz val="18"/>
        <rFont val="宋体"/>
        <charset val="134"/>
      </rPr>
      <t>章</t>
    </r>
    <r>
      <rPr>
        <b/>
        <sz val="18"/>
        <rFont val="Times New Roman"/>
        <family val="1"/>
      </rPr>
      <t xml:space="preserve">  </t>
    </r>
    <r>
      <rPr>
        <b/>
        <sz val="18"/>
        <rFont val="宋体"/>
        <charset val="134"/>
      </rPr>
      <t>日常保养（其他项目）</t>
    </r>
  </si>
  <si>
    <r>
      <rPr>
        <b/>
        <sz val="10"/>
        <rFont val="宋体"/>
        <charset val="134"/>
      </rPr>
      <t>单价最高限价（元）</t>
    </r>
  </si>
  <si>
    <t>RC-2</t>
  </si>
  <si>
    <r>
      <rPr>
        <sz val="10"/>
        <rFont val="宋体"/>
        <charset val="134"/>
      </rPr>
      <t>瓦殿泵房维护</t>
    </r>
    <r>
      <rPr>
        <sz val="10"/>
        <rFont val="Times New Roman"/>
        <family val="1"/>
      </rPr>
      <t>(</t>
    </r>
    <r>
      <rPr>
        <sz val="10"/>
        <rFont val="宋体"/>
        <charset val="134"/>
      </rPr>
      <t>含保洁以及维持泵房正常工作的保养与维修的全部内容）</t>
    </r>
  </si>
  <si>
    <r>
      <rPr>
        <sz val="10"/>
        <rFont val="宋体"/>
        <charset val="134"/>
      </rPr>
      <t>项</t>
    </r>
    <r>
      <rPr>
        <sz val="10"/>
        <rFont val="Times New Roman"/>
        <family val="1"/>
      </rPr>
      <t>*12</t>
    </r>
    <r>
      <rPr>
        <sz val="10"/>
        <rFont val="宋体"/>
        <charset val="134"/>
      </rPr>
      <t>个月</t>
    </r>
  </si>
  <si>
    <t>RC-3</t>
  </si>
  <si>
    <t>高绰线路灯日常维护及电费</t>
  </si>
  <si>
    <t>RC-4</t>
  </si>
  <si>
    <r>
      <rPr>
        <sz val="10"/>
        <rFont val="宋体"/>
        <charset val="134"/>
      </rPr>
      <t>代养国省道</t>
    </r>
  </si>
  <si>
    <t>RC-5</t>
  </si>
  <si>
    <r>
      <rPr>
        <sz val="10"/>
        <rFont val="宋体"/>
        <charset val="134"/>
      </rPr>
      <t>代养汤盘公路、宁滁公路、绕镇公路</t>
    </r>
  </si>
  <si>
    <t>RC-6</t>
  </si>
  <si>
    <t>代养后圩大道连接线</t>
  </si>
  <si>
    <t>RC-7</t>
  </si>
  <si>
    <t>代养五里互通匝道</t>
  </si>
  <si>
    <t>道路事故应急抢险</t>
  </si>
  <si>
    <t>日常保养</t>
  </si>
  <si>
    <t>冬防应急保障（含人工、材料和机械等）</t>
  </si>
  <si>
    <t>RC-8</t>
  </si>
  <si>
    <t>精品线路绿化养护</t>
  </si>
  <si>
    <r>
      <rPr>
        <sz val="10"/>
        <rFont val="Times New Roman"/>
        <family val="1"/>
      </rPr>
      <t>m</t>
    </r>
    <r>
      <rPr>
        <vertAlign val="superscript"/>
        <sz val="10"/>
        <rFont val="Times New Roman"/>
        <family val="1"/>
      </rPr>
      <t>2</t>
    </r>
    <r>
      <rPr>
        <sz val="10"/>
        <rFont val="Times New Roman"/>
        <family val="1"/>
      </rPr>
      <t>*12</t>
    </r>
    <r>
      <rPr>
        <sz val="10"/>
        <rFont val="宋体"/>
        <charset val="134"/>
      </rPr>
      <t>个月</t>
    </r>
  </si>
  <si>
    <t>RC-9</t>
  </si>
  <si>
    <t>公交站台维修</t>
  </si>
  <si>
    <t>RC-10</t>
  </si>
  <si>
    <r>
      <rPr>
        <sz val="10"/>
        <rFont val="宋体"/>
        <charset val="134"/>
      </rPr>
      <t>交通量观测</t>
    </r>
  </si>
  <si>
    <r>
      <rPr>
        <sz val="10"/>
        <rFont val="宋体"/>
        <charset val="134"/>
      </rPr>
      <t>点位</t>
    </r>
  </si>
  <si>
    <t>RC-11</t>
  </si>
  <si>
    <t>路赔</t>
  </si>
  <si>
    <r>
      <t>100-2</t>
    </r>
    <r>
      <rPr>
        <b/>
        <sz val="10"/>
        <rFont val="宋体"/>
        <charset val="134"/>
      </rPr>
      <t>章小计</t>
    </r>
    <r>
      <rPr>
        <b/>
        <sz val="10"/>
        <rFont val="Times New Roman"/>
        <family val="1"/>
      </rPr>
      <t xml:space="preserve">   </t>
    </r>
    <r>
      <rPr>
        <b/>
        <sz val="10"/>
        <rFont val="宋体"/>
        <charset val="134"/>
      </rPr>
      <t>人民币</t>
    </r>
  </si>
  <si>
    <r>
      <rPr>
        <b/>
        <sz val="18"/>
        <rFont val="宋体"/>
        <charset val="134"/>
      </rPr>
      <t>第</t>
    </r>
    <r>
      <rPr>
        <b/>
        <sz val="18"/>
        <rFont val="Times New Roman"/>
        <family val="1"/>
      </rPr>
      <t>100-3</t>
    </r>
    <r>
      <rPr>
        <b/>
        <sz val="18"/>
        <rFont val="宋体"/>
        <charset val="134"/>
      </rPr>
      <t>章</t>
    </r>
    <r>
      <rPr>
        <b/>
        <sz val="18"/>
        <rFont val="Times New Roman"/>
        <family val="1"/>
      </rPr>
      <t xml:space="preserve">  </t>
    </r>
    <r>
      <rPr>
        <b/>
        <sz val="18"/>
        <rFont val="宋体"/>
        <charset val="134"/>
      </rPr>
      <t>应急处置</t>
    </r>
  </si>
  <si>
    <t>货币单位：人民币元</t>
  </si>
  <si>
    <t>细目号</t>
  </si>
  <si>
    <t>细目名称</t>
  </si>
  <si>
    <t>单位</t>
  </si>
  <si>
    <t>数量</t>
  </si>
  <si>
    <t>单价(元）</t>
  </si>
  <si>
    <t>YJ-1</t>
  </si>
  <si>
    <t>人工</t>
  </si>
  <si>
    <t xml:space="preserve"> </t>
  </si>
  <si>
    <t>普通工人</t>
  </si>
  <si>
    <t>工日</t>
  </si>
  <si>
    <t>技术工人</t>
  </si>
  <si>
    <t>YJ-2</t>
  </si>
  <si>
    <t>材料</t>
  </si>
  <si>
    <t>米砂</t>
  </si>
  <si>
    <t>吨</t>
  </si>
  <si>
    <t>瓜子片</t>
  </si>
  <si>
    <r>
      <rPr>
        <sz val="10"/>
        <rFont val="宋体"/>
        <charset val="134"/>
      </rPr>
      <t>碎石（</t>
    </r>
    <r>
      <rPr>
        <sz val="10"/>
        <rFont val="Times New Roman"/>
        <family val="1"/>
      </rPr>
      <t>1-3</t>
    </r>
    <r>
      <rPr>
        <sz val="10"/>
        <rFont val="宋体"/>
        <charset val="134"/>
      </rPr>
      <t>）</t>
    </r>
  </si>
  <si>
    <t>钢板</t>
  </si>
  <si>
    <t>土方</t>
  </si>
  <si>
    <t>m³</t>
  </si>
  <si>
    <r>
      <rPr>
        <sz val="10"/>
        <rFont val="宋体"/>
        <charset val="134"/>
      </rPr>
      <t>3</t>
    </r>
    <r>
      <rPr>
        <sz val="10"/>
        <rFont val="宋体"/>
        <charset val="134"/>
      </rPr>
      <t>m</t>
    </r>
    <r>
      <rPr>
        <sz val="10"/>
        <rFont val="宋体"/>
        <charset val="134"/>
      </rPr>
      <t>木桩</t>
    </r>
  </si>
  <si>
    <t>根</t>
  </si>
  <si>
    <t>草袋</t>
  </si>
  <si>
    <t>条</t>
  </si>
  <si>
    <r>
      <rPr>
        <sz val="10"/>
        <rFont val="Times New Roman"/>
        <family val="1"/>
      </rPr>
      <t>AC-13</t>
    </r>
    <r>
      <rPr>
        <sz val="10"/>
        <rFont val="宋体"/>
        <charset val="134"/>
      </rPr>
      <t>沥青砼（综合养护车拌合）</t>
    </r>
  </si>
  <si>
    <t>水泥稳定碎石混合料（集中拌合）</t>
  </si>
  <si>
    <t>融雪剂</t>
  </si>
  <si>
    <t>绿色防尘网6针</t>
  </si>
  <si>
    <r>
      <rPr>
        <sz val="10"/>
        <rFont val="Times New Roman"/>
        <family val="1"/>
      </rPr>
      <t>m</t>
    </r>
    <r>
      <rPr>
        <vertAlign val="superscript"/>
        <sz val="10"/>
        <rFont val="Times New Roman"/>
        <family val="1"/>
      </rPr>
      <t>2</t>
    </r>
  </si>
  <si>
    <t>YJ-3</t>
  </si>
  <si>
    <t>机械</t>
  </si>
  <si>
    <t>汽车式综合养护车</t>
  </si>
  <si>
    <t>台班</t>
  </si>
  <si>
    <r>
      <rPr>
        <sz val="10"/>
        <rFont val="宋体"/>
        <charset val="134"/>
      </rPr>
      <t>铣刨机（</t>
    </r>
    <r>
      <rPr>
        <sz val="10"/>
        <rFont val="Times New Roman"/>
        <family val="1"/>
      </rPr>
      <t>1.0m)</t>
    </r>
  </si>
  <si>
    <r>
      <rPr>
        <sz val="10"/>
        <rFont val="宋体"/>
        <charset val="134"/>
      </rPr>
      <t>装载机（</t>
    </r>
    <r>
      <rPr>
        <sz val="10"/>
        <rFont val="Times New Roman"/>
        <family val="1"/>
      </rPr>
      <t>ZL40</t>
    </r>
    <r>
      <rPr>
        <sz val="10"/>
        <rFont val="宋体"/>
        <charset val="134"/>
      </rPr>
      <t>）</t>
    </r>
  </si>
  <si>
    <t>装载机（前凿后挖）</t>
  </si>
  <si>
    <r>
      <rPr>
        <sz val="10"/>
        <rFont val="宋体"/>
        <charset val="134"/>
      </rPr>
      <t>挖掘机</t>
    </r>
    <r>
      <rPr>
        <sz val="10"/>
        <rFont val="Times New Roman"/>
        <family val="1"/>
      </rPr>
      <t>(0.8m</t>
    </r>
    <r>
      <rPr>
        <vertAlign val="superscript"/>
        <sz val="10"/>
        <rFont val="Times New Roman"/>
        <family val="1"/>
      </rPr>
      <t>3</t>
    </r>
    <r>
      <rPr>
        <sz val="10"/>
        <rFont val="Times New Roman"/>
        <family val="1"/>
      </rPr>
      <t>)</t>
    </r>
  </si>
  <si>
    <t>炮锤式凿除机（轮胎式）</t>
  </si>
  <si>
    <t>振动压路机</t>
  </si>
  <si>
    <t>轮胎式压路机</t>
  </si>
  <si>
    <t>汽车式雪铲（含拆、装）</t>
  </si>
  <si>
    <t>平地机</t>
  </si>
  <si>
    <t>空压风镐机</t>
  </si>
  <si>
    <t>小油车</t>
  </si>
  <si>
    <t>手扶式（方向式）拖拉机</t>
  </si>
  <si>
    <t>汽车式扫地车</t>
  </si>
  <si>
    <t>汽车式洒水车（5吨）</t>
  </si>
  <si>
    <r>
      <rPr>
        <sz val="10"/>
        <rFont val="宋体"/>
        <charset val="134"/>
      </rPr>
      <t>汽车式洒水车（</t>
    </r>
    <r>
      <rPr>
        <sz val="10"/>
        <rFont val="Times New Roman"/>
        <family val="1"/>
      </rPr>
      <t>10</t>
    </r>
    <r>
      <rPr>
        <sz val="10"/>
        <rFont val="宋体"/>
        <charset val="134"/>
      </rPr>
      <t>吨）</t>
    </r>
  </si>
  <si>
    <t>雾炮车</t>
  </si>
  <si>
    <t>轻型货车（3.8*2.2*0.8 m）</t>
  </si>
  <si>
    <t>中型货车（6.8*2.2*0.6 m3）</t>
  </si>
  <si>
    <t>-20</t>
  </si>
  <si>
    <t>吊车（25吨）</t>
  </si>
  <si>
    <t>-21</t>
  </si>
  <si>
    <t>平板车</t>
  </si>
  <si>
    <t>-22</t>
  </si>
  <si>
    <t>养护作业车</t>
  </si>
  <si>
    <t>-23</t>
  </si>
  <si>
    <t>养护巡查车</t>
  </si>
  <si>
    <t>-24</t>
  </si>
  <si>
    <t>照明车（含照明灯）</t>
  </si>
  <si>
    <t>-25</t>
  </si>
  <si>
    <t>乙炔气割机</t>
  </si>
  <si>
    <t>-26</t>
  </si>
  <si>
    <t>电焊机</t>
  </si>
  <si>
    <t>-27</t>
  </si>
  <si>
    <t>发电机</t>
  </si>
  <si>
    <t>-28</t>
  </si>
  <si>
    <t>防撞（缓冲）车</t>
  </si>
  <si>
    <t>-29</t>
  </si>
  <si>
    <t>玻璃运输车（公交站台维修）</t>
  </si>
  <si>
    <t>-30</t>
  </si>
  <si>
    <t>施工用车（公交站台维修）</t>
  </si>
  <si>
    <t>-31</t>
  </si>
  <si>
    <t>登高车</t>
  </si>
  <si>
    <t>-32</t>
  </si>
  <si>
    <t>滑移多功能机</t>
  </si>
  <si>
    <t>-33</t>
  </si>
  <si>
    <t>融雪撒布机</t>
  </si>
  <si>
    <t>-34</t>
  </si>
  <si>
    <t>水泵</t>
  </si>
  <si>
    <t>YJ-4</t>
  </si>
  <si>
    <t>堆积物清理（含清理、运输等全部工作内容）</t>
  </si>
  <si>
    <r>
      <rPr>
        <sz val="10"/>
        <rFont val="Times New Roman"/>
        <family val="1"/>
      </rPr>
      <t>m</t>
    </r>
    <r>
      <rPr>
        <vertAlign val="superscript"/>
        <sz val="10"/>
        <rFont val="Times New Roman"/>
        <family val="1"/>
      </rPr>
      <t>3</t>
    </r>
  </si>
  <si>
    <r>
      <t>100-3</t>
    </r>
    <r>
      <rPr>
        <b/>
        <sz val="10"/>
        <rFont val="宋体"/>
        <charset val="134"/>
      </rPr>
      <t>章小计</t>
    </r>
    <r>
      <rPr>
        <b/>
        <sz val="10"/>
        <rFont val="Times New Roman"/>
        <family val="1"/>
      </rPr>
      <t xml:space="preserve">   </t>
    </r>
    <r>
      <rPr>
        <b/>
        <sz val="10"/>
        <rFont val="宋体"/>
        <charset val="134"/>
      </rPr>
      <t>人民币</t>
    </r>
  </si>
  <si>
    <t>元</t>
  </si>
  <si>
    <r>
      <rPr>
        <b/>
        <sz val="18"/>
        <rFont val="宋体"/>
        <charset val="134"/>
      </rPr>
      <t>第</t>
    </r>
    <r>
      <rPr>
        <b/>
        <sz val="18"/>
        <rFont val="Times New Roman"/>
        <family val="1"/>
      </rPr>
      <t>200</t>
    </r>
    <r>
      <rPr>
        <b/>
        <sz val="18"/>
        <rFont val="宋体"/>
        <charset val="134"/>
      </rPr>
      <t>章</t>
    </r>
    <r>
      <rPr>
        <b/>
        <sz val="18"/>
        <rFont val="Times New Roman"/>
        <family val="1"/>
      </rPr>
      <t xml:space="preserve">   </t>
    </r>
    <r>
      <rPr>
        <b/>
        <sz val="18"/>
        <rFont val="宋体"/>
        <charset val="134"/>
      </rPr>
      <t>路基（日常维修）</t>
    </r>
  </si>
  <si>
    <r>
      <rPr>
        <b/>
        <sz val="10"/>
        <rFont val="宋体"/>
        <charset val="134"/>
      </rPr>
      <t>细</t>
    </r>
    <r>
      <rPr>
        <b/>
        <sz val="10"/>
        <rFont val="Times New Roman"/>
        <family val="1"/>
      </rPr>
      <t xml:space="preserve">   </t>
    </r>
    <r>
      <rPr>
        <b/>
        <sz val="10"/>
        <rFont val="宋体"/>
        <charset val="134"/>
      </rPr>
      <t>目</t>
    </r>
    <r>
      <rPr>
        <b/>
        <sz val="10"/>
        <rFont val="Times New Roman"/>
        <family val="1"/>
      </rPr>
      <t xml:space="preserve">   </t>
    </r>
    <r>
      <rPr>
        <b/>
        <sz val="10"/>
        <rFont val="宋体"/>
        <charset val="134"/>
      </rPr>
      <t>名</t>
    </r>
    <r>
      <rPr>
        <b/>
        <sz val="10"/>
        <rFont val="Times New Roman"/>
        <family val="1"/>
      </rPr>
      <t xml:space="preserve">    </t>
    </r>
    <r>
      <rPr>
        <b/>
        <sz val="10"/>
        <rFont val="宋体"/>
        <charset val="134"/>
      </rPr>
      <t>称</t>
    </r>
  </si>
  <si>
    <t>合价(元）</t>
  </si>
  <si>
    <t>LJ-1</t>
  </si>
  <si>
    <t>路基排水维修</t>
  </si>
  <si>
    <t>浆砌片石边沟、截水沟、急流槽</t>
  </si>
  <si>
    <t>更换边沟盖板</t>
  </si>
  <si>
    <t>m</t>
  </si>
  <si>
    <t>预制、安装蝶形边沟</t>
  </si>
  <si>
    <t>土边沟</t>
  </si>
  <si>
    <t>小型浆砌红砖砌体</t>
  </si>
  <si>
    <t>更换雨水蓖</t>
  </si>
  <si>
    <t>-a</t>
  </si>
  <si>
    <r>
      <rPr>
        <sz val="10"/>
        <rFont val="宋体"/>
        <charset val="134"/>
      </rPr>
      <t>单篦式</t>
    </r>
    <r>
      <rPr>
        <sz val="10"/>
        <rFont val="Times New Roman"/>
        <family val="1"/>
      </rPr>
      <t>(</t>
    </r>
    <r>
      <rPr>
        <sz val="10"/>
        <rFont val="宋体"/>
        <charset val="134"/>
      </rPr>
      <t>铸铁式）</t>
    </r>
  </si>
  <si>
    <t>个</t>
  </si>
  <si>
    <t>-b</t>
  </si>
  <si>
    <t>单篦式（加筋、混凝土式）</t>
  </si>
  <si>
    <t>-c</t>
  </si>
  <si>
    <t>球墨铸铁整体雨水篦</t>
  </si>
  <si>
    <r>
      <rPr>
        <sz val="10"/>
        <rFont val="宋体"/>
        <charset val="134"/>
      </rPr>
      <t>波纹</t>
    </r>
    <r>
      <rPr>
        <sz val="10"/>
        <rFont val="宋体"/>
        <charset val="134"/>
      </rPr>
      <t>排水管（含凿除开挖、管节安装，常规回填，砼包封除外）</t>
    </r>
  </si>
  <si>
    <t>Ø300mm</t>
  </si>
  <si>
    <t>Ø500mm</t>
  </si>
  <si>
    <t>LJ-2</t>
  </si>
  <si>
    <t>附属构造物维修</t>
  </si>
  <si>
    <t>浆砌片石边、护坡（含损坏部位清除）</t>
  </si>
  <si>
    <t>浆砌片石挡土墙（含损坏部位清除）</t>
  </si>
  <si>
    <t>挡墙、护坡勾缝（含清理原勾缝）</t>
  </si>
  <si>
    <t>混凝土压顶（含损坏部位清理、凿齐）</t>
  </si>
  <si>
    <t>人工土方挖弃（含清运）</t>
  </si>
  <si>
    <t>人工土方回填处理（含购置土方等一切费用）</t>
  </si>
  <si>
    <t>挖除非适用材料（包含淤泥、腐殖土、生活垃圾、建筑垃圾及其它，含清运）</t>
  </si>
  <si>
    <t>LJ-3</t>
  </si>
  <si>
    <t>土路肩、边坡整治（含清理、除草及弃运）</t>
  </si>
  <si>
    <r>
      <rPr>
        <b/>
        <sz val="10"/>
        <rFont val="Times New Roman"/>
        <family val="1"/>
      </rPr>
      <t>200</t>
    </r>
    <r>
      <rPr>
        <b/>
        <sz val="10"/>
        <rFont val="宋体"/>
        <charset val="134"/>
      </rPr>
      <t>章小计</t>
    </r>
    <r>
      <rPr>
        <b/>
        <sz val="10"/>
        <rFont val="Times New Roman"/>
        <family val="1"/>
      </rPr>
      <t xml:space="preserve">   </t>
    </r>
    <r>
      <rPr>
        <b/>
        <sz val="10"/>
        <rFont val="宋体"/>
        <charset val="134"/>
      </rPr>
      <t>人民币</t>
    </r>
  </si>
  <si>
    <r>
      <rPr>
        <b/>
        <sz val="18"/>
        <rFont val="宋体"/>
        <charset val="134"/>
      </rPr>
      <t>第</t>
    </r>
    <r>
      <rPr>
        <b/>
        <sz val="18"/>
        <rFont val="Times New Roman"/>
        <family val="1"/>
      </rPr>
      <t>300</t>
    </r>
    <r>
      <rPr>
        <b/>
        <sz val="18"/>
        <rFont val="宋体"/>
        <charset val="134"/>
      </rPr>
      <t>章</t>
    </r>
    <r>
      <rPr>
        <b/>
        <sz val="18"/>
        <rFont val="Times New Roman"/>
        <family val="1"/>
      </rPr>
      <t xml:space="preserve">   </t>
    </r>
    <r>
      <rPr>
        <b/>
        <sz val="18"/>
        <rFont val="宋体"/>
        <charset val="134"/>
      </rPr>
      <t>路面（日常维修）</t>
    </r>
  </si>
  <si>
    <t>LM-1</t>
  </si>
  <si>
    <t>路面临时维修</t>
  </si>
  <si>
    <t>碎石土</t>
  </si>
  <si>
    <t>沥青冷补材料</t>
  </si>
  <si>
    <t>LM-2</t>
  </si>
  <si>
    <t>灌缝维修</t>
  </si>
  <si>
    <t>沥青砼路面</t>
  </si>
  <si>
    <t>水泥砼路面</t>
  </si>
  <si>
    <t>LM-3</t>
  </si>
  <si>
    <t>沥青砼路面维修</t>
  </si>
  <si>
    <t>铣刨沥青面层</t>
  </si>
  <si>
    <t>铣刨水泥稳定碎石基层</t>
  </si>
  <si>
    <t>切槽</t>
  </si>
  <si>
    <t>水泥稳定碎石基层铺筑</t>
  </si>
  <si>
    <r>
      <rPr>
        <sz val="10"/>
        <rFont val="宋体"/>
        <charset val="134"/>
      </rPr>
      <t>水泥砼回填（</t>
    </r>
    <r>
      <rPr>
        <sz val="10"/>
        <rFont val="Times New Roman"/>
        <family val="1"/>
      </rPr>
      <t>C20)</t>
    </r>
    <r>
      <rPr>
        <sz val="10"/>
        <rFont val="宋体"/>
        <charset val="134"/>
      </rPr>
      <t>处理</t>
    </r>
  </si>
  <si>
    <t>乳化沥青下封层</t>
  </si>
  <si>
    <t>粘层油</t>
  </si>
  <si>
    <r>
      <rPr>
        <sz val="10"/>
        <rFont val="Times New Roman"/>
        <family val="1"/>
      </rPr>
      <t>AC-20</t>
    </r>
    <r>
      <rPr>
        <sz val="10"/>
        <rFont val="宋体"/>
        <charset val="134"/>
      </rPr>
      <t>沥青砼（局部处理）</t>
    </r>
  </si>
  <si>
    <r>
      <rPr>
        <sz val="10"/>
        <rFont val="Times New Roman"/>
        <family val="1"/>
      </rPr>
      <t>AC-13</t>
    </r>
    <r>
      <rPr>
        <sz val="10"/>
        <rFont val="宋体"/>
        <charset val="134"/>
      </rPr>
      <t>沥青砼（局部处理）</t>
    </r>
  </si>
  <si>
    <r>
      <rPr>
        <sz val="10"/>
        <rFont val="Times New Roman"/>
        <family val="1"/>
      </rPr>
      <t>SBS-13</t>
    </r>
    <r>
      <rPr>
        <sz val="10"/>
        <rFont val="宋体"/>
        <charset val="134"/>
      </rPr>
      <t>沥青砼（玄武岩</t>
    </r>
    <r>
      <rPr>
        <sz val="10"/>
        <rFont val="Times New Roman"/>
        <family val="1"/>
      </rPr>
      <t>-</t>
    </r>
    <r>
      <rPr>
        <sz val="10"/>
        <rFont val="宋体"/>
        <charset val="134"/>
      </rPr>
      <t>局部处理）</t>
    </r>
  </si>
  <si>
    <t>彩喷透水混凝土</t>
  </si>
  <si>
    <t>m3</t>
  </si>
  <si>
    <t>现场快速冷再生预防性养护</t>
  </si>
  <si>
    <t>聚酯纤维布</t>
  </si>
  <si>
    <t>抗裂贴</t>
  </si>
  <si>
    <t>LM-4</t>
  </si>
  <si>
    <t>水泥砼路面维修</t>
  </si>
  <si>
    <t>凿除水泥砼面层（含清理、弃运）</t>
  </si>
  <si>
    <t>碎石垫层</t>
  </si>
  <si>
    <r>
      <rPr>
        <sz val="10"/>
        <rFont val="Times New Roman"/>
        <family val="1"/>
      </rPr>
      <t>C30</t>
    </r>
    <r>
      <rPr>
        <sz val="10"/>
        <rFont val="宋体"/>
        <charset val="134"/>
      </rPr>
      <t>水泥砼面层</t>
    </r>
  </si>
  <si>
    <t>钢筋</t>
  </si>
  <si>
    <t>kg</t>
  </si>
  <si>
    <t>LM-5</t>
  </si>
  <si>
    <t>混凝土路缘石维修</t>
  </si>
  <si>
    <t>侧、平缘石（更换）</t>
  </si>
  <si>
    <t>侧、平缘石（整修）</t>
  </si>
  <si>
    <t>LM-6</t>
  </si>
  <si>
    <t>花岗岩（大理石）路缘石维修</t>
  </si>
  <si>
    <t>LM-7</t>
  </si>
  <si>
    <t>人行道维修（含原有拆除）</t>
  </si>
  <si>
    <t>大理石火烧板（含砂浆垫层）</t>
  </si>
  <si>
    <t>大理石盲道砖（含砂浆垫层）</t>
  </si>
  <si>
    <t>舒布洛克砖（含砂浆垫层）</t>
  </si>
  <si>
    <r>
      <rPr>
        <sz val="10"/>
        <rFont val="Times New Roman"/>
        <family val="1"/>
      </rPr>
      <t>C25</t>
    </r>
    <r>
      <rPr>
        <sz val="10"/>
        <rFont val="宋体"/>
        <charset val="134"/>
      </rPr>
      <t>砼基础</t>
    </r>
  </si>
  <si>
    <t>LM-8</t>
  </si>
  <si>
    <t>雨（污）水井维修</t>
  </si>
  <si>
    <t>雨（污）水井井身砌筑</t>
  </si>
  <si>
    <t>座</t>
  </si>
  <si>
    <t>窨井盖更换（铸铁式）</t>
  </si>
  <si>
    <t>窨井盖更换（加筋、混凝土式）</t>
  </si>
  <si>
    <t>LM-9</t>
  </si>
  <si>
    <t>冬季撒防滑料（米砂）</t>
  </si>
  <si>
    <r>
      <rPr>
        <b/>
        <sz val="10"/>
        <rFont val="Times New Roman"/>
        <family val="1"/>
      </rPr>
      <t>300</t>
    </r>
    <r>
      <rPr>
        <b/>
        <sz val="10"/>
        <rFont val="宋体"/>
        <charset val="134"/>
      </rPr>
      <t>章小计</t>
    </r>
    <r>
      <rPr>
        <b/>
        <sz val="10"/>
        <rFont val="Times New Roman"/>
        <family val="1"/>
      </rPr>
      <t xml:space="preserve">   </t>
    </r>
    <r>
      <rPr>
        <b/>
        <sz val="10"/>
        <rFont val="宋体"/>
        <charset val="134"/>
      </rPr>
      <t>人民币</t>
    </r>
  </si>
  <si>
    <r>
      <rPr>
        <b/>
        <sz val="18"/>
        <rFont val="宋体"/>
        <charset val="134"/>
      </rPr>
      <t>第</t>
    </r>
    <r>
      <rPr>
        <b/>
        <sz val="18"/>
        <rFont val="Times New Roman"/>
        <family val="1"/>
      </rPr>
      <t>400</t>
    </r>
    <r>
      <rPr>
        <b/>
        <sz val="18"/>
        <rFont val="宋体"/>
        <charset val="134"/>
      </rPr>
      <t>章</t>
    </r>
    <r>
      <rPr>
        <b/>
        <sz val="18"/>
        <rFont val="Times New Roman"/>
        <family val="1"/>
      </rPr>
      <t xml:space="preserve">   </t>
    </r>
    <r>
      <rPr>
        <b/>
        <sz val="18"/>
        <rFont val="宋体"/>
        <charset val="134"/>
      </rPr>
      <t>桥梁、涵洞（日常维修）</t>
    </r>
  </si>
  <si>
    <t>QH-1</t>
  </si>
  <si>
    <t>凿除桥面铺装层</t>
  </si>
  <si>
    <t>QH-2</t>
  </si>
  <si>
    <r>
      <rPr>
        <sz val="10"/>
        <rFont val="宋体"/>
        <charset val="134"/>
      </rPr>
      <t>桥面湿接缝钢筋砼浇筑（水泥砼</t>
    </r>
    <r>
      <rPr>
        <sz val="10"/>
        <rFont val="Times New Roman"/>
        <family val="1"/>
      </rPr>
      <t>C30</t>
    </r>
    <r>
      <rPr>
        <sz val="10"/>
        <rFont val="宋体"/>
        <charset val="134"/>
      </rPr>
      <t>，含钢筋）</t>
    </r>
  </si>
  <si>
    <t>QH-3</t>
  </si>
  <si>
    <t>环氧树脂砂浆粉刷护轮带（先凿除清洗）</t>
  </si>
  <si>
    <t>QH-4</t>
  </si>
  <si>
    <r>
      <rPr>
        <sz val="10"/>
        <rFont val="宋体"/>
        <charset val="134"/>
      </rPr>
      <t>桥面铺装（水泥砼</t>
    </r>
    <r>
      <rPr>
        <sz val="10"/>
        <rFont val="Times New Roman"/>
        <family val="1"/>
      </rPr>
      <t>C40</t>
    </r>
    <r>
      <rPr>
        <sz val="10"/>
        <rFont val="宋体"/>
        <charset val="134"/>
      </rPr>
      <t>，含钢筋网）</t>
    </r>
  </si>
  <si>
    <t>QH-5</t>
  </si>
  <si>
    <t>桥梁伸缩缝维修（含原有整体拆除、清理、购置、重新焊接、安装等）</t>
  </si>
  <si>
    <r>
      <rPr>
        <sz val="10"/>
        <rFont val="Times New Roman"/>
        <family val="1"/>
      </rPr>
      <t>D40</t>
    </r>
    <r>
      <rPr>
        <sz val="10"/>
        <rFont val="宋体"/>
        <charset val="134"/>
      </rPr>
      <t>型</t>
    </r>
  </si>
  <si>
    <r>
      <rPr>
        <sz val="10"/>
        <rFont val="Times New Roman"/>
        <family val="1"/>
      </rPr>
      <t>D60</t>
    </r>
    <r>
      <rPr>
        <sz val="10"/>
        <rFont val="宋体"/>
        <charset val="134"/>
      </rPr>
      <t>型</t>
    </r>
  </si>
  <si>
    <r>
      <rPr>
        <sz val="10"/>
        <rFont val="Times New Roman"/>
        <family val="1"/>
      </rPr>
      <t>D80</t>
    </r>
    <r>
      <rPr>
        <sz val="10"/>
        <rFont val="宋体"/>
        <charset val="134"/>
      </rPr>
      <t>型</t>
    </r>
  </si>
  <si>
    <t>QH-6</t>
  </si>
  <si>
    <t>桥梁栏杆维修（含原有拆除）</t>
  </si>
  <si>
    <t>花岗岩式栏杆</t>
  </si>
  <si>
    <t>金属式栏杆</t>
  </si>
  <si>
    <t>QH-7</t>
  </si>
  <si>
    <t>金属结构油漆（栏杆、扶手等）</t>
  </si>
  <si>
    <t>QH-8</t>
  </si>
  <si>
    <t>涵洞维修（主要为局部更换损坏部分的钢筋砼圆管涵，基本工序为开挖、基础砼、管节安装（含抹带）、回填（考虑安全、车辆通行（不是封闭施工）及施工进度要求，一般采用低标号砼回填）及恢复原路面结构层（水泥稳定碎石基层及沥青砼路面或水泥砼路面））</t>
  </si>
  <si>
    <r>
      <rPr>
        <sz val="10"/>
        <rFont val="宋体"/>
        <charset val="134"/>
      </rPr>
      <t>（</t>
    </r>
    <r>
      <rPr>
        <sz val="10"/>
        <rFont val="Times New Roman"/>
        <family val="1"/>
      </rPr>
      <t>Ø0.6m</t>
    </r>
    <r>
      <rPr>
        <sz val="10"/>
        <rFont val="宋体"/>
        <charset val="134"/>
      </rPr>
      <t>）</t>
    </r>
  </si>
  <si>
    <r>
      <rPr>
        <sz val="10"/>
        <rFont val="宋体"/>
        <charset val="134"/>
      </rPr>
      <t>（</t>
    </r>
    <r>
      <rPr>
        <sz val="10"/>
        <rFont val="Times New Roman"/>
        <family val="1"/>
      </rPr>
      <t>Ø1.0m</t>
    </r>
    <r>
      <rPr>
        <sz val="10"/>
        <rFont val="宋体"/>
        <charset val="134"/>
      </rPr>
      <t>）</t>
    </r>
  </si>
  <si>
    <t>QH-9</t>
  </si>
  <si>
    <t>桥梁裂缝维修</t>
  </si>
  <si>
    <t>桥梁轻度裂缝维修</t>
  </si>
  <si>
    <t>桥梁中度裂缝维修</t>
  </si>
  <si>
    <t>桥梁重度裂缝维修</t>
  </si>
  <si>
    <t>QH-10</t>
  </si>
  <si>
    <t>桥梁伸缩缝砼维修（含原有拆除、清运）</t>
  </si>
  <si>
    <t>快（速）干砼</t>
  </si>
  <si>
    <r>
      <rPr>
        <sz val="10"/>
        <rFont val="宋体"/>
        <charset val="134"/>
      </rPr>
      <t>普通砼（</t>
    </r>
    <r>
      <rPr>
        <sz val="10"/>
        <rFont val="Times New Roman"/>
        <family val="1"/>
      </rPr>
      <t>C40</t>
    </r>
    <r>
      <rPr>
        <sz val="10"/>
        <rFont val="宋体"/>
        <charset val="134"/>
      </rPr>
      <t>）</t>
    </r>
  </si>
  <si>
    <t>QH-11</t>
  </si>
  <si>
    <t>桥梁泄水孔篦子（铸铁式）</t>
  </si>
  <si>
    <t>QH-12</t>
  </si>
  <si>
    <t>支座更换</t>
  </si>
  <si>
    <t>QH-13</t>
  </si>
  <si>
    <t>浆砌片石锥坡、护坡维修</t>
  </si>
  <si>
    <t>QH-14</t>
  </si>
  <si>
    <t>钢结构油漆</t>
  </si>
  <si>
    <t>QH-15</t>
  </si>
  <si>
    <t>桥梁铁质栏杆除锈刷新</t>
  </si>
  <si>
    <t>QH-16</t>
  </si>
  <si>
    <t>桥梁防撞墙刷新</t>
  </si>
  <si>
    <r>
      <rPr>
        <b/>
        <sz val="10"/>
        <rFont val="Times New Roman"/>
        <family val="1"/>
      </rPr>
      <t>400</t>
    </r>
    <r>
      <rPr>
        <b/>
        <sz val="10"/>
        <rFont val="宋体"/>
        <charset val="134"/>
      </rPr>
      <t>章小计</t>
    </r>
    <r>
      <rPr>
        <b/>
        <sz val="10"/>
        <rFont val="Times New Roman"/>
        <family val="1"/>
      </rPr>
      <t xml:space="preserve">   </t>
    </r>
    <r>
      <rPr>
        <b/>
        <sz val="10"/>
        <rFont val="宋体"/>
        <charset val="134"/>
      </rPr>
      <t>人民币</t>
    </r>
  </si>
  <si>
    <r>
      <rPr>
        <b/>
        <sz val="18"/>
        <rFont val="宋体"/>
        <charset val="134"/>
      </rPr>
      <t>第</t>
    </r>
    <r>
      <rPr>
        <b/>
        <sz val="18"/>
        <rFont val="Times New Roman"/>
        <family val="1"/>
      </rPr>
      <t>600</t>
    </r>
    <r>
      <rPr>
        <b/>
        <sz val="18"/>
        <rFont val="宋体"/>
        <charset val="134"/>
      </rPr>
      <t>章</t>
    </r>
    <r>
      <rPr>
        <b/>
        <sz val="18"/>
        <rFont val="Times New Roman"/>
        <family val="1"/>
      </rPr>
      <t xml:space="preserve">   </t>
    </r>
    <r>
      <rPr>
        <b/>
        <sz val="18"/>
        <rFont val="宋体"/>
        <charset val="134"/>
      </rPr>
      <t>交安及沿线设施（日常维修）</t>
    </r>
  </si>
  <si>
    <t>AQ-1</t>
  </si>
  <si>
    <t>道口标注、警示桩维修</t>
  </si>
  <si>
    <t>埋置式</t>
  </si>
  <si>
    <t>钻孔式</t>
  </si>
  <si>
    <t>AQ-2</t>
  </si>
  <si>
    <r>
      <rPr>
        <sz val="10"/>
        <rFont val="宋体"/>
        <charset val="134"/>
      </rPr>
      <t>标志</t>
    </r>
    <r>
      <rPr>
        <sz val="10"/>
        <rFont val="Times New Roman"/>
        <family val="1"/>
      </rPr>
      <t>(</t>
    </r>
    <r>
      <rPr>
        <sz val="10"/>
        <rFont val="宋体"/>
        <charset val="134"/>
      </rPr>
      <t>牌</t>
    </r>
    <r>
      <rPr>
        <sz val="10"/>
        <rFont val="Times New Roman"/>
        <family val="1"/>
      </rPr>
      <t>)</t>
    </r>
    <r>
      <rPr>
        <sz val="10"/>
        <rFont val="宋体"/>
        <charset val="134"/>
      </rPr>
      <t>维修（含原有拆除）</t>
    </r>
  </si>
  <si>
    <r>
      <rPr>
        <sz val="10"/>
        <rFont val="宋体"/>
        <charset val="134"/>
      </rPr>
      <t>标志</t>
    </r>
    <r>
      <rPr>
        <sz val="10"/>
        <rFont val="Times New Roman"/>
        <family val="1"/>
      </rPr>
      <t>(</t>
    </r>
    <r>
      <rPr>
        <sz val="10"/>
        <rFont val="宋体"/>
        <charset val="134"/>
      </rPr>
      <t>牌</t>
    </r>
    <r>
      <rPr>
        <sz val="10"/>
        <rFont val="Times New Roman"/>
        <family val="1"/>
      </rPr>
      <t>)</t>
    </r>
    <r>
      <rPr>
        <sz val="10"/>
        <rFont val="宋体"/>
        <charset val="134"/>
      </rPr>
      <t>更换维修（含板面、立柱、基础）</t>
    </r>
  </si>
  <si>
    <t>单柱式</t>
  </si>
  <si>
    <t>套</t>
  </si>
  <si>
    <t>双柱式</t>
  </si>
  <si>
    <t>门架式</t>
  </si>
  <si>
    <t>-d</t>
  </si>
  <si>
    <t>单悬臂式</t>
  </si>
  <si>
    <t>-e</t>
  </si>
  <si>
    <t>双悬臂式</t>
  </si>
  <si>
    <t>-f</t>
  </si>
  <si>
    <t>附着式</t>
  </si>
  <si>
    <r>
      <rPr>
        <sz val="10"/>
        <rFont val="宋体"/>
        <charset val="134"/>
      </rPr>
      <t>标志</t>
    </r>
    <r>
      <rPr>
        <sz val="10"/>
        <rFont val="Times New Roman"/>
        <family val="1"/>
      </rPr>
      <t>(</t>
    </r>
    <r>
      <rPr>
        <sz val="10"/>
        <rFont val="宋体"/>
        <charset val="134"/>
      </rPr>
      <t>牌</t>
    </r>
    <r>
      <rPr>
        <sz val="10"/>
        <rFont val="Times New Roman"/>
        <family val="1"/>
      </rPr>
      <t>)</t>
    </r>
    <r>
      <rPr>
        <sz val="10"/>
        <rFont val="宋体"/>
        <charset val="134"/>
      </rPr>
      <t>局部维修</t>
    </r>
  </si>
  <si>
    <t>单柱式、双柱式、门架式、单悬臂式、双悬臂式、附着式板面（按板面面积大小区分）</t>
  </si>
  <si>
    <r>
      <rPr>
        <sz val="10"/>
        <rFont val="宋体"/>
        <charset val="134"/>
      </rPr>
      <t>单柱式、双柱式、门架式立柱</t>
    </r>
    <r>
      <rPr>
        <sz val="10"/>
        <rFont val="Times New Roman"/>
        <family val="1"/>
      </rPr>
      <t xml:space="preserve">    </t>
    </r>
    <r>
      <rPr>
        <sz val="10"/>
        <rFont val="宋体"/>
        <charset val="134"/>
      </rPr>
      <t>（</t>
    </r>
    <r>
      <rPr>
        <sz val="10"/>
        <rFont val="Times New Roman"/>
        <family val="1"/>
      </rPr>
      <t>Ø159mm</t>
    </r>
    <r>
      <rPr>
        <sz val="10"/>
        <rFont val="宋体"/>
        <charset val="134"/>
      </rPr>
      <t>）</t>
    </r>
  </si>
  <si>
    <r>
      <rPr>
        <sz val="10"/>
        <rFont val="宋体"/>
        <charset val="134"/>
      </rPr>
      <t>单悬臂式、双悬臂式立柱</t>
    </r>
    <r>
      <rPr>
        <sz val="10"/>
        <rFont val="Times New Roman"/>
        <family val="1"/>
      </rPr>
      <t xml:space="preserve">        </t>
    </r>
    <r>
      <rPr>
        <sz val="10"/>
        <rFont val="宋体"/>
        <charset val="134"/>
      </rPr>
      <t>（</t>
    </r>
    <r>
      <rPr>
        <sz val="10"/>
        <rFont val="Times New Roman"/>
        <family val="1"/>
      </rPr>
      <t>Ø219mm</t>
    </r>
    <r>
      <rPr>
        <sz val="10"/>
        <rFont val="宋体"/>
        <charset val="134"/>
      </rPr>
      <t>）</t>
    </r>
  </si>
  <si>
    <t>标志（牌）反光膜黏贴（国标膜）</t>
  </si>
  <si>
    <t>AQ-3</t>
  </si>
  <si>
    <r>
      <rPr>
        <sz val="10"/>
        <rFont val="宋体"/>
        <charset val="134"/>
      </rPr>
      <t>标志</t>
    </r>
    <r>
      <rPr>
        <sz val="10"/>
        <rFont val="Times New Roman"/>
        <family val="1"/>
      </rPr>
      <t>(</t>
    </r>
    <r>
      <rPr>
        <sz val="10"/>
        <rFont val="宋体"/>
        <charset val="134"/>
      </rPr>
      <t>牌</t>
    </r>
    <r>
      <rPr>
        <sz val="10"/>
        <rFont val="Times New Roman"/>
        <family val="1"/>
      </rPr>
      <t>)</t>
    </r>
    <r>
      <rPr>
        <sz val="10"/>
        <rFont val="宋体"/>
        <charset val="134"/>
      </rPr>
      <t>扶正</t>
    </r>
  </si>
  <si>
    <t>次</t>
  </si>
  <si>
    <t>AQ-4</t>
  </si>
  <si>
    <r>
      <rPr>
        <sz val="10"/>
        <rFont val="宋体"/>
        <charset val="134"/>
      </rPr>
      <t>标志</t>
    </r>
    <r>
      <rPr>
        <sz val="10"/>
        <rFont val="Times New Roman"/>
        <family val="1"/>
      </rPr>
      <t>(</t>
    </r>
    <r>
      <rPr>
        <sz val="10"/>
        <rFont val="宋体"/>
        <charset val="134"/>
      </rPr>
      <t>牌</t>
    </r>
    <r>
      <rPr>
        <sz val="10"/>
        <rFont val="Times New Roman"/>
        <family val="1"/>
      </rPr>
      <t>)</t>
    </r>
    <r>
      <rPr>
        <sz val="10"/>
        <rFont val="宋体"/>
        <charset val="134"/>
      </rPr>
      <t>板面清洗</t>
    </r>
  </si>
  <si>
    <t>AQ-5</t>
  </si>
  <si>
    <r>
      <rPr>
        <sz val="10"/>
        <rFont val="宋体"/>
        <charset val="134"/>
      </rPr>
      <t>标志</t>
    </r>
    <r>
      <rPr>
        <sz val="10"/>
        <rFont val="Times New Roman"/>
        <family val="1"/>
      </rPr>
      <t>(</t>
    </r>
    <r>
      <rPr>
        <sz val="10"/>
        <rFont val="宋体"/>
        <charset val="134"/>
      </rPr>
      <t>牌</t>
    </r>
    <r>
      <rPr>
        <sz val="10"/>
        <rFont val="Times New Roman"/>
        <family val="1"/>
      </rPr>
      <t>)</t>
    </r>
    <r>
      <rPr>
        <sz val="10"/>
        <rFont val="宋体"/>
        <charset val="134"/>
      </rPr>
      <t>立柱油漆</t>
    </r>
  </si>
  <si>
    <t>AQ-6</t>
  </si>
  <si>
    <t>波形护栏维修（含原有拆除）</t>
  </si>
  <si>
    <t>护栏板 厚4mm（喷塑）</t>
  </si>
  <si>
    <t>护栏板 厚4mm（镀锌板）</t>
  </si>
  <si>
    <t>立柱</t>
  </si>
  <si>
    <t>防阻块</t>
  </si>
  <si>
    <t>包头</t>
  </si>
  <si>
    <t>包头警示膜</t>
  </si>
  <si>
    <t>路侧、中分带波形护栏清洗</t>
  </si>
  <si>
    <t>AQ-7</t>
  </si>
  <si>
    <t>标线</t>
  </si>
  <si>
    <t>冷喷型</t>
  </si>
  <si>
    <t>热熔型</t>
  </si>
  <si>
    <t>震荡标线</t>
  </si>
  <si>
    <t>AQ-8</t>
  </si>
  <si>
    <t>清除标线</t>
  </si>
  <si>
    <t>AQ-9</t>
  </si>
  <si>
    <t>减速（垄）带维修</t>
  </si>
  <si>
    <t>橡胶式</t>
  </si>
  <si>
    <t>铸铁式</t>
  </si>
  <si>
    <t>AQ-10</t>
  </si>
  <si>
    <t>百米桩、轮廓标、里程碑更换（含原有拆除）</t>
  </si>
  <si>
    <t>百米桩</t>
  </si>
  <si>
    <t>里程碑</t>
  </si>
  <si>
    <t>块</t>
  </si>
  <si>
    <t>附着式轮廓标</t>
  </si>
  <si>
    <t>AQ-11</t>
  </si>
  <si>
    <t>油漆（警示墩、道口标注、路缘石岛头等）</t>
  </si>
  <si>
    <t>AQ-12</t>
  </si>
  <si>
    <t>隔离栅及护网维修（含原有拆除）</t>
  </si>
  <si>
    <t>铁丝编制网隔离栅</t>
  </si>
  <si>
    <t>钢板网隔离栅</t>
  </si>
  <si>
    <t>桥上防护网</t>
  </si>
  <si>
    <t>AQ-13</t>
  </si>
  <si>
    <t>警示墩维修（含原有拆除）</t>
  </si>
  <si>
    <r>
      <rPr>
        <sz val="10"/>
        <rFont val="Times New Roman"/>
        <family val="1"/>
      </rPr>
      <t>C30</t>
    </r>
    <r>
      <rPr>
        <sz val="10"/>
        <rFont val="宋体"/>
        <charset val="134"/>
      </rPr>
      <t>砼警示墩（尺寸≥</t>
    </r>
    <r>
      <rPr>
        <sz val="10"/>
        <rFont val="Times New Roman"/>
        <family val="1"/>
      </rPr>
      <t>50×60×50cm)</t>
    </r>
  </si>
  <si>
    <t>AQ-14</t>
  </si>
  <si>
    <t>凸透镜</t>
  </si>
  <si>
    <t>只</t>
  </si>
  <si>
    <t>AQ-15</t>
  </si>
  <si>
    <t>太阳能爆闪信号灯</t>
  </si>
  <si>
    <t>AQ-16</t>
  </si>
  <si>
    <t>便携式爆闪警示灯</t>
  </si>
  <si>
    <t>AQ-17</t>
  </si>
  <si>
    <t>路灯维护</t>
  </si>
  <si>
    <t>杆件扶正</t>
  </si>
  <si>
    <t>杆件及灯具清洗</t>
  </si>
  <si>
    <t>杆件更换</t>
  </si>
  <si>
    <t>灯具更换</t>
  </si>
  <si>
    <t>电缆线</t>
  </si>
  <si>
    <r>
      <rPr>
        <b/>
        <sz val="10"/>
        <rFont val="Times New Roman"/>
        <family val="1"/>
      </rPr>
      <t>600</t>
    </r>
    <r>
      <rPr>
        <b/>
        <sz val="10"/>
        <rFont val="宋体"/>
        <charset val="134"/>
      </rPr>
      <t>章小计</t>
    </r>
    <r>
      <rPr>
        <b/>
        <sz val="10"/>
        <rFont val="Times New Roman"/>
        <family val="1"/>
      </rPr>
      <t xml:space="preserve">   </t>
    </r>
    <r>
      <rPr>
        <b/>
        <sz val="10"/>
        <rFont val="宋体"/>
        <charset val="134"/>
      </rPr>
      <t>人民币</t>
    </r>
  </si>
  <si>
    <r>
      <rPr>
        <b/>
        <sz val="18"/>
        <rFont val="宋体"/>
        <charset val="134"/>
      </rPr>
      <t>第</t>
    </r>
    <r>
      <rPr>
        <b/>
        <sz val="18"/>
        <rFont val="Times New Roman"/>
        <family val="1"/>
      </rPr>
      <t>700</t>
    </r>
    <r>
      <rPr>
        <b/>
        <sz val="18"/>
        <rFont val="宋体"/>
        <charset val="134"/>
      </rPr>
      <t>章</t>
    </r>
    <r>
      <rPr>
        <b/>
        <sz val="18"/>
        <rFont val="Times New Roman"/>
        <family val="1"/>
      </rPr>
      <t xml:space="preserve">   </t>
    </r>
    <r>
      <rPr>
        <b/>
        <sz val="18"/>
        <rFont val="宋体"/>
        <charset val="134"/>
      </rPr>
      <t>绿化及环境保护设施（日常维修）</t>
    </r>
  </si>
  <si>
    <t>LH-1</t>
  </si>
  <si>
    <r>
      <rPr>
        <sz val="10"/>
        <rFont val="宋体"/>
        <charset val="134"/>
      </rPr>
      <t>绿化补栽（含苗木费用）</t>
    </r>
  </si>
  <si>
    <r>
      <rPr>
        <sz val="10"/>
        <rFont val="Times New Roman"/>
        <family val="1"/>
      </rPr>
      <t>D=12-15cm</t>
    </r>
    <r>
      <rPr>
        <sz val="10"/>
        <rFont val="宋体"/>
        <charset val="134"/>
      </rPr>
      <t>香樟</t>
    </r>
  </si>
  <si>
    <r>
      <rPr>
        <sz val="10"/>
        <rFont val="宋体"/>
        <charset val="134"/>
      </rPr>
      <t>株</t>
    </r>
  </si>
  <si>
    <r>
      <rPr>
        <sz val="10"/>
        <rFont val="Times New Roman"/>
        <family val="1"/>
      </rPr>
      <t>D=12-15cm</t>
    </r>
    <r>
      <rPr>
        <sz val="10"/>
        <rFont val="宋体"/>
        <charset val="134"/>
      </rPr>
      <t>榉树</t>
    </r>
  </si>
  <si>
    <r>
      <rPr>
        <sz val="10"/>
        <rFont val="Times New Roman"/>
        <family val="1"/>
      </rPr>
      <t>D=12-15cm</t>
    </r>
    <r>
      <rPr>
        <sz val="10"/>
        <rFont val="宋体"/>
        <charset val="134"/>
      </rPr>
      <t>栾树</t>
    </r>
  </si>
  <si>
    <r>
      <rPr>
        <sz val="10"/>
        <rFont val="Times New Roman"/>
        <family val="1"/>
      </rPr>
      <t>D=12-15cm</t>
    </r>
    <r>
      <rPr>
        <sz val="10"/>
        <rFont val="宋体"/>
        <charset val="134"/>
      </rPr>
      <t>高杆女贞</t>
    </r>
  </si>
  <si>
    <r>
      <rPr>
        <sz val="10"/>
        <rFont val="Times New Roman"/>
        <family val="1"/>
      </rPr>
      <t>D=12-15cm</t>
    </r>
    <r>
      <rPr>
        <sz val="10"/>
        <rFont val="宋体"/>
        <charset val="134"/>
      </rPr>
      <t>法桐</t>
    </r>
  </si>
  <si>
    <r>
      <rPr>
        <sz val="10"/>
        <rFont val="Times New Roman"/>
        <family val="1"/>
      </rPr>
      <t>D=6-7cm</t>
    </r>
    <r>
      <rPr>
        <sz val="10"/>
        <rFont val="宋体"/>
        <charset val="134"/>
      </rPr>
      <t>紫薇</t>
    </r>
  </si>
  <si>
    <r>
      <rPr>
        <sz val="10"/>
        <rFont val="Times New Roman"/>
        <family val="1"/>
      </rPr>
      <t>D=6-7cm</t>
    </r>
    <r>
      <rPr>
        <sz val="10"/>
        <rFont val="宋体"/>
        <charset val="134"/>
      </rPr>
      <t>紫叶李</t>
    </r>
  </si>
  <si>
    <r>
      <rPr>
        <sz val="10"/>
        <rFont val="Times New Roman"/>
        <family val="1"/>
      </rPr>
      <t>P=120-150cm</t>
    </r>
    <r>
      <rPr>
        <sz val="10"/>
        <rFont val="宋体"/>
        <charset val="134"/>
      </rPr>
      <t>红叶石楠</t>
    </r>
  </si>
  <si>
    <r>
      <rPr>
        <sz val="10"/>
        <rFont val="Times New Roman"/>
        <family val="1"/>
      </rPr>
      <t>P=100-120cm</t>
    </r>
    <r>
      <rPr>
        <sz val="10"/>
        <rFont val="宋体"/>
        <charset val="134"/>
      </rPr>
      <t>红花檵木</t>
    </r>
  </si>
  <si>
    <r>
      <rPr>
        <sz val="10"/>
        <rFont val="宋体"/>
        <charset val="134"/>
      </rPr>
      <t>草皮（马尼拉）</t>
    </r>
  </si>
  <si>
    <r>
      <rPr>
        <sz val="10"/>
        <rFont val="宋体"/>
        <charset val="134"/>
      </rPr>
      <t>撒草籽</t>
    </r>
  </si>
  <si>
    <t>LH-2</t>
  </si>
  <si>
    <r>
      <rPr>
        <sz val="10"/>
        <rFont val="宋体"/>
        <charset val="134"/>
      </rPr>
      <t>绿化移栽、清理死株（不含苗木费用，包含机械、人工等费用）</t>
    </r>
  </si>
  <si>
    <r>
      <rPr>
        <sz val="10"/>
        <rFont val="宋体"/>
        <charset val="134"/>
      </rPr>
      <t>乔木</t>
    </r>
  </si>
  <si>
    <r>
      <rPr>
        <sz val="10"/>
        <rFont val="宋体"/>
        <charset val="134"/>
      </rPr>
      <t>灌木</t>
    </r>
  </si>
  <si>
    <t>LH-3</t>
  </si>
  <si>
    <r>
      <rPr>
        <sz val="10"/>
        <rFont val="宋体"/>
        <charset val="134"/>
      </rPr>
      <t>虫灾病害处治</t>
    </r>
  </si>
  <si>
    <r>
      <rPr>
        <sz val="10"/>
        <rFont val="宋体"/>
        <charset val="134"/>
      </rPr>
      <t>灌木、绿篱</t>
    </r>
  </si>
  <si>
    <r>
      <rPr>
        <sz val="10"/>
        <rFont val="宋体"/>
        <charset val="134"/>
      </rPr>
      <t>草皮</t>
    </r>
  </si>
  <si>
    <t>LH-4</t>
  </si>
  <si>
    <r>
      <rPr>
        <sz val="10"/>
        <rFont val="宋体"/>
        <charset val="134"/>
      </rPr>
      <t>乔木修枝</t>
    </r>
  </si>
  <si>
    <t>LH-5</t>
  </si>
  <si>
    <r>
      <rPr>
        <sz val="10"/>
        <rFont val="宋体"/>
        <charset val="134"/>
      </rPr>
      <t>梧桐、意杨等大型乔木修枝</t>
    </r>
  </si>
  <si>
    <t>LH-6</t>
  </si>
  <si>
    <r>
      <rPr>
        <sz val="10"/>
        <rFont val="宋体"/>
        <charset val="134"/>
      </rPr>
      <t>灌木修剪</t>
    </r>
  </si>
  <si>
    <r>
      <rPr>
        <b/>
        <sz val="10"/>
        <rFont val="Times New Roman"/>
        <family val="1"/>
      </rPr>
      <t>700</t>
    </r>
    <r>
      <rPr>
        <b/>
        <sz val="10"/>
        <rFont val="宋体"/>
        <charset val="134"/>
      </rPr>
      <t>章小计</t>
    </r>
    <r>
      <rPr>
        <b/>
        <sz val="10"/>
        <rFont val="Times New Roman"/>
        <family val="1"/>
      </rPr>
      <t xml:space="preserve">   </t>
    </r>
    <r>
      <rPr>
        <b/>
        <sz val="10"/>
        <rFont val="宋体"/>
        <charset val="134"/>
      </rPr>
      <t>人民币</t>
    </r>
  </si>
  <si>
    <r>
      <rPr>
        <sz val="11"/>
        <rFont val="宋体"/>
        <charset val="134"/>
      </rPr>
      <t>投标总报价（</t>
    </r>
    <r>
      <rPr>
        <sz val="11"/>
        <rFont val="Times New Roman"/>
        <family val="1"/>
      </rPr>
      <t>9</t>
    </r>
    <r>
      <rPr>
        <sz val="11"/>
        <rFont val="宋体"/>
        <charset val="134"/>
      </rPr>
      <t>）</t>
    </r>
    <r>
      <rPr>
        <sz val="11"/>
        <rFont val="微软雅黑"/>
        <family val="1"/>
        <charset val="134"/>
      </rPr>
      <t>×</t>
    </r>
    <r>
      <rPr>
        <sz val="11"/>
        <rFont val="Times New Roman"/>
        <family val="1"/>
      </rPr>
      <t>2=(10)</t>
    </r>
    <phoneticPr fontId="3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</si>
</sst>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8" formatCode="0.00_);\(0.00\)"/>
    <numFmt numFmtId="179" formatCode="0_);[Red]\(0\)"/>
    <numFmt numFmtId="180" formatCode="0.00_);[Red]\(0.00\)"/>
    <numFmt numFmtId="181" formatCode="0.00_ "/>
    <numFmt numFmtId="182" formatCode="0_);\(0\)"/>
    <numFmt numFmtId="183" formatCode="0.000_ "/>
    <numFmt numFmtId="184" formatCode="0_ "/>
  </numFmts>
  <fonts count="40" x14ac:knownFonts="1">
    <font>
      <sz val="12"/>
      <name val="宋体"/>
      <charset val="134"/>
    </font>
    <font>
      <sz val="10"/>
      <name val="Times New Roman"/>
      <family val="1"/>
    </font>
    <font>
      <sz val="11"/>
      <name val="Times New Roman"/>
      <family val="1"/>
    </font>
    <font>
      <b/>
      <sz val="11"/>
      <name val="Times New Roman"/>
      <family val="1"/>
    </font>
    <font>
      <sz val="12"/>
      <name val="Times New Roman"/>
      <family val="1"/>
    </font>
    <font>
      <b/>
      <sz val="18"/>
      <name val="宋体"/>
      <charset val="134"/>
    </font>
    <font>
      <sz val="10"/>
      <name val="宋体"/>
      <charset val="134"/>
    </font>
    <font>
      <b/>
      <sz val="10"/>
      <name val="宋体"/>
      <charset val="134"/>
    </font>
    <font>
      <sz val="10"/>
      <color indexed="8"/>
      <name val="Times New Roman"/>
      <family val="1"/>
    </font>
    <font>
      <b/>
      <sz val="10"/>
      <name val="Times New Roman"/>
      <family val="1"/>
    </font>
    <font>
      <b/>
      <u/>
      <sz val="10"/>
      <name val="Times New Roman"/>
      <family val="1"/>
    </font>
    <font>
      <b/>
      <sz val="12"/>
      <name val="Times New Roman"/>
      <family val="1"/>
    </font>
    <font>
      <sz val="9"/>
      <name val="Times New Roman"/>
      <family val="1"/>
    </font>
    <font>
      <sz val="11"/>
      <color rgb="FFFF0000"/>
      <name val="Times New Roman"/>
      <family val="1"/>
    </font>
    <font>
      <sz val="10"/>
      <color indexed="8"/>
      <name val="宋体"/>
      <charset val="134"/>
      <scheme val="minor"/>
    </font>
    <font>
      <sz val="10"/>
      <color rgb="FF000000"/>
      <name val="宋体"/>
      <charset val="134"/>
      <scheme val="minor"/>
    </font>
    <font>
      <b/>
      <sz val="18"/>
      <name val="Times New Roman"/>
      <family val="1"/>
    </font>
    <font>
      <sz val="11"/>
      <name val="宋体"/>
      <charset val="134"/>
    </font>
    <font>
      <sz val="12"/>
      <color rgb="FFFF0000"/>
      <name val="Times New Roman"/>
      <family val="1"/>
    </font>
    <font>
      <sz val="20"/>
      <name val="Times New Roman"/>
      <family val="1"/>
    </font>
    <font>
      <b/>
      <sz val="20"/>
      <name val="宋体"/>
      <charset val="134"/>
    </font>
    <font>
      <sz val="20"/>
      <name val="宋体"/>
      <charset val="134"/>
    </font>
    <font>
      <b/>
      <sz val="28"/>
      <name val="宋体"/>
      <charset val="134"/>
    </font>
    <font>
      <b/>
      <sz val="16"/>
      <name val="宋体"/>
      <charset val="134"/>
    </font>
    <font>
      <sz val="12"/>
      <name val="宋体"/>
      <charset val="134"/>
    </font>
    <font>
      <b/>
      <sz val="12"/>
      <name val="宋体"/>
      <charset val="134"/>
    </font>
    <font>
      <sz val="11"/>
      <color indexed="20"/>
      <name val="Tahoma"/>
      <family val="2"/>
    </font>
    <font>
      <sz val="11"/>
      <color indexed="20"/>
      <name val="宋体"/>
      <charset val="134"/>
    </font>
    <font>
      <sz val="11"/>
      <color indexed="17"/>
      <name val="Tahoma"/>
      <family val="2"/>
    </font>
    <font>
      <sz val="11"/>
      <color indexed="17"/>
      <name val="宋体"/>
      <charset val="134"/>
    </font>
    <font>
      <b/>
      <sz val="11"/>
      <name val="宋体"/>
      <charset val="134"/>
    </font>
    <font>
      <vertAlign val="superscript"/>
      <sz val="10"/>
      <name val="Times New Roman"/>
      <family val="1"/>
    </font>
    <font>
      <sz val="10"/>
      <name val="宋体"/>
      <charset val="134"/>
      <scheme val="minor"/>
    </font>
    <font>
      <u/>
      <sz val="10"/>
      <name val="Times New Roman"/>
      <family val="1"/>
    </font>
    <font>
      <u/>
      <sz val="10"/>
      <name val="宋体"/>
      <charset val="134"/>
    </font>
    <font>
      <sz val="10"/>
      <name val="Microsoft YaHei UI"/>
      <charset val="134"/>
    </font>
    <font>
      <sz val="9"/>
      <name val="宋体"/>
      <charset val="134"/>
    </font>
    <font>
      <sz val="9"/>
      <name val="宋体"/>
      <family val="3"/>
      <charset val="134"/>
    </font>
    <font>
      <sz val="11"/>
      <name val="微软雅黑"/>
      <family val="1"/>
      <charset val="134"/>
    </font>
    <font>
      <sz val="11"/>
      <name val="Times New Roman"/>
      <family val="1"/>
      <charset val="13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45"/>
        <bgColor indexed="64"/>
      </patternFill>
    </fill>
    <fill>
      <patternFill patternType="solid">
        <fgColor indexed="42"/>
        <bgColor indexed="64"/>
      </patternFill>
    </fill>
  </fills>
  <borders count="1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18">
    <xf numFmtId="0" fontId="0" fillId="0" borderId="0"/>
    <xf numFmtId="0" fontId="24" fillId="0" borderId="0"/>
    <xf numFmtId="0" fontId="9" fillId="0" borderId="0" applyNumberFormat="0" applyFill="0" applyBorder="0" applyAlignment="0" applyProtection="0"/>
    <xf numFmtId="0" fontId="25" fillId="0" borderId="0" applyNumberFormat="0" applyFill="0" applyBorder="0" applyAlignment="0" applyProtection="0"/>
    <xf numFmtId="0" fontId="26" fillId="4" borderId="0" applyNumberFormat="0" applyBorder="0" applyAlignment="0" applyProtection="0">
      <alignment vertical="center"/>
    </xf>
    <xf numFmtId="0" fontId="27" fillId="4" borderId="0" applyNumberFormat="0" applyBorder="0" applyAlignment="0" applyProtection="0">
      <alignment vertical="center"/>
    </xf>
    <xf numFmtId="0" fontId="24" fillId="0" borderId="0">
      <alignment vertical="center"/>
    </xf>
    <xf numFmtId="0" fontId="24" fillId="0" borderId="0"/>
    <xf numFmtId="0" fontId="24" fillId="0" borderId="0"/>
    <xf numFmtId="0" fontId="24" fillId="0" borderId="0"/>
    <xf numFmtId="0" fontId="24" fillId="0" borderId="0"/>
    <xf numFmtId="0" fontId="24" fillId="0" borderId="0">
      <alignment vertical="center"/>
    </xf>
    <xf numFmtId="0" fontId="24" fillId="0" borderId="0">
      <alignment vertical="center"/>
    </xf>
    <xf numFmtId="0" fontId="24" fillId="0" borderId="0">
      <alignment vertical="center"/>
    </xf>
    <xf numFmtId="0" fontId="24" fillId="0" borderId="0"/>
    <xf numFmtId="0" fontId="24" fillId="0" borderId="0">
      <alignment vertical="center"/>
    </xf>
    <xf numFmtId="0" fontId="28" fillId="5" borderId="0" applyNumberFormat="0" applyBorder="0" applyAlignment="0" applyProtection="0">
      <alignment vertical="center"/>
    </xf>
    <xf numFmtId="0" fontId="29" fillId="5" borderId="0" applyNumberFormat="0" applyBorder="0" applyAlignment="0" applyProtection="0">
      <alignment vertical="center"/>
    </xf>
  </cellStyleXfs>
  <cellXfs count="180">
    <xf numFmtId="0" fontId="0" fillId="0" borderId="0" xfId="0" applyAlignment="1">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178" fontId="2" fillId="0" borderId="0" xfId="0" applyNumberFormat="1" applyFont="1" applyAlignment="1">
      <alignment horizontal="center" vertical="center"/>
    </xf>
    <xf numFmtId="179" fontId="2" fillId="0" borderId="0" xfId="0" applyNumberFormat="1" applyFont="1" applyAlignment="1">
      <alignment horizontal="center" vertical="center"/>
    </xf>
    <xf numFmtId="0" fontId="6" fillId="0" borderId="0" xfId="0" applyFont="1" applyAlignment="1">
      <alignment vertical="center"/>
    </xf>
    <xf numFmtId="0" fontId="1" fillId="0" borderId="0" xfId="0" applyFont="1" applyAlignment="1">
      <alignment vertical="center"/>
    </xf>
    <xf numFmtId="178" fontId="1" fillId="0" borderId="0" xfId="0" applyNumberFormat="1" applyFont="1" applyAlignment="1">
      <alignment vertical="center"/>
    </xf>
    <xf numFmtId="0" fontId="6" fillId="0" borderId="0" xfId="0" applyFont="1" applyAlignment="1">
      <alignment horizontal="right" vertical="center"/>
    </xf>
    <xf numFmtId="0" fontId="1" fillId="0" borderId="1" xfId="0" applyFont="1" applyBorder="1" applyAlignment="1">
      <alignment vertical="center"/>
    </xf>
    <xf numFmtId="178" fontId="1" fillId="0" borderId="1" xfId="0" applyNumberFormat="1" applyFont="1" applyBorder="1" applyAlignment="1">
      <alignment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180" fontId="7" fillId="0" borderId="2" xfId="0" applyNumberFormat="1" applyFont="1" applyBorder="1" applyAlignment="1">
      <alignment horizontal="center" vertical="center" wrapText="1"/>
    </xf>
    <xf numFmtId="178" fontId="7" fillId="0" borderId="2" xfId="0" applyNumberFormat="1" applyFont="1" applyBorder="1" applyAlignment="1">
      <alignment horizontal="center" vertical="center"/>
    </xf>
    <xf numFmtId="179" fontId="7" fillId="0" borderId="2"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178"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2" xfId="0" applyFont="1" applyBorder="1" applyAlignment="1">
      <alignment horizontal="left" vertical="center" wrapText="1"/>
    </xf>
    <xf numFmtId="0" fontId="1" fillId="0" borderId="2" xfId="1" applyFont="1" applyBorder="1" applyAlignment="1">
      <alignment horizontal="center" vertical="center" wrapText="1"/>
    </xf>
    <xf numFmtId="178" fontId="1" fillId="0" borderId="2" xfId="1" applyNumberFormat="1" applyFont="1" applyBorder="1" applyAlignment="1" applyProtection="1">
      <alignment horizontal="center" vertical="center" wrapText="1"/>
      <protection locked="0"/>
    </xf>
    <xf numFmtId="181" fontId="8" fillId="3" borderId="2" xfId="15" applyNumberFormat="1"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3" xfId="1"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0" fontId="1" fillId="0" borderId="5" xfId="1" applyFont="1" applyBorder="1" applyAlignment="1">
      <alignment horizontal="center" vertical="center" wrapText="1"/>
    </xf>
    <xf numFmtId="0" fontId="7" fillId="0" borderId="8" xfId="0" applyFont="1" applyBorder="1" applyAlignment="1">
      <alignment horizontal="left" vertical="center"/>
    </xf>
    <xf numFmtId="0" fontId="6" fillId="0" borderId="0" xfId="0" applyFont="1" applyAlignment="1">
      <alignment horizontal="center" vertical="center"/>
    </xf>
    <xf numFmtId="0" fontId="6" fillId="0" borderId="2" xfId="0" applyFont="1" applyBorder="1" applyAlignment="1">
      <alignment horizontal="left" vertical="center" wrapText="1"/>
    </xf>
    <xf numFmtId="1" fontId="1" fillId="0" borderId="2" xfId="0" applyNumberFormat="1" applyFont="1" applyBorder="1" applyAlignment="1">
      <alignment horizontal="center" vertical="center" wrapText="1"/>
    </xf>
    <xf numFmtId="178" fontId="1" fillId="0" borderId="2" xfId="0" applyNumberFormat="1" applyFont="1" applyBorder="1" applyAlignment="1">
      <alignment horizontal="center" vertical="center" wrapText="1"/>
    </xf>
    <xf numFmtId="181" fontId="1"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179" fontId="1" fillId="0" borderId="2" xfId="0" applyNumberFormat="1" applyFont="1" applyBorder="1" applyAlignment="1">
      <alignment horizontal="center" vertical="center" wrapText="1"/>
    </xf>
    <xf numFmtId="180" fontId="1" fillId="0" borderId="2" xfId="0" applyNumberFormat="1" applyFont="1" applyBorder="1" applyAlignment="1" applyProtection="1">
      <alignment horizontal="center" vertical="center" wrapText="1"/>
      <protection locked="0"/>
    </xf>
    <xf numFmtId="0" fontId="2" fillId="0" borderId="2" xfId="0" applyFont="1" applyBorder="1" applyAlignment="1">
      <alignment horizontal="center" vertical="center"/>
    </xf>
    <xf numFmtId="49" fontId="1" fillId="0" borderId="5" xfId="0" applyNumberFormat="1" applyFont="1" applyBorder="1" applyAlignment="1">
      <alignment horizontal="center" vertical="center" wrapText="1"/>
    </xf>
    <xf numFmtId="0" fontId="6" fillId="0" borderId="5" xfId="0" applyFont="1" applyBorder="1" applyAlignment="1">
      <alignment horizontal="left" vertical="center" wrapText="1"/>
    </xf>
    <xf numFmtId="180" fontId="1" fillId="0" borderId="5" xfId="0" applyNumberFormat="1" applyFont="1" applyBorder="1" applyAlignment="1">
      <alignment horizontal="center" vertical="center" wrapText="1"/>
    </xf>
    <xf numFmtId="180" fontId="1" fillId="0" borderId="5" xfId="0" applyNumberFormat="1" applyFont="1" applyBorder="1" applyAlignment="1" applyProtection="1">
      <alignment horizontal="center" vertical="center" wrapText="1"/>
      <protection locked="0"/>
    </xf>
    <xf numFmtId="180" fontId="2" fillId="0" borderId="0" xfId="0" applyNumberFormat="1" applyFont="1" applyAlignment="1">
      <alignment horizontal="center" vertical="center"/>
    </xf>
    <xf numFmtId="181" fontId="1" fillId="0" borderId="3" xfId="0" applyNumberFormat="1" applyFont="1" applyBorder="1" applyAlignment="1" applyProtection="1">
      <alignment horizontal="center" vertical="center" wrapText="1"/>
      <protection locked="0"/>
    </xf>
    <xf numFmtId="179" fontId="1" fillId="0" borderId="5" xfId="0" applyNumberFormat="1" applyFont="1" applyBorder="1" applyAlignment="1">
      <alignment horizontal="center" vertical="center" wrapText="1"/>
    </xf>
    <xf numFmtId="182" fontId="7" fillId="0" borderId="8" xfId="0" applyNumberFormat="1" applyFont="1" applyBorder="1" applyAlignment="1">
      <alignment horizontal="left" vertical="center"/>
    </xf>
    <xf numFmtId="0" fontId="11" fillId="0" borderId="0" xfId="0" applyFont="1" applyAlignment="1">
      <alignment horizontal="center" vertical="center"/>
    </xf>
    <xf numFmtId="181" fontId="12" fillId="0" borderId="2" xfId="0" applyNumberFormat="1" applyFont="1" applyBorder="1" applyAlignment="1">
      <alignment horizontal="center" vertical="center" wrapText="1"/>
    </xf>
    <xf numFmtId="181" fontId="1" fillId="0" borderId="2" xfId="0" applyNumberFormat="1" applyFont="1" applyBorder="1" applyAlignment="1" applyProtection="1">
      <alignment horizontal="center" vertical="center" wrapText="1"/>
      <protection locked="0"/>
    </xf>
    <xf numFmtId="0" fontId="13" fillId="0" borderId="0" xfId="0" applyFont="1" applyAlignment="1">
      <alignment horizontal="center" vertical="center"/>
    </xf>
    <xf numFmtId="0" fontId="6" fillId="0" borderId="2" xfId="1" applyFont="1" applyBorder="1" applyAlignment="1">
      <alignment horizontal="left" vertical="center" wrapText="1"/>
    </xf>
    <xf numFmtId="0" fontId="6" fillId="0" borderId="1" xfId="0" applyFont="1" applyBorder="1" applyAlignment="1">
      <alignment vertical="center"/>
    </xf>
    <xf numFmtId="181" fontId="12" fillId="0" borderId="2" xfId="0" applyNumberFormat="1" applyFont="1" applyBorder="1" applyAlignment="1">
      <alignment horizontal="center" vertical="center"/>
    </xf>
    <xf numFmtId="179" fontId="1" fillId="0" borderId="2" xfId="0" applyNumberFormat="1" applyFont="1" applyBorder="1" applyAlignment="1">
      <alignment horizontal="center" vertical="center"/>
    </xf>
    <xf numFmtId="181" fontId="1" fillId="0" borderId="2" xfId="0" applyNumberFormat="1" applyFont="1" applyBorder="1" applyAlignment="1" applyProtection="1">
      <alignment horizontal="center" vertical="center"/>
      <protection locked="0"/>
    </xf>
    <xf numFmtId="49" fontId="1" fillId="0" borderId="2" xfId="0" applyNumberFormat="1" applyFont="1" applyBorder="1" applyAlignment="1">
      <alignment horizontal="right" vertical="center" wrapText="1"/>
    </xf>
    <xf numFmtId="179" fontId="1" fillId="0" borderId="5" xfId="0" applyNumberFormat="1" applyFont="1" applyBorder="1" applyAlignment="1">
      <alignment horizontal="center" vertical="center"/>
    </xf>
    <xf numFmtId="0" fontId="4" fillId="2" borderId="0" xfId="0" applyFont="1" applyFill="1" applyAlignment="1">
      <alignment vertical="center"/>
    </xf>
    <xf numFmtId="0" fontId="4" fillId="0" borderId="0" xfId="0" applyFont="1" applyAlignment="1">
      <alignment horizontal="center"/>
    </xf>
    <xf numFmtId="179" fontId="4" fillId="0" borderId="0" xfId="0" applyNumberFormat="1" applyFont="1" applyAlignment="1">
      <alignment horizontal="center"/>
    </xf>
    <xf numFmtId="180" fontId="4" fillId="0" borderId="0" xfId="0" applyNumberFormat="1" applyFont="1" applyAlignment="1">
      <alignment vertical="center"/>
    </xf>
    <xf numFmtId="179" fontId="4" fillId="0" borderId="0" xfId="0" applyNumberFormat="1" applyFont="1" applyAlignment="1">
      <alignment vertical="center"/>
    </xf>
    <xf numFmtId="0" fontId="4" fillId="0" borderId="0" xfId="0" applyFont="1" applyAlignment="1">
      <alignment vertical="center"/>
    </xf>
    <xf numFmtId="179" fontId="1" fillId="0" borderId="0" xfId="0" applyNumberFormat="1" applyFont="1" applyAlignment="1">
      <alignment vertical="center"/>
    </xf>
    <xf numFmtId="180" fontId="1" fillId="0" borderId="0" xfId="0" applyNumberFormat="1" applyFont="1" applyAlignment="1">
      <alignment vertical="center"/>
    </xf>
    <xf numFmtId="179" fontId="6" fillId="0" borderId="0" xfId="0" applyNumberFormat="1" applyFont="1" applyAlignment="1">
      <alignment horizontal="center" vertical="center"/>
    </xf>
    <xf numFmtId="179" fontId="1" fillId="0" borderId="1" xfId="0" applyNumberFormat="1" applyFont="1" applyBorder="1" applyAlignment="1">
      <alignment vertical="center"/>
    </xf>
    <xf numFmtId="180" fontId="1" fillId="0" borderId="1" xfId="0" applyNumberFormat="1" applyFont="1" applyBorder="1" applyAlignment="1">
      <alignment vertical="center"/>
    </xf>
    <xf numFmtId="179" fontId="6" fillId="0" borderId="0" xfId="0" applyNumberFormat="1" applyFont="1" applyAlignment="1">
      <alignment horizontal="right" vertical="center"/>
    </xf>
    <xf numFmtId="179" fontId="7" fillId="0" borderId="2" xfId="0" applyNumberFormat="1" applyFont="1" applyBorder="1" applyAlignment="1">
      <alignment horizontal="center" vertical="center" wrapText="1"/>
    </xf>
    <xf numFmtId="180" fontId="1" fillId="0" borderId="2" xfId="0" applyNumberFormat="1" applyFont="1" applyBorder="1" applyAlignment="1">
      <alignment horizontal="center" vertical="center" wrapText="1"/>
    </xf>
    <xf numFmtId="0" fontId="6" fillId="0" borderId="2" xfId="1" applyFont="1" applyBorder="1" applyAlignment="1">
      <alignment horizontal="center" vertical="center" wrapText="1"/>
    </xf>
    <xf numFmtId="179" fontId="7" fillId="0" borderId="8" xfId="0" applyNumberFormat="1" applyFont="1" applyBorder="1" applyAlignment="1">
      <alignment horizontal="left" vertical="center"/>
    </xf>
    <xf numFmtId="0" fontId="2" fillId="3" borderId="0" xfId="0" applyFont="1" applyFill="1" applyAlignment="1">
      <alignment horizontal="center" vertical="center"/>
    </xf>
    <xf numFmtId="0" fontId="4" fillId="3" borderId="0" xfId="0" applyFont="1" applyFill="1" applyAlignment="1">
      <alignment horizontal="center"/>
    </xf>
    <xf numFmtId="180" fontId="4" fillId="3" borderId="0" xfId="0" applyNumberFormat="1" applyFont="1" applyFill="1" applyAlignment="1">
      <alignment vertical="center"/>
    </xf>
    <xf numFmtId="179" fontId="4" fillId="3" borderId="0" xfId="0" applyNumberFormat="1" applyFont="1" applyFill="1" applyAlignment="1">
      <alignment vertical="center"/>
    </xf>
    <xf numFmtId="0" fontId="4" fillId="3" borderId="0" xfId="0" applyFont="1" applyFill="1" applyAlignment="1">
      <alignment vertical="center"/>
    </xf>
    <xf numFmtId="0" fontId="6" fillId="3" borderId="0" xfId="0" applyFont="1" applyFill="1" applyAlignment="1">
      <alignment vertical="center"/>
    </xf>
    <xf numFmtId="0" fontId="1" fillId="3" borderId="0" xfId="0" applyFont="1" applyFill="1" applyAlignment="1">
      <alignment vertical="center"/>
    </xf>
    <xf numFmtId="180" fontId="1" fillId="3" borderId="0" xfId="0" applyNumberFormat="1" applyFont="1" applyFill="1" applyAlignment="1">
      <alignment vertical="center"/>
    </xf>
    <xf numFmtId="179" fontId="1" fillId="3" borderId="0" xfId="0" applyNumberFormat="1" applyFont="1" applyFill="1" applyAlignment="1">
      <alignment horizontal="center" vertical="center"/>
    </xf>
    <xf numFmtId="0" fontId="1" fillId="3" borderId="1" xfId="0" applyFont="1" applyFill="1" applyBorder="1" applyAlignment="1">
      <alignment vertical="center"/>
    </xf>
    <xf numFmtId="180" fontId="1" fillId="3" borderId="1" xfId="0" applyNumberFormat="1" applyFont="1" applyFill="1" applyBorder="1" applyAlignment="1">
      <alignment vertical="center"/>
    </xf>
    <xf numFmtId="179" fontId="1" fillId="3" borderId="0" xfId="0" applyNumberFormat="1" applyFont="1" applyFill="1" applyAlignment="1">
      <alignment horizontal="right" vertical="center"/>
    </xf>
    <xf numFmtId="0" fontId="9" fillId="3" borderId="2" xfId="0" applyFont="1" applyFill="1" applyBorder="1" applyAlignment="1">
      <alignment horizontal="center" vertical="center" wrapText="1"/>
    </xf>
    <xf numFmtId="180" fontId="9" fillId="3" borderId="2" xfId="0" applyNumberFormat="1" applyFont="1" applyFill="1" applyBorder="1" applyAlignment="1">
      <alignment horizontal="center" vertical="center" wrapText="1"/>
    </xf>
    <xf numFmtId="179" fontId="9" fillId="3" borderId="2"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180" fontId="1" fillId="3" borderId="2" xfId="0" applyNumberFormat="1" applyFont="1" applyFill="1" applyBorder="1" applyAlignment="1" applyProtection="1">
      <alignment horizontal="center" vertical="center" wrapText="1"/>
      <protection locked="0"/>
    </xf>
    <xf numFmtId="181" fontId="1" fillId="3" borderId="2"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1" fillId="3" borderId="2" xfId="0" applyFont="1" applyFill="1" applyBorder="1" applyAlignment="1">
      <alignment horizontal="left" vertical="center" wrapText="1"/>
    </xf>
    <xf numFmtId="183" fontId="1" fillId="3" borderId="2" xfId="0" applyNumberFormat="1" applyFont="1" applyFill="1" applyBorder="1" applyAlignment="1">
      <alignment horizontal="center" vertical="center" wrapText="1"/>
    </xf>
    <xf numFmtId="180" fontId="1" fillId="3" borderId="2" xfId="0" applyNumberFormat="1" applyFont="1" applyFill="1" applyBorder="1" applyAlignment="1">
      <alignment horizontal="center" vertical="center" wrapText="1"/>
    </xf>
    <xf numFmtId="0" fontId="14" fillId="3" borderId="2" xfId="0" applyFont="1" applyFill="1" applyBorder="1" applyAlignment="1">
      <alignment horizontal="left" vertical="center" wrapText="1"/>
    </xf>
    <xf numFmtId="0" fontId="15" fillId="3" borderId="2" xfId="0" applyFont="1" applyFill="1" applyBorder="1" applyAlignment="1">
      <alignment horizontal="left" vertical="center" wrapText="1"/>
    </xf>
    <xf numFmtId="49" fontId="1" fillId="3" borderId="2" xfId="7"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81" fontId="1" fillId="0" borderId="2" xfId="6" applyNumberFormat="1" applyFont="1" applyBorder="1" applyAlignment="1">
      <alignment horizontal="center" vertical="center"/>
    </xf>
    <xf numFmtId="180" fontId="1" fillId="3" borderId="2" xfId="7" applyNumberFormat="1" applyFont="1" applyFill="1" applyBorder="1" applyAlignment="1">
      <alignment horizontal="center" vertical="center" wrapText="1"/>
    </xf>
    <xf numFmtId="184" fontId="1" fillId="3" borderId="2" xfId="6" applyNumberFormat="1" applyFont="1" applyFill="1" applyBorder="1" applyAlignment="1">
      <alignment horizontal="center" vertical="center"/>
    </xf>
    <xf numFmtId="179" fontId="9" fillId="3" borderId="7" xfId="0" applyNumberFormat="1" applyFont="1" applyFill="1" applyBorder="1" applyAlignment="1">
      <alignment horizontal="left" vertical="center"/>
    </xf>
    <xf numFmtId="0" fontId="1" fillId="3" borderId="8" xfId="0" applyFont="1" applyFill="1" applyBorder="1" applyAlignment="1">
      <alignment horizontal="center" vertical="center"/>
    </xf>
    <xf numFmtId="179" fontId="1" fillId="3" borderId="2" xfId="0" applyNumberFormat="1" applyFont="1" applyFill="1" applyBorder="1" applyAlignment="1">
      <alignment horizontal="center" vertical="center" wrapText="1"/>
    </xf>
    <xf numFmtId="0" fontId="1" fillId="0" borderId="2" xfId="7" applyFont="1" applyBorder="1" applyAlignment="1">
      <alignment horizontal="left" vertical="center" wrapText="1"/>
    </xf>
    <xf numFmtId="0" fontId="1" fillId="3" borderId="2" xfId="7" applyFont="1" applyFill="1" applyBorder="1" applyAlignment="1">
      <alignment horizontal="center" vertical="center" wrapText="1"/>
    </xf>
    <xf numFmtId="180" fontId="1" fillId="0" borderId="2" xfId="7" applyNumberFormat="1" applyFont="1" applyBorder="1" applyAlignment="1" applyProtection="1">
      <alignment horizontal="center" vertical="center" wrapText="1"/>
      <protection locked="0"/>
    </xf>
    <xf numFmtId="183" fontId="1" fillId="0" borderId="2" xfId="0" applyNumberFormat="1" applyFont="1" applyBorder="1" applyAlignment="1">
      <alignment horizontal="center" vertical="center" wrapText="1"/>
    </xf>
    <xf numFmtId="184" fontId="1" fillId="0" borderId="2" xfId="0" applyNumberFormat="1" applyFont="1" applyBorder="1" applyAlignment="1">
      <alignment horizontal="center" vertical="center" wrapText="1"/>
    </xf>
    <xf numFmtId="179" fontId="9" fillId="3" borderId="8" xfId="0" applyNumberFormat="1" applyFont="1" applyFill="1" applyBorder="1" applyAlignment="1">
      <alignment horizontal="left" vertical="center"/>
    </xf>
    <xf numFmtId="0" fontId="16" fillId="0" borderId="0" xfId="0" applyFont="1" applyAlignment="1">
      <alignment horizontal="center" vertical="center"/>
    </xf>
    <xf numFmtId="0" fontId="1" fillId="0" borderId="0" xfId="0" applyFont="1" applyAlignment="1">
      <alignment horizontal="right"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2" fillId="0" borderId="5" xfId="0" applyFont="1" applyBorder="1" applyAlignment="1">
      <alignment horizontal="center" vertical="center"/>
    </xf>
    <xf numFmtId="181" fontId="2" fillId="0" borderId="2" xfId="0" applyNumberFormat="1" applyFont="1" applyBorder="1" applyAlignment="1">
      <alignment horizontal="center" vertical="center"/>
    </xf>
    <xf numFmtId="181" fontId="2" fillId="0" borderId="0" xfId="0" applyNumberFormat="1" applyFont="1" applyAlignment="1">
      <alignment horizontal="center" vertical="center"/>
    </xf>
    <xf numFmtId="181" fontId="4" fillId="0" borderId="0" xfId="0" applyNumberFormat="1" applyFont="1" applyAlignment="1">
      <alignment vertical="center"/>
    </xf>
    <xf numFmtId="181" fontId="3" fillId="0" borderId="2" xfId="0" applyNumberFormat="1" applyFont="1" applyBorder="1" applyAlignment="1">
      <alignment horizontal="center" vertical="center"/>
    </xf>
    <xf numFmtId="181" fontId="3" fillId="0" borderId="0" xfId="0" applyNumberFormat="1" applyFont="1" applyAlignment="1">
      <alignment horizontal="center" vertical="center"/>
    </xf>
    <xf numFmtId="0" fontId="18" fillId="0" borderId="0" xfId="0" applyFont="1" applyAlignment="1">
      <alignment vertical="center"/>
    </xf>
    <xf numFmtId="0" fontId="18" fillId="0" borderId="0" xfId="12" applyFont="1">
      <alignment vertical="center"/>
    </xf>
    <xf numFmtId="0" fontId="4" fillId="0" borderId="0" xfId="12" applyFont="1" applyAlignment="1">
      <alignment vertical="center" wrapText="1"/>
    </xf>
    <xf numFmtId="0" fontId="4" fillId="0" borderId="0" xfId="12" applyFont="1">
      <alignment vertical="center"/>
    </xf>
    <xf numFmtId="0" fontId="5" fillId="0" borderId="0" xfId="8" applyFont="1" applyAlignment="1">
      <alignment horizontal="center" vertical="center"/>
    </xf>
    <xf numFmtId="0" fontId="9" fillId="0" borderId="0" xfId="8" applyFont="1" applyAlignment="1">
      <alignment horizontal="left" vertical="center"/>
    </xf>
    <xf numFmtId="0" fontId="3" fillId="0" borderId="0" xfId="8" applyFont="1" applyAlignment="1">
      <alignment horizontal="justify" vertical="center"/>
    </xf>
    <xf numFmtId="0" fontId="9" fillId="0" borderId="0" xfId="8" applyFont="1" applyAlignment="1">
      <alignment horizontal="justify" vertical="center"/>
    </xf>
    <xf numFmtId="0" fontId="1" fillId="0" borderId="0" xfId="8" applyFont="1" applyAlignment="1">
      <alignment horizontal="justify" vertical="center"/>
    </xf>
    <xf numFmtId="0" fontId="1" fillId="3" borderId="0" xfId="8" applyFont="1" applyFill="1" applyAlignment="1">
      <alignment horizontal="justify" vertical="center"/>
    </xf>
    <xf numFmtId="0" fontId="1" fillId="0" borderId="0" xfId="13" applyFont="1" applyAlignment="1">
      <alignment horizontal="left" vertical="center" wrapText="1"/>
    </xf>
    <xf numFmtId="0" fontId="9" fillId="0" borderId="0" xfId="9" applyFont="1" applyAlignment="1">
      <alignment horizontal="justify" vertical="center"/>
    </xf>
    <xf numFmtId="0" fontId="1" fillId="0" borderId="0" xfId="12" applyFont="1" applyAlignment="1">
      <alignment horizontal="left" vertical="center" wrapText="1"/>
    </xf>
    <xf numFmtId="0" fontId="1" fillId="3" borderId="0" xfId="12" applyFont="1" applyFill="1" applyAlignment="1">
      <alignment horizontal="left" vertical="center" wrapText="1"/>
    </xf>
    <xf numFmtId="0" fontId="1" fillId="0" borderId="0" xfId="11" applyFont="1" applyAlignment="1">
      <alignment horizontal="left" vertical="center" wrapText="1"/>
    </xf>
    <xf numFmtId="0" fontId="6" fillId="0" borderId="0" xfId="8" applyFont="1" applyAlignment="1">
      <alignment horizontal="justify"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16" fillId="0" borderId="0" xfId="0" applyFont="1" applyAlignment="1">
      <alignment horizontal="center" vertical="center"/>
    </xf>
    <xf numFmtId="0" fontId="1" fillId="0" borderId="0" xfId="0" applyFont="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17" fillId="0" borderId="6"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5" fillId="3" borderId="0" xfId="0" applyFont="1" applyFill="1" applyAlignment="1">
      <alignment horizontal="center" vertical="center"/>
    </xf>
    <xf numFmtId="0" fontId="9" fillId="3" borderId="6" xfId="0" applyFont="1" applyFill="1" applyBorder="1" applyAlignment="1">
      <alignment horizontal="right" vertical="center"/>
    </xf>
    <xf numFmtId="0" fontId="9" fillId="3" borderId="7" xfId="0" applyFont="1" applyFill="1" applyBorder="1" applyAlignment="1">
      <alignment horizontal="right" vertical="center"/>
    </xf>
    <xf numFmtId="181" fontId="10" fillId="3" borderId="7" xfId="0" applyNumberFormat="1" applyFont="1" applyFill="1" applyBorder="1" applyAlignment="1">
      <alignment horizontal="center" vertical="center"/>
    </xf>
    <xf numFmtId="179" fontId="1" fillId="3" borderId="0" xfId="0" applyNumberFormat="1" applyFont="1" applyFill="1" applyAlignment="1">
      <alignment horizontal="right" vertical="center"/>
    </xf>
    <xf numFmtId="0" fontId="5" fillId="0" borderId="0" xfId="0" applyFont="1" applyAlignment="1">
      <alignment horizontal="center" vertical="center"/>
    </xf>
    <xf numFmtId="0" fontId="9" fillId="0" borderId="6" xfId="0" applyFont="1" applyBorder="1" applyAlignment="1">
      <alignment horizontal="right" vertical="center"/>
    </xf>
    <xf numFmtId="0" fontId="9" fillId="0" borderId="7" xfId="0" applyFont="1" applyBorder="1" applyAlignment="1">
      <alignment horizontal="right" vertical="center"/>
    </xf>
    <xf numFmtId="181" fontId="10" fillId="0" borderId="7" xfId="0" applyNumberFormat="1"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0" xfId="0" applyFont="1" applyAlignment="1">
      <alignment horizontal="center" vertical="center"/>
    </xf>
    <xf numFmtId="0" fontId="1" fillId="0" borderId="0" xfId="0" applyFont="1" applyAlignment="1">
      <alignment horizontal="center" vertical="center"/>
    </xf>
    <xf numFmtId="0" fontId="39" fillId="0" borderId="2" xfId="0" applyFont="1" applyBorder="1" applyAlignment="1">
      <alignment horizontal="center" vertical="center"/>
    </xf>
  </cellXfs>
  <cellStyles count="18">
    <cellStyle name="0,0_x000d__x000a_NA_x000d__x000a_" xfId="1" xr:uid="{00000000-0005-0000-0000-000031000000}"/>
    <cellStyle name="ColLevel_0" xfId="2" xr:uid="{00000000-0005-0000-0000-000032000000}"/>
    <cellStyle name="RowLevel_0" xfId="3" xr:uid="{00000000-0005-0000-0000-000033000000}"/>
    <cellStyle name="差_2013rd-xdyh3养护大中修工程养护大中修工程" xfId="4" xr:uid="{00000000-0005-0000-0000-000034000000}"/>
    <cellStyle name="差_S334改扩建工程路面清单(复核)" xfId="5" xr:uid="{00000000-0005-0000-0000-000035000000}"/>
    <cellStyle name="常规" xfId="0" builtinId="0"/>
    <cellStyle name="常规 10 2 2 2" xfId="6" xr:uid="{00000000-0005-0000-0000-000036000000}"/>
    <cellStyle name="常规 2" xfId="7" xr:uid="{00000000-0005-0000-0000-000037000000}"/>
    <cellStyle name="常规 2 2" xfId="8" xr:uid="{00000000-0005-0000-0000-000038000000}"/>
    <cellStyle name="常规 2 2 2" xfId="9" xr:uid="{00000000-0005-0000-0000-000039000000}"/>
    <cellStyle name="常规 3" xfId="10" xr:uid="{00000000-0005-0000-0000-00003A000000}"/>
    <cellStyle name="常规 3 2" xfId="11" xr:uid="{00000000-0005-0000-0000-00003B000000}"/>
    <cellStyle name="常规 3 2 2" xfId="12" xr:uid="{00000000-0005-0000-0000-00003C000000}"/>
    <cellStyle name="常规 3 37" xfId="13" xr:uid="{00000000-0005-0000-0000-00003D000000}"/>
    <cellStyle name="常规 4" xfId="14" xr:uid="{00000000-0005-0000-0000-00003E000000}"/>
    <cellStyle name="常规 8" xfId="15" xr:uid="{00000000-0005-0000-0000-00003F000000}"/>
    <cellStyle name="好_2013rd-xdyh3养护大中修工程养护大中修工程" xfId="16" xr:uid="{00000000-0005-0000-0000-000040000000}"/>
    <cellStyle name="好_S334改扩建工程路面清单(复核)" xfId="17" xr:uid="{00000000-0005-0000-0000-000041000000}"/>
  </cellStyles>
  <dxfs count="2">
    <dxf>
      <font>
        <b val="0"/>
        <i val="0"/>
        <color indexed="9"/>
      </font>
    </dxf>
    <dxf>
      <font>
        <b val="0"/>
        <i val="0"/>
        <color indexed="9"/>
      </font>
    </dxf>
  </dxfs>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105;&#30340;&#25991;&#20214;&#23478;/2013&#24180;&#39033;&#30446;/&#22826;&#20179;&#20132;&#36890;&#23616;/tt/&#33487;&#24030;&#20013;&#29615;/&#33487;&#24030;&#20013;&#29615;&#21271;&#27573;2&#2663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25105;&#30340;&#25991;&#20214;&#23478;\2013&#24180;&#39033;&#30446;\&#22826;&#20179;&#20132;&#36890;&#23616;\tt\&#33487;&#24030;&#20013;&#29615;\&#33487;&#24030;&#20013;&#29615;&#21271;&#27573;2&#2663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封面"/>
      <sheetName val="说明"/>
      <sheetName val="100章"/>
      <sheetName val="200章"/>
      <sheetName val="300章"/>
      <sheetName val="400章"/>
      <sheetName val="600章"/>
      <sheetName val="计日工、暂估价表"/>
      <sheetName val="汇总表"/>
      <sheetName val="工程量清单单价分析表"/>
      <sheetName val="100章 (2)"/>
      <sheetName val="200章 (2)"/>
      <sheetName val="300章 (2)"/>
      <sheetName val="400章 (2)"/>
      <sheetName val="500章（2）"/>
      <sheetName val="600章（2）"/>
      <sheetName val="700章（2）"/>
      <sheetName val="100章（养护）"/>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0章（养护）"/>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16"/>
  <sheetViews>
    <sheetView view="pageBreakPreview" zoomScaleNormal="100" workbookViewId="0">
      <selection activeCell="A6" sqref="A6"/>
    </sheetView>
  </sheetViews>
  <sheetFormatPr defaultColWidth="9" defaultRowHeight="42" customHeight="1" x14ac:dyDescent="0.15"/>
  <cols>
    <col min="1" max="1" width="103.75" style="2" customWidth="1"/>
    <col min="2" max="16384" width="9" style="2"/>
  </cols>
  <sheetData>
    <row r="2" spans="1:5" s="145" customFormat="1" ht="83.1" customHeight="1" x14ac:dyDescent="0.15">
      <c r="A2" s="146" t="s">
        <v>0</v>
      </c>
      <c r="B2" s="147"/>
      <c r="C2" s="147"/>
      <c r="D2" s="147"/>
      <c r="E2" s="147"/>
    </row>
    <row r="6" spans="1:5" s="145" customFormat="1" ht="42" customHeight="1" x14ac:dyDescent="0.15">
      <c r="A6" s="148" t="s">
        <v>1</v>
      </c>
    </row>
    <row r="7" spans="1:5" ht="42" customHeight="1" x14ac:dyDescent="0.15">
      <c r="A7" s="148" t="s">
        <v>2</v>
      </c>
    </row>
    <row r="8" spans="1:5" ht="42" customHeight="1" x14ac:dyDescent="0.15">
      <c r="A8" s="148" t="s">
        <v>3</v>
      </c>
    </row>
    <row r="9" spans="1:5" ht="42" customHeight="1" x14ac:dyDescent="0.15">
      <c r="A9" s="148" t="s">
        <v>4</v>
      </c>
    </row>
    <row r="10" spans="1:5" ht="42" customHeight="1" x14ac:dyDescent="0.15">
      <c r="A10" s="148"/>
    </row>
    <row r="14" spans="1:5" ht="42" customHeight="1" x14ac:dyDescent="0.15">
      <c r="A14" s="149" t="s">
        <v>5</v>
      </c>
    </row>
    <row r="15" spans="1:5" ht="42" customHeight="1" x14ac:dyDescent="0.15">
      <c r="A15" s="149" t="s">
        <v>6</v>
      </c>
    </row>
    <row r="16" spans="1:5" ht="42" customHeight="1" x14ac:dyDescent="0.15">
      <c r="A16" s="150" t="s">
        <v>7</v>
      </c>
    </row>
  </sheetData>
  <sheetProtection algorithmName="SHA-512" hashValue="1bp/yqTDYanyatb7mKZjdsBDPgcVflLz7BXVctqlW9U1clKOhCLDm1A0wJh2Nb27IvArQcVlkaa650QX2OZ9Cw==" saltValue="CEuQ0Q9nP6UngF+Xv1Zhkw==" spinCount="100000" sheet="1" objects="1" formatCells="0" formatColumns="0" formatRows="0"/>
  <phoneticPr fontId="37"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8"/>
  <sheetViews>
    <sheetView view="pageBreakPreview" zoomScaleNormal="100" workbookViewId="0">
      <pane ySplit="4" topLeftCell="A5" activePane="bottomLeft" state="frozen"/>
      <selection pane="bottomLeft" activeCell="F5" sqref="F5:F59"/>
    </sheetView>
  </sheetViews>
  <sheetFormatPr defaultColWidth="9" defaultRowHeight="15.75" x14ac:dyDescent="0.15"/>
  <cols>
    <col min="1" max="1" width="7.875" style="5" customWidth="1"/>
    <col min="2" max="2" width="32.625" style="5" customWidth="1"/>
    <col min="3" max="3" width="7.625" style="5" customWidth="1"/>
    <col min="4" max="4" width="11.625" style="5" customWidth="1"/>
    <col min="5" max="5" width="12.875" style="6" customWidth="1"/>
    <col min="6" max="6" width="14.375" style="7" customWidth="1"/>
    <col min="7" max="7" width="10.625" style="5" customWidth="1"/>
    <col min="8" max="16384" width="9" style="5"/>
  </cols>
  <sheetData>
    <row r="1" spans="1:6" ht="42" customHeight="1" x14ac:dyDescent="0.15">
      <c r="A1" s="171" t="s">
        <v>387</v>
      </c>
      <c r="B1" s="171"/>
      <c r="C1" s="171"/>
      <c r="D1" s="171"/>
      <c r="E1" s="171"/>
      <c r="F1" s="171"/>
    </row>
    <row r="2" spans="1:6" s="1" customFormat="1" ht="24" customHeight="1" x14ac:dyDescent="0.15">
      <c r="A2" s="8" t="str">
        <f>总计!A2</f>
        <v>项目名称：2026-2027年浦口区公路综合养护服务项目</v>
      </c>
      <c r="B2" s="9"/>
      <c r="C2" s="9"/>
      <c r="D2" s="9"/>
      <c r="E2" s="177"/>
      <c r="F2" s="178"/>
    </row>
    <row r="3" spans="1:6" s="1" customFormat="1" ht="24" customHeight="1" x14ac:dyDescent="0.15">
      <c r="A3" s="8"/>
      <c r="B3" s="12"/>
      <c r="C3" s="12"/>
      <c r="D3" s="12"/>
      <c r="E3" s="8"/>
      <c r="F3" s="11" t="s">
        <v>166</v>
      </c>
    </row>
    <row r="4" spans="1:6" s="2" customFormat="1" ht="30" customHeight="1" x14ac:dyDescent="0.15">
      <c r="A4" s="14" t="s">
        <v>167</v>
      </c>
      <c r="B4" s="15" t="s">
        <v>254</v>
      </c>
      <c r="C4" s="15" t="s">
        <v>169</v>
      </c>
      <c r="D4" s="16" t="s">
        <v>170</v>
      </c>
      <c r="E4" s="17" t="s">
        <v>171</v>
      </c>
      <c r="F4" s="18" t="s">
        <v>255</v>
      </c>
    </row>
    <row r="5" spans="1:6" s="2" customFormat="1" ht="30" customHeight="1" x14ac:dyDescent="0.15">
      <c r="A5" s="19" t="s">
        <v>388</v>
      </c>
      <c r="B5" s="36" t="s">
        <v>389</v>
      </c>
      <c r="C5" s="19" t="s">
        <v>174</v>
      </c>
      <c r="D5" s="37"/>
      <c r="E5" s="38"/>
      <c r="F5" s="39" t="s">
        <v>174</v>
      </c>
    </row>
    <row r="6" spans="1:6" s="2" customFormat="1" ht="30" customHeight="1" x14ac:dyDescent="0.15">
      <c r="A6" s="23" t="s">
        <v>91</v>
      </c>
      <c r="B6" s="36" t="s">
        <v>390</v>
      </c>
      <c r="C6" s="40" t="s">
        <v>188</v>
      </c>
      <c r="D6" s="41">
        <v>35</v>
      </c>
      <c r="E6" s="42"/>
      <c r="F6" s="27">
        <f t="shared" ref="F6:F59" si="0">IF(D6="","",ROUND(D6*E6,2))</f>
        <v>0</v>
      </c>
    </row>
    <row r="7" spans="1:6" s="2" customFormat="1" ht="30" customHeight="1" x14ac:dyDescent="0.15">
      <c r="A7" s="23" t="s">
        <v>94</v>
      </c>
      <c r="B7" s="36" t="s">
        <v>391</v>
      </c>
      <c r="C7" s="40" t="s">
        <v>188</v>
      </c>
      <c r="D7" s="41">
        <v>15</v>
      </c>
      <c r="E7" s="47"/>
      <c r="F7" s="27">
        <f t="shared" si="0"/>
        <v>0</v>
      </c>
    </row>
    <row r="8" spans="1:6" s="2" customFormat="1" ht="30" customHeight="1" x14ac:dyDescent="0.15">
      <c r="A8" s="19" t="s">
        <v>392</v>
      </c>
      <c r="B8" s="36" t="s">
        <v>393</v>
      </c>
      <c r="C8" s="19"/>
      <c r="D8" s="41"/>
      <c r="E8" s="42"/>
      <c r="F8" s="27" t="str">
        <f t="shared" si="0"/>
        <v/>
      </c>
    </row>
    <row r="9" spans="1:6" s="2" customFormat="1" ht="30" customHeight="1" x14ac:dyDescent="0.15">
      <c r="A9" s="23" t="s">
        <v>91</v>
      </c>
      <c r="B9" s="36" t="s">
        <v>394</v>
      </c>
      <c r="C9" s="19" t="s">
        <v>174</v>
      </c>
      <c r="D9" s="41"/>
      <c r="E9" s="47"/>
      <c r="F9" s="27" t="str">
        <f t="shared" si="0"/>
        <v/>
      </c>
    </row>
    <row r="10" spans="1:6" s="2" customFormat="1" ht="30" customHeight="1" x14ac:dyDescent="0.15">
      <c r="A10" s="23" t="s">
        <v>265</v>
      </c>
      <c r="B10" s="36" t="s">
        <v>395</v>
      </c>
      <c r="C10" s="40" t="s">
        <v>396</v>
      </c>
      <c r="D10" s="41">
        <v>1</v>
      </c>
      <c r="E10" s="42"/>
      <c r="F10" s="27">
        <f t="shared" si="0"/>
        <v>0</v>
      </c>
    </row>
    <row r="11" spans="1:6" s="2" customFormat="1" ht="30" customHeight="1" x14ac:dyDescent="0.15">
      <c r="A11" s="23" t="s">
        <v>268</v>
      </c>
      <c r="B11" s="36" t="s">
        <v>397</v>
      </c>
      <c r="C11" s="40" t="s">
        <v>396</v>
      </c>
      <c r="D11" s="41">
        <v>1</v>
      </c>
      <c r="E11" s="47"/>
      <c r="F11" s="27">
        <f t="shared" si="0"/>
        <v>0</v>
      </c>
    </row>
    <row r="12" spans="1:6" s="2" customFormat="1" ht="30" customHeight="1" x14ac:dyDescent="0.15">
      <c r="A12" s="23" t="s">
        <v>270</v>
      </c>
      <c r="B12" s="36" t="s">
        <v>398</v>
      </c>
      <c r="C12" s="40" t="s">
        <v>396</v>
      </c>
      <c r="D12" s="41">
        <v>1</v>
      </c>
      <c r="E12" s="42"/>
      <c r="F12" s="27">
        <f t="shared" si="0"/>
        <v>0</v>
      </c>
    </row>
    <row r="13" spans="1:6" s="2" customFormat="1" ht="30" customHeight="1" x14ac:dyDescent="0.15">
      <c r="A13" s="23" t="s">
        <v>399</v>
      </c>
      <c r="B13" s="36" t="s">
        <v>400</v>
      </c>
      <c r="C13" s="40" t="s">
        <v>396</v>
      </c>
      <c r="D13" s="41">
        <v>1</v>
      </c>
      <c r="E13" s="47"/>
      <c r="F13" s="27">
        <f t="shared" si="0"/>
        <v>0</v>
      </c>
    </row>
    <row r="14" spans="1:6" s="2" customFormat="1" ht="30" customHeight="1" x14ac:dyDescent="0.15">
      <c r="A14" s="23" t="s">
        <v>401</v>
      </c>
      <c r="B14" s="36" t="s">
        <v>402</v>
      </c>
      <c r="C14" s="40" t="s">
        <v>396</v>
      </c>
      <c r="D14" s="41">
        <v>1</v>
      </c>
      <c r="E14" s="42"/>
      <c r="F14" s="27">
        <f t="shared" si="0"/>
        <v>0</v>
      </c>
    </row>
    <row r="15" spans="1:6" s="2" customFormat="1" ht="30" customHeight="1" x14ac:dyDescent="0.15">
      <c r="A15" s="23" t="s">
        <v>403</v>
      </c>
      <c r="B15" s="36" t="s">
        <v>404</v>
      </c>
      <c r="C15" s="40" t="s">
        <v>396</v>
      </c>
      <c r="D15" s="41">
        <v>8</v>
      </c>
      <c r="E15" s="47"/>
      <c r="F15" s="27">
        <f t="shared" si="0"/>
        <v>0</v>
      </c>
    </row>
    <row r="16" spans="1:6" s="2" customFormat="1" ht="30" customHeight="1" x14ac:dyDescent="0.15">
      <c r="A16" s="23" t="s">
        <v>94</v>
      </c>
      <c r="B16" s="36" t="s">
        <v>405</v>
      </c>
      <c r="C16" s="19" t="s">
        <v>174</v>
      </c>
      <c r="D16" s="41"/>
      <c r="E16" s="42"/>
      <c r="F16" s="27" t="str">
        <f t="shared" si="0"/>
        <v/>
      </c>
    </row>
    <row r="17" spans="1:6" s="2" customFormat="1" ht="42" customHeight="1" x14ac:dyDescent="0.15">
      <c r="A17" s="23" t="s">
        <v>265</v>
      </c>
      <c r="B17" s="36" t="s">
        <v>406</v>
      </c>
      <c r="C17" s="19" t="s">
        <v>195</v>
      </c>
      <c r="D17" s="41">
        <v>8</v>
      </c>
      <c r="E17" s="47"/>
      <c r="F17" s="27">
        <f t="shared" si="0"/>
        <v>0</v>
      </c>
    </row>
    <row r="18" spans="1:6" s="2" customFormat="1" ht="30" customHeight="1" x14ac:dyDescent="0.15">
      <c r="A18" s="23" t="s">
        <v>268</v>
      </c>
      <c r="B18" s="36" t="s">
        <v>407</v>
      </c>
      <c r="C18" s="40" t="s">
        <v>188</v>
      </c>
      <c r="D18" s="41">
        <v>2</v>
      </c>
      <c r="E18" s="42"/>
      <c r="F18" s="27">
        <f t="shared" si="0"/>
        <v>0</v>
      </c>
    </row>
    <row r="19" spans="1:6" s="2" customFormat="1" ht="30" customHeight="1" x14ac:dyDescent="0.15">
      <c r="A19" s="23" t="s">
        <v>270</v>
      </c>
      <c r="B19" s="36" t="s">
        <v>408</v>
      </c>
      <c r="C19" s="40" t="s">
        <v>188</v>
      </c>
      <c r="D19" s="41">
        <v>1</v>
      </c>
      <c r="E19" s="47"/>
      <c r="F19" s="27">
        <f t="shared" si="0"/>
        <v>0</v>
      </c>
    </row>
    <row r="20" spans="1:6" s="2" customFormat="1" ht="30" customHeight="1" x14ac:dyDescent="0.15">
      <c r="A20" s="23" t="s">
        <v>399</v>
      </c>
      <c r="B20" s="36" t="s">
        <v>409</v>
      </c>
      <c r="C20" s="19" t="s">
        <v>195</v>
      </c>
      <c r="D20" s="41">
        <v>8</v>
      </c>
      <c r="E20" s="42"/>
      <c r="F20" s="27">
        <f t="shared" si="0"/>
        <v>0</v>
      </c>
    </row>
    <row r="21" spans="1:6" s="2" customFormat="1" ht="30" customHeight="1" x14ac:dyDescent="0.15">
      <c r="A21" s="19" t="s">
        <v>410</v>
      </c>
      <c r="B21" s="36" t="s">
        <v>411</v>
      </c>
      <c r="C21" s="40" t="s">
        <v>412</v>
      </c>
      <c r="D21" s="41">
        <v>6</v>
      </c>
      <c r="E21" s="47"/>
      <c r="F21" s="27">
        <f t="shared" si="0"/>
        <v>0</v>
      </c>
    </row>
    <row r="22" spans="1:6" s="2" customFormat="1" ht="30" customHeight="1" x14ac:dyDescent="0.15">
      <c r="A22" s="19" t="s">
        <v>413</v>
      </c>
      <c r="B22" s="36" t="s">
        <v>414</v>
      </c>
      <c r="C22" s="19" t="s">
        <v>195</v>
      </c>
      <c r="D22" s="41">
        <v>3</v>
      </c>
      <c r="E22" s="42"/>
      <c r="F22" s="27">
        <f t="shared" si="0"/>
        <v>0</v>
      </c>
    </row>
    <row r="23" spans="1:6" s="2" customFormat="1" ht="30" customHeight="1" x14ac:dyDescent="0.15">
      <c r="A23" s="19" t="s">
        <v>415</v>
      </c>
      <c r="B23" s="36" t="s">
        <v>416</v>
      </c>
      <c r="C23" s="19" t="s">
        <v>195</v>
      </c>
      <c r="D23" s="41">
        <v>3</v>
      </c>
      <c r="E23" s="47"/>
      <c r="F23" s="27">
        <f t="shared" si="0"/>
        <v>0</v>
      </c>
    </row>
    <row r="24" spans="1:6" s="2" customFormat="1" ht="30" customHeight="1" x14ac:dyDescent="0.15">
      <c r="A24" s="19" t="s">
        <v>417</v>
      </c>
      <c r="B24" s="36" t="s">
        <v>418</v>
      </c>
      <c r="C24" s="19" t="s">
        <v>174</v>
      </c>
      <c r="D24" s="41"/>
      <c r="E24" s="42"/>
      <c r="F24" s="27" t="str">
        <f t="shared" si="0"/>
        <v/>
      </c>
    </row>
    <row r="25" spans="1:6" s="2" customFormat="1" ht="30" customHeight="1" x14ac:dyDescent="0.15">
      <c r="A25" s="23" t="s">
        <v>91</v>
      </c>
      <c r="B25" s="36" t="s">
        <v>419</v>
      </c>
      <c r="C25" s="19" t="s">
        <v>260</v>
      </c>
      <c r="D25" s="41">
        <v>60</v>
      </c>
      <c r="E25" s="47"/>
      <c r="F25" s="27">
        <f t="shared" si="0"/>
        <v>0</v>
      </c>
    </row>
    <row r="26" spans="1:6" s="2" customFormat="1" ht="30" customHeight="1" x14ac:dyDescent="0.15">
      <c r="A26" s="23" t="s">
        <v>94</v>
      </c>
      <c r="B26" s="36" t="s">
        <v>420</v>
      </c>
      <c r="C26" s="19" t="s">
        <v>260</v>
      </c>
      <c r="D26" s="41">
        <v>60</v>
      </c>
      <c r="E26" s="42"/>
      <c r="F26" s="27">
        <f t="shared" si="0"/>
        <v>0</v>
      </c>
    </row>
    <row r="27" spans="1:6" s="2" customFormat="1" ht="30" customHeight="1" x14ac:dyDescent="0.15">
      <c r="A27" s="23" t="s">
        <v>96</v>
      </c>
      <c r="B27" s="36" t="s">
        <v>421</v>
      </c>
      <c r="C27" s="40" t="s">
        <v>188</v>
      </c>
      <c r="D27" s="41">
        <v>30</v>
      </c>
      <c r="E27" s="47"/>
      <c r="F27" s="27">
        <f t="shared" si="0"/>
        <v>0</v>
      </c>
    </row>
    <row r="28" spans="1:6" s="2" customFormat="1" ht="30" customHeight="1" x14ac:dyDescent="0.15">
      <c r="A28" s="23" t="s">
        <v>98</v>
      </c>
      <c r="B28" s="36" t="s">
        <v>422</v>
      </c>
      <c r="C28" s="40" t="s">
        <v>267</v>
      </c>
      <c r="D28" s="41">
        <v>30</v>
      </c>
      <c r="E28" s="42"/>
      <c r="F28" s="27">
        <f t="shared" si="0"/>
        <v>0</v>
      </c>
    </row>
    <row r="29" spans="1:6" s="2" customFormat="1" ht="30" customHeight="1" x14ac:dyDescent="0.15">
      <c r="A29" s="23" t="s">
        <v>100</v>
      </c>
      <c r="B29" s="36" t="s">
        <v>423</v>
      </c>
      <c r="C29" s="40" t="s">
        <v>267</v>
      </c>
      <c r="D29" s="41">
        <v>8</v>
      </c>
      <c r="E29" s="47"/>
      <c r="F29" s="27">
        <f t="shared" si="0"/>
        <v>0</v>
      </c>
    </row>
    <row r="30" spans="1:6" s="2" customFormat="1" ht="30" customHeight="1" x14ac:dyDescent="0.15">
      <c r="A30" s="23" t="s">
        <v>102</v>
      </c>
      <c r="B30" s="36" t="s">
        <v>424</v>
      </c>
      <c r="C30" s="19" t="s">
        <v>195</v>
      </c>
      <c r="D30" s="41">
        <v>8</v>
      </c>
      <c r="E30" s="42"/>
      <c r="F30" s="27">
        <f t="shared" si="0"/>
        <v>0</v>
      </c>
    </row>
    <row r="31" spans="1:6" s="2" customFormat="1" ht="30" customHeight="1" x14ac:dyDescent="0.15">
      <c r="A31" s="23" t="s">
        <v>104</v>
      </c>
      <c r="B31" s="36" t="s">
        <v>425</v>
      </c>
      <c r="C31" s="19" t="s">
        <v>260</v>
      </c>
      <c r="D31" s="41">
        <v>1000</v>
      </c>
      <c r="E31" s="47"/>
      <c r="F31" s="27">
        <f t="shared" si="0"/>
        <v>0</v>
      </c>
    </row>
    <row r="32" spans="1:6" s="2" customFormat="1" ht="30" customHeight="1" x14ac:dyDescent="0.15">
      <c r="A32" s="19" t="s">
        <v>426</v>
      </c>
      <c r="B32" s="36" t="s">
        <v>427</v>
      </c>
      <c r="C32" s="19"/>
      <c r="D32" s="41"/>
      <c r="E32" s="42"/>
      <c r="F32" s="27" t="str">
        <f t="shared" si="0"/>
        <v/>
      </c>
    </row>
    <row r="33" spans="1:6" s="2" customFormat="1" ht="30" customHeight="1" x14ac:dyDescent="0.15">
      <c r="A33" s="23" t="s">
        <v>91</v>
      </c>
      <c r="B33" s="36" t="s">
        <v>428</v>
      </c>
      <c r="C33" s="19" t="s">
        <v>195</v>
      </c>
      <c r="D33" s="41">
        <v>120</v>
      </c>
      <c r="E33" s="47"/>
      <c r="F33" s="27">
        <f t="shared" si="0"/>
        <v>0</v>
      </c>
    </row>
    <row r="34" spans="1:6" s="2" customFormat="1" ht="30" customHeight="1" x14ac:dyDescent="0.15">
      <c r="A34" s="23" t="s">
        <v>94</v>
      </c>
      <c r="B34" s="36" t="s">
        <v>429</v>
      </c>
      <c r="C34" s="19" t="s">
        <v>195</v>
      </c>
      <c r="D34" s="41">
        <v>800</v>
      </c>
      <c r="E34" s="42"/>
      <c r="F34" s="27">
        <f t="shared" si="0"/>
        <v>0</v>
      </c>
    </row>
    <row r="35" spans="1:6" s="2" customFormat="1" ht="30" customHeight="1" x14ac:dyDescent="0.15">
      <c r="A35" s="23" t="s">
        <v>96</v>
      </c>
      <c r="B35" s="36" t="s">
        <v>430</v>
      </c>
      <c r="C35" s="19" t="s">
        <v>195</v>
      </c>
      <c r="D35" s="41">
        <v>80</v>
      </c>
      <c r="E35" s="47"/>
      <c r="F35" s="27">
        <f t="shared" si="0"/>
        <v>0</v>
      </c>
    </row>
    <row r="36" spans="1:6" s="2" customFormat="1" ht="30" customHeight="1" x14ac:dyDescent="0.15">
      <c r="A36" s="19" t="s">
        <v>431</v>
      </c>
      <c r="B36" s="36" t="s">
        <v>432</v>
      </c>
      <c r="C36" s="19" t="s">
        <v>195</v>
      </c>
      <c r="D36" s="41">
        <v>30</v>
      </c>
      <c r="E36" s="42"/>
      <c r="F36" s="27">
        <f t="shared" si="0"/>
        <v>0</v>
      </c>
    </row>
    <row r="37" spans="1:6" s="2" customFormat="1" ht="30" customHeight="1" x14ac:dyDescent="0.15">
      <c r="A37" s="19" t="s">
        <v>433</v>
      </c>
      <c r="B37" s="36" t="s">
        <v>434</v>
      </c>
      <c r="C37" s="19" t="s">
        <v>174</v>
      </c>
      <c r="D37" s="41"/>
      <c r="E37" s="47"/>
      <c r="F37" s="27" t="str">
        <f t="shared" si="0"/>
        <v/>
      </c>
    </row>
    <row r="38" spans="1:6" s="2" customFormat="1" ht="30" customHeight="1" x14ac:dyDescent="0.15">
      <c r="A38" s="23" t="s">
        <v>91</v>
      </c>
      <c r="B38" s="36" t="s">
        <v>435</v>
      </c>
      <c r="C38" s="19" t="s">
        <v>260</v>
      </c>
      <c r="D38" s="41">
        <v>8</v>
      </c>
      <c r="E38" s="42"/>
      <c r="F38" s="27">
        <f t="shared" si="0"/>
        <v>0</v>
      </c>
    </row>
    <row r="39" spans="1:6" s="2" customFormat="1" ht="30" customHeight="1" x14ac:dyDescent="0.15">
      <c r="A39" s="23" t="s">
        <v>94</v>
      </c>
      <c r="B39" s="36" t="s">
        <v>436</v>
      </c>
      <c r="C39" s="19" t="s">
        <v>260</v>
      </c>
      <c r="D39" s="41">
        <v>3</v>
      </c>
      <c r="E39" s="47"/>
      <c r="F39" s="27">
        <f t="shared" si="0"/>
        <v>0</v>
      </c>
    </row>
    <row r="40" spans="1:6" s="2" customFormat="1" ht="30" customHeight="1" x14ac:dyDescent="0.15">
      <c r="A40" s="19" t="s">
        <v>437</v>
      </c>
      <c r="B40" s="36" t="s">
        <v>438</v>
      </c>
      <c r="C40" s="19"/>
      <c r="D40" s="41"/>
      <c r="E40" s="42"/>
      <c r="F40" s="27" t="str">
        <f t="shared" si="0"/>
        <v/>
      </c>
    </row>
    <row r="41" spans="1:6" s="2" customFormat="1" ht="30" customHeight="1" x14ac:dyDescent="0.15">
      <c r="A41" s="23" t="s">
        <v>91</v>
      </c>
      <c r="B41" s="36" t="s">
        <v>439</v>
      </c>
      <c r="C41" s="40" t="s">
        <v>267</v>
      </c>
      <c r="D41" s="41">
        <v>150</v>
      </c>
      <c r="E41" s="47"/>
      <c r="F41" s="27">
        <f t="shared" si="0"/>
        <v>0</v>
      </c>
    </row>
    <row r="42" spans="1:6" s="2" customFormat="1" ht="30" customHeight="1" x14ac:dyDescent="0.15">
      <c r="A42" s="23" t="s">
        <v>94</v>
      </c>
      <c r="B42" s="36" t="s">
        <v>440</v>
      </c>
      <c r="C42" s="40" t="s">
        <v>441</v>
      </c>
      <c r="D42" s="41">
        <v>30</v>
      </c>
      <c r="E42" s="42"/>
      <c r="F42" s="27">
        <f t="shared" si="0"/>
        <v>0</v>
      </c>
    </row>
    <row r="43" spans="1:6" s="2" customFormat="1" ht="30" customHeight="1" x14ac:dyDescent="0.15">
      <c r="A43" s="23" t="s">
        <v>96</v>
      </c>
      <c r="B43" s="36" t="s">
        <v>442</v>
      </c>
      <c r="C43" s="40" t="s">
        <v>396</v>
      </c>
      <c r="D43" s="41">
        <v>12</v>
      </c>
      <c r="E43" s="47"/>
      <c r="F43" s="27">
        <f t="shared" si="0"/>
        <v>0</v>
      </c>
    </row>
    <row r="44" spans="1:6" s="2" customFormat="1" ht="30" customHeight="1" x14ac:dyDescent="0.15">
      <c r="A44" s="19" t="s">
        <v>443</v>
      </c>
      <c r="B44" s="36" t="s">
        <v>444</v>
      </c>
      <c r="C44" s="19" t="s">
        <v>195</v>
      </c>
      <c r="D44" s="41">
        <v>25</v>
      </c>
      <c r="E44" s="42"/>
      <c r="F44" s="27">
        <f t="shared" si="0"/>
        <v>0</v>
      </c>
    </row>
    <row r="45" spans="1:6" s="2" customFormat="1" ht="30" customHeight="1" x14ac:dyDescent="0.15">
      <c r="A45" s="19" t="s">
        <v>445</v>
      </c>
      <c r="B45" s="36" t="s">
        <v>446</v>
      </c>
      <c r="C45" s="19" t="s">
        <v>174</v>
      </c>
      <c r="D45" s="41"/>
      <c r="E45" s="47"/>
      <c r="F45" s="27" t="str">
        <f t="shared" si="0"/>
        <v/>
      </c>
    </row>
    <row r="46" spans="1:6" s="2" customFormat="1" ht="30" customHeight="1" x14ac:dyDescent="0.15">
      <c r="A46" s="23" t="s">
        <v>91</v>
      </c>
      <c r="B46" s="36" t="s">
        <v>447</v>
      </c>
      <c r="C46" s="19" t="s">
        <v>260</v>
      </c>
      <c r="D46" s="41">
        <v>60</v>
      </c>
      <c r="E46" s="42"/>
      <c r="F46" s="27">
        <f t="shared" si="0"/>
        <v>0</v>
      </c>
    </row>
    <row r="47" spans="1:6" s="2" customFormat="1" ht="30" customHeight="1" x14ac:dyDescent="0.15">
      <c r="A47" s="23" t="s">
        <v>94</v>
      </c>
      <c r="B47" s="36" t="s">
        <v>448</v>
      </c>
      <c r="C47" s="19" t="s">
        <v>260</v>
      </c>
      <c r="D47" s="41">
        <v>8</v>
      </c>
      <c r="E47" s="47"/>
      <c r="F47" s="27">
        <f t="shared" si="0"/>
        <v>0</v>
      </c>
    </row>
    <row r="48" spans="1:6" s="2" customFormat="1" ht="30" customHeight="1" x14ac:dyDescent="0.15">
      <c r="A48" s="23" t="s">
        <v>96</v>
      </c>
      <c r="B48" s="36" t="s">
        <v>449</v>
      </c>
      <c r="C48" s="19" t="s">
        <v>260</v>
      </c>
      <c r="D48" s="41">
        <v>120</v>
      </c>
      <c r="E48" s="42"/>
      <c r="F48" s="27">
        <f t="shared" si="0"/>
        <v>0</v>
      </c>
    </row>
    <row r="49" spans="1:6" s="2" customFormat="1" ht="30" customHeight="1" x14ac:dyDescent="0.15">
      <c r="A49" s="19" t="s">
        <v>450</v>
      </c>
      <c r="B49" s="36" t="s">
        <v>451</v>
      </c>
      <c r="C49" s="43"/>
      <c r="D49" s="43"/>
      <c r="E49" s="47"/>
      <c r="F49" s="27" t="str">
        <f t="shared" si="0"/>
        <v/>
      </c>
    </row>
    <row r="50" spans="1:6" s="2" customFormat="1" ht="30" customHeight="1" x14ac:dyDescent="0.15">
      <c r="A50" s="23" t="s">
        <v>91</v>
      </c>
      <c r="B50" s="24" t="s">
        <v>452</v>
      </c>
      <c r="C50" s="40" t="s">
        <v>267</v>
      </c>
      <c r="D50" s="41">
        <v>8</v>
      </c>
      <c r="E50" s="42"/>
      <c r="F50" s="27">
        <f t="shared" si="0"/>
        <v>0</v>
      </c>
    </row>
    <row r="51" spans="1:6" s="2" customFormat="1" ht="30" customHeight="1" x14ac:dyDescent="0.15">
      <c r="A51" s="19" t="s">
        <v>453</v>
      </c>
      <c r="B51" s="36" t="s">
        <v>454</v>
      </c>
      <c r="C51" s="40" t="s">
        <v>455</v>
      </c>
      <c r="D51" s="41">
        <v>8</v>
      </c>
      <c r="E51" s="47"/>
      <c r="F51" s="27">
        <f t="shared" si="0"/>
        <v>0</v>
      </c>
    </row>
    <row r="52" spans="1:6" s="2" customFormat="1" ht="30" customHeight="1" x14ac:dyDescent="0.15">
      <c r="A52" s="19" t="s">
        <v>456</v>
      </c>
      <c r="B52" s="36" t="s">
        <v>457</v>
      </c>
      <c r="C52" s="40" t="s">
        <v>396</v>
      </c>
      <c r="D52" s="41">
        <v>6</v>
      </c>
      <c r="E52" s="42"/>
      <c r="F52" s="27">
        <f t="shared" si="0"/>
        <v>0</v>
      </c>
    </row>
    <row r="53" spans="1:6" s="2" customFormat="1" ht="30" customHeight="1" x14ac:dyDescent="0.15">
      <c r="A53" s="19" t="s">
        <v>458</v>
      </c>
      <c r="B53" s="36" t="s">
        <v>459</v>
      </c>
      <c r="C53" s="40" t="s">
        <v>455</v>
      </c>
      <c r="D53" s="41">
        <v>5</v>
      </c>
      <c r="E53" s="47"/>
      <c r="F53" s="27">
        <f t="shared" si="0"/>
        <v>0</v>
      </c>
    </row>
    <row r="54" spans="1:6" s="2" customFormat="1" ht="30" customHeight="1" x14ac:dyDescent="0.15">
      <c r="A54" s="19" t="s">
        <v>460</v>
      </c>
      <c r="B54" s="36" t="s">
        <v>461</v>
      </c>
      <c r="C54" s="40"/>
      <c r="D54" s="41"/>
      <c r="E54" s="42"/>
      <c r="F54" s="27" t="str">
        <f t="shared" si="0"/>
        <v/>
      </c>
    </row>
    <row r="55" spans="1:6" s="2" customFormat="1" ht="30" customHeight="1" x14ac:dyDescent="0.15">
      <c r="A55" s="23" t="s">
        <v>91</v>
      </c>
      <c r="B55" s="36" t="s">
        <v>462</v>
      </c>
      <c r="C55" s="40" t="s">
        <v>412</v>
      </c>
      <c r="D55" s="41">
        <v>10</v>
      </c>
      <c r="E55" s="47"/>
      <c r="F55" s="27">
        <f t="shared" si="0"/>
        <v>0</v>
      </c>
    </row>
    <row r="56" spans="1:6" s="2" customFormat="1" ht="30" customHeight="1" x14ac:dyDescent="0.15">
      <c r="A56" s="23" t="s">
        <v>94</v>
      </c>
      <c r="B56" s="36" t="s">
        <v>463</v>
      </c>
      <c r="C56" s="40" t="s">
        <v>396</v>
      </c>
      <c r="D56" s="41">
        <v>10</v>
      </c>
      <c r="E56" s="42"/>
      <c r="F56" s="27">
        <f t="shared" si="0"/>
        <v>0</v>
      </c>
    </row>
    <row r="57" spans="1:6" s="2" customFormat="1" ht="30" customHeight="1" x14ac:dyDescent="0.15">
      <c r="A57" s="23" t="s">
        <v>96</v>
      </c>
      <c r="B57" s="36" t="s">
        <v>464</v>
      </c>
      <c r="C57" s="40" t="s">
        <v>188</v>
      </c>
      <c r="D57" s="41">
        <v>6</v>
      </c>
      <c r="E57" s="47"/>
      <c r="F57" s="27">
        <f t="shared" si="0"/>
        <v>0</v>
      </c>
    </row>
    <row r="58" spans="1:6" s="2" customFormat="1" ht="30" customHeight="1" x14ac:dyDescent="0.15">
      <c r="A58" s="23" t="s">
        <v>98</v>
      </c>
      <c r="B58" s="36" t="s">
        <v>465</v>
      </c>
      <c r="C58" s="40" t="s">
        <v>267</v>
      </c>
      <c r="D58" s="41">
        <v>15</v>
      </c>
      <c r="E58" s="42"/>
      <c r="F58" s="27">
        <f t="shared" si="0"/>
        <v>0</v>
      </c>
    </row>
    <row r="59" spans="1:6" s="2" customFormat="1" ht="30" customHeight="1" x14ac:dyDescent="0.15">
      <c r="A59" s="44" t="s">
        <v>100</v>
      </c>
      <c r="B59" s="45" t="s">
        <v>466</v>
      </c>
      <c r="C59" s="32" t="s">
        <v>260</v>
      </c>
      <c r="D59" s="46">
        <v>600</v>
      </c>
      <c r="E59" s="47"/>
      <c r="F59" s="27">
        <f t="shared" si="0"/>
        <v>0</v>
      </c>
    </row>
    <row r="60" spans="1:6" s="4" customFormat="1" ht="30" customHeight="1" x14ac:dyDescent="0.15">
      <c r="A60" s="172" t="s">
        <v>467</v>
      </c>
      <c r="B60" s="173"/>
      <c r="C60" s="173"/>
      <c r="D60" s="174">
        <f>SUM(F5:F59)</f>
        <v>0</v>
      </c>
      <c r="E60" s="174"/>
      <c r="F60" s="34" t="s">
        <v>252</v>
      </c>
    </row>
    <row r="61" spans="1:6" x14ac:dyDescent="0.15">
      <c r="A61" s="2"/>
      <c r="B61" s="2"/>
      <c r="C61" s="2"/>
      <c r="D61" s="2"/>
    </row>
    <row r="62" spans="1:6" x14ac:dyDescent="0.15">
      <c r="A62" s="2"/>
      <c r="B62" s="2"/>
      <c r="C62" s="2"/>
      <c r="D62" s="2"/>
    </row>
    <row r="63" spans="1:6" x14ac:dyDescent="0.15">
      <c r="A63" s="2"/>
      <c r="B63" s="2"/>
      <c r="C63" s="2"/>
      <c r="D63" s="2"/>
    </row>
    <row r="64" spans="1:6" x14ac:dyDescent="0.15">
      <c r="A64" s="2"/>
      <c r="B64" s="2"/>
      <c r="C64" s="2"/>
      <c r="D64" s="2"/>
    </row>
    <row r="65" spans="1:4" x14ac:dyDescent="0.15">
      <c r="A65" s="2"/>
      <c r="B65" s="2"/>
      <c r="C65" s="2"/>
      <c r="D65" s="2"/>
    </row>
    <row r="66" spans="1:4" x14ac:dyDescent="0.15">
      <c r="A66" s="2"/>
      <c r="B66" s="2"/>
      <c r="C66" s="2"/>
      <c r="D66" s="2"/>
    </row>
    <row r="67" spans="1:4" x14ac:dyDescent="0.15">
      <c r="A67" s="2"/>
      <c r="B67" s="2"/>
      <c r="C67" s="2"/>
      <c r="D67" s="2"/>
    </row>
    <row r="68" spans="1:4" x14ac:dyDescent="0.15">
      <c r="A68" s="2"/>
      <c r="B68" s="2"/>
      <c r="C68" s="2"/>
      <c r="D68" s="2"/>
    </row>
  </sheetData>
  <sheetProtection algorithmName="SHA-512" hashValue="DvcPofpY7Nqh5249BxZNnZWmSUmaIO665NGxnDd7fXJrofwI9CXRvdsGwrWrTzXS87gWIibdR1ciYDV110luFQ==" saltValue="cdhnREqA8COhqneLWJtgAg==" spinCount="100000" sheet="1" objects="1" formatCells="0" formatColumns="0"/>
  <protectedRanges>
    <protectedRange sqref="E5" name="区域1"/>
  </protectedRanges>
  <mergeCells count="4">
    <mergeCell ref="A1:F1"/>
    <mergeCell ref="E2:F2"/>
    <mergeCell ref="A60:C60"/>
    <mergeCell ref="D60:E60"/>
  </mergeCells>
  <phoneticPr fontId="37" type="noConversion"/>
  <dataValidations count="1">
    <dataValidation type="decimal" operator="lessThanOrEqual" allowBlank="1" showInputMessage="1" showErrorMessage="1" sqref="E5" xr:uid="{00000000-0002-0000-0900-000000000000}">
      <formula1>#REF!</formula1>
    </dataValidation>
  </dataValidations>
  <printOptions horizontalCentered="1"/>
  <pageMargins left="0.47222222222222199" right="0.47222222222222199" top="0.47222222222222199" bottom="0.47222222222222199" header="0.31458333333333299" footer="0.31458333333333299"/>
  <pageSetup paperSize="9" firstPageNumber="4294967295"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5"/>
  <sheetViews>
    <sheetView tabSelected="1" view="pageBreakPreview" topLeftCell="A19" zoomScaleNormal="100" workbookViewId="0">
      <selection activeCell="I23" sqref="I23"/>
    </sheetView>
  </sheetViews>
  <sheetFormatPr defaultColWidth="9" defaultRowHeight="15.75" x14ac:dyDescent="0.15"/>
  <cols>
    <col min="1" max="1" width="7.375" style="5" customWidth="1"/>
    <col min="2" max="2" width="35.875" style="5" customWidth="1"/>
    <col min="3" max="3" width="8.625" style="5" customWidth="1"/>
    <col min="4" max="4" width="9.875" style="5" customWidth="1"/>
    <col min="5" max="5" width="12.875" style="6" customWidth="1"/>
    <col min="6" max="6" width="12.5" style="7" customWidth="1"/>
    <col min="7" max="16384" width="9" style="5"/>
  </cols>
  <sheetData>
    <row r="1" spans="1:6" ht="42" customHeight="1" x14ac:dyDescent="0.15">
      <c r="A1" s="171" t="s">
        <v>468</v>
      </c>
      <c r="B1" s="171"/>
      <c r="C1" s="171"/>
      <c r="D1" s="171"/>
      <c r="E1" s="171"/>
      <c r="F1" s="171"/>
    </row>
    <row r="2" spans="1:6" s="1" customFormat="1" ht="18" customHeight="1" x14ac:dyDescent="0.15">
      <c r="A2" s="8" t="str">
        <f>总计!A2</f>
        <v>项目名称：2026-2027年浦口区公路综合养护服务项目</v>
      </c>
      <c r="B2" s="9"/>
      <c r="C2" s="9"/>
      <c r="D2" s="9"/>
      <c r="E2" s="10"/>
      <c r="F2" s="11"/>
    </row>
    <row r="3" spans="1:6" s="1" customFormat="1" ht="18" customHeight="1" x14ac:dyDescent="0.15">
      <c r="A3" s="8"/>
      <c r="B3" s="12"/>
      <c r="C3" s="12"/>
      <c r="D3" s="12"/>
      <c r="E3" s="13"/>
      <c r="F3" s="11" t="s">
        <v>166</v>
      </c>
    </row>
    <row r="4" spans="1:6" s="2" customFormat="1" ht="30" customHeight="1" x14ac:dyDescent="0.15">
      <c r="A4" s="14" t="s">
        <v>167</v>
      </c>
      <c r="B4" s="15" t="s">
        <v>254</v>
      </c>
      <c r="C4" s="15" t="s">
        <v>169</v>
      </c>
      <c r="D4" s="16" t="s">
        <v>170</v>
      </c>
      <c r="E4" s="17" t="s">
        <v>171</v>
      </c>
      <c r="F4" s="18" t="s">
        <v>255</v>
      </c>
    </row>
    <row r="5" spans="1:6" s="2" customFormat="1" ht="27.75" customHeight="1" x14ac:dyDescent="0.15">
      <c r="A5" s="19" t="s">
        <v>469</v>
      </c>
      <c r="B5" s="20" t="s">
        <v>470</v>
      </c>
      <c r="C5" s="21"/>
      <c r="D5" s="21"/>
      <c r="E5" s="22"/>
      <c r="F5" s="21"/>
    </row>
    <row r="6" spans="1:6" s="2" customFormat="1" ht="27.75" customHeight="1" x14ac:dyDescent="0.15">
      <c r="A6" s="23" t="s">
        <v>91</v>
      </c>
      <c r="B6" s="24" t="s">
        <v>471</v>
      </c>
      <c r="C6" s="19" t="s">
        <v>472</v>
      </c>
      <c r="D6" s="25">
        <v>8</v>
      </c>
      <c r="E6" s="26"/>
      <c r="F6" s="27">
        <f t="shared" ref="F6:F16" si="0">IF(D6="","",ROUND(D6*E6,2))</f>
        <v>0</v>
      </c>
    </row>
    <row r="7" spans="1:6" s="2" customFormat="1" ht="27.75" customHeight="1" x14ac:dyDescent="0.15">
      <c r="A7" s="23" t="s">
        <v>94</v>
      </c>
      <c r="B7" s="24" t="s">
        <v>473</v>
      </c>
      <c r="C7" s="19" t="s">
        <v>472</v>
      </c>
      <c r="D7" s="25">
        <v>8</v>
      </c>
      <c r="E7" s="26"/>
      <c r="F7" s="27">
        <f t="shared" si="0"/>
        <v>0</v>
      </c>
    </row>
    <row r="8" spans="1:6" s="2" customFormat="1" ht="27.75" customHeight="1" x14ac:dyDescent="0.15">
      <c r="A8" s="23" t="s">
        <v>96</v>
      </c>
      <c r="B8" s="24" t="s">
        <v>474</v>
      </c>
      <c r="C8" s="19" t="s">
        <v>472</v>
      </c>
      <c r="D8" s="25">
        <v>8</v>
      </c>
      <c r="E8" s="26"/>
      <c r="F8" s="27">
        <f t="shared" si="0"/>
        <v>0</v>
      </c>
    </row>
    <row r="9" spans="1:6" s="2" customFormat="1" ht="27.75" customHeight="1" x14ac:dyDescent="0.15">
      <c r="A9" s="23" t="s">
        <v>98</v>
      </c>
      <c r="B9" s="24" t="s">
        <v>475</v>
      </c>
      <c r="C9" s="19" t="s">
        <v>472</v>
      </c>
      <c r="D9" s="25">
        <v>8</v>
      </c>
      <c r="E9" s="26"/>
      <c r="F9" s="27">
        <f t="shared" si="0"/>
        <v>0</v>
      </c>
    </row>
    <row r="10" spans="1:6" s="2" customFormat="1" ht="27.75" customHeight="1" x14ac:dyDescent="0.15">
      <c r="A10" s="23" t="s">
        <v>100</v>
      </c>
      <c r="B10" s="24" t="s">
        <v>476</v>
      </c>
      <c r="C10" s="19" t="s">
        <v>472</v>
      </c>
      <c r="D10" s="25">
        <v>8</v>
      </c>
      <c r="E10" s="26"/>
      <c r="F10" s="27">
        <f t="shared" si="0"/>
        <v>0</v>
      </c>
    </row>
    <row r="11" spans="1:6" s="2" customFormat="1" ht="27.75" customHeight="1" x14ac:dyDescent="0.15">
      <c r="A11" s="23" t="s">
        <v>102</v>
      </c>
      <c r="B11" s="24" t="s">
        <v>477</v>
      </c>
      <c r="C11" s="19" t="s">
        <v>472</v>
      </c>
      <c r="D11" s="25">
        <v>8</v>
      </c>
      <c r="E11" s="26"/>
      <c r="F11" s="27">
        <f t="shared" si="0"/>
        <v>0</v>
      </c>
    </row>
    <row r="12" spans="1:6" s="2" customFormat="1" ht="27.75" customHeight="1" x14ac:dyDescent="0.15">
      <c r="A12" s="23" t="s">
        <v>104</v>
      </c>
      <c r="B12" s="24" t="s">
        <v>478</v>
      </c>
      <c r="C12" s="19" t="s">
        <v>472</v>
      </c>
      <c r="D12" s="25">
        <v>8</v>
      </c>
      <c r="E12" s="26"/>
      <c r="F12" s="27">
        <f t="shared" si="0"/>
        <v>0</v>
      </c>
    </row>
    <row r="13" spans="1:6" s="2" customFormat="1" ht="27.75" customHeight="1" x14ac:dyDescent="0.15">
      <c r="A13" s="23" t="s">
        <v>106</v>
      </c>
      <c r="B13" s="24" t="s">
        <v>479</v>
      </c>
      <c r="C13" s="19" t="s">
        <v>472</v>
      </c>
      <c r="D13" s="25">
        <v>8</v>
      </c>
      <c r="E13" s="26"/>
      <c r="F13" s="27">
        <f t="shared" si="0"/>
        <v>0</v>
      </c>
    </row>
    <row r="14" spans="1:6" s="2" customFormat="1" ht="27.75" customHeight="1" x14ac:dyDescent="0.15">
      <c r="A14" s="23" t="s">
        <v>108</v>
      </c>
      <c r="B14" s="24" t="s">
        <v>480</v>
      </c>
      <c r="C14" s="19" t="s">
        <v>472</v>
      </c>
      <c r="D14" s="25">
        <v>8</v>
      </c>
      <c r="E14" s="26"/>
      <c r="F14" s="27">
        <f t="shared" si="0"/>
        <v>0</v>
      </c>
    </row>
    <row r="15" spans="1:6" s="2" customFormat="1" ht="27.75" customHeight="1" x14ac:dyDescent="0.15">
      <c r="A15" s="23" t="s">
        <v>110</v>
      </c>
      <c r="B15" s="28" t="s">
        <v>481</v>
      </c>
      <c r="C15" s="21" t="s">
        <v>195</v>
      </c>
      <c r="D15" s="29">
        <v>180</v>
      </c>
      <c r="E15" s="26"/>
      <c r="F15" s="27">
        <f t="shared" si="0"/>
        <v>0</v>
      </c>
    </row>
    <row r="16" spans="1:6" s="2" customFormat="1" ht="27.75" customHeight="1" x14ac:dyDescent="0.15">
      <c r="A16" s="23" t="s">
        <v>112</v>
      </c>
      <c r="B16" s="20" t="s">
        <v>482</v>
      </c>
      <c r="C16" s="21" t="s">
        <v>195</v>
      </c>
      <c r="D16" s="29">
        <v>180</v>
      </c>
      <c r="E16" s="26"/>
      <c r="F16" s="27">
        <f t="shared" si="0"/>
        <v>0</v>
      </c>
    </row>
    <row r="17" spans="1:6" s="2" customFormat="1" ht="30" customHeight="1" x14ac:dyDescent="0.15">
      <c r="A17" s="19" t="s">
        <v>483</v>
      </c>
      <c r="B17" s="20" t="s">
        <v>484</v>
      </c>
      <c r="C17" s="21" t="s">
        <v>174</v>
      </c>
      <c r="D17" s="29"/>
      <c r="E17" s="26"/>
      <c r="F17" s="27" t="str">
        <f t="shared" ref="F17:F19" si="1">IF(D17="","",ROUND(D17*E17,2))</f>
        <v/>
      </c>
    </row>
    <row r="18" spans="1:6" s="2" customFormat="1" ht="27.75" customHeight="1" x14ac:dyDescent="0.15">
      <c r="A18" s="23" t="s">
        <v>91</v>
      </c>
      <c r="B18" s="20" t="s">
        <v>485</v>
      </c>
      <c r="C18" s="21" t="s">
        <v>472</v>
      </c>
      <c r="D18" s="29">
        <v>180</v>
      </c>
      <c r="E18" s="26"/>
      <c r="F18" s="27">
        <f t="shared" si="1"/>
        <v>0</v>
      </c>
    </row>
    <row r="19" spans="1:6" s="2" customFormat="1" ht="27.75" customHeight="1" x14ac:dyDescent="0.15">
      <c r="A19" s="23" t="s">
        <v>94</v>
      </c>
      <c r="B19" s="20" t="s">
        <v>486</v>
      </c>
      <c r="C19" s="21" t="s">
        <v>472</v>
      </c>
      <c r="D19" s="29">
        <v>180</v>
      </c>
      <c r="E19" s="26"/>
      <c r="F19" s="27">
        <f t="shared" si="1"/>
        <v>0</v>
      </c>
    </row>
    <row r="20" spans="1:6" s="2" customFormat="1" ht="27.75" customHeight="1" x14ac:dyDescent="0.15">
      <c r="A20" s="19" t="s">
        <v>487</v>
      </c>
      <c r="B20" s="28" t="s">
        <v>488</v>
      </c>
      <c r="C20" s="30"/>
      <c r="D20" s="29"/>
      <c r="E20" s="26"/>
      <c r="F20" s="27" t="str">
        <f t="shared" ref="F20:F26" si="2">IF(D20="","",ROUND(D20*E20,2))</f>
        <v/>
      </c>
    </row>
    <row r="21" spans="1:6" s="2" customFormat="1" ht="27.75" customHeight="1" x14ac:dyDescent="0.15">
      <c r="A21" s="23" t="s">
        <v>91</v>
      </c>
      <c r="B21" s="24" t="s">
        <v>485</v>
      </c>
      <c r="C21" s="19" t="s">
        <v>472</v>
      </c>
      <c r="D21" s="25">
        <v>80</v>
      </c>
      <c r="E21" s="26"/>
      <c r="F21" s="27">
        <f t="shared" si="2"/>
        <v>0</v>
      </c>
    </row>
    <row r="22" spans="1:6" s="2" customFormat="1" ht="27.75" customHeight="1" x14ac:dyDescent="0.15">
      <c r="A22" s="23" t="s">
        <v>94</v>
      </c>
      <c r="B22" s="24" t="s">
        <v>489</v>
      </c>
      <c r="C22" s="19" t="s">
        <v>195</v>
      </c>
      <c r="D22" s="25">
        <v>80</v>
      </c>
      <c r="E22" s="26"/>
      <c r="F22" s="27">
        <f t="shared" si="2"/>
        <v>0</v>
      </c>
    </row>
    <row r="23" spans="1:6" s="2" customFormat="1" ht="27.75" customHeight="1" x14ac:dyDescent="0.15">
      <c r="A23" s="23" t="s">
        <v>96</v>
      </c>
      <c r="B23" s="31" t="s">
        <v>490</v>
      </c>
      <c r="C23" s="32" t="s">
        <v>195</v>
      </c>
      <c r="D23" s="33">
        <v>160</v>
      </c>
      <c r="E23" s="26"/>
      <c r="F23" s="27">
        <f t="shared" si="2"/>
        <v>0</v>
      </c>
    </row>
    <row r="24" spans="1:6" s="3" customFormat="1" ht="27.75" customHeight="1" x14ac:dyDescent="0.15">
      <c r="A24" s="19" t="s">
        <v>491</v>
      </c>
      <c r="B24" s="24" t="s">
        <v>492</v>
      </c>
      <c r="C24" s="19" t="s">
        <v>472</v>
      </c>
      <c r="D24" s="25">
        <v>80</v>
      </c>
      <c r="E24" s="26"/>
      <c r="F24" s="27">
        <f t="shared" si="2"/>
        <v>0</v>
      </c>
    </row>
    <row r="25" spans="1:6" s="3" customFormat="1" ht="27.75" customHeight="1" x14ac:dyDescent="0.15">
      <c r="A25" s="19" t="s">
        <v>493</v>
      </c>
      <c r="B25" s="24" t="s">
        <v>494</v>
      </c>
      <c r="C25" s="19" t="s">
        <v>472</v>
      </c>
      <c r="D25" s="25">
        <v>50</v>
      </c>
      <c r="E25" s="26"/>
      <c r="F25" s="27">
        <f t="shared" si="2"/>
        <v>0</v>
      </c>
    </row>
    <row r="26" spans="1:6" s="3" customFormat="1" ht="27.75" customHeight="1" x14ac:dyDescent="0.15">
      <c r="A26" s="32" t="s">
        <v>495</v>
      </c>
      <c r="B26" s="31" t="s">
        <v>496</v>
      </c>
      <c r="C26" s="32" t="s">
        <v>195</v>
      </c>
      <c r="D26" s="33">
        <v>1500</v>
      </c>
      <c r="E26" s="26"/>
      <c r="F26" s="27">
        <f t="shared" si="2"/>
        <v>0</v>
      </c>
    </row>
    <row r="27" spans="1:6" s="4" customFormat="1" ht="30" customHeight="1" x14ac:dyDescent="0.15">
      <c r="A27" s="172" t="s">
        <v>497</v>
      </c>
      <c r="B27" s="173"/>
      <c r="C27" s="173"/>
      <c r="D27" s="174">
        <f>SUM(F5:F26)</f>
        <v>0</v>
      </c>
      <c r="E27" s="174"/>
      <c r="F27" s="34" t="s">
        <v>252</v>
      </c>
    </row>
    <row r="28" spans="1:6" s="2" customFormat="1" ht="15" x14ac:dyDescent="0.15">
      <c r="E28" s="6"/>
      <c r="F28" s="7"/>
    </row>
    <row r="29" spans="1:6" s="2" customFormat="1" ht="15" x14ac:dyDescent="0.15">
      <c r="E29" s="6"/>
      <c r="F29" s="7"/>
    </row>
    <row r="30" spans="1:6" s="2" customFormat="1" ht="15" x14ac:dyDescent="0.15">
      <c r="E30" s="6"/>
      <c r="F30" s="7"/>
    </row>
    <row r="31" spans="1:6" s="4" customFormat="1" ht="15" x14ac:dyDescent="0.15">
      <c r="A31" s="2"/>
      <c r="B31" s="2"/>
      <c r="C31" s="2"/>
      <c r="D31" s="2"/>
      <c r="E31" s="6"/>
      <c r="F31" s="7"/>
    </row>
    <row r="32" spans="1:6" x14ac:dyDescent="0.15">
      <c r="A32" s="2"/>
      <c r="B32" s="2"/>
      <c r="C32" s="2"/>
      <c r="D32" s="2"/>
    </row>
    <row r="33" spans="1:4" x14ac:dyDescent="0.15">
      <c r="A33" s="2"/>
      <c r="B33" s="2"/>
      <c r="C33" s="2"/>
      <c r="D33" s="2"/>
    </row>
    <row r="34" spans="1:4" x14ac:dyDescent="0.15">
      <c r="A34" s="2"/>
      <c r="B34" s="2"/>
      <c r="C34" s="2"/>
      <c r="D34" s="2"/>
    </row>
    <row r="35" spans="1:4" x14ac:dyDescent="0.15">
      <c r="A35" s="2"/>
      <c r="C35" s="2"/>
      <c r="D35" s="2"/>
    </row>
  </sheetData>
  <sheetProtection algorithmName="SHA-512" hashValue="W7KvzghsTRHTwC8wPlZv2iwwEHekHVsgRejtrZqu8IorfEIyRtP/UguA28Zvi6isxQMCncYsXCEHYeoprazhhQ==" saltValue="j4essbPrrCEzIBhmL6kOLA==" spinCount="100000" sheet="1" objects="1" formatCells="0" formatColumns="0"/>
  <protectedRanges>
    <protectedRange sqref="E5" name="区域1"/>
  </protectedRanges>
  <mergeCells count="3">
    <mergeCell ref="A1:F1"/>
    <mergeCell ref="A27:C27"/>
    <mergeCell ref="D27:E27"/>
  </mergeCells>
  <phoneticPr fontId="37" type="noConversion"/>
  <conditionalFormatting sqref="F5 F17 F20">
    <cfRule type="cellIs" dxfId="0" priority="2" stopIfTrue="1" operator="equal">
      <formula>0</formula>
    </cfRule>
  </conditionalFormatting>
  <printOptions horizontalCentered="1"/>
  <pageMargins left="0.47222222222222199" right="0.47222222222222199" top="0.47222222222222199" bottom="0.47222222222222199" header="0.31458333333333299" footer="0.31458333333333299"/>
  <pageSetup paperSize="9" firstPageNumber="4294967295" orientation="portrait" useFirstPageNumber="1" r:id="rId1"/>
  <headerFooter alignWithMargins="0"/>
  <extLst>
    <ext xmlns:x14="http://schemas.microsoft.com/office/spreadsheetml/2009/9/main" uri="{CCE6A557-97BC-4b89-ADB6-D9C93CAAB3DF}">
      <x14:dataValidations xmlns:xm="http://schemas.microsoft.com/office/excel/2006/main" count="1">
        <x14:dataValidation type="decimal" operator="lessThanOrEqual" allowBlank="1" showInputMessage="1" showErrorMessage="1" xr:uid="{00000000-0002-0000-0A00-000000000000}">
          <x14:formula1>
            <xm:f>'H:\我的文件家\2013年项目\太仓交通局\tt\苏州中环\[苏州中环北段2标(1).xls]100章（养护）'!#REF!</xm:f>
          </x14:formula1>
          <xm:sqref>E2:E3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3"/>
  <sheetViews>
    <sheetView showGridLines="0" view="pageBreakPreview" topLeftCell="A24" zoomScale="110" zoomScaleNormal="100" zoomScaleSheetLayoutView="110" workbookViewId="0">
      <selection activeCell="A38" sqref="A38"/>
    </sheetView>
  </sheetViews>
  <sheetFormatPr defaultColWidth="9" defaultRowHeight="15.75" x14ac:dyDescent="0.15"/>
  <cols>
    <col min="1" max="1" width="89.25" style="131" customWidth="1"/>
    <col min="2" max="2" width="3.625" style="132" customWidth="1"/>
    <col min="3" max="16384" width="9" style="132"/>
  </cols>
  <sheetData>
    <row r="1" spans="1:1" ht="42" customHeight="1" x14ac:dyDescent="0.15">
      <c r="A1" s="133" t="s">
        <v>8</v>
      </c>
    </row>
    <row r="2" spans="1:1" ht="21" customHeight="1" x14ac:dyDescent="0.15">
      <c r="A2" s="134" t="str">
        <f>总计!A2</f>
        <v>项目名称：2026-2027年浦口区公路综合养护服务项目</v>
      </c>
    </row>
    <row r="3" spans="1:1" ht="21" customHeight="1" x14ac:dyDescent="0.15">
      <c r="A3" s="134"/>
    </row>
    <row r="4" spans="1:1" ht="22.5" customHeight="1" x14ac:dyDescent="0.15">
      <c r="A4" s="135" t="s">
        <v>9</v>
      </c>
    </row>
    <row r="5" spans="1:1" ht="22.5" customHeight="1" x14ac:dyDescent="0.15">
      <c r="A5" s="136" t="s">
        <v>10</v>
      </c>
    </row>
    <row r="6" spans="1:1" ht="26.25" customHeight="1" x14ac:dyDescent="0.15">
      <c r="A6" s="137" t="s">
        <v>11</v>
      </c>
    </row>
    <row r="7" spans="1:1" ht="26.25" customHeight="1" x14ac:dyDescent="0.15">
      <c r="A7" s="137" t="s">
        <v>12</v>
      </c>
    </row>
    <row r="8" spans="1:1" ht="41.25" customHeight="1" x14ac:dyDescent="0.15">
      <c r="A8" s="137" t="s">
        <v>13</v>
      </c>
    </row>
    <row r="9" spans="1:1" ht="33" customHeight="1" x14ac:dyDescent="0.15">
      <c r="A9" s="137" t="s">
        <v>14</v>
      </c>
    </row>
    <row r="10" spans="1:1" ht="33" customHeight="1" x14ac:dyDescent="0.15">
      <c r="A10" s="137" t="s">
        <v>15</v>
      </c>
    </row>
    <row r="11" spans="1:1" ht="22.5" customHeight="1" x14ac:dyDescent="0.15">
      <c r="A11" s="136" t="s">
        <v>16</v>
      </c>
    </row>
    <row r="12" spans="1:1" ht="22.5" customHeight="1" x14ac:dyDescent="0.15">
      <c r="A12" s="137" t="s">
        <v>17</v>
      </c>
    </row>
    <row r="13" spans="1:1" ht="44.25" customHeight="1" x14ac:dyDescent="0.15">
      <c r="A13" s="137" t="s">
        <v>18</v>
      </c>
    </row>
    <row r="14" spans="1:1" ht="36.75" customHeight="1" x14ac:dyDescent="0.15">
      <c r="A14" s="138" t="s">
        <v>19</v>
      </c>
    </row>
    <row r="15" spans="1:1" ht="38.25" customHeight="1" x14ac:dyDescent="0.15">
      <c r="A15" s="137" t="s">
        <v>20</v>
      </c>
    </row>
    <row r="16" spans="1:1" ht="38.25" customHeight="1" x14ac:dyDescent="0.15">
      <c r="A16" s="137" t="s">
        <v>21</v>
      </c>
    </row>
    <row r="17" spans="1:1" ht="38.25" customHeight="1" x14ac:dyDescent="0.15">
      <c r="A17" s="137" t="s">
        <v>22</v>
      </c>
    </row>
    <row r="18" spans="1:1" ht="22.5" customHeight="1" x14ac:dyDescent="0.15">
      <c r="A18" s="137" t="s">
        <v>23</v>
      </c>
    </row>
    <row r="19" spans="1:1" ht="22.5" customHeight="1" x14ac:dyDescent="0.15">
      <c r="A19" s="136" t="s">
        <v>24</v>
      </c>
    </row>
    <row r="20" spans="1:1" ht="22.5" customHeight="1" x14ac:dyDescent="0.15">
      <c r="A20" s="139" t="s">
        <v>25</v>
      </c>
    </row>
    <row r="21" spans="1:1" ht="22.5" customHeight="1" x14ac:dyDescent="0.15">
      <c r="A21" s="140" t="s">
        <v>26</v>
      </c>
    </row>
    <row r="22" spans="1:1" ht="23.25" customHeight="1" x14ac:dyDescent="0.15">
      <c r="A22" s="141" t="s">
        <v>27</v>
      </c>
    </row>
    <row r="23" spans="1:1" ht="34.5" customHeight="1" x14ac:dyDescent="0.15">
      <c r="A23" s="142" t="s">
        <v>28</v>
      </c>
    </row>
    <row r="24" spans="1:1" ht="23.25" customHeight="1" x14ac:dyDescent="0.15">
      <c r="A24" s="143" t="s">
        <v>29</v>
      </c>
    </row>
    <row r="25" spans="1:1" ht="22.5" customHeight="1" x14ac:dyDescent="0.15">
      <c r="A25" s="136" t="s">
        <v>30</v>
      </c>
    </row>
    <row r="26" spans="1:1" ht="22.5" customHeight="1" x14ac:dyDescent="0.15">
      <c r="A26" s="137" t="s">
        <v>31</v>
      </c>
    </row>
    <row r="27" spans="1:1" s="130" customFormat="1" ht="22.5" customHeight="1" x14ac:dyDescent="0.15">
      <c r="A27" s="137" t="s">
        <v>32</v>
      </c>
    </row>
    <row r="28" spans="1:1" s="130" customFormat="1" ht="22.5" customHeight="1" x14ac:dyDescent="0.15">
      <c r="A28" s="137" t="s">
        <v>33</v>
      </c>
    </row>
    <row r="29" spans="1:1" s="130" customFormat="1" ht="22.5" customHeight="1" x14ac:dyDescent="0.15">
      <c r="A29" s="137" t="s">
        <v>34</v>
      </c>
    </row>
    <row r="30" spans="1:1" s="130" customFormat="1" ht="22.5" customHeight="1" x14ac:dyDescent="0.15">
      <c r="A30" s="137" t="s">
        <v>35</v>
      </c>
    </row>
    <row r="31" spans="1:1" s="130" customFormat="1" ht="22.5" customHeight="1" x14ac:dyDescent="0.15">
      <c r="A31" s="137" t="s">
        <v>36</v>
      </c>
    </row>
    <row r="32" spans="1:1" s="130" customFormat="1" ht="34.5" customHeight="1" x14ac:dyDescent="0.15">
      <c r="A32" s="137" t="s">
        <v>37</v>
      </c>
    </row>
    <row r="33" spans="1:1" s="130" customFormat="1" ht="22.5" customHeight="1" x14ac:dyDescent="0.15">
      <c r="A33" s="137" t="s">
        <v>38</v>
      </c>
    </row>
    <row r="34" spans="1:1" s="130" customFormat="1" ht="22.5" customHeight="1" x14ac:dyDescent="0.15">
      <c r="A34" s="137" t="s">
        <v>39</v>
      </c>
    </row>
    <row r="35" spans="1:1" s="130" customFormat="1" ht="22.5" customHeight="1" x14ac:dyDescent="0.15">
      <c r="A35" s="137" t="s">
        <v>40</v>
      </c>
    </row>
    <row r="36" spans="1:1" ht="22.5" customHeight="1" x14ac:dyDescent="0.15">
      <c r="A36" s="137" t="s">
        <v>41</v>
      </c>
    </row>
    <row r="37" spans="1:1" ht="22.5" customHeight="1" x14ac:dyDescent="0.15">
      <c r="A37" s="136" t="s">
        <v>42</v>
      </c>
    </row>
    <row r="38" spans="1:1" ht="22.5" customHeight="1" x14ac:dyDescent="0.15">
      <c r="A38" s="137" t="s">
        <v>43</v>
      </c>
    </row>
    <row r="39" spans="1:1" ht="38.25" customHeight="1" x14ac:dyDescent="0.15">
      <c r="A39" s="137" t="s">
        <v>44</v>
      </c>
    </row>
    <row r="40" spans="1:1" ht="22.5" customHeight="1" x14ac:dyDescent="0.15">
      <c r="A40" s="137" t="s">
        <v>45</v>
      </c>
    </row>
    <row r="41" spans="1:1" ht="22.5" customHeight="1" x14ac:dyDescent="0.15">
      <c r="A41" s="136" t="s">
        <v>46</v>
      </c>
    </row>
    <row r="42" spans="1:1" ht="22.5" customHeight="1" x14ac:dyDescent="0.15">
      <c r="A42" s="144" t="s">
        <v>47</v>
      </c>
    </row>
    <row r="43" spans="1:1" ht="22.5" customHeight="1" x14ac:dyDescent="0.15">
      <c r="A43" s="136" t="s">
        <v>48</v>
      </c>
    </row>
    <row r="44" spans="1:1" ht="30" customHeight="1" x14ac:dyDescent="0.15">
      <c r="A44" s="144" t="s">
        <v>49</v>
      </c>
    </row>
    <row r="45" spans="1:1" ht="22.5" customHeight="1" x14ac:dyDescent="0.15">
      <c r="A45" s="137" t="s">
        <v>50</v>
      </c>
    </row>
    <row r="46" spans="1:1" ht="30" customHeight="1" x14ac:dyDescent="0.15">
      <c r="A46" s="144" t="s">
        <v>51</v>
      </c>
    </row>
    <row r="47" spans="1:1" ht="22.5" customHeight="1" x14ac:dyDescent="0.15">
      <c r="A47" s="136" t="s">
        <v>52</v>
      </c>
    </row>
    <row r="48" spans="1:1" ht="22.5" customHeight="1" x14ac:dyDescent="0.15">
      <c r="A48" s="137" t="s">
        <v>53</v>
      </c>
    </row>
    <row r="49" spans="1:1" ht="22.5" customHeight="1" x14ac:dyDescent="0.15">
      <c r="A49" s="137" t="s">
        <v>54</v>
      </c>
    </row>
    <row r="50" spans="1:1" ht="22.5" customHeight="1" x14ac:dyDescent="0.15">
      <c r="A50" s="137" t="s">
        <v>55</v>
      </c>
    </row>
    <row r="51" spans="1:1" ht="22.5" customHeight="1" x14ac:dyDescent="0.15">
      <c r="A51" s="137" t="s">
        <v>56</v>
      </c>
    </row>
    <row r="52" spans="1:1" ht="30" customHeight="1" x14ac:dyDescent="0.15">
      <c r="A52" s="137" t="s">
        <v>57</v>
      </c>
    </row>
    <row r="53" spans="1:1" ht="22.5" customHeight="1" x14ac:dyDescent="0.15">
      <c r="A53" s="137" t="s">
        <v>58</v>
      </c>
    </row>
  </sheetData>
  <sheetProtection algorithmName="SHA-512" hashValue="pVnY7PiVR7dkvMPZlnFJXoRA6Bl38aYpyRiLVHHvGXV3SuArB5jeVUXZakK7yIkGzGU/qJKlK40FFdeCh0oh9Q==" saltValue="x0iUwM5BQL5eNqaitE0Tqw==" spinCount="100000" sheet="1" objects="1" formatCells="0" formatColumns="0"/>
  <phoneticPr fontId="37" type="noConversion"/>
  <printOptions horizontalCentered="1"/>
  <pageMargins left="0.47222222222222199" right="0.47222222222222199" top="0.47222222222222199" bottom="0.47222222222222199" header="0.31458333333333299" footer="0.31458333333333299"/>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6"/>
  <sheetViews>
    <sheetView showZeros="0" view="pageBreakPreview" topLeftCell="A3" zoomScale="130" zoomScaleNormal="100" workbookViewId="0">
      <selection activeCell="F10" sqref="F10"/>
    </sheetView>
  </sheetViews>
  <sheetFormatPr defaultColWidth="9" defaultRowHeight="15.75" x14ac:dyDescent="0.25"/>
  <cols>
    <col min="1" max="2" width="9.25" style="64" customWidth="1"/>
    <col min="3" max="3" width="11.75" style="64" customWidth="1"/>
    <col min="4" max="4" width="10.875" style="64" customWidth="1"/>
    <col min="5" max="5" width="24.75" style="68" customWidth="1"/>
    <col min="6" max="7" width="17.625" style="68" customWidth="1"/>
    <col min="8" max="8" width="12.75" style="68" customWidth="1"/>
    <col min="9" max="9" width="9" style="68"/>
    <col min="10" max="10" width="11.75" style="68" customWidth="1"/>
    <col min="11" max="11" width="9" style="68"/>
    <col min="12" max="12" width="15" style="68" customWidth="1"/>
    <col min="13" max="16384" width="9" style="68"/>
  </cols>
  <sheetData>
    <row r="1" spans="1:12" ht="48" customHeight="1" x14ac:dyDescent="0.15">
      <c r="A1" s="151" t="s">
        <v>59</v>
      </c>
      <c r="B1" s="151"/>
      <c r="C1" s="151"/>
      <c r="D1" s="151"/>
      <c r="E1" s="151"/>
      <c r="F1" s="151"/>
      <c r="G1" s="118"/>
    </row>
    <row r="2" spans="1:12" ht="24" customHeight="1" x14ac:dyDescent="0.15">
      <c r="A2" s="152" t="s">
        <v>60</v>
      </c>
      <c r="B2" s="152"/>
      <c r="C2" s="152"/>
      <c r="D2" s="152"/>
      <c r="E2" s="152"/>
      <c r="F2" s="119"/>
      <c r="G2" s="119"/>
    </row>
    <row r="3" spans="1:12" ht="24" customHeight="1" x14ac:dyDescent="0.15">
      <c r="A3" s="9"/>
      <c r="B3" s="9"/>
      <c r="C3" s="9"/>
      <c r="D3" s="9"/>
      <c r="E3" s="9"/>
      <c r="F3" s="119" t="s">
        <v>61</v>
      </c>
      <c r="G3" s="119"/>
    </row>
    <row r="4" spans="1:12" ht="30" customHeight="1" x14ac:dyDescent="0.15">
      <c r="A4" s="120" t="s">
        <v>62</v>
      </c>
      <c r="B4" s="120" t="s">
        <v>63</v>
      </c>
      <c r="C4" s="153" t="s">
        <v>64</v>
      </c>
      <c r="D4" s="154"/>
      <c r="E4" s="155"/>
      <c r="F4" s="121" t="s">
        <v>65</v>
      </c>
      <c r="G4" s="122"/>
    </row>
    <row r="5" spans="1:12" ht="30" customHeight="1" x14ac:dyDescent="0.15">
      <c r="A5" s="161">
        <v>1</v>
      </c>
      <c r="B5" s="43" t="s">
        <v>66</v>
      </c>
      <c r="C5" s="161" t="s">
        <v>67</v>
      </c>
      <c r="D5" s="156" t="s">
        <v>68</v>
      </c>
      <c r="E5" s="157"/>
      <c r="F5" s="124">
        <f>'100-1章（县道日常保养）'!D27</f>
        <v>125000</v>
      </c>
      <c r="G5" s="125"/>
      <c r="H5" s="126"/>
    </row>
    <row r="6" spans="1:12" ht="30" customHeight="1" x14ac:dyDescent="0.15">
      <c r="A6" s="162"/>
      <c r="B6" s="43" t="s">
        <v>69</v>
      </c>
      <c r="C6" s="163"/>
      <c r="D6" s="156" t="s">
        <v>70</v>
      </c>
      <c r="E6" s="157"/>
      <c r="F6" s="124">
        <f>'100-2章（其他项目日常保养）'!D18</f>
        <v>100000</v>
      </c>
      <c r="G6" s="125"/>
      <c r="H6" s="126"/>
    </row>
    <row r="7" spans="1:12" ht="30" customHeight="1" x14ac:dyDescent="0.15">
      <c r="A7" s="163"/>
      <c r="B7" s="43" t="s">
        <v>71</v>
      </c>
      <c r="C7" s="164" t="s">
        <v>72</v>
      </c>
      <c r="D7" s="156" t="s">
        <v>73</v>
      </c>
      <c r="E7" s="157"/>
      <c r="F7" s="124">
        <f>'100-3章（应急处置）'!D56</f>
        <v>0</v>
      </c>
      <c r="G7" s="125"/>
      <c r="H7" s="126"/>
      <c r="J7" s="126"/>
    </row>
    <row r="8" spans="1:12" ht="30" customHeight="1" x14ac:dyDescent="0.15">
      <c r="A8" s="43">
        <v>2</v>
      </c>
      <c r="B8" s="43">
        <v>200</v>
      </c>
      <c r="C8" s="165"/>
      <c r="D8" s="156" t="s">
        <v>74</v>
      </c>
      <c r="E8" s="157"/>
      <c r="F8" s="124">
        <f>'200章（日常维修-路基）'!D27</f>
        <v>0</v>
      </c>
      <c r="G8" s="125"/>
      <c r="H8" s="126"/>
    </row>
    <row r="9" spans="1:12" ht="30" customHeight="1" x14ac:dyDescent="0.15">
      <c r="A9" s="123">
        <v>3</v>
      </c>
      <c r="B9" s="43">
        <v>300</v>
      </c>
      <c r="C9" s="165"/>
      <c r="D9" s="156" t="s">
        <v>75</v>
      </c>
      <c r="E9" s="157"/>
      <c r="F9" s="124">
        <f>'300章（日常维修-路面）'!D47</f>
        <v>0</v>
      </c>
      <c r="G9" s="125"/>
      <c r="H9" s="126"/>
    </row>
    <row r="10" spans="1:12" ht="30" customHeight="1" x14ac:dyDescent="0.15">
      <c r="A10" s="43">
        <v>4</v>
      </c>
      <c r="B10" s="123">
        <v>400</v>
      </c>
      <c r="C10" s="165"/>
      <c r="D10" s="156" t="s">
        <v>76</v>
      </c>
      <c r="E10" s="157"/>
      <c r="F10" s="124">
        <f>'400章（日常维修-桥涵）'!D33</f>
        <v>0</v>
      </c>
      <c r="G10" s="125"/>
      <c r="H10" s="126"/>
    </row>
    <row r="11" spans="1:12" ht="30" customHeight="1" x14ac:dyDescent="0.15">
      <c r="A11" s="43">
        <v>5</v>
      </c>
      <c r="B11" s="43">
        <v>600</v>
      </c>
      <c r="C11" s="165"/>
      <c r="D11" s="156" t="s">
        <v>77</v>
      </c>
      <c r="E11" s="157"/>
      <c r="F11" s="124">
        <f>'600章（日常维修-交安及沿线设施)'!D60</f>
        <v>0</v>
      </c>
      <c r="G11" s="125"/>
      <c r="H11" s="126"/>
    </row>
    <row r="12" spans="1:12" ht="30" customHeight="1" x14ac:dyDescent="0.15">
      <c r="A12" s="43">
        <v>6</v>
      </c>
      <c r="B12" s="43">
        <v>700</v>
      </c>
      <c r="C12" s="165"/>
      <c r="D12" s="156" t="s">
        <v>78</v>
      </c>
      <c r="E12" s="157"/>
      <c r="F12" s="124">
        <f>'700章（日常维修-绿化及环境保护)'!D27</f>
        <v>0</v>
      </c>
      <c r="G12" s="125"/>
      <c r="H12" s="126"/>
      <c r="J12" s="126"/>
    </row>
    <row r="13" spans="1:12" ht="30" customHeight="1" x14ac:dyDescent="0.15">
      <c r="A13" s="43">
        <v>7</v>
      </c>
      <c r="B13" s="156" t="s">
        <v>79</v>
      </c>
      <c r="C13" s="158"/>
      <c r="D13" s="158"/>
      <c r="E13" s="157"/>
      <c r="F13" s="124">
        <f>SUM(F5:F12)</f>
        <v>225000</v>
      </c>
      <c r="G13" s="125"/>
      <c r="H13" s="126"/>
    </row>
    <row r="14" spans="1:12" ht="30" customHeight="1" x14ac:dyDescent="0.15">
      <c r="A14" s="43">
        <v>8</v>
      </c>
      <c r="B14" s="159" t="s">
        <v>80</v>
      </c>
      <c r="C14" s="158"/>
      <c r="D14" s="158"/>
      <c r="E14" s="157"/>
      <c r="F14" s="124">
        <f>27655000*1.5%</f>
        <v>414825</v>
      </c>
      <c r="G14" s="125"/>
      <c r="H14" s="126"/>
      <c r="I14" s="129"/>
    </row>
    <row r="15" spans="1:12" ht="30" customHeight="1" x14ac:dyDescent="0.15">
      <c r="A15" s="43">
        <v>9</v>
      </c>
      <c r="B15" s="160" t="s">
        <v>81</v>
      </c>
      <c r="C15" s="160"/>
      <c r="D15" s="160"/>
      <c r="E15" s="160"/>
      <c r="F15" s="127">
        <f>SUM(F13:F14)</f>
        <v>639825</v>
      </c>
      <c r="G15" s="128">
        <f>G14+G5+G7</f>
        <v>0</v>
      </c>
      <c r="H15" s="126"/>
      <c r="L15" s="126"/>
    </row>
    <row r="16" spans="1:12" ht="30" customHeight="1" x14ac:dyDescent="0.15">
      <c r="A16" s="43">
        <v>10</v>
      </c>
      <c r="B16" s="179" t="s">
        <v>498</v>
      </c>
      <c r="C16" s="160"/>
      <c r="D16" s="160"/>
      <c r="E16" s="160"/>
      <c r="F16" s="127">
        <f>F15*2</f>
        <v>1279650</v>
      </c>
    </row>
  </sheetData>
  <sheetProtection algorithmName="SHA-512" hashValue="zTm5WfYxom10OXDLZgUeuN9PvfNo+NEbeBE/jRX24RIOeMQZ6jtX7oHt19UZA97KhCRDLekoKYdC/mkDohq1bw==" saltValue="Kl/o5S8JgKoCk6Yny55Sdw==" spinCount="100000" sheet="1" objects="1" formatCells="0" formatColumns="0"/>
  <mergeCells count="18">
    <mergeCell ref="D12:E12"/>
    <mergeCell ref="B13:E13"/>
    <mergeCell ref="B14:E14"/>
    <mergeCell ref="B15:E15"/>
    <mergeCell ref="B16:E16"/>
    <mergeCell ref="C7:C12"/>
    <mergeCell ref="D7:E7"/>
    <mergeCell ref="D8:E8"/>
    <mergeCell ref="D9:E9"/>
    <mergeCell ref="D10:E10"/>
    <mergeCell ref="D11:E11"/>
    <mergeCell ref="A1:F1"/>
    <mergeCell ref="A2:E2"/>
    <mergeCell ref="C4:E4"/>
    <mergeCell ref="D5:E5"/>
    <mergeCell ref="D6:E6"/>
    <mergeCell ref="A5:A7"/>
    <mergeCell ref="C5:C6"/>
  </mergeCells>
  <phoneticPr fontId="37" type="noConversion"/>
  <printOptions horizontalCentered="1"/>
  <pageMargins left="0.47222222222222199" right="0.47222222222222199" top="0.47222222222222199" bottom="0.47222222222222199" header="0.31458333333333299" footer="0.31458333333333299"/>
  <pageSetup paperSize="9" firstPageNumber="4294967295"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
  <sheetViews>
    <sheetView view="pageBreakPreview" zoomScaleNormal="100" workbookViewId="0">
      <pane ySplit="4" topLeftCell="A5" activePane="bottomLeft" state="frozen"/>
      <selection pane="bottomLeft" activeCell="D6" sqref="D6:E6"/>
    </sheetView>
  </sheetViews>
  <sheetFormatPr defaultColWidth="9" defaultRowHeight="15.75" x14ac:dyDescent="0.25"/>
  <cols>
    <col min="1" max="1" width="7.875" style="80" customWidth="1"/>
    <col min="2" max="2" width="29" style="80" customWidth="1"/>
    <col min="3" max="3" width="13.25" style="80" customWidth="1"/>
    <col min="4" max="4" width="11" style="80" customWidth="1"/>
    <col min="5" max="5" width="12.5" style="81" customWidth="1"/>
    <col min="6" max="6" width="14" style="82" customWidth="1"/>
    <col min="7" max="16384" width="9" style="83"/>
  </cols>
  <sheetData>
    <row r="1" spans="1:6" ht="42" customHeight="1" x14ac:dyDescent="0.15">
      <c r="A1" s="166" t="s">
        <v>82</v>
      </c>
      <c r="B1" s="166"/>
      <c r="C1" s="166"/>
      <c r="D1" s="166"/>
      <c r="E1" s="166"/>
      <c r="F1" s="166"/>
    </row>
    <row r="2" spans="1:6" ht="21" customHeight="1" x14ac:dyDescent="0.15">
      <c r="A2" s="84" t="str">
        <f>总计!A2</f>
        <v>项目名称：2026-2027年浦口区公路综合养护服务项目</v>
      </c>
      <c r="B2" s="85"/>
      <c r="C2" s="85"/>
      <c r="D2" s="85"/>
      <c r="E2" s="86"/>
      <c r="F2" s="87"/>
    </row>
    <row r="3" spans="1:6" ht="21" customHeight="1" x14ac:dyDescent="0.15">
      <c r="A3" s="84"/>
      <c r="B3" s="88"/>
      <c r="C3" s="88"/>
      <c r="D3" s="88"/>
      <c r="E3" s="89"/>
      <c r="F3" s="90" t="s">
        <v>61</v>
      </c>
    </row>
    <row r="4" spans="1:6" ht="27" customHeight="1" x14ac:dyDescent="0.15">
      <c r="A4" s="91" t="s">
        <v>83</v>
      </c>
      <c r="B4" s="91" t="s">
        <v>84</v>
      </c>
      <c r="C4" s="91" t="s">
        <v>85</v>
      </c>
      <c r="D4" s="91" t="s">
        <v>86</v>
      </c>
      <c r="E4" s="92" t="s">
        <v>87</v>
      </c>
      <c r="F4" s="93" t="s">
        <v>88</v>
      </c>
    </row>
    <row r="5" spans="1:6" ht="27" customHeight="1" x14ac:dyDescent="0.15">
      <c r="A5" s="97" t="s">
        <v>89</v>
      </c>
      <c r="B5" s="99" t="s">
        <v>90</v>
      </c>
      <c r="C5" s="97"/>
      <c r="D5" s="97"/>
      <c r="E5" s="101"/>
      <c r="F5" s="111"/>
    </row>
    <row r="6" spans="1:6" ht="27" customHeight="1" x14ac:dyDescent="0.15">
      <c r="A6" s="104" t="s">
        <v>91</v>
      </c>
      <c r="B6" s="112" t="s">
        <v>92</v>
      </c>
      <c r="C6" s="97" t="s">
        <v>93</v>
      </c>
      <c r="D6" s="113">
        <v>35.698</v>
      </c>
      <c r="E6" s="114"/>
      <c r="F6" s="27">
        <f t="shared" ref="F6:F23" si="0">IF(D6="","",ROUND(D6*E6,2))</f>
        <v>0</v>
      </c>
    </row>
    <row r="7" spans="1:6" ht="27" customHeight="1" x14ac:dyDescent="0.15">
      <c r="A7" s="104" t="s">
        <v>94</v>
      </c>
      <c r="B7" s="24" t="s">
        <v>95</v>
      </c>
      <c r="C7" s="97" t="s">
        <v>93</v>
      </c>
      <c r="D7" s="97">
        <v>5.66</v>
      </c>
      <c r="E7" s="114"/>
      <c r="F7" s="27">
        <f t="shared" si="0"/>
        <v>0</v>
      </c>
    </row>
    <row r="8" spans="1:6" ht="27" customHeight="1" x14ac:dyDescent="0.15">
      <c r="A8" s="104" t="s">
        <v>96</v>
      </c>
      <c r="B8" s="112" t="s">
        <v>97</v>
      </c>
      <c r="C8" s="97" t="s">
        <v>93</v>
      </c>
      <c r="D8" s="113">
        <v>7.0949999999999998</v>
      </c>
      <c r="E8" s="114"/>
      <c r="F8" s="27">
        <f t="shared" si="0"/>
        <v>0</v>
      </c>
    </row>
    <row r="9" spans="1:6" ht="27" customHeight="1" x14ac:dyDescent="0.15">
      <c r="A9" s="104" t="s">
        <v>98</v>
      </c>
      <c r="B9" s="112" t="s">
        <v>99</v>
      </c>
      <c r="C9" s="97" t="s">
        <v>93</v>
      </c>
      <c r="D9" s="113">
        <v>3.2410000000000001</v>
      </c>
      <c r="E9" s="114"/>
      <c r="F9" s="27">
        <f t="shared" si="0"/>
        <v>0</v>
      </c>
    </row>
    <row r="10" spans="1:6" ht="27" customHeight="1" x14ac:dyDescent="0.15">
      <c r="A10" s="104" t="s">
        <v>100</v>
      </c>
      <c r="B10" s="24" t="s">
        <v>101</v>
      </c>
      <c r="C10" s="97" t="s">
        <v>93</v>
      </c>
      <c r="D10" s="97">
        <v>1.395</v>
      </c>
      <c r="E10" s="114"/>
      <c r="F10" s="27">
        <f t="shared" si="0"/>
        <v>0</v>
      </c>
    </row>
    <row r="11" spans="1:6" ht="27" customHeight="1" x14ac:dyDescent="0.15">
      <c r="A11" s="104" t="s">
        <v>102</v>
      </c>
      <c r="B11" s="99" t="s">
        <v>103</v>
      </c>
      <c r="C11" s="97" t="s">
        <v>93</v>
      </c>
      <c r="D11" s="97">
        <v>0.69</v>
      </c>
      <c r="E11" s="114"/>
      <c r="F11" s="27">
        <f t="shared" si="0"/>
        <v>0</v>
      </c>
    </row>
    <row r="12" spans="1:6" ht="27" customHeight="1" x14ac:dyDescent="0.15">
      <c r="A12" s="104" t="s">
        <v>104</v>
      </c>
      <c r="B12" s="99" t="s">
        <v>105</v>
      </c>
      <c r="C12" s="97" t="s">
        <v>93</v>
      </c>
      <c r="D12" s="97">
        <v>4.53</v>
      </c>
      <c r="E12" s="114"/>
      <c r="F12" s="27">
        <f t="shared" si="0"/>
        <v>0</v>
      </c>
    </row>
    <row r="13" spans="1:6" ht="27" customHeight="1" x14ac:dyDescent="0.15">
      <c r="A13" s="104" t="s">
        <v>106</v>
      </c>
      <c r="B13" s="99" t="s">
        <v>107</v>
      </c>
      <c r="C13" s="97" t="s">
        <v>93</v>
      </c>
      <c r="D13" s="97">
        <v>15.009</v>
      </c>
      <c r="E13" s="114"/>
      <c r="F13" s="27">
        <f t="shared" si="0"/>
        <v>0</v>
      </c>
    </row>
    <row r="14" spans="1:6" ht="27" customHeight="1" x14ac:dyDescent="0.15">
      <c r="A14" s="104" t="s">
        <v>108</v>
      </c>
      <c r="B14" s="99" t="s">
        <v>109</v>
      </c>
      <c r="C14" s="97" t="s">
        <v>93</v>
      </c>
      <c r="D14" s="97">
        <v>7.8579999999999997</v>
      </c>
      <c r="E14" s="114"/>
      <c r="F14" s="27">
        <f t="shared" si="0"/>
        <v>0</v>
      </c>
    </row>
    <row r="15" spans="1:6" ht="27" customHeight="1" x14ac:dyDescent="0.15">
      <c r="A15" s="104" t="s">
        <v>110</v>
      </c>
      <c r="B15" s="112" t="s">
        <v>111</v>
      </c>
      <c r="C15" s="97" t="s">
        <v>93</v>
      </c>
      <c r="D15" s="113">
        <v>23.725999999999999</v>
      </c>
      <c r="E15" s="114"/>
      <c r="F15" s="27">
        <f t="shared" si="0"/>
        <v>0</v>
      </c>
    </row>
    <row r="16" spans="1:6" ht="27" customHeight="1" x14ac:dyDescent="0.15">
      <c r="A16" s="104" t="s">
        <v>112</v>
      </c>
      <c r="B16" s="99" t="s">
        <v>113</v>
      </c>
      <c r="C16" s="97" t="s">
        <v>93</v>
      </c>
      <c r="D16" s="115">
        <v>29.777000000000001</v>
      </c>
      <c r="E16" s="114"/>
      <c r="F16" s="27">
        <f t="shared" si="0"/>
        <v>0</v>
      </c>
    </row>
    <row r="17" spans="1:6" ht="27" customHeight="1" x14ac:dyDescent="0.15">
      <c r="A17" s="104" t="s">
        <v>114</v>
      </c>
      <c r="B17" s="112" t="s">
        <v>115</v>
      </c>
      <c r="C17" s="97" t="s">
        <v>93</v>
      </c>
      <c r="D17" s="113">
        <v>17.890999999999998</v>
      </c>
      <c r="E17" s="114"/>
      <c r="F17" s="27">
        <f t="shared" si="0"/>
        <v>0</v>
      </c>
    </row>
    <row r="18" spans="1:6" ht="27" customHeight="1" x14ac:dyDescent="0.15">
      <c r="A18" s="104" t="s">
        <v>116</v>
      </c>
      <c r="B18" s="112" t="s">
        <v>117</v>
      </c>
      <c r="C18" s="97" t="s">
        <v>93</v>
      </c>
      <c r="D18" s="113">
        <v>3.9369999999999998</v>
      </c>
      <c r="E18" s="114"/>
      <c r="F18" s="27">
        <f t="shared" si="0"/>
        <v>0</v>
      </c>
    </row>
    <row r="19" spans="1:6" ht="27" customHeight="1" x14ac:dyDescent="0.15">
      <c r="A19" s="104" t="s">
        <v>118</v>
      </c>
      <c r="B19" s="99" t="s">
        <v>119</v>
      </c>
      <c r="C19" s="97" t="s">
        <v>93</v>
      </c>
      <c r="D19" s="97">
        <v>18.905000000000001</v>
      </c>
      <c r="E19" s="114"/>
      <c r="F19" s="27">
        <f t="shared" si="0"/>
        <v>0</v>
      </c>
    </row>
    <row r="20" spans="1:6" ht="27" customHeight="1" x14ac:dyDescent="0.15">
      <c r="A20" s="104" t="s">
        <v>120</v>
      </c>
      <c r="B20" s="99" t="s">
        <v>121</v>
      </c>
      <c r="C20" s="97" t="s">
        <v>93</v>
      </c>
      <c r="D20" s="97">
        <v>11.718999999999999</v>
      </c>
      <c r="E20" s="114"/>
      <c r="F20" s="27">
        <f t="shared" si="0"/>
        <v>0</v>
      </c>
    </row>
    <row r="21" spans="1:6" ht="27" customHeight="1" x14ac:dyDescent="0.15">
      <c r="A21" s="104" t="s">
        <v>122</v>
      </c>
      <c r="B21" s="99" t="s">
        <v>123</v>
      </c>
      <c r="C21" s="97" t="s">
        <v>93</v>
      </c>
      <c r="D21" s="97">
        <v>19.510999999999999</v>
      </c>
      <c r="E21" s="114"/>
      <c r="F21" s="27">
        <f t="shared" si="0"/>
        <v>0</v>
      </c>
    </row>
    <row r="22" spans="1:6" ht="27" customHeight="1" x14ac:dyDescent="0.15">
      <c r="A22" s="104" t="s">
        <v>124</v>
      </c>
      <c r="B22" s="99" t="s">
        <v>125</v>
      </c>
      <c r="C22" s="97" t="s">
        <v>93</v>
      </c>
      <c r="D22" s="97">
        <v>1.946</v>
      </c>
      <c r="E22" s="114"/>
      <c r="F22" s="27">
        <f t="shared" si="0"/>
        <v>0</v>
      </c>
    </row>
    <row r="23" spans="1:6" ht="27" customHeight="1" x14ac:dyDescent="0.15">
      <c r="A23" s="104" t="s">
        <v>126</v>
      </c>
      <c r="B23" s="99" t="s">
        <v>127</v>
      </c>
      <c r="C23" s="97" t="s">
        <v>93</v>
      </c>
      <c r="D23" s="97">
        <v>3.3450000000000002</v>
      </c>
      <c r="E23" s="114"/>
      <c r="F23" s="27">
        <f t="shared" si="0"/>
        <v>0</v>
      </c>
    </row>
    <row r="24" spans="1:6" ht="27" customHeight="1" x14ac:dyDescent="0.15">
      <c r="A24" s="104" t="s">
        <v>128</v>
      </c>
      <c r="B24" s="99" t="s">
        <v>129</v>
      </c>
      <c r="C24" s="97" t="s">
        <v>93</v>
      </c>
      <c r="D24" s="97">
        <v>1.6819999999999999</v>
      </c>
      <c r="E24" s="114"/>
      <c r="F24" s="27">
        <f>IF(D24="","",ROUND(D24*E24,2))</f>
        <v>0</v>
      </c>
    </row>
    <row r="25" spans="1:6" customFormat="1" ht="27" customHeight="1" x14ac:dyDescent="0.15">
      <c r="A25" s="97" t="s">
        <v>130</v>
      </c>
      <c r="B25" s="36" t="s">
        <v>131</v>
      </c>
      <c r="C25" s="19"/>
      <c r="D25" s="39"/>
      <c r="E25" s="39"/>
      <c r="F25" s="96"/>
    </row>
    <row r="26" spans="1:6" customFormat="1" ht="33.75" customHeight="1" x14ac:dyDescent="0.15">
      <c r="A26" s="104" t="s">
        <v>91</v>
      </c>
      <c r="B26" s="98" t="s">
        <v>132</v>
      </c>
      <c r="C26" s="19" t="s">
        <v>133</v>
      </c>
      <c r="D26" s="116">
        <v>1</v>
      </c>
      <c r="E26" s="39">
        <v>125000</v>
      </c>
      <c r="F26" s="96">
        <f t="shared" ref="F26" si="1">ROUND(D26*E26,2)</f>
        <v>125000</v>
      </c>
    </row>
    <row r="27" spans="1:6" s="79" customFormat="1" ht="27" customHeight="1" x14ac:dyDescent="0.15">
      <c r="A27" s="167" t="s">
        <v>134</v>
      </c>
      <c r="B27" s="168"/>
      <c r="C27" s="168"/>
      <c r="D27" s="169">
        <f>SUM(F6:F26)</f>
        <v>125000</v>
      </c>
      <c r="E27" s="169"/>
      <c r="F27" s="117" t="s">
        <v>135</v>
      </c>
    </row>
    <row r="31" spans="1:6" x14ac:dyDescent="0.25">
      <c r="F31" s="81"/>
    </row>
  </sheetData>
  <sheetProtection algorithmName="SHA-512" hashValue="n42Ykz5amGgb8NMIxQVRfcXGWt+8pWkAVAX2T0loiZfGKFfJOxNjQEf0eLpeeVk86YGjrwidVsWidZb3JQ8fNg==" saltValue="LmvmOeXdrtmT0+5KWQ/hrQ==" spinCount="100000" sheet="1" objects="1" formatCells="0" formatColumns="0"/>
  <mergeCells count="3">
    <mergeCell ref="A1:F1"/>
    <mergeCell ref="A27:C27"/>
    <mergeCell ref="D27:E27"/>
  </mergeCells>
  <phoneticPr fontId="36" type="noConversion"/>
  <printOptions horizontalCentered="1"/>
  <pageMargins left="0.47222222222222199" right="0.47222222222222199" top="0.47222222222222199" bottom="0.47222222222222199" header="0.31458333333333299" footer="0.31458333333333299"/>
  <pageSetup paperSize="9" firstPageNumber="4294967295" fitToHeight="0"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2"/>
  <sheetViews>
    <sheetView view="pageBreakPreview" zoomScale="115" zoomScaleNormal="100" workbookViewId="0">
      <pane ySplit="4" topLeftCell="A14" activePane="bottomLeft" state="frozen"/>
      <selection pane="bottomLeft" activeCell="D17" sqref="D17"/>
    </sheetView>
  </sheetViews>
  <sheetFormatPr defaultColWidth="9" defaultRowHeight="15.75" x14ac:dyDescent="0.25"/>
  <cols>
    <col min="1" max="1" width="7.875" style="80" customWidth="1"/>
    <col min="2" max="2" width="25.25" style="80" customWidth="1"/>
    <col min="3" max="3" width="11.625" style="80" customWidth="1"/>
    <col min="4" max="4" width="9.25" style="80" customWidth="1"/>
    <col min="5" max="5" width="10" style="81" customWidth="1"/>
    <col min="6" max="6" width="11.875" style="82" customWidth="1"/>
    <col min="7" max="7" width="11.5" style="83" customWidth="1"/>
    <col min="8" max="16384" width="9" style="83"/>
  </cols>
  <sheetData>
    <row r="1" spans="1:7" ht="42" customHeight="1" x14ac:dyDescent="0.15">
      <c r="A1" s="166" t="s">
        <v>136</v>
      </c>
      <c r="B1" s="166"/>
      <c r="C1" s="166"/>
      <c r="D1" s="166"/>
      <c r="E1" s="166"/>
      <c r="F1" s="166"/>
      <c r="G1" s="166"/>
    </row>
    <row r="2" spans="1:7" ht="24" customHeight="1" x14ac:dyDescent="0.15">
      <c r="A2" s="84" t="str">
        <f>总计!A2</f>
        <v>项目名称：2026-2027年浦口区公路综合养护服务项目</v>
      </c>
      <c r="B2" s="85"/>
      <c r="C2" s="85"/>
      <c r="D2" s="85"/>
      <c r="E2" s="86"/>
      <c r="F2" s="87"/>
    </row>
    <row r="3" spans="1:7" ht="24" customHeight="1" x14ac:dyDescent="0.15">
      <c r="A3" s="84"/>
      <c r="B3" s="88"/>
      <c r="C3" s="88"/>
      <c r="D3" s="88"/>
      <c r="E3" s="89"/>
      <c r="F3" s="170" t="s">
        <v>61</v>
      </c>
      <c r="G3" s="170"/>
    </row>
    <row r="4" spans="1:7" ht="30" customHeight="1" x14ac:dyDescent="0.15">
      <c r="A4" s="91" t="s">
        <v>83</v>
      </c>
      <c r="B4" s="91" t="s">
        <v>84</v>
      </c>
      <c r="C4" s="91" t="s">
        <v>85</v>
      </c>
      <c r="D4" s="91" t="s">
        <v>86</v>
      </c>
      <c r="E4" s="92" t="s">
        <v>87</v>
      </c>
      <c r="F4" s="93" t="s">
        <v>88</v>
      </c>
      <c r="G4" s="94" t="s">
        <v>137</v>
      </c>
    </row>
    <row r="5" spans="1:7" customFormat="1" ht="39" customHeight="1" x14ac:dyDescent="0.15">
      <c r="A5" s="19" t="s">
        <v>138</v>
      </c>
      <c r="B5" s="24" t="s">
        <v>139</v>
      </c>
      <c r="C5" s="19" t="s">
        <v>140</v>
      </c>
      <c r="D5" s="19">
        <v>1</v>
      </c>
      <c r="E5" s="114"/>
      <c r="F5" s="27">
        <f t="shared" ref="F5:F9" si="0">IF(D5="","",ROUND(D5*E5,2))</f>
        <v>0</v>
      </c>
      <c r="G5" s="96">
        <v>300000</v>
      </c>
    </row>
    <row r="6" spans="1:7" customFormat="1" ht="26.1" customHeight="1" x14ac:dyDescent="0.15">
      <c r="A6" s="97" t="s">
        <v>141</v>
      </c>
      <c r="B6" s="98" t="s">
        <v>142</v>
      </c>
      <c r="C6" s="19" t="s">
        <v>140</v>
      </c>
      <c r="D6" s="19">
        <v>1</v>
      </c>
      <c r="E6" s="114"/>
      <c r="F6" s="27">
        <f t="shared" si="0"/>
        <v>0</v>
      </c>
      <c r="G6" s="96">
        <v>50000</v>
      </c>
    </row>
    <row r="7" spans="1:7" ht="30" customHeight="1" x14ac:dyDescent="0.15">
      <c r="A7" s="97" t="s">
        <v>143</v>
      </c>
      <c r="B7" s="99" t="s">
        <v>144</v>
      </c>
      <c r="C7" s="97" t="s">
        <v>93</v>
      </c>
      <c r="D7" s="100">
        <v>14.903</v>
      </c>
      <c r="E7" s="114"/>
      <c r="F7" s="27">
        <f t="shared" si="0"/>
        <v>0</v>
      </c>
      <c r="G7" s="96">
        <v>167751.45000000001</v>
      </c>
    </row>
    <row r="8" spans="1:7" ht="30" customHeight="1" x14ac:dyDescent="0.15">
      <c r="A8" s="19" t="s">
        <v>145</v>
      </c>
      <c r="B8" s="99" t="s">
        <v>146</v>
      </c>
      <c r="C8" s="97" t="s">
        <v>93</v>
      </c>
      <c r="D8" s="97">
        <v>42.56</v>
      </c>
      <c r="E8" s="114"/>
      <c r="F8" s="27">
        <f t="shared" si="0"/>
        <v>0</v>
      </c>
      <c r="G8" s="101">
        <v>77819.539999999994</v>
      </c>
    </row>
    <row r="9" spans="1:7" ht="30" customHeight="1" x14ac:dyDescent="0.15">
      <c r="A9" s="19" t="s">
        <v>147</v>
      </c>
      <c r="B9" s="102" t="s">
        <v>148</v>
      </c>
      <c r="C9" s="97" t="s">
        <v>93</v>
      </c>
      <c r="D9" s="97">
        <v>1.306</v>
      </c>
      <c r="E9" s="114"/>
      <c r="F9" s="27">
        <f t="shared" si="0"/>
        <v>0</v>
      </c>
      <c r="G9" s="101">
        <v>137825.42000000001</v>
      </c>
    </row>
    <row r="10" spans="1:7" ht="30" customHeight="1" x14ac:dyDescent="0.15">
      <c r="A10" s="97" t="s">
        <v>149</v>
      </c>
      <c r="B10" s="103" t="s">
        <v>150</v>
      </c>
      <c r="C10" s="97"/>
      <c r="D10" s="97"/>
      <c r="E10" s="95"/>
      <c r="F10" s="96"/>
      <c r="G10" s="101"/>
    </row>
    <row r="11" spans="1:7" customFormat="1" ht="30" customHeight="1" x14ac:dyDescent="0.15">
      <c r="A11" s="104" t="s">
        <v>91</v>
      </c>
      <c r="B11" s="98" t="s">
        <v>151</v>
      </c>
      <c r="C11" s="105" t="s">
        <v>140</v>
      </c>
      <c r="D11" s="97">
        <v>1</v>
      </c>
      <c r="E11" s="101">
        <v>100000</v>
      </c>
      <c r="F11" s="96">
        <f t="shared" ref="F11" si="1">ROUND(D11*E11,2)</f>
        <v>100000</v>
      </c>
      <c r="G11" s="101"/>
    </row>
    <row r="12" spans="1:7" customFormat="1" ht="30" customHeight="1" x14ac:dyDescent="0.15">
      <c r="A12" s="104" t="s">
        <v>94</v>
      </c>
      <c r="B12" s="98" t="s">
        <v>152</v>
      </c>
      <c r="C12" s="97" t="s">
        <v>93</v>
      </c>
      <c r="D12" s="97">
        <v>2.9780000000000002</v>
      </c>
      <c r="E12" s="114"/>
      <c r="F12" s="27">
        <f t="shared" ref="F12:F17" si="2">IF(D12="","",ROUND(D12*E12,2))</f>
        <v>0</v>
      </c>
      <c r="G12" s="101">
        <v>75011.100000000006</v>
      </c>
    </row>
    <row r="13" spans="1:7" customFormat="1" ht="30" customHeight="1" x14ac:dyDescent="0.15">
      <c r="A13" s="104" t="s">
        <v>96</v>
      </c>
      <c r="B13" s="98" t="s">
        <v>153</v>
      </c>
      <c r="C13" s="105" t="s">
        <v>140</v>
      </c>
      <c r="D13" s="97">
        <v>1</v>
      </c>
      <c r="E13" s="114"/>
      <c r="F13" s="27">
        <f t="shared" si="2"/>
        <v>0</v>
      </c>
      <c r="G13" s="101">
        <v>276616.94</v>
      </c>
    </row>
    <row r="14" spans="1:7" customFormat="1" ht="30" customHeight="1" x14ac:dyDescent="0.15">
      <c r="A14" s="19" t="s">
        <v>154</v>
      </c>
      <c r="B14" s="36" t="s">
        <v>155</v>
      </c>
      <c r="C14" s="19" t="s">
        <v>156</v>
      </c>
      <c r="D14" s="41">
        <f>50906+94695</f>
        <v>145601</v>
      </c>
      <c r="E14" s="114"/>
      <c r="F14" s="27">
        <f t="shared" si="2"/>
        <v>0</v>
      </c>
      <c r="G14" s="76">
        <v>2.2999999999999998</v>
      </c>
    </row>
    <row r="15" spans="1:7" customFormat="1" ht="30" customHeight="1" x14ac:dyDescent="0.15">
      <c r="A15" s="19" t="s">
        <v>157</v>
      </c>
      <c r="B15" s="36" t="s">
        <v>158</v>
      </c>
      <c r="C15" s="97" t="s">
        <v>140</v>
      </c>
      <c r="D15" s="41">
        <v>1</v>
      </c>
      <c r="E15" s="114"/>
      <c r="F15" s="27">
        <f t="shared" si="2"/>
        <v>0</v>
      </c>
      <c r="G15" s="76">
        <v>240000</v>
      </c>
    </row>
    <row r="16" spans="1:7" customFormat="1" ht="30" customHeight="1" x14ac:dyDescent="0.15">
      <c r="A16" s="19" t="s">
        <v>159</v>
      </c>
      <c r="B16" s="24" t="s">
        <v>160</v>
      </c>
      <c r="C16" s="19" t="s">
        <v>161</v>
      </c>
      <c r="D16" s="106">
        <v>31</v>
      </c>
      <c r="E16" s="114"/>
      <c r="F16" s="27">
        <f t="shared" si="2"/>
        <v>0</v>
      </c>
      <c r="G16" s="107">
        <v>1290.32</v>
      </c>
    </row>
    <row r="17" spans="1:7" customFormat="1" ht="30" customHeight="1" x14ac:dyDescent="0.15">
      <c r="A17" s="97" t="s">
        <v>162</v>
      </c>
      <c r="B17" s="98" t="s">
        <v>163</v>
      </c>
      <c r="C17" s="105" t="s">
        <v>140</v>
      </c>
      <c r="D17" s="108">
        <v>1</v>
      </c>
      <c r="E17" s="114"/>
      <c r="F17" s="27">
        <f t="shared" si="2"/>
        <v>0</v>
      </c>
      <c r="G17" s="107">
        <v>300000</v>
      </c>
    </row>
    <row r="18" spans="1:7" s="79" customFormat="1" ht="30" customHeight="1" x14ac:dyDescent="0.15">
      <c r="A18" s="167" t="s">
        <v>164</v>
      </c>
      <c r="B18" s="168"/>
      <c r="C18" s="168"/>
      <c r="D18" s="169">
        <f>SUM(F5:F17)</f>
        <v>100000</v>
      </c>
      <c r="E18" s="169"/>
      <c r="F18" s="109" t="s">
        <v>135</v>
      </c>
      <c r="G18" s="110"/>
    </row>
    <row r="22" spans="1:7" x14ac:dyDescent="0.25">
      <c r="F22" s="81"/>
    </row>
  </sheetData>
  <sheetProtection algorithmName="SHA-512" hashValue="zgJaryaFXk+OTmIylxIvWYGjPFpAcKuWhoNw1bCRFDUE5pCi6bTpCtWOa2FWT+HTSXa6k5shWGIBPM5WBIlVKA==" saltValue="UURkWeJypxabVElLrdGmZg==" spinCount="100000" sheet="1" objects="1" formatCells="0" formatColumns="0"/>
  <mergeCells count="4">
    <mergeCell ref="A1:G1"/>
    <mergeCell ref="F3:G3"/>
    <mergeCell ref="A18:C18"/>
    <mergeCell ref="D18:E18"/>
  </mergeCells>
  <phoneticPr fontId="37" type="noConversion"/>
  <dataValidations count="1">
    <dataValidation type="decimal" operator="lessThanOrEqual" allowBlank="1" showInputMessage="1" showErrorMessage="1" sqref="E5 E6 E7 E8 E9 E12 E13:E17" xr:uid="{00000000-0002-0000-0400-000000000000}">
      <formula1>G5</formula1>
    </dataValidation>
  </dataValidations>
  <printOptions horizontalCentered="1"/>
  <pageMargins left="0.47222222222222199" right="0.47222222222222199" top="0.47222222222222199" bottom="0.47222222222222199" header="0.31458333333333299" footer="0.31458333333333299"/>
  <pageSetup paperSize="9" firstPageNumber="4294967295" fitToHeight="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6"/>
  <sheetViews>
    <sheetView view="pageBreakPreview" zoomScaleNormal="100" workbookViewId="0">
      <pane ySplit="4" topLeftCell="A50" activePane="bottomLeft" state="frozen"/>
      <selection pane="bottomLeft" activeCell="D55" sqref="D55:E55"/>
    </sheetView>
  </sheetViews>
  <sheetFormatPr defaultColWidth="9" defaultRowHeight="15.75" x14ac:dyDescent="0.25"/>
  <cols>
    <col min="1" max="1" width="7.875" style="64" customWidth="1"/>
    <col min="2" max="2" width="38.875" style="64" customWidth="1"/>
    <col min="3" max="3" width="8" style="64" customWidth="1"/>
    <col min="4" max="4" width="10.25" style="65" customWidth="1"/>
    <col min="5" max="5" width="10" style="66" customWidth="1"/>
    <col min="6" max="6" width="12.5" style="67" customWidth="1"/>
    <col min="7" max="16384" width="9" style="68"/>
  </cols>
  <sheetData>
    <row r="1" spans="1:6" ht="42" customHeight="1" x14ac:dyDescent="0.15">
      <c r="A1" s="171" t="s">
        <v>165</v>
      </c>
      <c r="B1" s="171"/>
      <c r="C1" s="171"/>
      <c r="D1" s="171"/>
      <c r="E1" s="171"/>
      <c r="F1" s="171"/>
    </row>
    <row r="2" spans="1:6" ht="24" customHeight="1" x14ac:dyDescent="0.15">
      <c r="A2" s="8" t="str">
        <f>总计!A2</f>
        <v>项目名称：2026-2027年浦口区公路综合养护服务项目</v>
      </c>
      <c r="B2" s="9"/>
      <c r="C2" s="9"/>
      <c r="D2" s="69"/>
      <c r="E2" s="70"/>
      <c r="F2" s="71"/>
    </row>
    <row r="3" spans="1:6" ht="24" customHeight="1" x14ac:dyDescent="0.15">
      <c r="A3" s="8"/>
      <c r="B3" s="12"/>
      <c r="C3" s="12"/>
      <c r="D3" s="72"/>
      <c r="E3" s="73"/>
      <c r="F3" s="74" t="s">
        <v>166</v>
      </c>
    </row>
    <row r="4" spans="1:6" ht="30" customHeight="1" x14ac:dyDescent="0.15">
      <c r="A4" s="14" t="s">
        <v>167</v>
      </c>
      <c r="B4" s="14" t="s">
        <v>168</v>
      </c>
      <c r="C4" s="14" t="s">
        <v>169</v>
      </c>
      <c r="D4" s="75" t="s">
        <v>170</v>
      </c>
      <c r="E4" s="16" t="s">
        <v>171</v>
      </c>
      <c r="F4" s="75" t="s">
        <v>88</v>
      </c>
    </row>
    <row r="5" spans="1:6" ht="30" customHeight="1" x14ac:dyDescent="0.15">
      <c r="A5" s="19" t="s">
        <v>172</v>
      </c>
      <c r="B5" s="36" t="s">
        <v>173</v>
      </c>
      <c r="C5" s="19"/>
      <c r="D5" s="41"/>
      <c r="E5" s="76"/>
      <c r="F5" s="41" t="s">
        <v>174</v>
      </c>
    </row>
    <row r="6" spans="1:6" ht="30" customHeight="1" x14ac:dyDescent="0.15">
      <c r="A6" s="23" t="s">
        <v>91</v>
      </c>
      <c r="B6" s="36" t="s">
        <v>175</v>
      </c>
      <c r="C6" s="40" t="s">
        <v>176</v>
      </c>
      <c r="D6" s="41">
        <v>60</v>
      </c>
      <c r="E6" s="114"/>
      <c r="F6" s="27">
        <f t="shared" ref="F6" si="0">IF(D6="","",ROUND(D6*E6,2))</f>
        <v>0</v>
      </c>
    </row>
    <row r="7" spans="1:6" s="63" customFormat="1" ht="30" customHeight="1" x14ac:dyDescent="0.15">
      <c r="A7" s="23" t="s">
        <v>94</v>
      </c>
      <c r="B7" s="36" t="s">
        <v>177</v>
      </c>
      <c r="C7" s="40" t="s">
        <v>176</v>
      </c>
      <c r="D7" s="41">
        <v>8</v>
      </c>
      <c r="E7" s="114"/>
      <c r="F7" s="27">
        <f t="shared" ref="F7:F55" si="1">IF(D7="","",ROUND(D7*E7,2))</f>
        <v>0</v>
      </c>
    </row>
    <row r="8" spans="1:6" ht="30" customHeight="1" x14ac:dyDescent="0.15">
      <c r="A8" s="19" t="s">
        <v>178</v>
      </c>
      <c r="B8" s="36" t="s">
        <v>179</v>
      </c>
      <c r="C8" s="19"/>
      <c r="D8" s="41"/>
      <c r="E8" s="114"/>
      <c r="F8" s="27" t="str">
        <f t="shared" si="1"/>
        <v/>
      </c>
    </row>
    <row r="9" spans="1:6" ht="30" customHeight="1" x14ac:dyDescent="0.15">
      <c r="A9" s="23" t="s">
        <v>91</v>
      </c>
      <c r="B9" s="36" t="s">
        <v>180</v>
      </c>
      <c r="C9" s="40" t="s">
        <v>181</v>
      </c>
      <c r="D9" s="41">
        <v>3</v>
      </c>
      <c r="E9" s="114"/>
      <c r="F9" s="27">
        <f t="shared" si="1"/>
        <v>0</v>
      </c>
    </row>
    <row r="10" spans="1:6" ht="30" customHeight="1" x14ac:dyDescent="0.15">
      <c r="A10" s="23" t="s">
        <v>94</v>
      </c>
      <c r="B10" s="36" t="s">
        <v>182</v>
      </c>
      <c r="C10" s="40" t="s">
        <v>181</v>
      </c>
      <c r="D10" s="41">
        <v>3</v>
      </c>
      <c r="E10" s="114"/>
      <c r="F10" s="27">
        <f t="shared" si="1"/>
        <v>0</v>
      </c>
    </row>
    <row r="11" spans="1:6" ht="30" customHeight="1" x14ac:dyDescent="0.15">
      <c r="A11" s="23" t="s">
        <v>96</v>
      </c>
      <c r="B11" s="36" t="s">
        <v>183</v>
      </c>
      <c r="C11" s="40" t="s">
        <v>181</v>
      </c>
      <c r="D11" s="41">
        <v>3</v>
      </c>
      <c r="E11" s="114"/>
      <c r="F11" s="27">
        <f t="shared" si="1"/>
        <v>0</v>
      </c>
    </row>
    <row r="12" spans="1:6" ht="30" customHeight="1" x14ac:dyDescent="0.15">
      <c r="A12" s="23" t="s">
        <v>98</v>
      </c>
      <c r="B12" s="36" t="s">
        <v>184</v>
      </c>
      <c r="C12" s="40" t="s">
        <v>181</v>
      </c>
      <c r="D12" s="41">
        <v>3</v>
      </c>
      <c r="E12" s="114"/>
      <c r="F12" s="27">
        <f t="shared" si="1"/>
        <v>0</v>
      </c>
    </row>
    <row r="13" spans="1:6" ht="30" customHeight="1" x14ac:dyDescent="0.15">
      <c r="A13" s="23" t="s">
        <v>100</v>
      </c>
      <c r="B13" s="36" t="s">
        <v>185</v>
      </c>
      <c r="C13" s="19" t="s">
        <v>186</v>
      </c>
      <c r="D13" s="41">
        <v>20</v>
      </c>
      <c r="E13" s="114"/>
      <c r="F13" s="27">
        <f t="shared" si="1"/>
        <v>0</v>
      </c>
    </row>
    <row r="14" spans="1:6" s="63" customFormat="1" ht="30" customHeight="1" x14ac:dyDescent="0.15">
      <c r="A14" s="23" t="s">
        <v>102</v>
      </c>
      <c r="B14" s="36" t="s">
        <v>187</v>
      </c>
      <c r="C14" s="40" t="s">
        <v>188</v>
      </c>
      <c r="D14" s="41">
        <v>40</v>
      </c>
      <c r="E14" s="114"/>
      <c r="F14" s="27">
        <f t="shared" si="1"/>
        <v>0</v>
      </c>
    </row>
    <row r="15" spans="1:6" ht="30" customHeight="1" x14ac:dyDescent="0.15">
      <c r="A15" s="23" t="s">
        <v>104</v>
      </c>
      <c r="B15" s="36" t="s">
        <v>189</v>
      </c>
      <c r="C15" s="40" t="s">
        <v>190</v>
      </c>
      <c r="D15" s="41">
        <v>50</v>
      </c>
      <c r="E15" s="114"/>
      <c r="F15" s="27">
        <f t="shared" si="1"/>
        <v>0</v>
      </c>
    </row>
    <row r="16" spans="1:6" ht="30" customHeight="1" x14ac:dyDescent="0.15">
      <c r="A16" s="23" t="s">
        <v>106</v>
      </c>
      <c r="B16" s="24" t="s">
        <v>191</v>
      </c>
      <c r="C16" s="40" t="s">
        <v>181</v>
      </c>
      <c r="D16" s="41">
        <v>3</v>
      </c>
      <c r="E16" s="114"/>
      <c r="F16" s="27">
        <f t="shared" si="1"/>
        <v>0</v>
      </c>
    </row>
    <row r="17" spans="1:6" ht="30" customHeight="1" x14ac:dyDescent="0.15">
      <c r="A17" s="23" t="s">
        <v>108</v>
      </c>
      <c r="B17" s="36" t="s">
        <v>192</v>
      </c>
      <c r="C17" s="40" t="s">
        <v>181</v>
      </c>
      <c r="D17" s="41">
        <v>3</v>
      </c>
      <c r="E17" s="114"/>
      <c r="F17" s="27">
        <f t="shared" si="1"/>
        <v>0</v>
      </c>
    </row>
    <row r="18" spans="1:6" ht="30" customHeight="1" x14ac:dyDescent="0.15">
      <c r="A18" s="23" t="s">
        <v>110</v>
      </c>
      <c r="B18" s="36" t="s">
        <v>193</v>
      </c>
      <c r="C18" s="40" t="s">
        <v>181</v>
      </c>
      <c r="D18" s="41">
        <v>40</v>
      </c>
      <c r="E18" s="114"/>
      <c r="F18" s="27">
        <f t="shared" si="1"/>
        <v>0</v>
      </c>
    </row>
    <row r="19" spans="1:6" ht="30" customHeight="1" x14ac:dyDescent="0.15">
      <c r="A19" s="23" t="s">
        <v>112</v>
      </c>
      <c r="B19" s="36" t="s">
        <v>194</v>
      </c>
      <c r="C19" s="19" t="s">
        <v>195</v>
      </c>
      <c r="D19" s="41">
        <v>250</v>
      </c>
      <c r="E19" s="114"/>
      <c r="F19" s="27">
        <f t="shared" si="1"/>
        <v>0</v>
      </c>
    </row>
    <row r="20" spans="1:6" ht="30" customHeight="1" x14ac:dyDescent="0.15">
      <c r="A20" s="19" t="s">
        <v>196</v>
      </c>
      <c r="B20" s="36" t="s">
        <v>197</v>
      </c>
      <c r="C20" s="19" t="s">
        <v>174</v>
      </c>
      <c r="D20" s="41"/>
      <c r="E20" s="114"/>
      <c r="F20" s="27" t="str">
        <f t="shared" si="1"/>
        <v/>
      </c>
    </row>
    <row r="21" spans="1:6" ht="30" customHeight="1" x14ac:dyDescent="0.15">
      <c r="A21" s="23" t="s">
        <v>91</v>
      </c>
      <c r="B21" s="36" t="s">
        <v>198</v>
      </c>
      <c r="C21" s="40" t="s">
        <v>199</v>
      </c>
      <c r="D21" s="41">
        <v>2</v>
      </c>
      <c r="E21" s="114"/>
      <c r="F21" s="27">
        <f t="shared" si="1"/>
        <v>0</v>
      </c>
    </row>
    <row r="22" spans="1:6" ht="30" customHeight="1" x14ac:dyDescent="0.15">
      <c r="A22" s="23" t="s">
        <v>94</v>
      </c>
      <c r="B22" s="36" t="s">
        <v>200</v>
      </c>
      <c r="C22" s="40" t="s">
        <v>199</v>
      </c>
      <c r="D22" s="41">
        <v>2</v>
      </c>
      <c r="E22" s="114"/>
      <c r="F22" s="27">
        <f t="shared" si="1"/>
        <v>0</v>
      </c>
    </row>
    <row r="23" spans="1:6" ht="30" customHeight="1" x14ac:dyDescent="0.15">
      <c r="A23" s="23" t="s">
        <v>96</v>
      </c>
      <c r="B23" s="36" t="s">
        <v>201</v>
      </c>
      <c r="C23" s="40" t="s">
        <v>199</v>
      </c>
      <c r="D23" s="41">
        <v>2</v>
      </c>
      <c r="E23" s="114"/>
      <c r="F23" s="27">
        <f t="shared" si="1"/>
        <v>0</v>
      </c>
    </row>
    <row r="24" spans="1:6" ht="30" customHeight="1" x14ac:dyDescent="0.15">
      <c r="A24" s="23" t="s">
        <v>98</v>
      </c>
      <c r="B24" s="36" t="s">
        <v>202</v>
      </c>
      <c r="C24" s="40" t="s">
        <v>199</v>
      </c>
      <c r="D24" s="41">
        <v>2</v>
      </c>
      <c r="E24" s="114"/>
      <c r="F24" s="27">
        <f t="shared" si="1"/>
        <v>0</v>
      </c>
    </row>
    <row r="25" spans="1:6" ht="30" customHeight="1" x14ac:dyDescent="0.15">
      <c r="A25" s="23" t="s">
        <v>100</v>
      </c>
      <c r="B25" s="36" t="s">
        <v>203</v>
      </c>
      <c r="C25" s="40" t="s">
        <v>199</v>
      </c>
      <c r="D25" s="41">
        <v>2</v>
      </c>
      <c r="E25" s="114"/>
      <c r="F25" s="27">
        <f t="shared" si="1"/>
        <v>0</v>
      </c>
    </row>
    <row r="26" spans="1:6" ht="30" customHeight="1" x14ac:dyDescent="0.15">
      <c r="A26" s="23" t="s">
        <v>102</v>
      </c>
      <c r="B26" s="36" t="s">
        <v>204</v>
      </c>
      <c r="C26" s="40" t="s">
        <v>199</v>
      </c>
      <c r="D26" s="41">
        <v>2</v>
      </c>
      <c r="E26" s="114"/>
      <c r="F26" s="27">
        <f t="shared" si="1"/>
        <v>0</v>
      </c>
    </row>
    <row r="27" spans="1:6" ht="30" customHeight="1" x14ac:dyDescent="0.15">
      <c r="A27" s="23" t="s">
        <v>104</v>
      </c>
      <c r="B27" s="36" t="s">
        <v>205</v>
      </c>
      <c r="C27" s="40" t="s">
        <v>199</v>
      </c>
      <c r="D27" s="41">
        <v>2</v>
      </c>
      <c r="E27" s="114"/>
      <c r="F27" s="27">
        <f t="shared" si="1"/>
        <v>0</v>
      </c>
    </row>
    <row r="28" spans="1:6" ht="30" customHeight="1" x14ac:dyDescent="0.15">
      <c r="A28" s="23" t="s">
        <v>106</v>
      </c>
      <c r="B28" s="36" t="s">
        <v>206</v>
      </c>
      <c r="C28" s="40" t="s">
        <v>199</v>
      </c>
      <c r="D28" s="41">
        <v>2</v>
      </c>
      <c r="E28" s="114"/>
      <c r="F28" s="27">
        <f t="shared" si="1"/>
        <v>0</v>
      </c>
    </row>
    <row r="29" spans="1:6" ht="30" customHeight="1" x14ac:dyDescent="0.15">
      <c r="A29" s="23" t="s">
        <v>108</v>
      </c>
      <c r="B29" s="36" t="s">
        <v>207</v>
      </c>
      <c r="C29" s="40" t="s">
        <v>199</v>
      </c>
      <c r="D29" s="41">
        <v>2</v>
      </c>
      <c r="E29" s="114"/>
      <c r="F29" s="27">
        <f t="shared" si="1"/>
        <v>0</v>
      </c>
    </row>
    <row r="30" spans="1:6" ht="30" customHeight="1" x14ac:dyDescent="0.15">
      <c r="A30" s="23" t="s">
        <v>110</v>
      </c>
      <c r="B30" s="36" t="s">
        <v>208</v>
      </c>
      <c r="C30" s="40" t="s">
        <v>199</v>
      </c>
      <c r="D30" s="41">
        <v>2</v>
      </c>
      <c r="E30" s="114"/>
      <c r="F30" s="27">
        <f t="shared" si="1"/>
        <v>0</v>
      </c>
    </row>
    <row r="31" spans="1:6" ht="30" customHeight="1" x14ac:dyDescent="0.15">
      <c r="A31" s="23" t="s">
        <v>112</v>
      </c>
      <c r="B31" s="36" t="s">
        <v>209</v>
      </c>
      <c r="C31" s="40" t="s">
        <v>199</v>
      </c>
      <c r="D31" s="41">
        <v>2</v>
      </c>
      <c r="E31" s="114"/>
      <c r="F31" s="27">
        <f t="shared" si="1"/>
        <v>0</v>
      </c>
    </row>
    <row r="32" spans="1:6" ht="30" customHeight="1" x14ac:dyDescent="0.15">
      <c r="A32" s="23" t="s">
        <v>114</v>
      </c>
      <c r="B32" s="36" t="s">
        <v>210</v>
      </c>
      <c r="C32" s="40" t="s">
        <v>199</v>
      </c>
      <c r="D32" s="41">
        <v>2</v>
      </c>
      <c r="E32" s="114"/>
      <c r="F32" s="27">
        <f t="shared" si="1"/>
        <v>0</v>
      </c>
    </row>
    <row r="33" spans="1:6" ht="30" customHeight="1" x14ac:dyDescent="0.15">
      <c r="A33" s="23" t="s">
        <v>116</v>
      </c>
      <c r="B33" s="36" t="s">
        <v>211</v>
      </c>
      <c r="C33" s="40" t="s">
        <v>199</v>
      </c>
      <c r="D33" s="41">
        <v>2</v>
      </c>
      <c r="E33" s="114"/>
      <c r="F33" s="27">
        <f t="shared" si="1"/>
        <v>0</v>
      </c>
    </row>
    <row r="34" spans="1:6" ht="30" customHeight="1" x14ac:dyDescent="0.15">
      <c r="A34" s="23" t="s">
        <v>118</v>
      </c>
      <c r="B34" s="36" t="s">
        <v>212</v>
      </c>
      <c r="C34" s="40" t="s">
        <v>199</v>
      </c>
      <c r="D34" s="41">
        <v>2</v>
      </c>
      <c r="E34" s="114"/>
      <c r="F34" s="27">
        <f t="shared" si="1"/>
        <v>0</v>
      </c>
    </row>
    <row r="35" spans="1:6" ht="30" customHeight="1" x14ac:dyDescent="0.15">
      <c r="A35" s="23" t="s">
        <v>120</v>
      </c>
      <c r="B35" s="36" t="s">
        <v>213</v>
      </c>
      <c r="C35" s="40" t="s">
        <v>199</v>
      </c>
      <c r="D35" s="41">
        <v>2</v>
      </c>
      <c r="E35" s="114"/>
      <c r="F35" s="27">
        <f t="shared" si="1"/>
        <v>0</v>
      </c>
    </row>
    <row r="36" spans="1:6" ht="30" customHeight="1" x14ac:dyDescent="0.15">
      <c r="A36" s="23" t="s">
        <v>122</v>
      </c>
      <c r="B36" s="36" t="s">
        <v>214</v>
      </c>
      <c r="C36" s="40" t="s">
        <v>199</v>
      </c>
      <c r="D36" s="41">
        <v>2</v>
      </c>
      <c r="E36" s="114"/>
      <c r="F36" s="27">
        <f t="shared" si="1"/>
        <v>0</v>
      </c>
    </row>
    <row r="37" spans="1:6" ht="30" customHeight="1" x14ac:dyDescent="0.15">
      <c r="A37" s="23" t="s">
        <v>124</v>
      </c>
      <c r="B37" s="36" t="s">
        <v>215</v>
      </c>
      <c r="C37" s="40" t="s">
        <v>199</v>
      </c>
      <c r="D37" s="41">
        <v>2</v>
      </c>
      <c r="E37" s="114"/>
      <c r="F37" s="27">
        <f t="shared" si="1"/>
        <v>0</v>
      </c>
    </row>
    <row r="38" spans="1:6" ht="30" customHeight="1" x14ac:dyDescent="0.15">
      <c r="A38" s="23" t="s">
        <v>126</v>
      </c>
      <c r="B38" s="36" t="s">
        <v>216</v>
      </c>
      <c r="C38" s="40" t="s">
        <v>199</v>
      </c>
      <c r="D38" s="41">
        <v>2</v>
      </c>
      <c r="E38" s="114"/>
      <c r="F38" s="27">
        <f t="shared" si="1"/>
        <v>0</v>
      </c>
    </row>
    <row r="39" spans="1:6" ht="30" customHeight="1" x14ac:dyDescent="0.15">
      <c r="A39" s="23" t="s">
        <v>128</v>
      </c>
      <c r="B39" s="36" t="s">
        <v>217</v>
      </c>
      <c r="C39" s="40" t="s">
        <v>199</v>
      </c>
      <c r="D39" s="41">
        <v>2</v>
      </c>
      <c r="E39" s="114"/>
      <c r="F39" s="27">
        <f t="shared" si="1"/>
        <v>0</v>
      </c>
    </row>
    <row r="40" spans="1:6" ht="30" customHeight="1" x14ac:dyDescent="0.15">
      <c r="A40" s="23" t="s">
        <v>218</v>
      </c>
      <c r="B40" s="56" t="s">
        <v>219</v>
      </c>
      <c r="C40" s="77" t="s">
        <v>199</v>
      </c>
      <c r="D40" s="41">
        <v>2</v>
      </c>
      <c r="E40" s="114"/>
      <c r="F40" s="27">
        <f t="shared" si="1"/>
        <v>0</v>
      </c>
    </row>
    <row r="41" spans="1:6" ht="30" customHeight="1" x14ac:dyDescent="0.15">
      <c r="A41" s="23" t="s">
        <v>220</v>
      </c>
      <c r="B41" s="36" t="s">
        <v>221</v>
      </c>
      <c r="C41" s="40" t="s">
        <v>199</v>
      </c>
      <c r="D41" s="41">
        <v>2</v>
      </c>
      <c r="E41" s="114"/>
      <c r="F41" s="27">
        <f t="shared" si="1"/>
        <v>0</v>
      </c>
    </row>
    <row r="42" spans="1:6" ht="30" customHeight="1" x14ac:dyDescent="0.15">
      <c r="A42" s="23" t="s">
        <v>222</v>
      </c>
      <c r="B42" s="36" t="s">
        <v>223</v>
      </c>
      <c r="C42" s="40" t="s">
        <v>199</v>
      </c>
      <c r="D42" s="41">
        <v>2</v>
      </c>
      <c r="E42" s="114"/>
      <c r="F42" s="27">
        <f t="shared" si="1"/>
        <v>0</v>
      </c>
    </row>
    <row r="43" spans="1:6" ht="30" customHeight="1" x14ac:dyDescent="0.15">
      <c r="A43" s="23" t="s">
        <v>224</v>
      </c>
      <c r="B43" s="36" t="s">
        <v>225</v>
      </c>
      <c r="C43" s="40" t="s">
        <v>199</v>
      </c>
      <c r="D43" s="41">
        <v>2</v>
      </c>
      <c r="E43" s="114"/>
      <c r="F43" s="27">
        <f t="shared" si="1"/>
        <v>0</v>
      </c>
    </row>
    <row r="44" spans="1:6" ht="30" customHeight="1" x14ac:dyDescent="0.15">
      <c r="A44" s="23" t="s">
        <v>226</v>
      </c>
      <c r="B44" s="36" t="s">
        <v>227</v>
      </c>
      <c r="C44" s="40" t="s">
        <v>199</v>
      </c>
      <c r="D44" s="41">
        <v>2</v>
      </c>
      <c r="E44" s="114"/>
      <c r="F44" s="27">
        <f t="shared" si="1"/>
        <v>0</v>
      </c>
    </row>
    <row r="45" spans="1:6" ht="30" customHeight="1" x14ac:dyDescent="0.15">
      <c r="A45" s="23" t="s">
        <v>228</v>
      </c>
      <c r="B45" s="36" t="s">
        <v>229</v>
      </c>
      <c r="C45" s="40" t="s">
        <v>199</v>
      </c>
      <c r="D45" s="41">
        <v>2</v>
      </c>
      <c r="E45" s="114"/>
      <c r="F45" s="27">
        <f t="shared" si="1"/>
        <v>0</v>
      </c>
    </row>
    <row r="46" spans="1:6" ht="30" customHeight="1" x14ac:dyDescent="0.15">
      <c r="A46" s="23" t="s">
        <v>230</v>
      </c>
      <c r="B46" s="36" t="s">
        <v>231</v>
      </c>
      <c r="C46" s="40" t="s">
        <v>199</v>
      </c>
      <c r="D46" s="41">
        <v>2</v>
      </c>
      <c r="E46" s="114"/>
      <c r="F46" s="27">
        <f t="shared" si="1"/>
        <v>0</v>
      </c>
    </row>
    <row r="47" spans="1:6" ht="30" customHeight="1" x14ac:dyDescent="0.15">
      <c r="A47" s="23" t="s">
        <v>232</v>
      </c>
      <c r="B47" s="36" t="s">
        <v>233</v>
      </c>
      <c r="C47" s="40" t="s">
        <v>199</v>
      </c>
      <c r="D47" s="41">
        <v>2</v>
      </c>
      <c r="E47" s="114"/>
      <c r="F47" s="27">
        <f t="shared" si="1"/>
        <v>0</v>
      </c>
    </row>
    <row r="48" spans="1:6" ht="30" customHeight="1" x14ac:dyDescent="0.15">
      <c r="A48" s="23" t="s">
        <v>234</v>
      </c>
      <c r="B48" s="36" t="s">
        <v>235</v>
      </c>
      <c r="C48" s="40" t="s">
        <v>199</v>
      </c>
      <c r="D48" s="41">
        <v>2</v>
      </c>
      <c r="E48" s="114"/>
      <c r="F48" s="27">
        <f t="shared" si="1"/>
        <v>0</v>
      </c>
    </row>
    <row r="49" spans="1:6" ht="30" customHeight="1" x14ac:dyDescent="0.15">
      <c r="A49" s="23" t="s">
        <v>236</v>
      </c>
      <c r="B49" s="36" t="s">
        <v>237</v>
      </c>
      <c r="C49" s="40" t="s">
        <v>199</v>
      </c>
      <c r="D49" s="41">
        <v>2</v>
      </c>
      <c r="E49" s="114"/>
      <c r="F49" s="27">
        <f t="shared" si="1"/>
        <v>0</v>
      </c>
    </row>
    <row r="50" spans="1:6" ht="30" customHeight="1" x14ac:dyDescent="0.15">
      <c r="A50" s="23" t="s">
        <v>238</v>
      </c>
      <c r="B50" s="36" t="s">
        <v>239</v>
      </c>
      <c r="C50" s="40" t="s">
        <v>199</v>
      </c>
      <c r="D50" s="41">
        <v>2</v>
      </c>
      <c r="E50" s="114"/>
      <c r="F50" s="27">
        <f t="shared" si="1"/>
        <v>0</v>
      </c>
    </row>
    <row r="51" spans="1:6" ht="30" customHeight="1" x14ac:dyDescent="0.15">
      <c r="A51" s="23" t="s">
        <v>240</v>
      </c>
      <c r="B51" s="36" t="s">
        <v>241</v>
      </c>
      <c r="C51" s="40" t="s">
        <v>199</v>
      </c>
      <c r="D51" s="41">
        <v>2</v>
      </c>
      <c r="E51" s="114"/>
      <c r="F51" s="27">
        <f t="shared" si="1"/>
        <v>0</v>
      </c>
    </row>
    <row r="52" spans="1:6" ht="30" customHeight="1" x14ac:dyDescent="0.15">
      <c r="A52" s="23" t="s">
        <v>242</v>
      </c>
      <c r="B52" s="36" t="s">
        <v>243</v>
      </c>
      <c r="C52" s="40" t="s">
        <v>199</v>
      </c>
      <c r="D52" s="41">
        <v>2</v>
      </c>
      <c r="E52" s="114"/>
      <c r="F52" s="27">
        <f t="shared" si="1"/>
        <v>0</v>
      </c>
    </row>
    <row r="53" spans="1:6" ht="30" customHeight="1" x14ac:dyDescent="0.15">
      <c r="A53" s="23" t="s">
        <v>244</v>
      </c>
      <c r="B53" s="36" t="s">
        <v>245</v>
      </c>
      <c r="C53" s="40" t="s">
        <v>199</v>
      </c>
      <c r="D53" s="41">
        <v>2</v>
      </c>
      <c r="E53" s="114"/>
      <c r="F53" s="27">
        <f t="shared" si="1"/>
        <v>0</v>
      </c>
    </row>
    <row r="54" spans="1:6" ht="30" customHeight="1" x14ac:dyDescent="0.15">
      <c r="A54" s="23" t="s">
        <v>246</v>
      </c>
      <c r="B54" s="36" t="s">
        <v>247</v>
      </c>
      <c r="C54" s="40" t="s">
        <v>199</v>
      </c>
      <c r="D54" s="41">
        <v>2</v>
      </c>
      <c r="E54" s="114"/>
      <c r="F54" s="27">
        <f t="shared" si="1"/>
        <v>0</v>
      </c>
    </row>
    <row r="55" spans="1:6" ht="30" customHeight="1" x14ac:dyDescent="0.15">
      <c r="A55" s="32" t="s">
        <v>248</v>
      </c>
      <c r="B55" s="45" t="s">
        <v>249</v>
      </c>
      <c r="C55" s="32" t="s">
        <v>250</v>
      </c>
      <c r="D55" s="50">
        <v>500</v>
      </c>
      <c r="E55" s="114"/>
      <c r="F55" s="27">
        <f t="shared" si="1"/>
        <v>0</v>
      </c>
    </row>
    <row r="56" spans="1:6" s="2" customFormat="1" ht="30" customHeight="1" x14ac:dyDescent="0.15">
      <c r="A56" s="172" t="s">
        <v>251</v>
      </c>
      <c r="B56" s="173"/>
      <c r="C56" s="173"/>
      <c r="D56" s="174">
        <f>SUM(F5:F55)</f>
        <v>0</v>
      </c>
      <c r="E56" s="174"/>
      <c r="F56" s="78" t="s">
        <v>252</v>
      </c>
    </row>
  </sheetData>
  <sheetProtection algorithmName="SHA-512" hashValue="7TSti7lZGSgHppjiTLkJt5czyzXYQI2MC9fIpKqXLltOw3bMeWrRxoMi1DUNsT6pV6a7KfErazMJ/UpH4esh+A==" saltValue="k6hVaEJAUd3XVReRRc1ZNQ==" spinCount="100000" sheet="1" objects="1" formatCells="0" formatColumns="0"/>
  <mergeCells count="3">
    <mergeCell ref="A1:F1"/>
    <mergeCell ref="A56:C56"/>
    <mergeCell ref="D56:E56"/>
  </mergeCells>
  <phoneticPr fontId="37" type="noConversion"/>
  <printOptions horizontalCentered="1"/>
  <pageMargins left="0.47222222222222199" right="0.47222222222222199" top="0.47222222222222199" bottom="0.47222222222222199" header="0.31458333333333299" footer="0.31458333333333299"/>
  <pageSetup paperSize="9" firstPageNumber="4294967295"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7"/>
  <sheetViews>
    <sheetView view="pageBreakPreview" zoomScaleNormal="100" workbookViewId="0">
      <selection activeCell="D6" sqref="D6:E6"/>
    </sheetView>
  </sheetViews>
  <sheetFormatPr defaultColWidth="9" defaultRowHeight="15.75" x14ac:dyDescent="0.15"/>
  <cols>
    <col min="1" max="1" width="7.875" style="5" customWidth="1"/>
    <col min="2" max="2" width="40" style="5" customWidth="1"/>
    <col min="3" max="3" width="7.5" style="5" customWidth="1"/>
    <col min="4" max="4" width="9" style="5" customWidth="1"/>
    <col min="5" max="5" width="10.75" style="6" customWidth="1"/>
    <col min="6" max="6" width="12.5" style="7" customWidth="1"/>
    <col min="7" max="16384" width="9" style="5"/>
  </cols>
  <sheetData>
    <row r="1" spans="1:6" ht="38.25" customHeight="1" x14ac:dyDescent="0.15">
      <c r="A1" s="171" t="s">
        <v>253</v>
      </c>
      <c r="B1" s="171"/>
      <c r="C1" s="171"/>
      <c r="D1" s="171"/>
      <c r="E1" s="171"/>
      <c r="F1" s="171"/>
    </row>
    <row r="2" spans="1:6" s="1" customFormat="1" ht="24" customHeight="1" x14ac:dyDescent="0.15">
      <c r="A2" s="8" t="str">
        <f>总计!A2</f>
        <v>项目名称：2026-2027年浦口区公路综合养护服务项目</v>
      </c>
      <c r="B2" s="9"/>
      <c r="C2" s="9"/>
      <c r="D2" s="9"/>
      <c r="E2" s="10"/>
      <c r="F2" s="11"/>
    </row>
    <row r="3" spans="1:6" s="1" customFormat="1" ht="18.75" customHeight="1" x14ac:dyDescent="0.15">
      <c r="A3" s="57"/>
      <c r="B3" s="12"/>
      <c r="C3" s="12"/>
      <c r="D3" s="12"/>
      <c r="E3" s="13"/>
      <c r="F3" s="11" t="s">
        <v>166</v>
      </c>
    </row>
    <row r="4" spans="1:6" s="2" customFormat="1" ht="30" customHeight="1" x14ac:dyDescent="0.15">
      <c r="A4" s="14" t="s">
        <v>167</v>
      </c>
      <c r="B4" s="15" t="s">
        <v>254</v>
      </c>
      <c r="C4" s="15" t="s">
        <v>169</v>
      </c>
      <c r="D4" s="16" t="s">
        <v>170</v>
      </c>
      <c r="E4" s="17" t="s">
        <v>171</v>
      </c>
      <c r="F4" s="18" t="s">
        <v>255</v>
      </c>
    </row>
    <row r="5" spans="1:6" s="2" customFormat="1" ht="27" customHeight="1" x14ac:dyDescent="0.15">
      <c r="A5" s="19" t="s">
        <v>256</v>
      </c>
      <c r="B5" s="36" t="s">
        <v>257</v>
      </c>
      <c r="C5" s="19" t="s">
        <v>174</v>
      </c>
      <c r="D5" s="19"/>
      <c r="E5" s="38"/>
      <c r="F5" s="58"/>
    </row>
    <row r="6" spans="1:6" s="2" customFormat="1" ht="27" customHeight="1" x14ac:dyDescent="0.15">
      <c r="A6" s="23" t="s">
        <v>91</v>
      </c>
      <c r="B6" s="36" t="s">
        <v>258</v>
      </c>
      <c r="C6" s="19" t="s">
        <v>250</v>
      </c>
      <c r="D6" s="59">
        <v>8</v>
      </c>
      <c r="E6" s="60"/>
      <c r="F6" s="27">
        <f>IF(D6="","",ROUND(D6*E6,2))</f>
        <v>0</v>
      </c>
    </row>
    <row r="7" spans="1:6" s="2" customFormat="1" ht="27" customHeight="1" x14ac:dyDescent="0.15">
      <c r="A7" s="23" t="s">
        <v>94</v>
      </c>
      <c r="B7" s="36" t="s">
        <v>259</v>
      </c>
      <c r="C7" s="19" t="s">
        <v>260</v>
      </c>
      <c r="D7" s="59">
        <v>60</v>
      </c>
      <c r="E7" s="60"/>
      <c r="F7" s="27">
        <f t="shared" ref="F7:F26" si="0">IF(D7="","",ROUND(D7*E7,2))</f>
        <v>0</v>
      </c>
    </row>
    <row r="8" spans="1:6" s="2" customFormat="1" ht="27" customHeight="1" x14ac:dyDescent="0.15">
      <c r="A8" s="23" t="s">
        <v>96</v>
      </c>
      <c r="B8" s="36" t="s">
        <v>261</v>
      </c>
      <c r="C8" s="19" t="s">
        <v>260</v>
      </c>
      <c r="D8" s="59">
        <v>60</v>
      </c>
      <c r="E8" s="60"/>
      <c r="F8" s="27">
        <f t="shared" si="0"/>
        <v>0</v>
      </c>
    </row>
    <row r="9" spans="1:6" s="2" customFormat="1" ht="27" customHeight="1" x14ac:dyDescent="0.15">
      <c r="A9" s="23" t="s">
        <v>98</v>
      </c>
      <c r="B9" s="36" t="s">
        <v>262</v>
      </c>
      <c r="C9" s="19" t="s">
        <v>260</v>
      </c>
      <c r="D9" s="59">
        <v>50</v>
      </c>
      <c r="E9" s="60"/>
      <c r="F9" s="27">
        <f t="shared" si="0"/>
        <v>0</v>
      </c>
    </row>
    <row r="10" spans="1:6" s="2" customFormat="1" ht="27" customHeight="1" x14ac:dyDescent="0.15">
      <c r="A10" s="23" t="s">
        <v>100</v>
      </c>
      <c r="B10" s="36" t="s">
        <v>263</v>
      </c>
      <c r="C10" s="19" t="s">
        <v>250</v>
      </c>
      <c r="D10" s="59">
        <v>30</v>
      </c>
      <c r="E10" s="60"/>
      <c r="F10" s="27">
        <f t="shared" si="0"/>
        <v>0</v>
      </c>
    </row>
    <row r="11" spans="1:6" s="2" customFormat="1" ht="27" customHeight="1" x14ac:dyDescent="0.15">
      <c r="A11" s="23" t="s">
        <v>102</v>
      </c>
      <c r="B11" s="36" t="s">
        <v>264</v>
      </c>
      <c r="C11" s="19"/>
      <c r="D11" s="59"/>
      <c r="E11" s="60"/>
      <c r="F11" s="27"/>
    </row>
    <row r="12" spans="1:6" s="2" customFormat="1" ht="27" customHeight="1" x14ac:dyDescent="0.15">
      <c r="A12" s="61" t="s">
        <v>265</v>
      </c>
      <c r="B12" s="36" t="s">
        <v>266</v>
      </c>
      <c r="C12" s="40" t="s">
        <v>267</v>
      </c>
      <c r="D12" s="59">
        <v>5</v>
      </c>
      <c r="E12" s="60"/>
      <c r="F12" s="27">
        <f t="shared" si="0"/>
        <v>0</v>
      </c>
    </row>
    <row r="13" spans="1:6" s="2" customFormat="1" ht="27" customHeight="1" x14ac:dyDescent="0.15">
      <c r="A13" s="61" t="s">
        <v>268</v>
      </c>
      <c r="B13" s="36" t="s">
        <v>269</v>
      </c>
      <c r="C13" s="40" t="s">
        <v>267</v>
      </c>
      <c r="D13" s="59">
        <v>5</v>
      </c>
      <c r="E13" s="60"/>
      <c r="F13" s="27">
        <f t="shared" si="0"/>
        <v>0</v>
      </c>
    </row>
    <row r="14" spans="1:6" s="2" customFormat="1" ht="27" customHeight="1" x14ac:dyDescent="0.15">
      <c r="A14" s="61" t="s">
        <v>270</v>
      </c>
      <c r="B14" s="36" t="s">
        <v>271</v>
      </c>
      <c r="C14" s="40" t="s">
        <v>267</v>
      </c>
      <c r="D14" s="59">
        <v>5</v>
      </c>
      <c r="E14" s="60"/>
      <c r="F14" s="27">
        <f t="shared" si="0"/>
        <v>0</v>
      </c>
    </row>
    <row r="15" spans="1:6" s="2" customFormat="1" ht="30" customHeight="1" x14ac:dyDescent="0.15">
      <c r="A15" s="23" t="s">
        <v>104</v>
      </c>
      <c r="B15" s="36" t="s">
        <v>272</v>
      </c>
      <c r="C15" s="19"/>
      <c r="D15" s="59"/>
      <c r="E15" s="60"/>
      <c r="F15" s="27"/>
    </row>
    <row r="16" spans="1:6" s="2" customFormat="1" ht="27.75" customHeight="1" x14ac:dyDescent="0.15">
      <c r="A16" s="61" t="s">
        <v>265</v>
      </c>
      <c r="B16" s="24" t="s">
        <v>273</v>
      </c>
      <c r="C16" s="19" t="s">
        <v>260</v>
      </c>
      <c r="D16" s="59">
        <v>4</v>
      </c>
      <c r="E16" s="60"/>
      <c r="F16" s="27">
        <f t="shared" si="0"/>
        <v>0</v>
      </c>
    </row>
    <row r="17" spans="1:6" s="2" customFormat="1" ht="27.75" customHeight="1" x14ac:dyDescent="0.15">
      <c r="A17" s="61" t="s">
        <v>268</v>
      </c>
      <c r="B17" s="24" t="s">
        <v>274</v>
      </c>
      <c r="C17" s="19" t="s">
        <v>260</v>
      </c>
      <c r="D17" s="59">
        <v>4</v>
      </c>
      <c r="E17" s="60"/>
      <c r="F17" s="27">
        <f t="shared" si="0"/>
        <v>0</v>
      </c>
    </row>
    <row r="18" spans="1:6" s="2" customFormat="1" ht="27.75" customHeight="1" x14ac:dyDescent="0.15">
      <c r="A18" s="19" t="s">
        <v>275</v>
      </c>
      <c r="B18" s="36" t="s">
        <v>276</v>
      </c>
      <c r="C18" s="19"/>
      <c r="D18" s="59"/>
      <c r="E18" s="60"/>
      <c r="F18" s="27"/>
    </row>
    <row r="19" spans="1:6" s="2" customFormat="1" ht="27.75" customHeight="1" x14ac:dyDescent="0.15">
      <c r="A19" s="23" t="s">
        <v>91</v>
      </c>
      <c r="B19" s="36" t="s">
        <v>277</v>
      </c>
      <c r="C19" s="19" t="s">
        <v>250</v>
      </c>
      <c r="D19" s="59">
        <v>2</v>
      </c>
      <c r="E19" s="60"/>
      <c r="F19" s="27">
        <f t="shared" si="0"/>
        <v>0</v>
      </c>
    </row>
    <row r="20" spans="1:6" s="2" customFormat="1" ht="27.75" customHeight="1" x14ac:dyDescent="0.15">
      <c r="A20" s="23" t="s">
        <v>94</v>
      </c>
      <c r="B20" s="36" t="s">
        <v>278</v>
      </c>
      <c r="C20" s="19" t="s">
        <v>250</v>
      </c>
      <c r="D20" s="59">
        <v>15</v>
      </c>
      <c r="E20" s="60"/>
      <c r="F20" s="27">
        <f t="shared" si="0"/>
        <v>0</v>
      </c>
    </row>
    <row r="21" spans="1:6" s="2" customFormat="1" ht="27.75" customHeight="1" x14ac:dyDescent="0.15">
      <c r="A21" s="23" t="s">
        <v>96</v>
      </c>
      <c r="B21" s="36" t="s">
        <v>279</v>
      </c>
      <c r="C21" s="19" t="s">
        <v>195</v>
      </c>
      <c r="D21" s="59">
        <v>60</v>
      </c>
      <c r="E21" s="60"/>
      <c r="F21" s="27">
        <f t="shared" si="0"/>
        <v>0</v>
      </c>
    </row>
    <row r="22" spans="1:6" s="2" customFormat="1" ht="27.75" customHeight="1" x14ac:dyDescent="0.15">
      <c r="A22" s="23" t="s">
        <v>98</v>
      </c>
      <c r="B22" s="36" t="s">
        <v>280</v>
      </c>
      <c r="C22" s="19" t="s">
        <v>250</v>
      </c>
      <c r="D22" s="59">
        <v>15</v>
      </c>
      <c r="E22" s="60"/>
      <c r="F22" s="27">
        <f t="shared" si="0"/>
        <v>0</v>
      </c>
    </row>
    <row r="23" spans="1:6" s="2" customFormat="1" ht="27.75" customHeight="1" x14ac:dyDescent="0.15">
      <c r="A23" s="23" t="s">
        <v>100</v>
      </c>
      <c r="B23" s="36" t="s">
        <v>281</v>
      </c>
      <c r="C23" s="19" t="s">
        <v>250</v>
      </c>
      <c r="D23" s="59">
        <v>30</v>
      </c>
      <c r="E23" s="60"/>
      <c r="F23" s="27">
        <f t="shared" si="0"/>
        <v>0</v>
      </c>
    </row>
    <row r="24" spans="1:6" s="2" customFormat="1" ht="30" customHeight="1" x14ac:dyDescent="0.15">
      <c r="A24" s="23" t="s">
        <v>102</v>
      </c>
      <c r="B24" s="36" t="s">
        <v>282</v>
      </c>
      <c r="C24" s="19" t="s">
        <v>250</v>
      </c>
      <c r="D24" s="59">
        <v>30</v>
      </c>
      <c r="E24" s="60"/>
      <c r="F24" s="27">
        <f t="shared" si="0"/>
        <v>0</v>
      </c>
    </row>
    <row r="25" spans="1:6" s="2" customFormat="1" ht="30" customHeight="1" x14ac:dyDescent="0.15">
      <c r="A25" s="23" t="s">
        <v>104</v>
      </c>
      <c r="B25" s="36" t="s">
        <v>283</v>
      </c>
      <c r="C25" s="19" t="s">
        <v>250</v>
      </c>
      <c r="D25" s="59">
        <v>60</v>
      </c>
      <c r="E25" s="60"/>
      <c r="F25" s="27">
        <f t="shared" si="0"/>
        <v>0</v>
      </c>
    </row>
    <row r="26" spans="1:6" s="2" customFormat="1" ht="30" customHeight="1" x14ac:dyDescent="0.15">
      <c r="A26" s="23" t="s">
        <v>284</v>
      </c>
      <c r="B26" s="45" t="s">
        <v>285</v>
      </c>
      <c r="C26" s="32" t="s">
        <v>195</v>
      </c>
      <c r="D26" s="62">
        <v>800</v>
      </c>
      <c r="E26" s="60"/>
      <c r="F26" s="27">
        <f t="shared" si="0"/>
        <v>0</v>
      </c>
    </row>
    <row r="27" spans="1:6" ht="30" customHeight="1" x14ac:dyDescent="0.15">
      <c r="A27" s="172" t="s">
        <v>286</v>
      </c>
      <c r="B27" s="173"/>
      <c r="C27" s="173"/>
      <c r="D27" s="174">
        <f>SUM(F5:F26)</f>
        <v>0</v>
      </c>
      <c r="E27" s="174"/>
      <c r="F27" s="34" t="s">
        <v>252</v>
      </c>
    </row>
  </sheetData>
  <sheetProtection algorithmName="SHA-512" hashValue="S9waNTSfjWRDzXh7TL+NlP9XCPt3mL0ySdZ/1jDxxe0byoZN6UcqYsvgj5NoL5eTYJzpUzgNoevxigm2H9kDoA==" saltValue="wOzWXPqz6e+fjwRtB8GPZA==" spinCount="100000" sheet="1" objects="1" formatCells="0" formatColumns="0"/>
  <protectedRanges>
    <protectedRange sqref="E5" name="区域1"/>
  </protectedRanges>
  <mergeCells count="3">
    <mergeCell ref="A1:F1"/>
    <mergeCell ref="A27:C27"/>
    <mergeCell ref="D27:E27"/>
  </mergeCells>
  <phoneticPr fontId="37" type="noConversion"/>
  <dataValidations count="1">
    <dataValidation type="decimal" operator="lessThanOrEqual" allowBlank="1" showInputMessage="1" showErrorMessage="1" sqref="E5" xr:uid="{00000000-0002-0000-0600-000000000000}">
      <formula1>#REF!</formula1>
    </dataValidation>
  </dataValidations>
  <printOptions horizontalCentered="1"/>
  <pageMargins left="0.47222222222222199" right="0.47222222222222199" top="0.47222222222222199" bottom="0.47222222222222199" header="0.31458333333333299" footer="0.31458333333333299"/>
  <pageSetup paperSize="9" firstPageNumber="4294967295"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4"/>
  <sheetViews>
    <sheetView view="pageBreakPreview" zoomScaleNormal="100" workbookViewId="0">
      <selection activeCell="D6" sqref="D6:E6"/>
    </sheetView>
  </sheetViews>
  <sheetFormatPr defaultColWidth="9" defaultRowHeight="15.75" x14ac:dyDescent="0.15"/>
  <cols>
    <col min="1" max="1" width="7.875" style="5" customWidth="1"/>
    <col min="2" max="2" width="37" style="5" customWidth="1"/>
    <col min="3" max="3" width="7.5" style="5" customWidth="1"/>
    <col min="4" max="4" width="10.25" style="5" customWidth="1"/>
    <col min="5" max="5" width="12.375" style="6" customWidth="1"/>
    <col min="6" max="6" width="12.5" style="7" customWidth="1"/>
    <col min="7" max="16384" width="9" style="5"/>
  </cols>
  <sheetData>
    <row r="1" spans="1:8" ht="42" customHeight="1" x14ac:dyDescent="0.15">
      <c r="A1" s="171" t="s">
        <v>287</v>
      </c>
      <c r="B1" s="171"/>
      <c r="C1" s="171"/>
      <c r="D1" s="171"/>
      <c r="E1" s="171"/>
      <c r="F1" s="171"/>
    </row>
    <row r="2" spans="1:8" s="1" customFormat="1" ht="24" customHeight="1" x14ac:dyDescent="0.15">
      <c r="A2" s="8" t="str">
        <f>总计!A2</f>
        <v>项目名称：2026-2027年浦口区公路综合养护服务项目</v>
      </c>
      <c r="B2" s="9"/>
      <c r="C2" s="9"/>
      <c r="D2" s="9"/>
      <c r="E2" s="10"/>
      <c r="F2" s="35"/>
    </row>
    <row r="3" spans="1:8" s="1" customFormat="1" ht="18.75" customHeight="1" x14ac:dyDescent="0.15">
      <c r="A3" s="8"/>
      <c r="B3" s="12"/>
      <c r="C3" s="12"/>
      <c r="D3" s="12"/>
      <c r="E3" s="13"/>
      <c r="F3" s="11" t="s">
        <v>166</v>
      </c>
    </row>
    <row r="4" spans="1:8" s="2" customFormat="1" ht="30" customHeight="1" x14ac:dyDescent="0.15">
      <c r="A4" s="14" t="s">
        <v>167</v>
      </c>
      <c r="B4" s="15" t="s">
        <v>254</v>
      </c>
      <c r="C4" s="15" t="s">
        <v>169</v>
      </c>
      <c r="D4" s="16" t="s">
        <v>170</v>
      </c>
      <c r="E4" s="17" t="s">
        <v>171</v>
      </c>
      <c r="F4" s="18" t="s">
        <v>255</v>
      </c>
    </row>
    <row r="5" spans="1:8" s="2" customFormat="1" ht="28.5" customHeight="1" x14ac:dyDescent="0.15">
      <c r="A5" s="19" t="s">
        <v>288</v>
      </c>
      <c r="B5" s="36" t="s">
        <v>289</v>
      </c>
      <c r="C5" s="19"/>
      <c r="D5" s="19"/>
      <c r="E5" s="38"/>
      <c r="F5" s="53"/>
    </row>
    <row r="6" spans="1:8" s="2" customFormat="1" ht="28.5" customHeight="1" x14ac:dyDescent="0.15">
      <c r="A6" s="23" t="s">
        <v>91</v>
      </c>
      <c r="B6" s="36" t="s">
        <v>290</v>
      </c>
      <c r="C6" s="19" t="s">
        <v>250</v>
      </c>
      <c r="D6" s="41">
        <v>25</v>
      </c>
      <c r="E6" s="54"/>
      <c r="F6" s="27">
        <f t="shared" ref="F6:F46" si="0">IF(D6="","",ROUND(D6*E6,2))</f>
        <v>0</v>
      </c>
    </row>
    <row r="7" spans="1:8" s="2" customFormat="1" ht="28.5" customHeight="1" x14ac:dyDescent="0.15">
      <c r="A7" s="23" t="s">
        <v>94</v>
      </c>
      <c r="B7" s="36" t="s">
        <v>291</v>
      </c>
      <c r="C7" s="19" t="s">
        <v>250</v>
      </c>
      <c r="D7" s="41">
        <v>40</v>
      </c>
      <c r="E7" s="54"/>
      <c r="F7" s="27">
        <f t="shared" si="0"/>
        <v>0</v>
      </c>
    </row>
    <row r="8" spans="1:8" s="2" customFormat="1" ht="28.5" customHeight="1" x14ac:dyDescent="0.15">
      <c r="A8" s="19" t="s">
        <v>292</v>
      </c>
      <c r="B8" s="36" t="s">
        <v>293</v>
      </c>
      <c r="C8" s="19" t="s">
        <v>174</v>
      </c>
      <c r="D8" s="41"/>
      <c r="E8" s="54"/>
      <c r="F8" s="27"/>
    </row>
    <row r="9" spans="1:8" s="2" customFormat="1" ht="28.5" customHeight="1" x14ac:dyDescent="0.15">
      <c r="A9" s="23" t="s">
        <v>91</v>
      </c>
      <c r="B9" s="36" t="s">
        <v>294</v>
      </c>
      <c r="C9" s="19" t="s">
        <v>260</v>
      </c>
      <c r="D9" s="41">
        <v>4000</v>
      </c>
      <c r="E9" s="54"/>
      <c r="F9" s="27">
        <f t="shared" si="0"/>
        <v>0</v>
      </c>
    </row>
    <row r="10" spans="1:8" s="2" customFormat="1" ht="28.5" customHeight="1" x14ac:dyDescent="0.15">
      <c r="A10" s="23" t="s">
        <v>94</v>
      </c>
      <c r="B10" s="36" t="s">
        <v>295</v>
      </c>
      <c r="C10" s="19" t="s">
        <v>260</v>
      </c>
      <c r="D10" s="41">
        <v>600</v>
      </c>
      <c r="E10" s="54"/>
      <c r="F10" s="27">
        <f t="shared" si="0"/>
        <v>0</v>
      </c>
    </row>
    <row r="11" spans="1:8" s="2" customFormat="1" ht="28.5" customHeight="1" x14ac:dyDescent="0.15">
      <c r="A11" s="19" t="s">
        <v>296</v>
      </c>
      <c r="B11" s="36" t="s">
        <v>297</v>
      </c>
      <c r="C11" s="19"/>
      <c r="D11" s="41"/>
      <c r="E11" s="54"/>
      <c r="F11" s="27"/>
    </row>
    <row r="12" spans="1:8" s="2" customFormat="1" ht="28.5" customHeight="1" x14ac:dyDescent="0.15">
      <c r="A12" s="23" t="s">
        <v>91</v>
      </c>
      <c r="B12" s="36" t="s">
        <v>298</v>
      </c>
      <c r="C12" s="19" t="s">
        <v>250</v>
      </c>
      <c r="D12" s="41">
        <v>400</v>
      </c>
      <c r="E12" s="54"/>
      <c r="F12" s="27">
        <f t="shared" si="0"/>
        <v>0</v>
      </c>
      <c r="H12" s="55"/>
    </row>
    <row r="13" spans="1:8" s="2" customFormat="1" ht="28.5" customHeight="1" x14ac:dyDescent="0.15">
      <c r="A13" s="23" t="s">
        <v>94</v>
      </c>
      <c r="B13" s="36" t="s">
        <v>299</v>
      </c>
      <c r="C13" s="19" t="s">
        <v>250</v>
      </c>
      <c r="D13" s="41">
        <v>200</v>
      </c>
      <c r="E13" s="54"/>
      <c r="F13" s="27">
        <f t="shared" si="0"/>
        <v>0</v>
      </c>
    </row>
    <row r="14" spans="1:8" s="2" customFormat="1" ht="28.5" customHeight="1" x14ac:dyDescent="0.15">
      <c r="A14" s="23" t="s">
        <v>96</v>
      </c>
      <c r="B14" s="36" t="s">
        <v>300</v>
      </c>
      <c r="C14" s="19" t="s">
        <v>260</v>
      </c>
      <c r="D14" s="41">
        <v>600</v>
      </c>
      <c r="E14" s="54"/>
      <c r="F14" s="27">
        <f t="shared" si="0"/>
        <v>0</v>
      </c>
    </row>
    <row r="15" spans="1:8" s="2" customFormat="1" ht="28.5" customHeight="1" x14ac:dyDescent="0.15">
      <c r="A15" s="23" t="s">
        <v>98</v>
      </c>
      <c r="B15" s="36" t="s">
        <v>301</v>
      </c>
      <c r="C15" s="19" t="s">
        <v>250</v>
      </c>
      <c r="D15" s="41">
        <v>180</v>
      </c>
      <c r="E15" s="54"/>
      <c r="F15" s="27">
        <f t="shared" si="0"/>
        <v>0</v>
      </c>
    </row>
    <row r="16" spans="1:8" s="2" customFormat="1" ht="28.5" customHeight="1" x14ac:dyDescent="0.15">
      <c r="A16" s="23" t="s">
        <v>100</v>
      </c>
      <c r="B16" s="56" t="s">
        <v>302</v>
      </c>
      <c r="C16" s="25" t="s">
        <v>250</v>
      </c>
      <c r="D16" s="41">
        <v>50</v>
      </c>
      <c r="E16" s="54"/>
      <c r="F16" s="27">
        <f t="shared" si="0"/>
        <v>0</v>
      </c>
    </row>
    <row r="17" spans="1:6" s="2" customFormat="1" ht="28.5" customHeight="1" x14ac:dyDescent="0.15">
      <c r="A17" s="23" t="s">
        <v>102</v>
      </c>
      <c r="B17" s="36" t="s">
        <v>303</v>
      </c>
      <c r="C17" s="19" t="s">
        <v>195</v>
      </c>
      <c r="D17" s="41">
        <v>600</v>
      </c>
      <c r="E17" s="54"/>
      <c r="F17" s="27">
        <f t="shared" si="0"/>
        <v>0</v>
      </c>
    </row>
    <row r="18" spans="1:6" s="2" customFormat="1" ht="28.5" customHeight="1" x14ac:dyDescent="0.15">
      <c r="A18" s="23" t="s">
        <v>104</v>
      </c>
      <c r="B18" s="36" t="s">
        <v>304</v>
      </c>
      <c r="C18" s="19" t="s">
        <v>195</v>
      </c>
      <c r="D18" s="41">
        <v>3000</v>
      </c>
      <c r="E18" s="54"/>
      <c r="F18" s="27">
        <f t="shared" si="0"/>
        <v>0</v>
      </c>
    </row>
    <row r="19" spans="1:6" s="2" customFormat="1" ht="28.5" customHeight="1" x14ac:dyDescent="0.15">
      <c r="A19" s="23" t="s">
        <v>106</v>
      </c>
      <c r="B19" s="24" t="s">
        <v>305</v>
      </c>
      <c r="C19" s="19" t="s">
        <v>250</v>
      </c>
      <c r="D19" s="41">
        <v>300</v>
      </c>
      <c r="E19" s="54"/>
      <c r="F19" s="27">
        <f t="shared" si="0"/>
        <v>0</v>
      </c>
    </row>
    <row r="20" spans="1:6" s="2" customFormat="1" ht="28.5" customHeight="1" x14ac:dyDescent="0.15">
      <c r="A20" s="23" t="s">
        <v>108</v>
      </c>
      <c r="B20" s="24" t="s">
        <v>306</v>
      </c>
      <c r="C20" s="19" t="s">
        <v>250</v>
      </c>
      <c r="D20" s="41">
        <v>400</v>
      </c>
      <c r="E20" s="54"/>
      <c r="F20" s="27">
        <f t="shared" si="0"/>
        <v>0</v>
      </c>
    </row>
    <row r="21" spans="1:6" s="2" customFormat="1" ht="28.5" customHeight="1" x14ac:dyDescent="0.15">
      <c r="A21" s="23" t="s">
        <v>110</v>
      </c>
      <c r="B21" s="24" t="s">
        <v>307</v>
      </c>
      <c r="C21" s="19" t="s">
        <v>250</v>
      </c>
      <c r="D21" s="41">
        <v>100</v>
      </c>
      <c r="E21" s="54"/>
      <c r="F21" s="27">
        <f t="shared" si="0"/>
        <v>0</v>
      </c>
    </row>
    <row r="22" spans="1:6" s="2" customFormat="1" ht="28.5" customHeight="1" x14ac:dyDescent="0.15">
      <c r="A22" s="23" t="s">
        <v>112</v>
      </c>
      <c r="B22" s="36" t="s">
        <v>308</v>
      </c>
      <c r="C22" s="19" t="s">
        <v>309</v>
      </c>
      <c r="D22" s="41">
        <v>30</v>
      </c>
      <c r="E22" s="54"/>
      <c r="F22" s="27">
        <f t="shared" si="0"/>
        <v>0</v>
      </c>
    </row>
    <row r="23" spans="1:6" s="2" customFormat="1" ht="28.5" customHeight="1" x14ac:dyDescent="0.15">
      <c r="A23" s="23" t="s">
        <v>114</v>
      </c>
      <c r="B23" s="36" t="s">
        <v>310</v>
      </c>
      <c r="C23" s="19" t="s">
        <v>195</v>
      </c>
      <c r="D23" s="41">
        <v>30</v>
      </c>
      <c r="E23" s="54"/>
      <c r="F23" s="27">
        <f t="shared" si="0"/>
        <v>0</v>
      </c>
    </row>
    <row r="24" spans="1:6" s="2" customFormat="1" ht="28.5" customHeight="1" x14ac:dyDescent="0.15">
      <c r="A24" s="23" t="s">
        <v>116</v>
      </c>
      <c r="B24" s="36" t="s">
        <v>311</v>
      </c>
      <c r="C24" s="19" t="s">
        <v>195</v>
      </c>
      <c r="D24" s="41">
        <v>30</v>
      </c>
      <c r="E24" s="54"/>
      <c r="F24" s="27">
        <f t="shared" si="0"/>
        <v>0</v>
      </c>
    </row>
    <row r="25" spans="1:6" s="2" customFormat="1" ht="28.5" customHeight="1" x14ac:dyDescent="0.15">
      <c r="A25" s="23" t="s">
        <v>118</v>
      </c>
      <c r="B25" s="36" t="s">
        <v>312</v>
      </c>
      <c r="C25" s="19" t="s">
        <v>195</v>
      </c>
      <c r="D25" s="41">
        <v>500</v>
      </c>
      <c r="E25" s="54"/>
      <c r="F25" s="27">
        <f t="shared" si="0"/>
        <v>0</v>
      </c>
    </row>
    <row r="26" spans="1:6" s="2" customFormat="1" ht="28.5" customHeight="1" x14ac:dyDescent="0.15">
      <c r="A26" s="19" t="s">
        <v>313</v>
      </c>
      <c r="B26" s="36" t="s">
        <v>314</v>
      </c>
      <c r="C26" s="19"/>
      <c r="D26" s="41"/>
      <c r="E26" s="54"/>
      <c r="F26" s="27" t="str">
        <f t="shared" si="0"/>
        <v/>
      </c>
    </row>
    <row r="27" spans="1:6" s="2" customFormat="1" ht="28.5" customHeight="1" x14ac:dyDescent="0.15">
      <c r="A27" s="23" t="s">
        <v>91</v>
      </c>
      <c r="B27" s="36" t="s">
        <v>315</v>
      </c>
      <c r="C27" s="19" t="s">
        <v>250</v>
      </c>
      <c r="D27" s="41">
        <v>250</v>
      </c>
      <c r="E27" s="54"/>
      <c r="F27" s="27">
        <f t="shared" si="0"/>
        <v>0</v>
      </c>
    </row>
    <row r="28" spans="1:6" s="2" customFormat="1" ht="28.5" customHeight="1" x14ac:dyDescent="0.15">
      <c r="A28" s="23" t="s">
        <v>94</v>
      </c>
      <c r="B28" s="36" t="s">
        <v>316</v>
      </c>
      <c r="C28" s="19" t="s">
        <v>250</v>
      </c>
      <c r="D28" s="41">
        <v>50</v>
      </c>
      <c r="E28" s="54"/>
      <c r="F28" s="27">
        <f t="shared" si="0"/>
        <v>0</v>
      </c>
    </row>
    <row r="29" spans="1:6" s="2" customFormat="1" ht="28.5" customHeight="1" x14ac:dyDescent="0.15">
      <c r="A29" s="23" t="s">
        <v>96</v>
      </c>
      <c r="B29" s="24" t="s">
        <v>317</v>
      </c>
      <c r="C29" s="19" t="s">
        <v>250</v>
      </c>
      <c r="D29" s="41">
        <v>250</v>
      </c>
      <c r="E29" s="54"/>
      <c r="F29" s="27">
        <f t="shared" si="0"/>
        <v>0</v>
      </c>
    </row>
    <row r="30" spans="1:6" s="2" customFormat="1" ht="28.5" customHeight="1" x14ac:dyDescent="0.15">
      <c r="A30" s="23" t="s">
        <v>98</v>
      </c>
      <c r="B30" s="36" t="s">
        <v>318</v>
      </c>
      <c r="C30" s="19" t="s">
        <v>319</v>
      </c>
      <c r="D30" s="41">
        <v>250</v>
      </c>
      <c r="E30" s="54"/>
      <c r="F30" s="27">
        <f t="shared" si="0"/>
        <v>0</v>
      </c>
    </row>
    <row r="31" spans="1:6" s="2" customFormat="1" ht="28.5" customHeight="1" x14ac:dyDescent="0.15">
      <c r="A31" s="19" t="s">
        <v>320</v>
      </c>
      <c r="B31" s="36" t="s">
        <v>321</v>
      </c>
      <c r="C31" s="19"/>
      <c r="D31" s="41"/>
      <c r="E31" s="54"/>
      <c r="F31" s="27" t="str">
        <f t="shared" si="0"/>
        <v/>
      </c>
    </row>
    <row r="32" spans="1:6" s="2" customFormat="1" ht="28.5" customHeight="1" x14ac:dyDescent="0.15">
      <c r="A32" s="23" t="s">
        <v>91</v>
      </c>
      <c r="B32" s="36" t="s">
        <v>322</v>
      </c>
      <c r="C32" s="19" t="s">
        <v>260</v>
      </c>
      <c r="D32" s="41">
        <v>50</v>
      </c>
      <c r="E32" s="54"/>
      <c r="F32" s="27">
        <f t="shared" si="0"/>
        <v>0</v>
      </c>
    </row>
    <row r="33" spans="1:6" s="4" customFormat="1" ht="28.5" customHeight="1" x14ac:dyDescent="0.15">
      <c r="A33" s="23" t="s">
        <v>94</v>
      </c>
      <c r="B33" s="36" t="s">
        <v>323</v>
      </c>
      <c r="C33" s="19" t="s">
        <v>260</v>
      </c>
      <c r="D33" s="41">
        <v>50</v>
      </c>
      <c r="E33" s="54"/>
      <c r="F33" s="27">
        <f t="shared" si="0"/>
        <v>0</v>
      </c>
    </row>
    <row r="34" spans="1:6" ht="28.5" customHeight="1" x14ac:dyDescent="0.15">
      <c r="A34" s="19" t="s">
        <v>324</v>
      </c>
      <c r="B34" s="36" t="s">
        <v>325</v>
      </c>
      <c r="C34" s="19"/>
      <c r="D34" s="41"/>
      <c r="E34" s="54"/>
      <c r="F34" s="27" t="str">
        <f t="shared" si="0"/>
        <v/>
      </c>
    </row>
    <row r="35" spans="1:6" ht="28.5" customHeight="1" x14ac:dyDescent="0.15">
      <c r="A35" s="23" t="s">
        <v>91</v>
      </c>
      <c r="B35" s="36" t="s">
        <v>322</v>
      </c>
      <c r="C35" s="19" t="s">
        <v>260</v>
      </c>
      <c r="D35" s="41">
        <v>50</v>
      </c>
      <c r="E35" s="54"/>
      <c r="F35" s="27">
        <f t="shared" si="0"/>
        <v>0</v>
      </c>
    </row>
    <row r="36" spans="1:6" ht="28.5" customHeight="1" x14ac:dyDescent="0.15">
      <c r="A36" s="23" t="s">
        <v>94</v>
      </c>
      <c r="B36" s="36" t="s">
        <v>323</v>
      </c>
      <c r="C36" s="19" t="s">
        <v>260</v>
      </c>
      <c r="D36" s="41">
        <v>50</v>
      </c>
      <c r="E36" s="54"/>
      <c r="F36" s="27">
        <f t="shared" si="0"/>
        <v>0</v>
      </c>
    </row>
    <row r="37" spans="1:6" ht="28.5" customHeight="1" x14ac:dyDescent="0.15">
      <c r="A37" s="19" t="s">
        <v>326</v>
      </c>
      <c r="B37" s="36" t="s">
        <v>327</v>
      </c>
      <c r="C37" s="19"/>
      <c r="D37" s="41"/>
      <c r="E37" s="54"/>
      <c r="F37" s="27" t="str">
        <f t="shared" si="0"/>
        <v/>
      </c>
    </row>
    <row r="38" spans="1:6" ht="28.5" customHeight="1" x14ac:dyDescent="0.15">
      <c r="A38" s="23" t="s">
        <v>91</v>
      </c>
      <c r="B38" s="36" t="s">
        <v>328</v>
      </c>
      <c r="C38" s="19" t="s">
        <v>195</v>
      </c>
      <c r="D38" s="41">
        <v>25</v>
      </c>
      <c r="E38" s="54"/>
      <c r="F38" s="27">
        <f t="shared" si="0"/>
        <v>0</v>
      </c>
    </row>
    <row r="39" spans="1:6" ht="28.5" customHeight="1" x14ac:dyDescent="0.15">
      <c r="A39" s="23" t="s">
        <v>94</v>
      </c>
      <c r="B39" s="36" t="s">
        <v>329</v>
      </c>
      <c r="C39" s="19" t="s">
        <v>195</v>
      </c>
      <c r="D39" s="41">
        <v>25</v>
      </c>
      <c r="E39" s="54"/>
      <c r="F39" s="27">
        <f t="shared" si="0"/>
        <v>0</v>
      </c>
    </row>
    <row r="40" spans="1:6" ht="28.5" customHeight="1" x14ac:dyDescent="0.15">
      <c r="A40" s="23" t="s">
        <v>96</v>
      </c>
      <c r="B40" s="36" t="s">
        <v>330</v>
      </c>
      <c r="C40" s="19" t="s">
        <v>195</v>
      </c>
      <c r="D40" s="41">
        <v>25</v>
      </c>
      <c r="E40" s="54"/>
      <c r="F40" s="27">
        <f t="shared" si="0"/>
        <v>0</v>
      </c>
    </row>
    <row r="41" spans="1:6" ht="28.5" customHeight="1" x14ac:dyDescent="0.15">
      <c r="A41" s="23" t="s">
        <v>98</v>
      </c>
      <c r="B41" s="24" t="s">
        <v>331</v>
      </c>
      <c r="C41" s="19" t="s">
        <v>250</v>
      </c>
      <c r="D41" s="41">
        <v>25</v>
      </c>
      <c r="E41" s="54"/>
      <c r="F41" s="27">
        <f t="shared" si="0"/>
        <v>0</v>
      </c>
    </row>
    <row r="42" spans="1:6" ht="28.5" customHeight="1" x14ac:dyDescent="0.15">
      <c r="A42" s="19" t="s">
        <v>332</v>
      </c>
      <c r="B42" s="36" t="s">
        <v>333</v>
      </c>
      <c r="C42" s="19"/>
      <c r="D42" s="41"/>
      <c r="E42" s="54"/>
      <c r="F42" s="27" t="str">
        <f t="shared" si="0"/>
        <v/>
      </c>
    </row>
    <row r="43" spans="1:6" ht="28.5" customHeight="1" x14ac:dyDescent="0.15">
      <c r="A43" s="23" t="s">
        <v>91</v>
      </c>
      <c r="B43" s="36" t="s">
        <v>334</v>
      </c>
      <c r="C43" s="40" t="s">
        <v>335</v>
      </c>
      <c r="D43" s="41">
        <v>3</v>
      </c>
      <c r="E43" s="54"/>
      <c r="F43" s="27">
        <f t="shared" si="0"/>
        <v>0</v>
      </c>
    </row>
    <row r="44" spans="1:6" ht="28.5" customHeight="1" x14ac:dyDescent="0.15">
      <c r="A44" s="23" t="s">
        <v>94</v>
      </c>
      <c r="B44" s="36" t="s">
        <v>336</v>
      </c>
      <c r="C44" s="40" t="s">
        <v>267</v>
      </c>
      <c r="D44" s="41">
        <v>3</v>
      </c>
      <c r="E44" s="54"/>
      <c r="F44" s="27">
        <f t="shared" si="0"/>
        <v>0</v>
      </c>
    </row>
    <row r="45" spans="1:6" ht="28.5" customHeight="1" x14ac:dyDescent="0.15">
      <c r="A45" s="23" t="s">
        <v>96</v>
      </c>
      <c r="B45" s="36" t="s">
        <v>337</v>
      </c>
      <c r="C45" s="40" t="s">
        <v>267</v>
      </c>
      <c r="D45" s="41">
        <v>3</v>
      </c>
      <c r="E45" s="54"/>
      <c r="F45" s="27">
        <f t="shared" si="0"/>
        <v>0</v>
      </c>
    </row>
    <row r="46" spans="1:6" ht="28.5" customHeight="1" x14ac:dyDescent="0.15">
      <c r="A46" s="32" t="s">
        <v>338</v>
      </c>
      <c r="B46" s="45" t="s">
        <v>339</v>
      </c>
      <c r="C46" s="32" t="s">
        <v>195</v>
      </c>
      <c r="D46" s="50">
        <v>2500</v>
      </c>
      <c r="E46" s="54"/>
      <c r="F46" s="27">
        <f t="shared" si="0"/>
        <v>0</v>
      </c>
    </row>
    <row r="47" spans="1:6" ht="30" customHeight="1" x14ac:dyDescent="0.15">
      <c r="A47" s="172" t="s">
        <v>340</v>
      </c>
      <c r="B47" s="173"/>
      <c r="C47" s="173"/>
      <c r="D47" s="174">
        <f>SUM(F5:F46)</f>
        <v>0</v>
      </c>
      <c r="E47" s="174"/>
      <c r="F47" s="34" t="s">
        <v>252</v>
      </c>
    </row>
    <row r="48" spans="1:6" x14ac:dyDescent="0.15">
      <c r="A48" s="2"/>
      <c r="B48" s="2"/>
      <c r="C48" s="2"/>
      <c r="D48" s="2"/>
    </row>
    <row r="49" spans="1:4" x14ac:dyDescent="0.15">
      <c r="A49" s="2"/>
      <c r="B49" s="2"/>
      <c r="C49" s="2"/>
      <c r="D49" s="2"/>
    </row>
    <row r="50" spans="1:4" x14ac:dyDescent="0.15">
      <c r="A50" s="2"/>
      <c r="B50" s="2"/>
      <c r="C50" s="2"/>
      <c r="D50" s="2"/>
    </row>
    <row r="51" spans="1:4" x14ac:dyDescent="0.15">
      <c r="A51" s="2"/>
      <c r="B51" s="2"/>
      <c r="C51" s="2"/>
      <c r="D51" s="2"/>
    </row>
    <row r="52" spans="1:4" x14ac:dyDescent="0.15">
      <c r="A52" s="2"/>
      <c r="B52" s="2"/>
      <c r="C52" s="2"/>
      <c r="D52" s="2"/>
    </row>
    <row r="53" spans="1:4" x14ac:dyDescent="0.15">
      <c r="A53" s="2"/>
      <c r="B53" s="2"/>
      <c r="C53" s="2"/>
      <c r="D53" s="2"/>
    </row>
    <row r="54" spans="1:4" x14ac:dyDescent="0.15">
      <c r="A54" s="2"/>
      <c r="B54" s="2"/>
      <c r="C54" s="2"/>
      <c r="D54" s="2"/>
    </row>
  </sheetData>
  <sheetProtection algorithmName="SHA-512" hashValue="TqR5hdLIErNPYGaH+qh+oz8GSOW4k/VE/2MkcUxzUGLBHEm7Netqd7DwR2C4Xh3tgBEvF8APcXz8n1TFrA8bWQ==" saltValue="fvcRKio/sm5Oo7EkVLDOUw==" spinCount="100000" sheet="1" objects="1" formatCells="0" formatColumns="0"/>
  <protectedRanges>
    <protectedRange sqref="E5" name="区域1"/>
  </protectedRanges>
  <mergeCells count="3">
    <mergeCell ref="A1:F1"/>
    <mergeCell ref="A47:C47"/>
    <mergeCell ref="D47:E47"/>
  </mergeCells>
  <phoneticPr fontId="37" type="noConversion"/>
  <dataValidations count="1">
    <dataValidation type="decimal" operator="lessThanOrEqual" allowBlank="1" showInputMessage="1" showErrorMessage="1" sqref="E5" xr:uid="{00000000-0002-0000-0700-000000000000}">
      <formula1>#REF!</formula1>
    </dataValidation>
  </dataValidations>
  <printOptions horizontalCentered="1"/>
  <pageMargins left="0.47222222222222199" right="0.47222222222222199" top="0.47222222222222199" bottom="0.47222222222222199" header="0.31458333333333299" footer="0.31458333333333299"/>
  <pageSetup paperSize="9" firstPageNumber="4294967295"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3"/>
  <sheetViews>
    <sheetView view="pageBreakPreview" zoomScaleNormal="100" workbookViewId="0">
      <selection activeCell="D5" sqref="D5:E5"/>
    </sheetView>
  </sheetViews>
  <sheetFormatPr defaultColWidth="9" defaultRowHeight="15.75" x14ac:dyDescent="0.15"/>
  <cols>
    <col min="1" max="1" width="7.875" style="5" customWidth="1"/>
    <col min="2" max="2" width="34.375" style="5" customWidth="1"/>
    <col min="3" max="3" width="7.375" style="5" customWidth="1"/>
    <col min="4" max="4" width="9.625" style="5" customWidth="1"/>
    <col min="5" max="5" width="12.375" style="6" customWidth="1"/>
    <col min="6" max="6" width="15.375" style="48" customWidth="1"/>
    <col min="7" max="16384" width="9" style="5"/>
  </cols>
  <sheetData>
    <row r="1" spans="1:6" ht="42" customHeight="1" x14ac:dyDescent="0.15">
      <c r="A1" s="171" t="s">
        <v>341</v>
      </c>
      <c r="B1" s="171"/>
      <c r="C1" s="171"/>
      <c r="D1" s="171"/>
      <c r="E1" s="171"/>
      <c r="F1" s="171"/>
    </row>
    <row r="2" spans="1:6" s="1" customFormat="1" ht="24" customHeight="1" x14ac:dyDescent="0.15">
      <c r="A2" s="8" t="str">
        <f>总计!A2</f>
        <v>项目名称：2026-2027年浦口区公路综合养护服务项目</v>
      </c>
      <c r="B2" s="9"/>
      <c r="C2" s="9"/>
      <c r="D2" s="9"/>
      <c r="E2" s="10"/>
      <c r="F2" s="35"/>
    </row>
    <row r="3" spans="1:6" s="1" customFormat="1" ht="24" customHeight="1" x14ac:dyDescent="0.15">
      <c r="A3" s="8"/>
      <c r="B3" s="12"/>
      <c r="C3" s="12"/>
      <c r="D3" s="12"/>
      <c r="E3" s="13"/>
      <c r="F3" s="11" t="s">
        <v>166</v>
      </c>
    </row>
    <row r="4" spans="1:6" s="2" customFormat="1" ht="30" customHeight="1" x14ac:dyDescent="0.15">
      <c r="A4" s="14" t="s">
        <v>167</v>
      </c>
      <c r="B4" s="15" t="s">
        <v>254</v>
      </c>
      <c r="C4" s="15" t="s">
        <v>169</v>
      </c>
      <c r="D4" s="16" t="s">
        <v>170</v>
      </c>
      <c r="E4" s="17" t="s">
        <v>171</v>
      </c>
      <c r="F4" s="18" t="s">
        <v>255</v>
      </c>
    </row>
    <row r="5" spans="1:6" s="2" customFormat="1" ht="30" customHeight="1" x14ac:dyDescent="0.15">
      <c r="A5" s="19" t="s">
        <v>342</v>
      </c>
      <c r="B5" s="36" t="s">
        <v>343</v>
      </c>
      <c r="C5" s="19" t="s">
        <v>250</v>
      </c>
      <c r="D5" s="41">
        <v>60</v>
      </c>
      <c r="E5" s="49"/>
      <c r="F5" s="27">
        <f t="shared" ref="F5:F32" si="0">IF(D5="","",ROUND(D5*E5,2))</f>
        <v>0</v>
      </c>
    </row>
    <row r="6" spans="1:6" s="2" customFormat="1" ht="30" customHeight="1" x14ac:dyDescent="0.15">
      <c r="A6" s="19" t="s">
        <v>344</v>
      </c>
      <c r="B6" s="36" t="s">
        <v>345</v>
      </c>
      <c r="C6" s="19" t="s">
        <v>250</v>
      </c>
      <c r="D6" s="41">
        <v>3</v>
      </c>
      <c r="E6" s="49"/>
      <c r="F6" s="27">
        <f t="shared" si="0"/>
        <v>0</v>
      </c>
    </row>
    <row r="7" spans="1:6" s="2" customFormat="1" ht="30" customHeight="1" x14ac:dyDescent="0.15">
      <c r="A7" s="19" t="s">
        <v>346</v>
      </c>
      <c r="B7" s="36" t="s">
        <v>347</v>
      </c>
      <c r="C7" s="19" t="s">
        <v>195</v>
      </c>
      <c r="D7" s="41">
        <v>5</v>
      </c>
      <c r="E7" s="49"/>
      <c r="F7" s="27">
        <f t="shared" si="0"/>
        <v>0</v>
      </c>
    </row>
    <row r="8" spans="1:6" s="2" customFormat="1" ht="30" customHeight="1" x14ac:dyDescent="0.15">
      <c r="A8" s="19" t="s">
        <v>348</v>
      </c>
      <c r="B8" s="36" t="s">
        <v>349</v>
      </c>
      <c r="C8" s="19" t="s">
        <v>195</v>
      </c>
      <c r="D8" s="41">
        <v>5</v>
      </c>
      <c r="E8" s="49"/>
      <c r="F8" s="27">
        <f t="shared" si="0"/>
        <v>0</v>
      </c>
    </row>
    <row r="9" spans="1:6" s="2" customFormat="1" ht="30" customHeight="1" x14ac:dyDescent="0.15">
      <c r="A9" s="19" t="s">
        <v>350</v>
      </c>
      <c r="B9" s="36" t="s">
        <v>351</v>
      </c>
      <c r="C9" s="19"/>
      <c r="D9" s="41">
        <v>0</v>
      </c>
      <c r="E9" s="49"/>
      <c r="F9" s="27">
        <f t="shared" si="0"/>
        <v>0</v>
      </c>
    </row>
    <row r="10" spans="1:6" s="2" customFormat="1" ht="30" customHeight="1" x14ac:dyDescent="0.15">
      <c r="A10" s="23" t="s">
        <v>91</v>
      </c>
      <c r="B10" s="24" t="s">
        <v>352</v>
      </c>
      <c r="C10" s="19" t="s">
        <v>260</v>
      </c>
      <c r="D10" s="41">
        <v>6</v>
      </c>
      <c r="E10" s="49"/>
      <c r="F10" s="27">
        <f t="shared" si="0"/>
        <v>0</v>
      </c>
    </row>
    <row r="11" spans="1:6" s="2" customFormat="1" ht="30" customHeight="1" x14ac:dyDescent="0.15">
      <c r="A11" s="23" t="s">
        <v>94</v>
      </c>
      <c r="B11" s="24" t="s">
        <v>353</v>
      </c>
      <c r="C11" s="19" t="s">
        <v>260</v>
      </c>
      <c r="D11" s="41">
        <v>6</v>
      </c>
      <c r="E11" s="49"/>
      <c r="F11" s="27">
        <f t="shared" si="0"/>
        <v>0</v>
      </c>
    </row>
    <row r="12" spans="1:6" s="2" customFormat="1" ht="30" customHeight="1" x14ac:dyDescent="0.15">
      <c r="A12" s="23" t="s">
        <v>96</v>
      </c>
      <c r="B12" s="24" t="s">
        <v>354</v>
      </c>
      <c r="C12" s="19" t="s">
        <v>260</v>
      </c>
      <c r="D12" s="41">
        <v>6</v>
      </c>
      <c r="E12" s="49"/>
      <c r="F12" s="27">
        <f t="shared" si="0"/>
        <v>0</v>
      </c>
    </row>
    <row r="13" spans="1:6" s="2" customFormat="1" ht="30" customHeight="1" x14ac:dyDescent="0.15">
      <c r="A13" s="19" t="s">
        <v>355</v>
      </c>
      <c r="B13" s="36" t="s">
        <v>356</v>
      </c>
      <c r="C13" s="19"/>
      <c r="D13" s="41"/>
      <c r="E13" s="49"/>
      <c r="F13" s="27" t="str">
        <f t="shared" si="0"/>
        <v/>
      </c>
    </row>
    <row r="14" spans="1:6" s="2" customFormat="1" ht="30" customHeight="1" x14ac:dyDescent="0.15">
      <c r="A14" s="23" t="s">
        <v>91</v>
      </c>
      <c r="B14" s="36" t="s">
        <v>357</v>
      </c>
      <c r="C14" s="19" t="s">
        <v>260</v>
      </c>
      <c r="D14" s="41">
        <v>6</v>
      </c>
      <c r="E14" s="49"/>
      <c r="F14" s="27">
        <f t="shared" si="0"/>
        <v>0</v>
      </c>
    </row>
    <row r="15" spans="1:6" s="2" customFormat="1" ht="30" customHeight="1" x14ac:dyDescent="0.15">
      <c r="A15" s="23" t="s">
        <v>94</v>
      </c>
      <c r="B15" s="36" t="s">
        <v>358</v>
      </c>
      <c r="C15" s="19" t="s">
        <v>260</v>
      </c>
      <c r="D15" s="41">
        <v>6</v>
      </c>
      <c r="E15" s="49"/>
      <c r="F15" s="27">
        <f t="shared" si="0"/>
        <v>0</v>
      </c>
    </row>
    <row r="16" spans="1:6" s="2" customFormat="1" ht="30" customHeight="1" x14ac:dyDescent="0.15">
      <c r="A16" s="19" t="s">
        <v>359</v>
      </c>
      <c r="B16" s="36" t="s">
        <v>360</v>
      </c>
      <c r="C16" s="19" t="s">
        <v>195</v>
      </c>
      <c r="D16" s="41">
        <v>6</v>
      </c>
      <c r="E16" s="49"/>
      <c r="F16" s="27">
        <f t="shared" si="0"/>
        <v>0</v>
      </c>
    </row>
    <row r="17" spans="1:7" s="2" customFormat="1" ht="54.95" customHeight="1" x14ac:dyDescent="0.15">
      <c r="A17" s="19" t="s">
        <v>361</v>
      </c>
      <c r="B17" s="175" t="s">
        <v>362</v>
      </c>
      <c r="C17" s="176"/>
      <c r="D17" s="176"/>
      <c r="E17" s="176"/>
      <c r="F17" s="27" t="str">
        <f t="shared" si="0"/>
        <v/>
      </c>
    </row>
    <row r="18" spans="1:7" s="3" customFormat="1" ht="30" customHeight="1" x14ac:dyDescent="0.15">
      <c r="A18" s="23" t="s">
        <v>91</v>
      </c>
      <c r="B18" s="36" t="s">
        <v>363</v>
      </c>
      <c r="C18" s="19" t="s">
        <v>260</v>
      </c>
      <c r="D18" s="41">
        <v>6</v>
      </c>
      <c r="E18" s="49"/>
      <c r="F18" s="27">
        <f t="shared" si="0"/>
        <v>0</v>
      </c>
    </row>
    <row r="19" spans="1:7" s="3" customFormat="1" ht="30" customHeight="1" x14ac:dyDescent="0.15">
      <c r="A19" s="23" t="s">
        <v>94</v>
      </c>
      <c r="B19" s="36" t="s">
        <v>364</v>
      </c>
      <c r="C19" s="19" t="s">
        <v>260</v>
      </c>
      <c r="D19" s="41">
        <v>6</v>
      </c>
      <c r="E19" s="49"/>
      <c r="F19" s="27">
        <f t="shared" si="0"/>
        <v>0</v>
      </c>
    </row>
    <row r="20" spans="1:7" s="2" customFormat="1" ht="30" customHeight="1" x14ac:dyDescent="0.15">
      <c r="A20" s="19" t="s">
        <v>365</v>
      </c>
      <c r="B20" s="36" t="s">
        <v>366</v>
      </c>
      <c r="C20" s="19"/>
      <c r="D20" s="50"/>
      <c r="E20" s="49"/>
      <c r="F20" s="27" t="str">
        <f t="shared" si="0"/>
        <v/>
      </c>
    </row>
    <row r="21" spans="1:7" s="2" customFormat="1" ht="30" customHeight="1" x14ac:dyDescent="0.15">
      <c r="A21" s="23" t="s">
        <v>91</v>
      </c>
      <c r="B21" s="36" t="s">
        <v>367</v>
      </c>
      <c r="C21" s="19" t="s">
        <v>260</v>
      </c>
      <c r="D21" s="41">
        <v>5</v>
      </c>
      <c r="E21" s="49"/>
      <c r="F21" s="27">
        <f t="shared" si="0"/>
        <v>0</v>
      </c>
    </row>
    <row r="22" spans="1:7" s="2" customFormat="1" ht="30" customHeight="1" x14ac:dyDescent="0.15">
      <c r="A22" s="23" t="s">
        <v>94</v>
      </c>
      <c r="B22" s="36" t="s">
        <v>368</v>
      </c>
      <c r="C22" s="19" t="s">
        <v>260</v>
      </c>
      <c r="D22" s="41">
        <v>5</v>
      </c>
      <c r="E22" s="49"/>
      <c r="F22" s="27">
        <f t="shared" si="0"/>
        <v>0</v>
      </c>
    </row>
    <row r="23" spans="1:7" s="2" customFormat="1" ht="30" customHeight="1" x14ac:dyDescent="0.15">
      <c r="A23" s="23" t="s">
        <v>96</v>
      </c>
      <c r="B23" s="36" t="s">
        <v>369</v>
      </c>
      <c r="C23" s="19" t="s">
        <v>260</v>
      </c>
      <c r="D23" s="41">
        <v>5</v>
      </c>
      <c r="E23" s="49"/>
      <c r="F23" s="27">
        <f t="shared" si="0"/>
        <v>0</v>
      </c>
    </row>
    <row r="24" spans="1:7" s="2" customFormat="1" ht="30" customHeight="1" x14ac:dyDescent="0.15">
      <c r="A24" s="19" t="s">
        <v>370</v>
      </c>
      <c r="B24" s="36" t="s">
        <v>371</v>
      </c>
      <c r="C24" s="19"/>
      <c r="D24" s="41">
        <v>0</v>
      </c>
      <c r="E24" s="49"/>
      <c r="F24" s="27">
        <f t="shared" si="0"/>
        <v>0</v>
      </c>
    </row>
    <row r="25" spans="1:7" s="2" customFormat="1" ht="30" customHeight="1" x14ac:dyDescent="0.15">
      <c r="A25" s="23" t="s">
        <v>91</v>
      </c>
      <c r="B25" s="36" t="s">
        <v>372</v>
      </c>
      <c r="C25" s="19" t="s">
        <v>250</v>
      </c>
      <c r="D25" s="41">
        <v>5</v>
      </c>
      <c r="E25" s="49"/>
      <c r="F25" s="27">
        <f t="shared" si="0"/>
        <v>0</v>
      </c>
    </row>
    <row r="26" spans="1:7" s="2" customFormat="1" ht="30" customHeight="1" x14ac:dyDescent="0.15">
      <c r="A26" s="23" t="s">
        <v>94</v>
      </c>
      <c r="B26" s="36" t="s">
        <v>373</v>
      </c>
      <c r="C26" s="19" t="s">
        <v>250</v>
      </c>
      <c r="D26" s="41">
        <v>5</v>
      </c>
      <c r="E26" s="49"/>
      <c r="F26" s="27">
        <f t="shared" si="0"/>
        <v>0</v>
      </c>
    </row>
    <row r="27" spans="1:7" s="2" customFormat="1" ht="30" customHeight="1" x14ac:dyDescent="0.15">
      <c r="A27" s="23" t="s">
        <v>374</v>
      </c>
      <c r="B27" s="36" t="s">
        <v>375</v>
      </c>
      <c r="C27" s="40" t="s">
        <v>267</v>
      </c>
      <c r="D27" s="41">
        <v>10</v>
      </c>
      <c r="E27" s="49"/>
      <c r="F27" s="27">
        <f t="shared" si="0"/>
        <v>0</v>
      </c>
    </row>
    <row r="28" spans="1:7" s="2" customFormat="1" ht="30" customHeight="1" x14ac:dyDescent="0.15">
      <c r="A28" s="23" t="s">
        <v>376</v>
      </c>
      <c r="B28" s="36" t="s">
        <v>377</v>
      </c>
      <c r="C28" s="40" t="s">
        <v>267</v>
      </c>
      <c r="D28" s="41">
        <v>10</v>
      </c>
      <c r="E28" s="49"/>
      <c r="F28" s="27">
        <f t="shared" si="0"/>
        <v>0</v>
      </c>
    </row>
    <row r="29" spans="1:7" s="2" customFormat="1" ht="30" customHeight="1" x14ac:dyDescent="0.15">
      <c r="A29" s="19" t="s">
        <v>378</v>
      </c>
      <c r="B29" s="36" t="s">
        <v>379</v>
      </c>
      <c r="C29" s="19" t="s">
        <v>250</v>
      </c>
      <c r="D29" s="41">
        <v>150</v>
      </c>
      <c r="E29" s="49"/>
      <c r="F29" s="27">
        <f t="shared" si="0"/>
        <v>0</v>
      </c>
    </row>
    <row r="30" spans="1:7" s="2" customFormat="1" ht="30" customHeight="1" x14ac:dyDescent="0.15">
      <c r="A30" s="19" t="s">
        <v>380</v>
      </c>
      <c r="B30" s="36" t="s">
        <v>381</v>
      </c>
      <c r="C30" s="19" t="s">
        <v>195</v>
      </c>
      <c r="D30" s="41">
        <v>250</v>
      </c>
      <c r="E30" s="49"/>
      <c r="F30" s="27">
        <f t="shared" si="0"/>
        <v>0</v>
      </c>
      <c r="G30" s="1"/>
    </row>
    <row r="31" spans="1:7" s="2" customFormat="1" ht="30" customHeight="1" x14ac:dyDescent="0.15">
      <c r="A31" s="19" t="s">
        <v>382</v>
      </c>
      <c r="B31" s="36" t="s">
        <v>383</v>
      </c>
      <c r="C31" s="19" t="s">
        <v>260</v>
      </c>
      <c r="D31" s="41">
        <v>500</v>
      </c>
      <c r="E31" s="49"/>
      <c r="F31" s="27">
        <f t="shared" si="0"/>
        <v>0</v>
      </c>
    </row>
    <row r="32" spans="1:7" s="2" customFormat="1" ht="30" customHeight="1" x14ac:dyDescent="0.15">
      <c r="A32" s="32" t="s">
        <v>384</v>
      </c>
      <c r="B32" s="45" t="s">
        <v>385</v>
      </c>
      <c r="C32" s="32" t="s">
        <v>195</v>
      </c>
      <c r="D32" s="50">
        <v>500</v>
      </c>
      <c r="E32" s="49"/>
      <c r="F32" s="27">
        <f t="shared" si="0"/>
        <v>0</v>
      </c>
    </row>
    <row r="33" spans="1:9" s="4" customFormat="1" ht="30" customHeight="1" x14ac:dyDescent="0.15">
      <c r="A33" s="172" t="s">
        <v>386</v>
      </c>
      <c r="B33" s="173"/>
      <c r="C33" s="173"/>
      <c r="D33" s="174">
        <f>SUM(F5:F32)</f>
        <v>0</v>
      </c>
      <c r="E33" s="174"/>
      <c r="F33" s="51" t="s">
        <v>252</v>
      </c>
      <c r="H33" s="52"/>
      <c r="I33" s="52"/>
    </row>
  </sheetData>
  <sheetProtection algorithmName="SHA-512" hashValue="UeIybYkbSZpfpifEfpxiu0juDm1HNCtTpli28KcVoLM04nPNDklsR4AvUo6LeUQqRpmzxz3GMLZa7po6ZbiRYA==" saltValue="Hds2FezHhUD3u3vQO91B/w==" spinCount="100000" sheet="1" objects="1" formatCells="0" formatColumns="0"/>
  <protectedRanges>
    <protectedRange sqref="E30" name="区域1"/>
    <protectedRange sqref="E17" name="区域1_1"/>
    <protectedRange sqref="E5:E16" name="区域1_1_1_1"/>
  </protectedRanges>
  <mergeCells count="4">
    <mergeCell ref="A1:F1"/>
    <mergeCell ref="B17:E17"/>
    <mergeCell ref="A33:C33"/>
    <mergeCell ref="D33:E33"/>
  </mergeCells>
  <phoneticPr fontId="37" type="noConversion"/>
  <conditionalFormatting sqref="D5:D12 D14:D16 D18:D32">
    <cfRule type="cellIs" dxfId="1" priority="3" stopIfTrue="1" operator="equal">
      <formula>0</formula>
    </cfRule>
  </conditionalFormatting>
  <printOptions horizontalCentered="1"/>
  <pageMargins left="0.47222222222222199" right="0.47222222222222199" top="0.47222222222222199" bottom="0.47222222222222199" header="0.31458333333333299" footer="0.31458333333333299"/>
  <pageSetup paperSize="9" firstPageNumber="4294967295"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6" master="" otherUserPermission="visible"/>
  <rangeList sheetStid="13" master="" otherUserPermission="visible"/>
  <rangeList sheetStid="1" master="" otherUserPermission="visible"/>
  <rangeList sheetStid="15" master="" otherUserPermission="visible"/>
  <rangeList sheetStid="17" master="" otherUserPermission="visible"/>
  <rangeList sheetStid="11" master="" otherUserPermission="visible"/>
  <rangeList sheetStid="3" master="" otherUserPermission="visible">
    <arrUserId title="区域1" rangeCreator="" othersAccessPermission="edit"/>
  </rangeList>
  <rangeList sheetStid="4" master="" otherUserPermission="visible">
    <arrUserId title="区域1" rangeCreator="" othersAccessPermission="edit"/>
  </rangeList>
  <rangeList sheetStid="10" master="" otherUserPermission="visible">
    <arrUserId title="区域1" rangeCreator="" othersAccessPermission="edit"/>
    <arrUserId title="区域1_1" rangeCreator="" othersAccessPermission="edit"/>
    <arrUserId title="区域1_1_1_1" rangeCreator="" othersAccessPermission="edit"/>
  </rangeList>
  <rangeList sheetStid="6" master="" otherUserPermission="visible">
    <arrUserId title="区域1" rangeCreator="" othersAccessPermission="edit"/>
  </rangeList>
  <rangeList sheetStid="7"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20</vt:i4>
      </vt:variant>
    </vt:vector>
  </HeadingPairs>
  <TitlesOfParts>
    <vt:vector size="31" baseType="lpstr">
      <vt:lpstr>封面</vt:lpstr>
      <vt:lpstr>说明 </vt:lpstr>
      <vt:lpstr>总计</vt:lpstr>
      <vt:lpstr>100-1章（县道日常保养）</vt:lpstr>
      <vt:lpstr>100-2章（其他项目日常保养）</vt:lpstr>
      <vt:lpstr>100-3章（应急处置）</vt:lpstr>
      <vt:lpstr>200章（日常维修-路基）</vt:lpstr>
      <vt:lpstr>300章（日常维修-路面）</vt:lpstr>
      <vt:lpstr>400章（日常维修-桥涵）</vt:lpstr>
      <vt:lpstr>600章（日常维修-交安及沿线设施)</vt:lpstr>
      <vt:lpstr>700章（日常维修-绿化及环境保护)</vt:lpstr>
      <vt:lpstr>'100-1章（县道日常保养）'!Print_Area</vt:lpstr>
      <vt:lpstr>'100-2章（其他项目日常保养）'!Print_Area</vt:lpstr>
      <vt:lpstr>'100-3章（应急处置）'!Print_Area</vt:lpstr>
      <vt:lpstr>'200章（日常维修-路基）'!Print_Area</vt:lpstr>
      <vt:lpstr>'300章（日常维修-路面）'!Print_Area</vt:lpstr>
      <vt:lpstr>'400章（日常维修-桥涵）'!Print_Area</vt:lpstr>
      <vt:lpstr>'600章（日常维修-交安及沿线设施)'!Print_Area</vt:lpstr>
      <vt:lpstr>'700章（日常维修-绿化及环境保护)'!Print_Area</vt:lpstr>
      <vt:lpstr>'说明 '!Print_Area</vt:lpstr>
      <vt:lpstr>总计!Print_Area</vt:lpstr>
      <vt:lpstr>'100-1章（县道日常保养）'!Print_Titles</vt:lpstr>
      <vt:lpstr>'100-2章（其他项目日常保养）'!Print_Titles</vt:lpstr>
      <vt:lpstr>'100-3章（应急处置）'!Print_Titles</vt:lpstr>
      <vt:lpstr>'200章（日常维修-路基）'!Print_Titles</vt:lpstr>
      <vt:lpstr>'300章（日常维修-路面）'!Print_Titles</vt:lpstr>
      <vt:lpstr>'400章（日常维修-桥涵）'!Print_Titles</vt:lpstr>
      <vt:lpstr>'600章（日常维修-交安及沿线设施)'!Print_Titles</vt:lpstr>
      <vt:lpstr>'700章（日常维修-绿化及环境保护)'!Print_Titles</vt:lpstr>
      <vt:lpstr>'说明 '!Print_Titles</vt:lpstr>
      <vt:lpstr>总计!Print_Titles</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过冬</cp:lastModifiedBy>
  <cp:lastPrinted>2025-12-01T08:07:00Z</cp:lastPrinted>
  <dcterms:created xsi:type="dcterms:W3CDTF">2007-12-03T05:48:00Z</dcterms:created>
  <dcterms:modified xsi:type="dcterms:W3CDTF">2025-12-01T08:44:41Z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2479F644AD294342AA937088C9A8A9A8_13</vt:lpwstr>
  </property>
</Properties>
</file>