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区级直管" sheetId="1" r:id="rId1"/>
  </sheets>
  <definedNames>
    <definedName name="_xlnm._FilterDatabase" localSheetId="0" hidden="1">区级直管!#REF!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<sst xmlns="http://schemas.openxmlformats.org/spreadsheetml/2006/main" count="786" uniqueCount="318">
  <si>
    <t xml:space="preserve">城市 道 路 基 础 资 料 汇 总 表 </t>
  </si>
  <si>
    <t>填报单位： 云龙区城市管理局</t>
  </si>
  <si>
    <t>填报日期：</t>
  </si>
  <si>
    <t>序号</t>
  </si>
  <si>
    <t>道路名称</t>
  </si>
  <si>
    <t>竣工时间</t>
  </si>
  <si>
    <t>道路
类别</t>
  </si>
  <si>
    <t>起止地点</t>
  </si>
  <si>
    <t>红线宽度（米）</t>
  </si>
  <si>
    <t>现状（已建成）路面合计</t>
  </si>
  <si>
    <t>桥梁（座）</t>
  </si>
  <si>
    <t>桥梁下
行通道（座）</t>
  </si>
  <si>
    <t>存在病害类型</t>
  </si>
  <si>
    <t>改建扩建时间</t>
  </si>
  <si>
    <t>大、中修 时间</t>
  </si>
  <si>
    <t>起点</t>
  </si>
  <si>
    <t>终点</t>
  </si>
  <si>
    <t>长度    M</t>
  </si>
  <si>
    <t>总面积    M2</t>
  </si>
  <si>
    <t>（机、非）车行道</t>
  </si>
  <si>
    <t>人行道</t>
  </si>
  <si>
    <t>宽度 M</t>
  </si>
  <si>
    <t>面积</t>
  </si>
  <si>
    <t>材质</t>
  </si>
  <si>
    <t>盲道</t>
  </si>
  <si>
    <t>大同街</t>
  </si>
  <si>
    <t>支路</t>
  </si>
  <si>
    <t>淮海东路</t>
  </si>
  <si>
    <t>彭城路</t>
  </si>
  <si>
    <t>沥青</t>
  </si>
  <si>
    <t>大同巷</t>
  </si>
  <si>
    <t>背街小巷</t>
  </si>
  <si>
    <t>淮海路</t>
  </si>
  <si>
    <t>文学巷</t>
  </si>
  <si>
    <t>大巷口</t>
  </si>
  <si>
    <t>青年路</t>
  </si>
  <si>
    <t>公明西巷</t>
  </si>
  <si>
    <t>奎河北路</t>
  </si>
  <si>
    <t>公明东巷</t>
  </si>
  <si>
    <t>艺波巷</t>
  </si>
  <si>
    <t>电信局围墙</t>
  </si>
  <si>
    <t>中山路</t>
  </si>
  <si>
    <t>建行东巷</t>
  </si>
  <si>
    <t>建国路</t>
  </si>
  <si>
    <t>附小后门</t>
  </si>
  <si>
    <t>杨家西巷（云龙医院西巷）</t>
  </si>
  <si>
    <t>马市街</t>
  </si>
  <si>
    <t>千里巷</t>
  </si>
  <si>
    <t>王陵路</t>
  </si>
  <si>
    <t>石磊巷</t>
  </si>
  <si>
    <t>彭城路步行街</t>
  </si>
  <si>
    <t>云东一道街</t>
  </si>
  <si>
    <t>和平路</t>
  </si>
  <si>
    <t>泰山路</t>
  </si>
  <si>
    <t>云东一道街支巷</t>
  </si>
  <si>
    <t>云东路</t>
  </si>
  <si>
    <t>沙前巷</t>
  </si>
  <si>
    <t>沙后巷</t>
  </si>
  <si>
    <t>劳动巷</t>
  </si>
  <si>
    <t>莲花井巷</t>
  </si>
  <si>
    <t>解放路</t>
  </si>
  <si>
    <t>晓市三道街</t>
  </si>
  <si>
    <t>户南巷</t>
  </si>
  <si>
    <t>项王路</t>
  </si>
  <si>
    <t xml:space="preserve">项王路 </t>
  </si>
  <si>
    <t>解放南路</t>
  </si>
  <si>
    <t>戏马台门前</t>
  </si>
  <si>
    <t>16/20</t>
  </si>
  <si>
    <t>文治巷</t>
  </si>
  <si>
    <t>戏马台</t>
  </si>
  <si>
    <t>引洪路</t>
  </si>
  <si>
    <t>袁桥泵站</t>
  </si>
  <si>
    <t>共建路</t>
  </si>
  <si>
    <t>苏园街</t>
  </si>
  <si>
    <t>益洪北路</t>
  </si>
  <si>
    <t>莲花东巷</t>
  </si>
  <si>
    <t>丰储街</t>
  </si>
  <si>
    <t>民主南路</t>
  </si>
  <si>
    <t>丰储南巷</t>
  </si>
  <si>
    <t>兴隆街</t>
  </si>
  <si>
    <t>转弯处</t>
  </si>
  <si>
    <t>大公巷</t>
  </si>
  <si>
    <t>建设局南巷</t>
  </si>
  <si>
    <t>广大北巷(建设局北巷)</t>
  </si>
  <si>
    <t>广大巷</t>
  </si>
  <si>
    <t>广大南巷(建设局南巷)</t>
  </si>
  <si>
    <t>北头上坡</t>
  </si>
  <si>
    <t>开明街</t>
  </si>
  <si>
    <t>公园巷</t>
  </si>
  <si>
    <t>公园北门</t>
  </si>
  <si>
    <t>后井涯</t>
  </si>
  <si>
    <t>月波街</t>
  </si>
  <si>
    <t xml:space="preserve">青年路 </t>
  </si>
  <si>
    <t>民生巷</t>
  </si>
  <si>
    <t>解放里</t>
  </si>
  <si>
    <t>老民主路</t>
  </si>
  <si>
    <t>新生街</t>
  </si>
  <si>
    <t>养育巷</t>
  </si>
  <si>
    <t>老民主南路</t>
  </si>
  <si>
    <t>建国东路</t>
  </si>
  <si>
    <t>宣武路</t>
  </si>
  <si>
    <t>文化路</t>
  </si>
  <si>
    <t>民和路</t>
  </si>
  <si>
    <t>铁货西街</t>
  </si>
  <si>
    <t>宣武璐</t>
  </si>
  <si>
    <t>铁货街</t>
  </si>
  <si>
    <t>迎宾路</t>
  </si>
  <si>
    <t>永安里巷</t>
  </si>
  <si>
    <t>淮海巷</t>
  </si>
  <si>
    <t>侯家巷</t>
  </si>
  <si>
    <t>永安里</t>
  </si>
  <si>
    <t>顺河南街-1支</t>
  </si>
  <si>
    <t>黄河东路</t>
  </si>
  <si>
    <t>南北段</t>
  </si>
  <si>
    <t>顺河南街-2支</t>
  </si>
  <si>
    <t>复兴路</t>
  </si>
  <si>
    <t>顺河南街-南北段</t>
  </si>
  <si>
    <t>天桥市场</t>
  </si>
  <si>
    <t>新华巷</t>
  </si>
  <si>
    <t>复兴路（加油站）</t>
  </si>
  <si>
    <t>少年宫后门</t>
  </si>
  <si>
    <t>下洪新村路</t>
  </si>
  <si>
    <t>尚景园路</t>
  </si>
  <si>
    <t>铁花巷</t>
  </si>
  <si>
    <t>复兴南路</t>
  </si>
  <si>
    <t>津浦西路</t>
  </si>
  <si>
    <t>复兴北路</t>
  </si>
  <si>
    <t>东站附广场</t>
  </si>
  <si>
    <t>/</t>
  </si>
  <si>
    <t>东站广场</t>
  </si>
  <si>
    <t>铜山南街</t>
  </si>
  <si>
    <t>部队营房</t>
  </si>
  <si>
    <t>王杰中学</t>
  </si>
  <si>
    <t>铜山路</t>
  </si>
  <si>
    <t>津浦东街</t>
  </si>
  <si>
    <t>津浦东路</t>
  </si>
  <si>
    <t>王杰东巷</t>
  </si>
  <si>
    <t>云龙环保局</t>
  </si>
  <si>
    <t>津浦东路西二巷</t>
  </si>
  <si>
    <t>西端</t>
  </si>
  <si>
    <t>津浦东路西三巷</t>
  </si>
  <si>
    <t>巷西头</t>
  </si>
  <si>
    <t>津浦东路西四巷</t>
  </si>
  <si>
    <t>津浦东路西五巷（南1）</t>
  </si>
  <si>
    <t>津浦东路西五巷（南2）</t>
  </si>
  <si>
    <t>津浦东路西五巷（南3）</t>
  </si>
  <si>
    <t>津浦东路西五巷（南4）</t>
  </si>
  <si>
    <t>津浦东路西58号巷</t>
  </si>
  <si>
    <t>铁新后街</t>
  </si>
  <si>
    <t>铁新委员会</t>
  </si>
  <si>
    <t>铁新10号</t>
  </si>
  <si>
    <t>升辉路</t>
  </si>
  <si>
    <t>南端围墙</t>
  </si>
  <si>
    <t>圆梦东街(圆梦东路)</t>
  </si>
  <si>
    <t>圆梦北路</t>
  </si>
  <si>
    <t>圆梦北街(圆梦北路)</t>
  </si>
  <si>
    <t>圆梦东路</t>
  </si>
  <si>
    <t>大庆南巷</t>
  </si>
  <si>
    <t>大庆路</t>
  </si>
  <si>
    <t>林场路</t>
  </si>
  <si>
    <t>响山路</t>
  </si>
  <si>
    <t>响山南路</t>
  </si>
  <si>
    <t>子房东路</t>
  </si>
  <si>
    <t>香山路</t>
  </si>
  <si>
    <t>广山西路</t>
  </si>
  <si>
    <t>三环东路</t>
  </si>
  <si>
    <t>瑞丰花园东巷</t>
  </si>
  <si>
    <t>瑞丰菜市场</t>
  </si>
  <si>
    <t>黄山大道</t>
  </si>
  <si>
    <t>次干道</t>
  </si>
  <si>
    <t>黄山路</t>
  </si>
  <si>
    <t>黄山垅路(东丰路)</t>
  </si>
  <si>
    <t>民祥园路</t>
  </si>
  <si>
    <t>黄山垅路(黄山大道延长段)</t>
  </si>
  <si>
    <t>庆丰路</t>
  </si>
  <si>
    <t>德政北路(拥军路)</t>
  </si>
  <si>
    <t>城东大道</t>
  </si>
  <si>
    <t>限高架</t>
  </si>
  <si>
    <t>德政北路(假山南北路)</t>
  </si>
  <si>
    <t>绿苑路</t>
  </si>
  <si>
    <t>梅园路(黄山路)</t>
  </si>
  <si>
    <t>三环路</t>
  </si>
  <si>
    <t>东丰路</t>
  </si>
  <si>
    <t>德政路</t>
  </si>
  <si>
    <t>云祥路</t>
  </si>
  <si>
    <t>名邸路</t>
  </si>
  <si>
    <t>香溪路</t>
  </si>
  <si>
    <t>三道中沟</t>
  </si>
  <si>
    <t>翰林路(学院路)</t>
  </si>
  <si>
    <t>德晟君园</t>
  </si>
  <si>
    <t>房亭河北路</t>
  </si>
  <si>
    <t>精神病院宿舍</t>
  </si>
  <si>
    <t>彭旅路</t>
  </si>
  <si>
    <t>黄山大道东段</t>
  </si>
  <si>
    <t>彭旅桥</t>
  </si>
  <si>
    <t>鑫城路</t>
  </si>
  <si>
    <t>和平大道</t>
  </si>
  <si>
    <t>区界</t>
  </si>
  <si>
    <t>备战路</t>
  </si>
  <si>
    <t>陇海铁路桥</t>
  </si>
  <si>
    <t>云润路(经一路)</t>
  </si>
  <si>
    <t>郭庄路</t>
  </si>
  <si>
    <t>三八河南路</t>
  </si>
  <si>
    <t>兴云路</t>
  </si>
  <si>
    <t>三八河南岸</t>
  </si>
  <si>
    <t>绿润路(三八河南路)</t>
  </si>
  <si>
    <t>汉源大道</t>
  </si>
  <si>
    <t>幸福路</t>
  </si>
  <si>
    <t>云苑路</t>
  </si>
  <si>
    <t>云和路</t>
  </si>
  <si>
    <t>龙润路（龙兴路）</t>
  </si>
  <si>
    <t>民富路</t>
  </si>
  <si>
    <t>三八河南岸路</t>
  </si>
  <si>
    <t>坤荣路</t>
  </si>
  <si>
    <t>云润路</t>
  </si>
  <si>
    <t>乐仁路</t>
  </si>
  <si>
    <t>云龙小学西南角</t>
  </si>
  <si>
    <t>12-16</t>
  </si>
  <si>
    <t>2*2</t>
  </si>
  <si>
    <t>华安路</t>
  </si>
  <si>
    <t>黄山垄路</t>
  </si>
  <si>
    <t>3.5*2</t>
  </si>
  <si>
    <t>崇德路</t>
  </si>
  <si>
    <t>3*2</t>
  </si>
  <si>
    <t>龙腾路（育才路）</t>
  </si>
  <si>
    <t>欣欣路</t>
  </si>
  <si>
    <t>姚庄路</t>
  </si>
  <si>
    <t>海棠路</t>
  </si>
  <si>
    <t>天山路</t>
  </si>
  <si>
    <t>纬17</t>
  </si>
  <si>
    <t>纬二河</t>
  </si>
  <si>
    <t>黄浦路</t>
  </si>
  <si>
    <t>金川路</t>
  </si>
  <si>
    <t>商聚路</t>
  </si>
  <si>
    <t>兴业路</t>
  </si>
  <si>
    <t>嘉陵路</t>
  </si>
  <si>
    <t>新丰路</t>
  </si>
  <si>
    <t>湘江路</t>
  </si>
  <si>
    <t>洱海路</t>
  </si>
  <si>
    <t>洞庭湖路</t>
  </si>
  <si>
    <t>沟塘路北延</t>
  </si>
  <si>
    <t>花岗岩</t>
  </si>
  <si>
    <t>有</t>
  </si>
  <si>
    <t>银川路</t>
  </si>
  <si>
    <t>城市支路</t>
  </si>
  <si>
    <t>104国道</t>
  </si>
  <si>
    <t>天目路</t>
  </si>
  <si>
    <t>面包砖</t>
  </si>
  <si>
    <t>撷秀路</t>
  </si>
  <si>
    <t>J9</t>
  </si>
  <si>
    <t>J20</t>
  </si>
  <si>
    <t>广场一路</t>
  </si>
  <si>
    <t>新安路</t>
  </si>
  <si>
    <t>镜泊路</t>
  </si>
  <si>
    <t>广场二路</t>
  </si>
  <si>
    <t>广场一辅路</t>
  </si>
  <si>
    <t>无</t>
  </si>
  <si>
    <t>广场二辅路</t>
  </si>
  <si>
    <t>汉兴路(明新路)</t>
  </si>
  <si>
    <t>昆仑大道</t>
  </si>
  <si>
    <t>丽水路</t>
  </si>
  <si>
    <t>铜山界</t>
  </si>
  <si>
    <t>明祥路（华城西巷）</t>
  </si>
  <si>
    <t>钱塘路</t>
  </si>
  <si>
    <t>明景路</t>
  </si>
  <si>
    <t>镜泊东路</t>
  </si>
  <si>
    <t>2.5*2</t>
  </si>
  <si>
    <t>汉源大道（局部人行道及慢车道）</t>
  </si>
  <si>
    <t>城市主干路</t>
  </si>
  <si>
    <t>黄河大桥</t>
  </si>
  <si>
    <t>迎宾大道</t>
  </si>
  <si>
    <t>润彭路(张集水厂路)</t>
  </si>
  <si>
    <t>彭祖大道</t>
  </si>
  <si>
    <t>水厂门口</t>
  </si>
  <si>
    <t>明成路（人才西巷）</t>
  </si>
  <si>
    <t>泰岳路</t>
  </si>
  <si>
    <t>明成路（未来城西巷）</t>
  </si>
  <si>
    <t>太行路</t>
  </si>
  <si>
    <t>翰城路</t>
  </si>
  <si>
    <t>灵岩路</t>
  </si>
  <si>
    <t>明正路</t>
  </si>
  <si>
    <t>新元大道</t>
  </si>
  <si>
    <t>花都路</t>
  </si>
  <si>
    <t>K0+030</t>
  </si>
  <si>
    <t>K0+440</t>
  </si>
  <si>
    <t>奥体路</t>
  </si>
  <si>
    <t>云台路</t>
  </si>
  <si>
    <t>峨眉路</t>
  </si>
  <si>
    <t>会展中心</t>
  </si>
  <si>
    <t>富强路(J13路)</t>
  </si>
  <si>
    <t>怀德路</t>
  </si>
  <si>
    <t>峨嵋路</t>
  </si>
  <si>
    <t>澄江路</t>
  </si>
  <si>
    <t>秦岭路</t>
  </si>
  <si>
    <t>秦郡路</t>
  </si>
  <si>
    <t>明新路</t>
  </si>
  <si>
    <t>衡山路</t>
  </si>
  <si>
    <t>明远路</t>
  </si>
  <si>
    <t>待建路</t>
  </si>
  <si>
    <t>惠民东支路</t>
  </si>
  <si>
    <t>永定路</t>
  </si>
  <si>
    <t>金沙路</t>
  </si>
  <si>
    <t>塘坊路</t>
  </si>
  <si>
    <t>扬子路</t>
  </si>
  <si>
    <t>纬一河</t>
  </si>
  <si>
    <t>沟棠路</t>
  </si>
  <si>
    <t>思民路</t>
  </si>
  <si>
    <t>青海路</t>
  </si>
  <si>
    <t>经21</t>
  </si>
  <si>
    <t>沂蒙路</t>
  </si>
  <si>
    <t>汉风路</t>
  </si>
  <si>
    <t>夏启路</t>
  </si>
  <si>
    <t>合计</t>
  </si>
  <si>
    <t>填报人：徐辰亮</t>
  </si>
  <si>
    <t>联系电话：18252115257</t>
  </si>
  <si>
    <t>单位负责人：闫永</t>
  </si>
  <si>
    <t xml:space="preserve">备注：1、道路类别：快速路、主干路、次干路、支路 （背街小巷） 2、盲道：有或无    3、桥梁下行通道：上部为公路、铁路桥，下部为正常通行的道路  4、道路病害类型分为龟裂、沉陷、车辙、坑槽、松散 、脱皮等                         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</si>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</sst>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楷体_GB2312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color rgb="FF000000"/>
      <name val="仿宋"/>
      <charset val="134"/>
    </font>
    <font>
      <sz val="12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2"/>
      <color rgb="FFFFC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ajor"/>
    </font>
    <font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8" borderId="19" applyNumberFormat="0" applyAlignment="0" applyProtection="0">
      <alignment vertical="center"/>
    </xf>
    <xf numFmtId="0" fontId="33" fillId="8" borderId="18" applyNumberFormat="0" applyAlignment="0" applyProtection="0">
      <alignment vertical="center"/>
    </xf>
    <xf numFmtId="0" fontId="34" fillId="9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Protection="0"/>
    <xf numFmtId="0" fontId="5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3" applyNumberFormat="1" applyFont="1" applyFill="1" applyBorder="1" applyAlignment="1">
      <alignment horizontal="left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11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 shrinkToFit="1"/>
    </xf>
    <xf numFmtId="0" fontId="4" fillId="0" borderId="12" xfId="0" applyNumberFormat="1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 shrinkToFit="1"/>
    </xf>
    <xf numFmtId="0" fontId="4" fillId="0" borderId="13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5" fillId="0" borderId="5" xfId="51" applyFont="1" applyBorder="1" applyAlignment="1" applyProtection="1">
      <alignment horizontal="left" vertical="center"/>
    </xf>
    <xf numFmtId="0" fontId="5" fillId="0" borderId="5" xfId="51" applyFont="1" applyBorder="1" applyAlignment="1" applyProtection="1">
      <alignment horizontal="center" vertical="center"/>
    </xf>
    <xf numFmtId="176" fontId="1" fillId="0" borderId="5" xfId="51" applyNumberFormat="1" applyFont="1" applyBorder="1" applyAlignment="1" applyProtection="1">
      <alignment horizontal="center" vertical="center" shrinkToFit="1"/>
    </xf>
    <xf numFmtId="0" fontId="6" fillId="0" borderId="5" xfId="51" applyFont="1" applyBorder="1" applyAlignment="1" applyProtection="1">
      <alignment horizontal="left" vertical="center" wrapText="1"/>
    </xf>
    <xf numFmtId="0" fontId="5" fillId="0" borderId="5" xfId="51" applyFont="1" applyBorder="1" applyAlignment="1" applyProtection="1">
      <alignment horizontal="center" vertical="center" wrapText="1"/>
    </xf>
    <xf numFmtId="176" fontId="11" fillId="0" borderId="5" xfId="51" applyNumberFormat="1" applyFont="1" applyBorder="1" applyAlignment="1" applyProtection="1">
      <alignment horizontal="center" vertical="center" wrapText="1"/>
    </xf>
    <xf numFmtId="0" fontId="6" fillId="0" borderId="5" xfId="51" applyFont="1" applyBorder="1" applyAlignment="1" applyProtection="1">
      <alignment horizontal="left" vertical="center"/>
    </xf>
    <xf numFmtId="176" fontId="1" fillId="0" borderId="5" xfId="51" applyNumberFormat="1" applyFont="1" applyBorder="1" applyAlignment="1" applyProtection="1">
      <alignment horizontal="center" vertical="center" wrapText="1"/>
    </xf>
    <xf numFmtId="0" fontId="12" fillId="0" borderId="5" xfId="50" applyFont="1" applyBorder="1" applyAlignment="1">
      <alignment horizontal="center" vertical="center"/>
    </xf>
    <xf numFmtId="0" fontId="5" fillId="0" borderId="5" xfId="51" applyFont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shrinkToFit="1"/>
    </xf>
    <xf numFmtId="0" fontId="13" fillId="0" borderId="5" xfId="0" applyNumberFormat="1" applyFont="1" applyFill="1" applyBorder="1" applyAlignment="1">
      <alignment horizontal="center" vertical="center" shrinkToFit="1"/>
    </xf>
    <xf numFmtId="176" fontId="11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6" fillId="0" borderId="5" xfId="5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9" fillId="0" borderId="2" xfId="49" applyFont="1" applyFill="1" applyBorder="1" applyAlignment="1">
      <alignment vertical="center" wrapText="1"/>
    </xf>
    <xf numFmtId="0" fontId="19" fillId="0" borderId="5" xfId="49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9" fillId="0" borderId="2" xfId="49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/>
    </xf>
    <xf numFmtId="0" fontId="19" fillId="0" borderId="9" xfId="49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left" vertical="center"/>
    </xf>
    <xf numFmtId="0" fontId="16" fillId="0" borderId="5" xfId="50" applyFont="1" applyBorder="1" applyAlignment="1">
      <alignment horizontal="center" vertical="center"/>
    </xf>
    <xf numFmtId="0" fontId="16" fillId="0" borderId="5" xfId="5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 shrinkToFit="1"/>
    </xf>
    <xf numFmtId="0" fontId="19" fillId="0" borderId="5" xfId="49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/>
    </xf>
    <xf numFmtId="0" fontId="21" fillId="0" borderId="5" xfId="49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9" fillId="0" borderId="5" xfId="49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12" fillId="0" borderId="5" xfId="5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12" fillId="0" borderId="5" xfId="50" applyNumberFormat="1" applyFont="1" applyFill="1" applyBorder="1" applyAlignment="1">
      <alignment horizontal="center" vertical="center"/>
    </xf>
    <xf numFmtId="0" fontId="12" fillId="0" borderId="5" xfId="50" applyFont="1" applyFill="1" applyBorder="1" applyAlignment="1">
      <alignment horizontal="center" vertical="center" wrapText="1"/>
    </xf>
    <xf numFmtId="0" fontId="12" fillId="0" borderId="5" xfId="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2" fillId="0" borderId="5" xfId="49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黄山" xfId="51"/>
    <cellStyle name="常规_食品城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0"/>
  <sheetViews>
    <sheetView tabSelected="1" zoomScale="80" zoomScaleNormal="80" workbookViewId="0">
      <pane xSplit="2" ySplit="5" topLeftCell="C113" activePane="bottomRight" state="frozen"/>
      <selection/>
      <selection pane="topRight"/>
      <selection pane="bottomLeft"/>
      <selection pane="bottomRight" activeCell="R160" sqref="R160"/>
    </sheetView>
  </sheetViews>
  <sheetFormatPr defaultColWidth="9" defaultRowHeight="12"/>
  <cols>
    <col min="1" max="1" width="4.5" style="5" customWidth="1"/>
    <col min="2" max="2" width="25.625" style="5" customWidth="1"/>
    <col min="3" max="3" width="6" style="6" customWidth="1"/>
    <col min="4" max="4" width="11.625" style="6" customWidth="1"/>
    <col min="5" max="5" width="11.5" style="5" customWidth="1"/>
    <col min="6" max="6" width="11.375" style="5" customWidth="1"/>
    <col min="7" max="7" width="12.5" style="5" customWidth="1"/>
    <col min="8" max="9" width="8.25" style="5" customWidth="1"/>
    <col min="10" max="11" width="9.125" style="5" customWidth="1"/>
    <col min="12" max="12" width="9.625" style="5" customWidth="1"/>
    <col min="13" max="16" width="7.625" style="5" customWidth="1"/>
    <col min="17" max="17" width="7.75" style="5" customWidth="1"/>
    <col min="18" max="20" width="9" style="5" customWidth="1"/>
    <col min="21" max="21" width="11.125" style="5" customWidth="1"/>
    <col min="22" max="16384" width="9" style="5"/>
  </cols>
  <sheetData>
    <row r="1" ht="29.25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ht="29.25" customHeight="1" spans="1:21">
      <c r="A2" s="8" t="s">
        <v>1</v>
      </c>
      <c r="B2" s="8"/>
      <c r="C2" s="8"/>
      <c r="D2" s="8"/>
      <c r="E2" s="8"/>
      <c r="F2" s="8"/>
      <c r="G2" s="9"/>
      <c r="H2" s="8" t="s">
        <v>2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ht="21" customHeight="1" spans="1:21">
      <c r="A3" s="10" t="s">
        <v>3</v>
      </c>
      <c r="B3" s="11" t="s">
        <v>4</v>
      </c>
      <c r="C3" s="10" t="s">
        <v>5</v>
      </c>
      <c r="D3" s="10" t="s">
        <v>6</v>
      </c>
      <c r="E3" s="12" t="s">
        <v>7</v>
      </c>
      <c r="F3" s="13"/>
      <c r="G3" s="14" t="s">
        <v>8</v>
      </c>
      <c r="H3" s="15" t="s">
        <v>9</v>
      </c>
      <c r="I3" s="15"/>
      <c r="J3" s="15"/>
      <c r="K3" s="15"/>
      <c r="L3" s="15"/>
      <c r="M3" s="15"/>
      <c r="N3" s="15"/>
      <c r="O3" s="15"/>
      <c r="P3" s="15"/>
      <c r="Q3" s="52" t="s">
        <v>10</v>
      </c>
      <c r="R3" s="53" t="s">
        <v>11</v>
      </c>
      <c r="S3" s="52" t="s">
        <v>12</v>
      </c>
      <c r="T3" s="52" t="s">
        <v>13</v>
      </c>
      <c r="U3" s="54" t="s">
        <v>14</v>
      </c>
    </row>
    <row r="4" ht="21" customHeight="1" spans="1:21">
      <c r="A4" s="16"/>
      <c r="B4" s="17"/>
      <c r="C4" s="16"/>
      <c r="D4" s="16"/>
      <c r="E4" s="18" t="s">
        <v>15</v>
      </c>
      <c r="F4" s="18" t="s">
        <v>16</v>
      </c>
      <c r="G4" s="14"/>
      <c r="H4" s="19" t="s">
        <v>17</v>
      </c>
      <c r="I4" s="19" t="s">
        <v>18</v>
      </c>
      <c r="J4" s="18" t="s">
        <v>19</v>
      </c>
      <c r="K4" s="18"/>
      <c r="L4" s="18"/>
      <c r="M4" s="18" t="s">
        <v>20</v>
      </c>
      <c r="N4" s="18"/>
      <c r="O4" s="18"/>
      <c r="P4" s="18"/>
      <c r="Q4" s="55"/>
      <c r="R4" s="56"/>
      <c r="S4" s="55"/>
      <c r="T4" s="55"/>
      <c r="U4" s="57"/>
    </row>
    <row r="5" ht="19.5" customHeight="1" spans="1:21">
      <c r="A5" s="20"/>
      <c r="B5" s="21"/>
      <c r="C5" s="20"/>
      <c r="D5" s="20"/>
      <c r="E5" s="18"/>
      <c r="F5" s="18"/>
      <c r="G5" s="14"/>
      <c r="H5" s="22"/>
      <c r="I5" s="22"/>
      <c r="J5" s="14" t="s">
        <v>21</v>
      </c>
      <c r="K5" s="46" t="s">
        <v>22</v>
      </c>
      <c r="L5" s="14" t="s">
        <v>23</v>
      </c>
      <c r="M5" s="14" t="s">
        <v>21</v>
      </c>
      <c r="N5" s="46" t="s">
        <v>22</v>
      </c>
      <c r="O5" s="14" t="s">
        <v>23</v>
      </c>
      <c r="P5" s="14" t="s">
        <v>24</v>
      </c>
      <c r="Q5" s="58"/>
      <c r="R5" s="59"/>
      <c r="S5" s="58"/>
      <c r="T5" s="58"/>
      <c r="U5" s="60"/>
    </row>
    <row r="6" s="1" customFormat="1" ht="30" customHeight="1" spans="1:24">
      <c r="A6" s="23">
        <v>1</v>
      </c>
      <c r="B6" s="24" t="s">
        <v>25</v>
      </c>
      <c r="C6" s="25"/>
      <c r="D6" s="26" t="s">
        <v>26</v>
      </c>
      <c r="E6" s="27" t="s">
        <v>27</v>
      </c>
      <c r="F6" s="27" t="s">
        <v>28</v>
      </c>
      <c r="G6" s="27">
        <v>12</v>
      </c>
      <c r="H6" s="27">
        <v>614</v>
      </c>
      <c r="I6" s="27">
        <v>8741</v>
      </c>
      <c r="J6" s="47"/>
      <c r="K6" s="47"/>
      <c r="L6" s="47" t="s">
        <v>29</v>
      </c>
      <c r="M6" s="47"/>
      <c r="N6" s="47"/>
      <c r="O6" s="47"/>
      <c r="P6" s="47"/>
      <c r="Q6" s="61"/>
      <c r="R6" s="62"/>
      <c r="S6" s="62"/>
      <c r="T6" s="63"/>
      <c r="U6" s="62"/>
      <c r="W6" s="1" t="e">
        <f>H6+H17+H19+H26+H28+H29+H31+H45+H46+H47+H48+H61+H66+H68+H90+H91+H92+H93+H94+H95+H96+H97+H98+H100+H101+H103+H104+H105+H106+H107+H108+H109+H110+H114+H115+H116+#REF!+#REF!+H117+H118+#REF!+H119+H121+H122+H123+H124+H125+H126+H127++H128+H129+H130+H131+H134+H135+H136+H137+H138+H139+H140+H141+H142+H144+H145+H146</f>
        <v>#REF!</v>
      </c>
      <c r="X6" s="1" t="e">
        <f>I6+I17+I19+I26+I28+I29+I31+I45+I46+I47+I48+I61+I66+I68+I90+I91+I92+I93+I94+I95+I96+I97+I98+I100+I101+I103+I104+I105+I106+I107+I108+I109+I110+I114+I115+I116+#REF!+#REF!+I117+I118+#REF!+I119+I121+I122+I123+I124+I125+I126+I127++I128+I129+I130+I131+I134+I135+I136+I137+I138+I139+I140+I141+I142+I144+I145+I146</f>
        <v>#REF!</v>
      </c>
    </row>
    <row r="7" s="1" customFormat="1" ht="30" customHeight="1" spans="1:21">
      <c r="A7" s="23">
        <v>2</v>
      </c>
      <c r="B7" s="28" t="s">
        <v>30</v>
      </c>
      <c r="C7" s="25"/>
      <c r="D7" s="26" t="s">
        <v>31</v>
      </c>
      <c r="E7" s="29" t="s">
        <v>25</v>
      </c>
      <c r="F7" s="29" t="s">
        <v>32</v>
      </c>
      <c r="G7" s="30">
        <v>4</v>
      </c>
      <c r="H7" s="30">
        <v>90</v>
      </c>
      <c r="I7" s="48">
        <f t="shared" ref="I7:I18" si="0">K7+N7</f>
        <v>540</v>
      </c>
      <c r="J7" s="41"/>
      <c r="K7" s="47">
        <f t="shared" ref="K7:K18" si="1">H7*G7</f>
        <v>360</v>
      </c>
      <c r="L7" s="47"/>
      <c r="M7" s="41">
        <v>2</v>
      </c>
      <c r="N7" s="26">
        <f t="shared" ref="N7:N18" si="2">M7*H7</f>
        <v>180</v>
      </c>
      <c r="O7" s="47"/>
      <c r="P7" s="47"/>
      <c r="Q7" s="61"/>
      <c r="R7" s="26"/>
      <c r="S7" s="26"/>
      <c r="T7" s="26"/>
      <c r="U7" s="26"/>
    </row>
    <row r="8" s="1" customFormat="1" ht="30" customHeight="1" spans="1:21">
      <c r="A8" s="23">
        <v>3</v>
      </c>
      <c r="B8" s="28" t="s">
        <v>33</v>
      </c>
      <c r="C8" s="25"/>
      <c r="D8" s="26" t="s">
        <v>31</v>
      </c>
      <c r="E8" s="29" t="s">
        <v>25</v>
      </c>
      <c r="F8" s="29" t="s">
        <v>32</v>
      </c>
      <c r="G8" s="30">
        <v>7</v>
      </c>
      <c r="H8" s="30">
        <v>86</v>
      </c>
      <c r="I8" s="48">
        <f t="shared" si="0"/>
        <v>774</v>
      </c>
      <c r="J8" s="41"/>
      <c r="K8" s="47">
        <f t="shared" si="1"/>
        <v>602</v>
      </c>
      <c r="L8" s="47" t="s">
        <v>29</v>
      </c>
      <c r="M8" s="41">
        <v>2</v>
      </c>
      <c r="N8" s="26">
        <f t="shared" si="2"/>
        <v>172</v>
      </c>
      <c r="O8" s="47"/>
      <c r="P8" s="47"/>
      <c r="Q8" s="61"/>
      <c r="R8" s="26"/>
      <c r="S8" s="26"/>
      <c r="T8" s="26"/>
      <c r="U8" s="26"/>
    </row>
    <row r="9" s="1" customFormat="1" ht="30" customHeight="1" spans="1:21">
      <c r="A9" s="23">
        <v>4</v>
      </c>
      <c r="B9" s="28" t="s">
        <v>34</v>
      </c>
      <c r="C9" s="25"/>
      <c r="D9" s="26" t="s">
        <v>31</v>
      </c>
      <c r="E9" s="29" t="s">
        <v>35</v>
      </c>
      <c r="F9" s="29" t="s">
        <v>25</v>
      </c>
      <c r="G9" s="30">
        <v>5</v>
      </c>
      <c r="H9" s="30">
        <v>214</v>
      </c>
      <c r="I9" s="48">
        <f t="shared" si="0"/>
        <v>1926</v>
      </c>
      <c r="J9" s="41"/>
      <c r="K9" s="47">
        <f t="shared" si="1"/>
        <v>1070</v>
      </c>
      <c r="L9" s="47" t="s">
        <v>29</v>
      </c>
      <c r="M9" s="41">
        <v>4</v>
      </c>
      <c r="N9" s="26">
        <f t="shared" si="2"/>
        <v>856</v>
      </c>
      <c r="O9" s="47"/>
      <c r="P9" s="47"/>
      <c r="Q9" s="61"/>
      <c r="R9" s="26"/>
      <c r="S9" s="26"/>
      <c r="T9" s="26"/>
      <c r="U9" s="26"/>
    </row>
    <row r="10" s="1" customFormat="1" ht="30" customHeight="1" spans="1:21">
      <c r="A10" s="23">
        <v>5</v>
      </c>
      <c r="B10" s="28" t="s">
        <v>36</v>
      </c>
      <c r="C10" s="25"/>
      <c r="D10" s="26" t="s">
        <v>31</v>
      </c>
      <c r="E10" s="29" t="s">
        <v>37</v>
      </c>
      <c r="F10" s="29" t="s">
        <v>35</v>
      </c>
      <c r="G10" s="30">
        <v>4.5</v>
      </c>
      <c r="H10" s="30">
        <v>250</v>
      </c>
      <c r="I10" s="48">
        <f t="shared" si="0"/>
        <v>1125</v>
      </c>
      <c r="J10" s="41"/>
      <c r="K10" s="47">
        <f t="shared" si="1"/>
        <v>1125</v>
      </c>
      <c r="L10" s="47" t="s">
        <v>29</v>
      </c>
      <c r="M10" s="41"/>
      <c r="N10" s="26">
        <f t="shared" si="2"/>
        <v>0</v>
      </c>
      <c r="O10" s="47"/>
      <c r="P10" s="47"/>
      <c r="Q10" s="61"/>
      <c r="R10" s="26"/>
      <c r="S10" s="26"/>
      <c r="T10" s="26"/>
      <c r="U10" s="26"/>
    </row>
    <row r="11" s="1" customFormat="1" ht="30" customHeight="1" spans="1:21">
      <c r="A11" s="23">
        <v>6</v>
      </c>
      <c r="B11" s="28" t="s">
        <v>38</v>
      </c>
      <c r="C11" s="25"/>
      <c r="D11" s="26" t="s">
        <v>31</v>
      </c>
      <c r="E11" s="29" t="s">
        <v>36</v>
      </c>
      <c r="F11" s="29" t="s">
        <v>35</v>
      </c>
      <c r="G11" s="30">
        <v>5</v>
      </c>
      <c r="H11" s="30">
        <v>182</v>
      </c>
      <c r="I11" s="48">
        <f t="shared" si="0"/>
        <v>910</v>
      </c>
      <c r="J11" s="41"/>
      <c r="K11" s="47">
        <f t="shared" si="1"/>
        <v>910</v>
      </c>
      <c r="L11" s="47" t="s">
        <v>29</v>
      </c>
      <c r="M11" s="41"/>
      <c r="N11" s="26">
        <f t="shared" si="2"/>
        <v>0</v>
      </c>
      <c r="O11" s="47"/>
      <c r="P11" s="47"/>
      <c r="Q11" s="61"/>
      <c r="R11" s="26"/>
      <c r="S11" s="26"/>
      <c r="T11" s="26"/>
      <c r="U11" s="26"/>
    </row>
    <row r="12" s="1" customFormat="1" ht="30" customHeight="1" spans="1:21">
      <c r="A12" s="23">
        <v>7</v>
      </c>
      <c r="B12" s="28" t="s">
        <v>39</v>
      </c>
      <c r="C12" s="25"/>
      <c r="D12" s="26" t="s">
        <v>31</v>
      </c>
      <c r="E12" s="29" t="s">
        <v>40</v>
      </c>
      <c r="F12" s="29" t="s">
        <v>41</v>
      </c>
      <c r="G12" s="30">
        <v>6</v>
      </c>
      <c r="H12" s="30">
        <v>154</v>
      </c>
      <c r="I12" s="48">
        <f t="shared" si="0"/>
        <v>924</v>
      </c>
      <c r="J12" s="41"/>
      <c r="K12" s="47">
        <f t="shared" si="1"/>
        <v>924</v>
      </c>
      <c r="L12" s="47"/>
      <c r="M12" s="41"/>
      <c r="N12" s="26">
        <f t="shared" si="2"/>
        <v>0</v>
      </c>
      <c r="O12" s="47"/>
      <c r="P12" s="47"/>
      <c r="Q12" s="61"/>
      <c r="R12" s="26"/>
      <c r="S12" s="26"/>
      <c r="T12" s="26"/>
      <c r="U12" s="26"/>
    </row>
    <row r="13" s="1" customFormat="1" ht="30" customHeight="1" spans="1:21">
      <c r="A13" s="23">
        <v>8</v>
      </c>
      <c r="B13" s="28" t="s">
        <v>42</v>
      </c>
      <c r="C13" s="25"/>
      <c r="D13" s="26" t="s">
        <v>31</v>
      </c>
      <c r="E13" s="29" t="s">
        <v>43</v>
      </c>
      <c r="F13" s="29" t="s">
        <v>44</v>
      </c>
      <c r="G13" s="31">
        <v>5</v>
      </c>
      <c r="H13" s="31">
        <v>70</v>
      </c>
      <c r="I13" s="48">
        <f t="shared" si="0"/>
        <v>455</v>
      </c>
      <c r="J13" s="49"/>
      <c r="K13" s="47">
        <f t="shared" si="1"/>
        <v>350</v>
      </c>
      <c r="L13" s="47" t="s">
        <v>29</v>
      </c>
      <c r="M13" s="50">
        <v>1.5</v>
      </c>
      <c r="N13" s="26">
        <f t="shared" si="2"/>
        <v>105</v>
      </c>
      <c r="O13" s="47"/>
      <c r="P13" s="47"/>
      <c r="Q13" s="61"/>
      <c r="R13" s="26"/>
      <c r="S13" s="26"/>
      <c r="T13" s="26">
        <v>2015</v>
      </c>
      <c r="U13" s="26"/>
    </row>
    <row r="14" s="1" customFormat="1" ht="30" customHeight="1" spans="1:21">
      <c r="A14" s="23">
        <v>9</v>
      </c>
      <c r="B14" s="32" t="s">
        <v>45</v>
      </c>
      <c r="C14" s="25"/>
      <c r="D14" s="26" t="s">
        <v>31</v>
      </c>
      <c r="E14" s="33" t="s">
        <v>43</v>
      </c>
      <c r="F14" s="33" t="s">
        <v>46</v>
      </c>
      <c r="G14" s="30">
        <v>6</v>
      </c>
      <c r="H14" s="30">
        <v>91</v>
      </c>
      <c r="I14" s="48">
        <f t="shared" si="0"/>
        <v>546</v>
      </c>
      <c r="J14" s="41"/>
      <c r="K14" s="47">
        <f t="shared" si="1"/>
        <v>546</v>
      </c>
      <c r="L14" s="47"/>
      <c r="M14" s="41"/>
      <c r="N14" s="26">
        <f t="shared" si="2"/>
        <v>0</v>
      </c>
      <c r="O14" s="47"/>
      <c r="P14" s="47"/>
      <c r="Q14" s="61"/>
      <c r="R14" s="26"/>
      <c r="S14" s="26"/>
      <c r="T14" s="26">
        <v>2022</v>
      </c>
      <c r="U14" s="26"/>
    </row>
    <row r="15" s="1" customFormat="1" ht="30" customHeight="1" spans="1:21">
      <c r="A15" s="23">
        <v>10</v>
      </c>
      <c r="B15" s="28" t="s">
        <v>47</v>
      </c>
      <c r="C15" s="25"/>
      <c r="D15" s="26" t="s">
        <v>31</v>
      </c>
      <c r="E15" s="29" t="s">
        <v>48</v>
      </c>
      <c r="F15" s="29" t="s">
        <v>41</v>
      </c>
      <c r="G15" s="30">
        <v>4.5</v>
      </c>
      <c r="H15" s="30">
        <v>100</v>
      </c>
      <c r="I15" s="48">
        <f t="shared" si="0"/>
        <v>450</v>
      </c>
      <c r="J15" s="41"/>
      <c r="K15" s="47">
        <f t="shared" si="1"/>
        <v>450</v>
      </c>
      <c r="L15" s="47" t="s">
        <v>29</v>
      </c>
      <c r="M15" s="41"/>
      <c r="N15" s="26">
        <f t="shared" si="2"/>
        <v>0</v>
      </c>
      <c r="O15" s="47"/>
      <c r="P15" s="47"/>
      <c r="Q15" s="61"/>
      <c r="R15" s="26"/>
      <c r="S15" s="26"/>
      <c r="T15" s="26"/>
      <c r="U15" s="26"/>
    </row>
    <row r="16" s="1" customFormat="1" ht="30" customHeight="1" spans="1:21">
      <c r="A16" s="23">
        <v>11</v>
      </c>
      <c r="B16" s="34" t="s">
        <v>49</v>
      </c>
      <c r="C16" s="25"/>
      <c r="D16" s="35" t="s">
        <v>31</v>
      </c>
      <c r="E16" s="36" t="s">
        <v>50</v>
      </c>
      <c r="F16" s="36" t="s">
        <v>41</v>
      </c>
      <c r="G16" s="30">
        <v>6</v>
      </c>
      <c r="H16" s="30">
        <v>145</v>
      </c>
      <c r="I16" s="48">
        <f t="shared" si="0"/>
        <v>870</v>
      </c>
      <c r="J16" s="51"/>
      <c r="K16" s="47">
        <f t="shared" si="1"/>
        <v>870</v>
      </c>
      <c r="L16" s="47" t="s">
        <v>29</v>
      </c>
      <c r="M16" s="51"/>
      <c r="N16" s="26">
        <f t="shared" si="2"/>
        <v>0</v>
      </c>
      <c r="O16" s="47"/>
      <c r="P16" s="47"/>
      <c r="Q16" s="61"/>
      <c r="R16" s="26"/>
      <c r="S16" s="26"/>
      <c r="T16" s="26"/>
      <c r="U16" s="26"/>
    </row>
    <row r="17" s="1" customFormat="1" ht="30" customHeight="1" spans="1:21">
      <c r="A17" s="23">
        <v>12</v>
      </c>
      <c r="B17" s="37" t="s">
        <v>51</v>
      </c>
      <c r="C17" s="25"/>
      <c r="D17" s="26" t="s">
        <v>26</v>
      </c>
      <c r="E17" s="38" t="s">
        <v>52</v>
      </c>
      <c r="F17" s="38" t="s">
        <v>53</v>
      </c>
      <c r="G17" s="31">
        <v>8</v>
      </c>
      <c r="H17" s="31">
        <v>1000</v>
      </c>
      <c r="I17" s="48">
        <f t="shared" si="0"/>
        <v>8000</v>
      </c>
      <c r="J17" s="49"/>
      <c r="K17" s="47">
        <f t="shared" si="1"/>
        <v>8000</v>
      </c>
      <c r="L17" s="47" t="s">
        <v>29</v>
      </c>
      <c r="M17" s="41"/>
      <c r="N17" s="26">
        <f t="shared" si="2"/>
        <v>0</v>
      </c>
      <c r="O17" s="47"/>
      <c r="P17" s="47"/>
      <c r="Q17" s="61"/>
      <c r="R17" s="26"/>
      <c r="S17" s="26"/>
      <c r="T17" s="26"/>
      <c r="U17" s="26"/>
    </row>
    <row r="18" s="1" customFormat="1" ht="30" customHeight="1" spans="1:21">
      <c r="A18" s="23">
        <v>13</v>
      </c>
      <c r="B18" s="37" t="s">
        <v>54</v>
      </c>
      <c r="C18" s="25"/>
      <c r="D18" s="26" t="s">
        <v>31</v>
      </c>
      <c r="E18" s="38" t="s">
        <v>52</v>
      </c>
      <c r="F18" s="38" t="s">
        <v>51</v>
      </c>
      <c r="G18" s="31">
        <v>8</v>
      </c>
      <c r="H18" s="31">
        <v>200</v>
      </c>
      <c r="I18" s="48">
        <f t="shared" si="0"/>
        <v>1600</v>
      </c>
      <c r="J18" s="49"/>
      <c r="K18" s="47">
        <f t="shared" si="1"/>
        <v>1600</v>
      </c>
      <c r="L18" s="47"/>
      <c r="M18" s="41"/>
      <c r="N18" s="26">
        <f t="shared" si="2"/>
        <v>0</v>
      </c>
      <c r="O18" s="47"/>
      <c r="P18" s="47"/>
      <c r="Q18" s="61"/>
      <c r="R18" s="26"/>
      <c r="S18" s="26"/>
      <c r="T18" s="26"/>
      <c r="U18" s="26"/>
    </row>
    <row r="19" s="1" customFormat="1" ht="30" customHeight="1" spans="1:21">
      <c r="A19" s="23">
        <v>14</v>
      </c>
      <c r="B19" s="24" t="s">
        <v>55</v>
      </c>
      <c r="C19" s="25"/>
      <c r="D19" s="26" t="s">
        <v>26</v>
      </c>
      <c r="E19" s="27" t="s">
        <v>52</v>
      </c>
      <c r="F19" s="27" t="s">
        <v>53</v>
      </c>
      <c r="G19" s="27">
        <v>30</v>
      </c>
      <c r="H19" s="27">
        <v>648</v>
      </c>
      <c r="I19" s="27">
        <v>14747</v>
      </c>
      <c r="J19" s="47"/>
      <c r="K19" s="47"/>
      <c r="L19" s="47" t="s">
        <v>29</v>
      </c>
      <c r="M19" s="47"/>
      <c r="N19" s="47"/>
      <c r="O19" s="47"/>
      <c r="P19" s="47"/>
      <c r="Q19" s="61"/>
      <c r="R19" s="62"/>
      <c r="S19" s="62"/>
      <c r="T19" s="63"/>
      <c r="U19" s="62"/>
    </row>
    <row r="20" s="1" customFormat="1" ht="30" customHeight="1" spans="1:21">
      <c r="A20" s="23">
        <v>15</v>
      </c>
      <c r="B20" s="39" t="s">
        <v>56</v>
      </c>
      <c r="C20" s="25"/>
      <c r="D20" s="26" t="s">
        <v>31</v>
      </c>
      <c r="E20" s="26" t="s">
        <v>52</v>
      </c>
      <c r="F20" s="26" t="s">
        <v>57</v>
      </c>
      <c r="G20" s="30">
        <v>6</v>
      </c>
      <c r="H20" s="30">
        <v>208</v>
      </c>
      <c r="I20" s="48">
        <f t="shared" ref="I20:I25" si="3">K20+N20</f>
        <v>1248</v>
      </c>
      <c r="J20" s="41"/>
      <c r="K20" s="47">
        <f t="shared" ref="K20:K25" si="4">H20*G20</f>
        <v>1248</v>
      </c>
      <c r="L20" s="47" t="s">
        <v>29</v>
      </c>
      <c r="M20" s="41"/>
      <c r="N20" s="26">
        <f t="shared" ref="N20:N25" si="5">M20*H20</f>
        <v>0</v>
      </c>
      <c r="O20" s="47"/>
      <c r="P20" s="47"/>
      <c r="Q20" s="61"/>
      <c r="R20" s="26"/>
      <c r="S20" s="26"/>
      <c r="T20" s="26"/>
      <c r="U20" s="26"/>
    </row>
    <row r="21" s="1" customFormat="1" ht="30" customHeight="1" spans="1:21">
      <c r="A21" s="23">
        <v>16</v>
      </c>
      <c r="B21" s="39" t="s">
        <v>57</v>
      </c>
      <c r="C21" s="25"/>
      <c r="D21" s="26" t="s">
        <v>31</v>
      </c>
      <c r="E21" s="26" t="s">
        <v>56</v>
      </c>
      <c r="F21" s="26" t="s">
        <v>58</v>
      </c>
      <c r="G21" s="30">
        <v>4</v>
      </c>
      <c r="H21" s="30">
        <v>160</v>
      </c>
      <c r="I21" s="48">
        <f t="shared" si="3"/>
        <v>1280</v>
      </c>
      <c r="J21" s="41"/>
      <c r="K21" s="47">
        <f t="shared" si="4"/>
        <v>640</v>
      </c>
      <c r="L21" s="47"/>
      <c r="M21" s="41">
        <v>4</v>
      </c>
      <c r="N21" s="26">
        <f t="shared" si="5"/>
        <v>640</v>
      </c>
      <c r="O21" s="47"/>
      <c r="P21" s="47"/>
      <c r="Q21" s="61"/>
      <c r="R21" s="26"/>
      <c r="S21" s="26"/>
      <c r="T21" s="26"/>
      <c r="U21" s="26"/>
    </row>
    <row r="22" s="1" customFormat="1" ht="30" customHeight="1" spans="1:21">
      <c r="A22" s="23">
        <v>17</v>
      </c>
      <c r="B22" s="39" t="s">
        <v>59</v>
      </c>
      <c r="C22" s="25"/>
      <c r="D22" s="26" t="s">
        <v>31</v>
      </c>
      <c r="E22" s="26" t="s">
        <v>60</v>
      </c>
      <c r="F22" s="26" t="s">
        <v>56</v>
      </c>
      <c r="G22" s="30">
        <v>6</v>
      </c>
      <c r="H22" s="30">
        <v>280</v>
      </c>
      <c r="I22" s="48">
        <f t="shared" si="3"/>
        <v>2800</v>
      </c>
      <c r="J22" s="41"/>
      <c r="K22" s="47">
        <f t="shared" si="4"/>
        <v>1680</v>
      </c>
      <c r="L22" s="47" t="s">
        <v>29</v>
      </c>
      <c r="M22" s="41">
        <v>4</v>
      </c>
      <c r="N22" s="26">
        <f t="shared" si="5"/>
        <v>1120</v>
      </c>
      <c r="O22" s="47"/>
      <c r="P22" s="47"/>
      <c r="Q22" s="61"/>
      <c r="R22" s="26"/>
      <c r="S22" s="26"/>
      <c r="T22" s="26"/>
      <c r="U22" s="26"/>
    </row>
    <row r="23" s="1" customFormat="1" ht="30" customHeight="1" spans="1:21">
      <c r="A23" s="23">
        <v>18</v>
      </c>
      <c r="B23" s="39" t="s">
        <v>61</v>
      </c>
      <c r="C23" s="25"/>
      <c r="D23" s="26" t="s">
        <v>31</v>
      </c>
      <c r="E23" s="26" t="s">
        <v>60</v>
      </c>
      <c r="F23" s="26" t="s">
        <v>56</v>
      </c>
      <c r="G23" s="30">
        <v>4</v>
      </c>
      <c r="H23" s="30">
        <v>322</v>
      </c>
      <c r="I23" s="48">
        <f t="shared" si="3"/>
        <v>2576</v>
      </c>
      <c r="J23" s="41"/>
      <c r="K23" s="47">
        <f t="shared" si="4"/>
        <v>1288</v>
      </c>
      <c r="L23" s="47"/>
      <c r="M23" s="41">
        <v>4</v>
      </c>
      <c r="N23" s="26">
        <f t="shared" si="5"/>
        <v>1288</v>
      </c>
      <c r="O23" s="47"/>
      <c r="P23" s="47"/>
      <c r="Q23" s="61"/>
      <c r="R23" s="26"/>
      <c r="S23" s="26"/>
      <c r="T23" s="26"/>
      <c r="U23" s="26"/>
    </row>
    <row r="24" s="1" customFormat="1" ht="30" customHeight="1" spans="1:21">
      <c r="A24" s="23">
        <v>19</v>
      </c>
      <c r="B24" s="28" t="s">
        <v>62</v>
      </c>
      <c r="C24" s="25"/>
      <c r="D24" s="26" t="s">
        <v>31</v>
      </c>
      <c r="E24" s="29" t="s">
        <v>58</v>
      </c>
      <c r="F24" s="29" t="s">
        <v>63</v>
      </c>
      <c r="G24" s="30">
        <v>4</v>
      </c>
      <c r="H24" s="30">
        <v>128</v>
      </c>
      <c r="I24" s="48">
        <f t="shared" si="3"/>
        <v>512</v>
      </c>
      <c r="J24" s="41"/>
      <c r="K24" s="47">
        <f t="shared" si="4"/>
        <v>512</v>
      </c>
      <c r="L24" s="47"/>
      <c r="M24" s="41"/>
      <c r="N24" s="26">
        <f t="shared" si="5"/>
        <v>0</v>
      </c>
      <c r="O24" s="47"/>
      <c r="P24" s="47"/>
      <c r="Q24" s="61"/>
      <c r="R24" s="26"/>
      <c r="S24" s="26"/>
      <c r="T24" s="26"/>
      <c r="U24" s="26"/>
    </row>
    <row r="25" s="1" customFormat="1" ht="30" customHeight="1" spans="1:21">
      <c r="A25" s="23">
        <v>20</v>
      </c>
      <c r="B25" s="39" t="s">
        <v>58</v>
      </c>
      <c r="C25" s="25"/>
      <c r="D25" s="26" t="s">
        <v>31</v>
      </c>
      <c r="E25" s="26" t="s">
        <v>28</v>
      </c>
      <c r="F25" s="26" t="s">
        <v>64</v>
      </c>
      <c r="G25" s="30">
        <v>7</v>
      </c>
      <c r="H25" s="30">
        <v>464</v>
      </c>
      <c r="I25" s="48">
        <f t="shared" si="3"/>
        <v>5104</v>
      </c>
      <c r="J25" s="41"/>
      <c r="K25" s="47">
        <f t="shared" si="4"/>
        <v>3248</v>
      </c>
      <c r="L25" s="47" t="s">
        <v>29</v>
      </c>
      <c r="M25" s="41">
        <v>4</v>
      </c>
      <c r="N25" s="26">
        <f t="shared" si="5"/>
        <v>1856</v>
      </c>
      <c r="O25" s="47"/>
      <c r="P25" s="47"/>
      <c r="Q25" s="61"/>
      <c r="R25" s="26"/>
      <c r="S25" s="26"/>
      <c r="T25" s="26"/>
      <c r="U25" s="26"/>
    </row>
    <row r="26" s="1" customFormat="1" ht="30" customHeight="1" spans="1:21">
      <c r="A26" s="23">
        <v>21</v>
      </c>
      <c r="B26" s="24" t="s">
        <v>63</v>
      </c>
      <c r="C26" s="25"/>
      <c r="D26" s="26" t="s">
        <v>26</v>
      </c>
      <c r="E26" s="27" t="s">
        <v>65</v>
      </c>
      <c r="F26" s="27" t="s">
        <v>66</v>
      </c>
      <c r="G26" s="27" t="s">
        <v>67</v>
      </c>
      <c r="H26" s="27">
        <v>316</v>
      </c>
      <c r="I26" s="27">
        <v>4944</v>
      </c>
      <c r="J26" s="47"/>
      <c r="K26" s="47"/>
      <c r="L26" s="47"/>
      <c r="M26" s="47"/>
      <c r="N26" s="47"/>
      <c r="O26" s="47"/>
      <c r="P26" s="47"/>
      <c r="Q26" s="61"/>
      <c r="R26" s="62"/>
      <c r="S26" s="62"/>
      <c r="T26" s="63"/>
      <c r="U26" s="62"/>
    </row>
    <row r="27" s="1" customFormat="1" ht="30" customHeight="1" spans="1:21">
      <c r="A27" s="23">
        <v>22</v>
      </c>
      <c r="B27" s="28" t="s">
        <v>68</v>
      </c>
      <c r="C27" s="25"/>
      <c r="D27" s="26" t="s">
        <v>31</v>
      </c>
      <c r="E27" s="29" t="s">
        <v>65</v>
      </c>
      <c r="F27" s="29" t="s">
        <v>69</v>
      </c>
      <c r="G27" s="30">
        <v>6</v>
      </c>
      <c r="H27" s="30">
        <v>85</v>
      </c>
      <c r="I27" s="48">
        <f t="shared" ref="I27:I31" si="6">K27+N27</f>
        <v>680</v>
      </c>
      <c r="J27" s="41"/>
      <c r="K27" s="47">
        <f>H27*G27</f>
        <v>510</v>
      </c>
      <c r="L27" s="47" t="s">
        <v>29</v>
      </c>
      <c r="M27" s="41">
        <v>2</v>
      </c>
      <c r="N27" s="26">
        <f t="shared" ref="N27:N30" si="7">M27*H27</f>
        <v>170</v>
      </c>
      <c r="O27" s="47"/>
      <c r="P27" s="47"/>
      <c r="Q27" s="61"/>
      <c r="R27" s="26"/>
      <c r="S27" s="26"/>
      <c r="T27" s="26"/>
      <c r="U27" s="26"/>
    </row>
    <row r="28" s="1" customFormat="1" ht="30" customHeight="1" spans="1:21">
      <c r="A28" s="23">
        <v>23</v>
      </c>
      <c r="B28" s="37" t="s">
        <v>70</v>
      </c>
      <c r="C28" s="25"/>
      <c r="D28" s="26" t="s">
        <v>26</v>
      </c>
      <c r="E28" s="38" t="s">
        <v>65</v>
      </c>
      <c r="F28" s="38" t="s">
        <v>71</v>
      </c>
      <c r="G28" s="31">
        <v>7</v>
      </c>
      <c r="H28" s="31">
        <v>1000</v>
      </c>
      <c r="I28" s="26">
        <f t="shared" si="6"/>
        <v>7000</v>
      </c>
      <c r="J28" s="47"/>
      <c r="K28" s="47">
        <f t="shared" ref="K28:K47" si="8">G28*H28</f>
        <v>7000</v>
      </c>
      <c r="L28" s="47" t="s">
        <v>29</v>
      </c>
      <c r="M28" s="41"/>
      <c r="N28" s="47">
        <f t="shared" si="7"/>
        <v>0</v>
      </c>
      <c r="O28" s="47"/>
      <c r="P28" s="47"/>
      <c r="Q28" s="61"/>
      <c r="R28" s="26"/>
      <c r="S28" s="26"/>
      <c r="T28" s="26"/>
      <c r="U28" s="26"/>
    </row>
    <row r="29" s="1" customFormat="1" ht="30" customHeight="1" spans="1:21">
      <c r="A29" s="23">
        <v>24</v>
      </c>
      <c r="B29" s="24" t="s">
        <v>72</v>
      </c>
      <c r="C29" s="25"/>
      <c r="D29" s="26" t="s">
        <v>26</v>
      </c>
      <c r="E29" s="27" t="s">
        <v>73</v>
      </c>
      <c r="F29" s="27" t="s">
        <v>74</v>
      </c>
      <c r="G29" s="27">
        <v>12</v>
      </c>
      <c r="H29" s="27">
        <v>750</v>
      </c>
      <c r="I29" s="27">
        <v>8503</v>
      </c>
      <c r="J29" s="47"/>
      <c r="K29" s="47"/>
      <c r="L29" s="47" t="s">
        <v>29</v>
      </c>
      <c r="M29" s="47"/>
      <c r="N29" s="47"/>
      <c r="O29" s="47"/>
      <c r="P29" s="47"/>
      <c r="Q29" s="61">
        <v>1</v>
      </c>
      <c r="R29" s="62"/>
      <c r="S29" s="62"/>
      <c r="T29" s="62"/>
      <c r="U29" s="62"/>
    </row>
    <row r="30" s="1" customFormat="1" ht="30" customHeight="1" spans="1:21">
      <c r="A30" s="23">
        <v>25</v>
      </c>
      <c r="B30" s="39" t="s">
        <v>75</v>
      </c>
      <c r="C30" s="25"/>
      <c r="D30" s="26" t="s">
        <v>31</v>
      </c>
      <c r="E30" s="26" t="s">
        <v>73</v>
      </c>
      <c r="F30" s="26" t="s">
        <v>60</v>
      </c>
      <c r="G30" s="30">
        <v>5</v>
      </c>
      <c r="H30" s="30">
        <v>110</v>
      </c>
      <c r="I30" s="48">
        <f t="shared" si="6"/>
        <v>550</v>
      </c>
      <c r="J30" s="41"/>
      <c r="K30" s="47">
        <f>H30*G30</f>
        <v>550</v>
      </c>
      <c r="L30" s="47"/>
      <c r="M30" s="41"/>
      <c r="N30" s="26">
        <f t="shared" si="7"/>
        <v>0</v>
      </c>
      <c r="O30" s="47"/>
      <c r="P30" s="47"/>
      <c r="Q30" s="61"/>
      <c r="R30" s="26"/>
      <c r="S30" s="26"/>
      <c r="T30" s="26"/>
      <c r="U30" s="26"/>
    </row>
    <row r="31" s="1" customFormat="1" ht="30" customHeight="1" spans="1:21">
      <c r="A31" s="23">
        <v>26</v>
      </c>
      <c r="B31" s="24" t="s">
        <v>76</v>
      </c>
      <c r="C31" s="25"/>
      <c r="D31" s="26" t="s">
        <v>26</v>
      </c>
      <c r="E31" s="27" t="s">
        <v>60</v>
      </c>
      <c r="F31" s="27" t="s">
        <v>77</v>
      </c>
      <c r="G31" s="27">
        <v>20</v>
      </c>
      <c r="H31" s="27">
        <v>364.5</v>
      </c>
      <c r="I31" s="27">
        <f t="shared" si="6"/>
        <v>9108</v>
      </c>
      <c r="J31" s="47"/>
      <c r="K31" s="47">
        <v>5575</v>
      </c>
      <c r="L31" s="47" t="s">
        <v>29</v>
      </c>
      <c r="M31" s="47"/>
      <c r="N31" s="47">
        <f>1285+1890+358</f>
        <v>3533</v>
      </c>
      <c r="O31" s="47"/>
      <c r="P31" s="47"/>
      <c r="Q31" s="61">
        <v>1</v>
      </c>
      <c r="R31" s="62"/>
      <c r="S31" s="62"/>
      <c r="T31" s="62">
        <v>2022</v>
      </c>
      <c r="U31" s="62"/>
    </row>
    <row r="32" s="1" customFormat="1" ht="30" customHeight="1" spans="1:21">
      <c r="A32" s="23">
        <v>27</v>
      </c>
      <c r="B32" s="39" t="s">
        <v>78</v>
      </c>
      <c r="C32" s="25"/>
      <c r="D32" s="26" t="s">
        <v>31</v>
      </c>
      <c r="E32" s="26" t="s">
        <v>79</v>
      </c>
      <c r="F32" s="26" t="s">
        <v>80</v>
      </c>
      <c r="G32" s="30">
        <v>5</v>
      </c>
      <c r="H32" s="30">
        <v>101</v>
      </c>
      <c r="I32" s="48">
        <f t="shared" ref="I32:I47" si="9">K32+N32</f>
        <v>505</v>
      </c>
      <c r="J32" s="47"/>
      <c r="K32" s="47">
        <f t="shared" si="8"/>
        <v>505</v>
      </c>
      <c r="L32" s="47"/>
      <c r="M32" s="41"/>
      <c r="N32" s="47">
        <f t="shared" ref="N32:N47" si="10">M32*H32</f>
        <v>0</v>
      </c>
      <c r="O32" s="47"/>
      <c r="P32" s="47"/>
      <c r="Q32" s="61"/>
      <c r="R32" s="64"/>
      <c r="S32" s="64"/>
      <c r="T32" s="64"/>
      <c r="U32" s="64"/>
    </row>
    <row r="33" s="1" customFormat="1" ht="30" customHeight="1" spans="1:21">
      <c r="A33" s="23"/>
      <c r="B33" s="39"/>
      <c r="C33" s="25"/>
      <c r="D33" s="26" t="s">
        <v>31</v>
      </c>
      <c r="E33" s="26" t="s">
        <v>80</v>
      </c>
      <c r="F33" s="26" t="s">
        <v>76</v>
      </c>
      <c r="G33" s="30">
        <v>7</v>
      </c>
      <c r="H33" s="30">
        <v>63</v>
      </c>
      <c r="I33" s="48">
        <f t="shared" si="9"/>
        <v>441</v>
      </c>
      <c r="J33" s="47"/>
      <c r="K33" s="47">
        <f t="shared" si="8"/>
        <v>441</v>
      </c>
      <c r="L33" s="47"/>
      <c r="M33" s="41"/>
      <c r="N33" s="47">
        <f t="shared" si="10"/>
        <v>0</v>
      </c>
      <c r="O33" s="47"/>
      <c r="P33" s="47"/>
      <c r="Q33" s="61"/>
      <c r="R33" s="64"/>
      <c r="S33" s="64"/>
      <c r="T33" s="64"/>
      <c r="U33" s="64"/>
    </row>
    <row r="34" s="1" customFormat="1" ht="30" customHeight="1" spans="1:21">
      <c r="A34" s="23">
        <v>28</v>
      </c>
      <c r="B34" s="39" t="s">
        <v>81</v>
      </c>
      <c r="C34" s="25"/>
      <c r="D34" s="26" t="s">
        <v>31</v>
      </c>
      <c r="E34" s="26" t="s">
        <v>82</v>
      </c>
      <c r="F34" s="26" t="s">
        <v>43</v>
      </c>
      <c r="G34" s="30">
        <v>10</v>
      </c>
      <c r="H34" s="30">
        <v>80</v>
      </c>
      <c r="I34" s="48">
        <f t="shared" si="9"/>
        <v>800</v>
      </c>
      <c r="J34" s="47"/>
      <c r="K34" s="47">
        <f t="shared" si="8"/>
        <v>800</v>
      </c>
      <c r="L34" s="47"/>
      <c r="M34" s="41"/>
      <c r="N34" s="47">
        <f t="shared" si="10"/>
        <v>0</v>
      </c>
      <c r="O34" s="47"/>
      <c r="P34" s="47"/>
      <c r="Q34" s="61"/>
      <c r="R34" s="26"/>
      <c r="S34" s="26"/>
      <c r="T34" s="26"/>
      <c r="U34" s="26"/>
    </row>
    <row r="35" s="1" customFormat="1" ht="30" customHeight="1" spans="1:21">
      <c r="A35" s="23">
        <v>29</v>
      </c>
      <c r="B35" s="40" t="s">
        <v>83</v>
      </c>
      <c r="C35" s="25"/>
      <c r="D35" s="26" t="s">
        <v>31</v>
      </c>
      <c r="E35" s="26" t="s">
        <v>84</v>
      </c>
      <c r="F35" s="26" t="s">
        <v>77</v>
      </c>
      <c r="G35" s="30">
        <v>6</v>
      </c>
      <c r="H35" s="30">
        <v>200</v>
      </c>
      <c r="I35" s="48">
        <f t="shared" si="9"/>
        <v>2000</v>
      </c>
      <c r="J35" s="47"/>
      <c r="K35" s="47">
        <f t="shared" si="8"/>
        <v>1200</v>
      </c>
      <c r="L35" s="47"/>
      <c r="M35" s="41">
        <v>4</v>
      </c>
      <c r="N35" s="47">
        <f t="shared" si="10"/>
        <v>800</v>
      </c>
      <c r="O35" s="47"/>
      <c r="P35" s="47"/>
      <c r="Q35" s="61"/>
      <c r="R35" s="26"/>
      <c r="S35" s="26"/>
      <c r="T35" s="26"/>
      <c r="U35" s="26"/>
    </row>
    <row r="36" s="1" customFormat="1" ht="30" customHeight="1" spans="1:21">
      <c r="A36" s="23">
        <v>30</v>
      </c>
      <c r="B36" s="40" t="s">
        <v>85</v>
      </c>
      <c r="C36" s="25"/>
      <c r="D36" s="26" t="s">
        <v>31</v>
      </c>
      <c r="E36" s="26" t="s">
        <v>84</v>
      </c>
      <c r="F36" s="26" t="s">
        <v>77</v>
      </c>
      <c r="G36" s="30">
        <v>5</v>
      </c>
      <c r="H36" s="30">
        <v>200</v>
      </c>
      <c r="I36" s="48">
        <f t="shared" si="9"/>
        <v>1000</v>
      </c>
      <c r="J36" s="47"/>
      <c r="K36" s="47">
        <f t="shared" si="8"/>
        <v>1000</v>
      </c>
      <c r="L36" s="47"/>
      <c r="M36" s="41"/>
      <c r="N36" s="47">
        <f t="shared" si="10"/>
        <v>0</v>
      </c>
      <c r="O36" s="47"/>
      <c r="P36" s="47"/>
      <c r="Q36" s="61"/>
      <c r="R36" s="47"/>
      <c r="S36" s="47"/>
      <c r="T36" s="47"/>
      <c r="U36" s="47"/>
    </row>
    <row r="37" s="1" customFormat="1" ht="30" customHeight="1" spans="1:21">
      <c r="A37" s="23">
        <v>31</v>
      </c>
      <c r="B37" s="39" t="s">
        <v>84</v>
      </c>
      <c r="C37" s="25"/>
      <c r="D37" s="26" t="s">
        <v>31</v>
      </c>
      <c r="E37" s="26" t="s">
        <v>82</v>
      </c>
      <c r="F37" s="26" t="s">
        <v>86</v>
      </c>
      <c r="G37" s="30">
        <v>3</v>
      </c>
      <c r="H37" s="30">
        <v>170</v>
      </c>
      <c r="I37" s="48">
        <f t="shared" si="9"/>
        <v>510</v>
      </c>
      <c r="J37" s="47"/>
      <c r="K37" s="47">
        <f t="shared" si="8"/>
        <v>510</v>
      </c>
      <c r="L37" s="47"/>
      <c r="M37" s="41"/>
      <c r="N37" s="47">
        <f t="shared" si="10"/>
        <v>0</v>
      </c>
      <c r="O37" s="47"/>
      <c r="P37" s="47"/>
      <c r="Q37" s="61"/>
      <c r="R37" s="47"/>
      <c r="S37" s="47"/>
      <c r="T37" s="47"/>
      <c r="U37" s="47"/>
    </row>
    <row r="38" s="1" customFormat="1" ht="30" customHeight="1" spans="1:21">
      <c r="A38" s="23">
        <v>32</v>
      </c>
      <c r="B38" s="39" t="s">
        <v>87</v>
      </c>
      <c r="C38" s="25"/>
      <c r="D38" s="26" t="s">
        <v>31</v>
      </c>
      <c r="E38" s="26" t="s">
        <v>43</v>
      </c>
      <c r="F38" s="26" t="s">
        <v>35</v>
      </c>
      <c r="G38" s="41">
        <v>5.5</v>
      </c>
      <c r="H38" s="41">
        <v>340</v>
      </c>
      <c r="I38" s="26">
        <f t="shared" si="9"/>
        <v>3230</v>
      </c>
      <c r="J38" s="47"/>
      <c r="K38" s="47">
        <f t="shared" si="8"/>
        <v>1870</v>
      </c>
      <c r="L38" s="47"/>
      <c r="M38" s="41">
        <v>4</v>
      </c>
      <c r="N38" s="47">
        <f t="shared" si="10"/>
        <v>1360</v>
      </c>
      <c r="O38" s="47"/>
      <c r="P38" s="47"/>
      <c r="Q38" s="61"/>
      <c r="R38" s="47"/>
      <c r="S38" s="47"/>
      <c r="T38" s="47"/>
      <c r="U38" s="47"/>
    </row>
    <row r="39" s="1" customFormat="1" ht="30" customHeight="1" spans="1:21">
      <c r="A39" s="23">
        <v>33</v>
      </c>
      <c r="B39" s="39" t="s">
        <v>88</v>
      </c>
      <c r="C39" s="25"/>
      <c r="D39" s="26" t="s">
        <v>31</v>
      </c>
      <c r="E39" s="26" t="s">
        <v>89</v>
      </c>
      <c r="F39" s="26" t="s">
        <v>35</v>
      </c>
      <c r="G39" s="41">
        <v>7.5</v>
      </c>
      <c r="H39" s="41">
        <v>122</v>
      </c>
      <c r="I39" s="26">
        <f t="shared" si="9"/>
        <v>915</v>
      </c>
      <c r="J39" s="47"/>
      <c r="K39" s="47">
        <f t="shared" si="8"/>
        <v>915</v>
      </c>
      <c r="L39" s="47"/>
      <c r="M39" s="41"/>
      <c r="N39" s="47">
        <f t="shared" si="10"/>
        <v>0</v>
      </c>
      <c r="O39" s="47"/>
      <c r="P39" s="47"/>
      <c r="Q39" s="61"/>
      <c r="R39" s="47"/>
      <c r="S39" s="47"/>
      <c r="T39" s="47"/>
      <c r="U39" s="47"/>
    </row>
    <row r="40" s="1" customFormat="1" ht="30" customHeight="1" spans="1:21">
      <c r="A40" s="23">
        <v>34</v>
      </c>
      <c r="B40" s="39" t="s">
        <v>90</v>
      </c>
      <c r="C40" s="25"/>
      <c r="D40" s="26" t="s">
        <v>31</v>
      </c>
      <c r="E40" s="26" t="s">
        <v>91</v>
      </c>
      <c r="F40" s="26" t="s">
        <v>92</v>
      </c>
      <c r="G40" s="41">
        <v>3</v>
      </c>
      <c r="H40" s="41">
        <v>240</v>
      </c>
      <c r="I40" s="26">
        <f t="shared" si="9"/>
        <v>720</v>
      </c>
      <c r="J40" s="47"/>
      <c r="K40" s="47">
        <f t="shared" si="8"/>
        <v>720</v>
      </c>
      <c r="L40" s="47"/>
      <c r="M40" s="41"/>
      <c r="N40" s="47">
        <f t="shared" si="10"/>
        <v>0</v>
      </c>
      <c r="O40" s="47"/>
      <c r="P40" s="47"/>
      <c r="Q40" s="61"/>
      <c r="R40" s="47"/>
      <c r="S40" s="47"/>
      <c r="T40" s="47"/>
      <c r="U40" s="47"/>
    </row>
    <row r="41" s="1" customFormat="1" ht="30" customHeight="1" spans="1:21">
      <c r="A41" s="23">
        <v>35</v>
      </c>
      <c r="B41" s="39" t="s">
        <v>93</v>
      </c>
      <c r="C41" s="25"/>
      <c r="D41" s="26" t="s">
        <v>31</v>
      </c>
      <c r="E41" s="26" t="s">
        <v>91</v>
      </c>
      <c r="F41" s="26" t="s">
        <v>35</v>
      </c>
      <c r="G41" s="41">
        <v>3.5</v>
      </c>
      <c r="H41" s="41">
        <v>230</v>
      </c>
      <c r="I41" s="26">
        <f t="shared" si="9"/>
        <v>805</v>
      </c>
      <c r="J41" s="47"/>
      <c r="K41" s="47">
        <f t="shared" si="8"/>
        <v>805</v>
      </c>
      <c r="L41" s="47"/>
      <c r="M41" s="41"/>
      <c r="N41" s="47">
        <f t="shared" si="10"/>
        <v>0</v>
      </c>
      <c r="O41" s="47"/>
      <c r="P41" s="47"/>
      <c r="Q41" s="61"/>
      <c r="R41" s="47"/>
      <c r="S41" s="47"/>
      <c r="T41" s="47"/>
      <c r="U41" s="47"/>
    </row>
    <row r="42" s="1" customFormat="1" ht="30" customHeight="1" spans="1:21">
      <c r="A42" s="23">
        <v>36</v>
      </c>
      <c r="B42" s="39" t="s">
        <v>94</v>
      </c>
      <c r="C42" s="25"/>
      <c r="D42" s="26" t="s">
        <v>31</v>
      </c>
      <c r="E42" s="26" t="s">
        <v>95</v>
      </c>
      <c r="F42" s="26" t="s">
        <v>95</v>
      </c>
      <c r="G42" s="30">
        <v>6</v>
      </c>
      <c r="H42" s="30">
        <v>485</v>
      </c>
      <c r="I42" s="48">
        <f t="shared" si="9"/>
        <v>4850</v>
      </c>
      <c r="J42" s="47"/>
      <c r="K42" s="47">
        <f t="shared" si="8"/>
        <v>2910</v>
      </c>
      <c r="L42" s="47" t="s">
        <v>29</v>
      </c>
      <c r="M42" s="41">
        <v>4</v>
      </c>
      <c r="N42" s="47">
        <f t="shared" si="10"/>
        <v>1940</v>
      </c>
      <c r="O42" s="47"/>
      <c r="P42" s="47"/>
      <c r="Q42" s="61"/>
      <c r="R42" s="47"/>
      <c r="S42" s="47"/>
      <c r="T42" s="47"/>
      <c r="U42" s="47"/>
    </row>
    <row r="43" s="1" customFormat="1" ht="30" customHeight="1" spans="1:21">
      <c r="A43" s="23">
        <v>37</v>
      </c>
      <c r="B43" s="39" t="s">
        <v>96</v>
      </c>
      <c r="C43" s="25"/>
      <c r="D43" s="26" t="s">
        <v>31</v>
      </c>
      <c r="E43" s="26" t="s">
        <v>52</v>
      </c>
      <c r="F43" s="26" t="s">
        <v>95</v>
      </c>
      <c r="G43" s="30">
        <v>5</v>
      </c>
      <c r="H43" s="30">
        <v>567</v>
      </c>
      <c r="I43" s="48">
        <f t="shared" si="9"/>
        <v>5103</v>
      </c>
      <c r="J43" s="47"/>
      <c r="K43" s="47">
        <f t="shared" si="8"/>
        <v>2835</v>
      </c>
      <c r="L43" s="47"/>
      <c r="M43" s="41">
        <v>4</v>
      </c>
      <c r="N43" s="47">
        <f t="shared" si="10"/>
        <v>2268</v>
      </c>
      <c r="O43" s="47"/>
      <c r="P43" s="47"/>
      <c r="Q43" s="61"/>
      <c r="R43" s="47"/>
      <c r="S43" s="47"/>
      <c r="T43" s="47"/>
      <c r="U43" s="47"/>
    </row>
    <row r="44" s="1" customFormat="1" ht="30" customHeight="1" spans="1:21">
      <c r="A44" s="23">
        <v>38</v>
      </c>
      <c r="B44" s="39" t="s">
        <v>97</v>
      </c>
      <c r="C44" s="25"/>
      <c r="D44" s="26" t="s">
        <v>31</v>
      </c>
      <c r="E44" s="26" t="s">
        <v>95</v>
      </c>
      <c r="F44" s="26" t="s">
        <v>95</v>
      </c>
      <c r="G44" s="30">
        <v>6</v>
      </c>
      <c r="H44" s="30">
        <v>273</v>
      </c>
      <c r="I44" s="48">
        <f t="shared" si="9"/>
        <v>1638</v>
      </c>
      <c r="J44" s="47"/>
      <c r="K44" s="47">
        <f t="shared" si="8"/>
        <v>1638</v>
      </c>
      <c r="L44" s="47"/>
      <c r="M44" s="41"/>
      <c r="N44" s="47">
        <f t="shared" si="10"/>
        <v>0</v>
      </c>
      <c r="O44" s="47"/>
      <c r="P44" s="47"/>
      <c r="Q44" s="61"/>
      <c r="R44" s="47"/>
      <c r="S44" s="47"/>
      <c r="T44" s="47"/>
      <c r="U44" s="47"/>
    </row>
    <row r="45" s="1" customFormat="1" ht="30" customHeight="1" spans="1:21">
      <c r="A45" s="23">
        <v>39</v>
      </c>
      <c r="B45" s="37" t="s">
        <v>98</v>
      </c>
      <c r="C45" s="25"/>
      <c r="D45" s="26" t="s">
        <v>26</v>
      </c>
      <c r="E45" s="38" t="s">
        <v>99</v>
      </c>
      <c r="F45" s="38" t="s">
        <v>77</v>
      </c>
      <c r="G45" s="31">
        <v>11</v>
      </c>
      <c r="H45" s="31">
        <v>600</v>
      </c>
      <c r="I45" s="48">
        <f t="shared" si="9"/>
        <v>6600</v>
      </c>
      <c r="J45" s="47"/>
      <c r="K45" s="47">
        <f t="shared" si="8"/>
        <v>6600</v>
      </c>
      <c r="L45" s="47" t="s">
        <v>29</v>
      </c>
      <c r="M45" s="41"/>
      <c r="N45" s="47">
        <f t="shared" si="10"/>
        <v>0</v>
      </c>
      <c r="O45" s="47"/>
      <c r="P45" s="47"/>
      <c r="Q45" s="61"/>
      <c r="R45" s="47"/>
      <c r="S45" s="47"/>
      <c r="T45" s="47"/>
      <c r="U45" s="47"/>
    </row>
    <row r="46" s="1" customFormat="1" ht="30" customHeight="1" spans="1:21">
      <c r="A46" s="23">
        <v>40</v>
      </c>
      <c r="B46" s="24" t="s">
        <v>100</v>
      </c>
      <c r="C46" s="25"/>
      <c r="D46" s="26" t="s">
        <v>26</v>
      </c>
      <c r="E46" s="27" t="s">
        <v>27</v>
      </c>
      <c r="F46" s="27" t="s">
        <v>99</v>
      </c>
      <c r="G46" s="27">
        <v>20</v>
      </c>
      <c r="H46" s="27">
        <v>582</v>
      </c>
      <c r="I46" s="27">
        <v>9785</v>
      </c>
      <c r="J46" s="47"/>
      <c r="K46" s="47"/>
      <c r="L46" s="47" t="s">
        <v>29</v>
      </c>
      <c r="M46" s="47"/>
      <c r="N46" s="47"/>
      <c r="O46" s="47"/>
      <c r="P46" s="47"/>
      <c r="Q46" s="61"/>
      <c r="R46" s="47"/>
      <c r="S46" s="47"/>
      <c r="T46" s="47"/>
      <c r="U46" s="47"/>
    </row>
    <row r="47" s="1" customFormat="1" ht="30" customHeight="1" spans="1:21">
      <c r="A47" s="23">
        <v>41</v>
      </c>
      <c r="B47" s="24" t="s">
        <v>101</v>
      </c>
      <c r="C47" s="25"/>
      <c r="D47" s="26" t="s">
        <v>26</v>
      </c>
      <c r="E47" s="27" t="s">
        <v>27</v>
      </c>
      <c r="F47" s="27" t="s">
        <v>35</v>
      </c>
      <c r="G47" s="27">
        <v>20</v>
      </c>
      <c r="H47" s="27">
        <v>309</v>
      </c>
      <c r="I47" s="27">
        <v>5732</v>
      </c>
      <c r="J47" s="47"/>
      <c r="K47" s="47"/>
      <c r="L47" s="47" t="s">
        <v>29</v>
      </c>
      <c r="M47" s="47"/>
      <c r="N47" s="47"/>
      <c r="O47" s="47"/>
      <c r="P47" s="47"/>
      <c r="Q47" s="61"/>
      <c r="R47" s="47"/>
      <c r="S47" s="47"/>
      <c r="T47" s="47"/>
      <c r="U47" s="47"/>
    </row>
    <row r="48" s="1" customFormat="1" ht="30" customHeight="1" spans="1:21">
      <c r="A48" s="23">
        <v>42</v>
      </c>
      <c r="B48" s="37" t="s">
        <v>102</v>
      </c>
      <c r="C48" s="25"/>
      <c r="D48" s="26" t="s">
        <v>26</v>
      </c>
      <c r="E48" s="38" t="s">
        <v>77</v>
      </c>
      <c r="F48" s="38" t="s">
        <v>100</v>
      </c>
      <c r="G48" s="31">
        <v>12.9</v>
      </c>
      <c r="H48" s="31">
        <v>300</v>
      </c>
      <c r="I48" s="26">
        <f t="shared" ref="I48:I60" si="11">K48+N48</f>
        <v>3870</v>
      </c>
      <c r="J48" s="47"/>
      <c r="K48" s="47">
        <f t="shared" ref="K48:K60" si="12">G48*H48</f>
        <v>3870</v>
      </c>
      <c r="L48" s="47" t="s">
        <v>29</v>
      </c>
      <c r="M48" s="41"/>
      <c r="N48" s="47">
        <f t="shared" ref="N48:N60" si="13">M48*H48</f>
        <v>0</v>
      </c>
      <c r="O48" s="47"/>
      <c r="P48" s="47"/>
      <c r="Q48" s="61"/>
      <c r="R48" s="47"/>
      <c r="S48" s="47"/>
      <c r="T48" s="47"/>
      <c r="U48" s="47"/>
    </row>
    <row r="49" s="1" customFormat="1" ht="30" customHeight="1" spans="1:21">
      <c r="A49" s="23">
        <v>43</v>
      </c>
      <c r="B49" s="39" t="s">
        <v>103</v>
      </c>
      <c r="C49" s="25"/>
      <c r="D49" s="26" t="s">
        <v>31</v>
      </c>
      <c r="E49" s="26" t="s">
        <v>104</v>
      </c>
      <c r="F49" s="26" t="s">
        <v>35</v>
      </c>
      <c r="G49" s="41">
        <v>4</v>
      </c>
      <c r="H49" s="41">
        <v>170</v>
      </c>
      <c r="I49" s="26">
        <f t="shared" si="11"/>
        <v>680</v>
      </c>
      <c r="J49" s="47"/>
      <c r="K49" s="47">
        <f t="shared" si="12"/>
        <v>680</v>
      </c>
      <c r="L49" s="47"/>
      <c r="M49" s="41"/>
      <c r="N49" s="47">
        <f t="shared" si="13"/>
        <v>0</v>
      </c>
      <c r="O49" s="47"/>
      <c r="P49" s="47"/>
      <c r="Q49" s="61"/>
      <c r="R49" s="47"/>
      <c r="S49" s="47"/>
      <c r="T49" s="47"/>
      <c r="U49" s="47"/>
    </row>
    <row r="50" s="1" customFormat="1" ht="30" customHeight="1" spans="1:21">
      <c r="A50" s="23">
        <v>44</v>
      </c>
      <c r="B50" s="39" t="s">
        <v>105</v>
      </c>
      <c r="C50" s="25"/>
      <c r="D50" s="26" t="s">
        <v>31</v>
      </c>
      <c r="E50" s="26" t="s">
        <v>106</v>
      </c>
      <c r="F50" s="26" t="s">
        <v>100</v>
      </c>
      <c r="G50" s="41">
        <v>4</v>
      </c>
      <c r="H50" s="41">
        <v>205</v>
      </c>
      <c r="I50" s="26">
        <f t="shared" si="11"/>
        <v>1640</v>
      </c>
      <c r="J50" s="47"/>
      <c r="K50" s="47">
        <f t="shared" si="12"/>
        <v>820</v>
      </c>
      <c r="L50" s="47"/>
      <c r="M50" s="41">
        <v>4</v>
      </c>
      <c r="N50" s="47">
        <f t="shared" si="13"/>
        <v>820</v>
      </c>
      <c r="O50" s="47"/>
      <c r="P50" s="47"/>
      <c r="Q50" s="61"/>
      <c r="R50" s="47"/>
      <c r="S50" s="47"/>
      <c r="T50" s="47"/>
      <c r="U50" s="47"/>
    </row>
    <row r="51" s="1" customFormat="1" ht="30" customHeight="1" spans="1:21">
      <c r="A51" s="42">
        <v>45</v>
      </c>
      <c r="B51" s="28" t="s">
        <v>107</v>
      </c>
      <c r="C51" s="25"/>
      <c r="D51" s="26" t="s">
        <v>31</v>
      </c>
      <c r="E51" s="29" t="s">
        <v>32</v>
      </c>
      <c r="F51" s="29" t="s">
        <v>35</v>
      </c>
      <c r="G51" s="41">
        <v>3</v>
      </c>
      <c r="H51" s="41">
        <v>137</v>
      </c>
      <c r="I51" s="26">
        <f t="shared" si="11"/>
        <v>411</v>
      </c>
      <c r="J51" s="47"/>
      <c r="K51" s="47">
        <f t="shared" si="12"/>
        <v>411</v>
      </c>
      <c r="L51" s="47"/>
      <c r="M51" s="41"/>
      <c r="N51" s="47">
        <f t="shared" si="13"/>
        <v>0</v>
      </c>
      <c r="O51" s="47"/>
      <c r="P51" s="47"/>
      <c r="Q51" s="61"/>
      <c r="R51" s="47"/>
      <c r="S51" s="47"/>
      <c r="T51" s="47"/>
      <c r="U51" s="47"/>
    </row>
    <row r="52" s="1" customFormat="1" ht="30" customHeight="1" spans="1:21">
      <c r="A52" s="42">
        <v>46</v>
      </c>
      <c r="B52" s="28" t="s">
        <v>108</v>
      </c>
      <c r="C52" s="25"/>
      <c r="D52" s="26" t="s">
        <v>31</v>
      </c>
      <c r="E52" s="29" t="s">
        <v>109</v>
      </c>
      <c r="F52" s="29" t="s">
        <v>110</v>
      </c>
      <c r="G52" s="41">
        <v>3</v>
      </c>
      <c r="H52" s="41">
        <v>87</v>
      </c>
      <c r="I52" s="26">
        <f t="shared" si="11"/>
        <v>261</v>
      </c>
      <c r="J52" s="47"/>
      <c r="K52" s="47">
        <f t="shared" si="12"/>
        <v>261</v>
      </c>
      <c r="L52" s="47"/>
      <c r="M52" s="41"/>
      <c r="N52" s="47">
        <f t="shared" si="13"/>
        <v>0</v>
      </c>
      <c r="O52" s="47"/>
      <c r="P52" s="47"/>
      <c r="Q52" s="61"/>
      <c r="R52" s="47"/>
      <c r="S52" s="47"/>
      <c r="T52" s="47"/>
      <c r="U52" s="47"/>
    </row>
    <row r="53" s="1" customFormat="1" ht="30" customHeight="1" spans="1:21">
      <c r="A53" s="42">
        <v>47</v>
      </c>
      <c r="B53" s="28" t="s">
        <v>109</v>
      </c>
      <c r="C53" s="25"/>
      <c r="D53" s="26" t="s">
        <v>31</v>
      </c>
      <c r="E53" s="29" t="s">
        <v>108</v>
      </c>
      <c r="F53" s="29" t="s">
        <v>35</v>
      </c>
      <c r="G53" s="41">
        <v>2.5</v>
      </c>
      <c r="H53" s="41">
        <v>110</v>
      </c>
      <c r="I53" s="26">
        <f t="shared" si="11"/>
        <v>275</v>
      </c>
      <c r="J53" s="47"/>
      <c r="K53" s="47">
        <f t="shared" si="12"/>
        <v>275</v>
      </c>
      <c r="L53" s="47"/>
      <c r="M53" s="41"/>
      <c r="N53" s="47">
        <f t="shared" si="13"/>
        <v>0</v>
      </c>
      <c r="O53" s="47"/>
      <c r="P53" s="47"/>
      <c r="Q53" s="61"/>
      <c r="R53" s="47"/>
      <c r="S53" s="47"/>
      <c r="T53" s="47"/>
      <c r="U53" s="47"/>
    </row>
    <row r="54" s="1" customFormat="1" ht="30" customHeight="1" spans="1:21">
      <c r="A54" s="42">
        <v>48</v>
      </c>
      <c r="B54" s="28" t="s">
        <v>111</v>
      </c>
      <c r="C54" s="25"/>
      <c r="D54" s="26" t="s">
        <v>31</v>
      </c>
      <c r="E54" s="29" t="s">
        <v>112</v>
      </c>
      <c r="F54" s="29" t="s">
        <v>113</v>
      </c>
      <c r="G54" s="41">
        <v>5</v>
      </c>
      <c r="H54" s="41">
        <v>85</v>
      </c>
      <c r="I54" s="26">
        <f t="shared" si="11"/>
        <v>425</v>
      </c>
      <c r="J54" s="47"/>
      <c r="K54" s="47">
        <f t="shared" si="12"/>
        <v>425</v>
      </c>
      <c r="L54" s="47"/>
      <c r="M54" s="47"/>
      <c r="N54" s="47">
        <f t="shared" si="13"/>
        <v>0</v>
      </c>
      <c r="O54" s="47"/>
      <c r="P54" s="47"/>
      <c r="Q54" s="61"/>
      <c r="R54" s="47"/>
      <c r="S54" s="47"/>
      <c r="T54" s="47"/>
      <c r="U54" s="47"/>
    </row>
    <row r="55" s="1" customFormat="1" ht="30" customHeight="1" spans="1:21">
      <c r="A55" s="42"/>
      <c r="B55" s="28" t="s">
        <v>114</v>
      </c>
      <c r="C55" s="25"/>
      <c r="D55" s="26" t="s">
        <v>31</v>
      </c>
      <c r="E55" s="29" t="s">
        <v>113</v>
      </c>
      <c r="F55" s="29" t="s">
        <v>115</v>
      </c>
      <c r="G55" s="41">
        <v>6</v>
      </c>
      <c r="H55" s="41">
        <v>60</v>
      </c>
      <c r="I55" s="26">
        <f t="shared" si="11"/>
        <v>360</v>
      </c>
      <c r="J55" s="47"/>
      <c r="K55" s="47">
        <f t="shared" si="12"/>
        <v>360</v>
      </c>
      <c r="L55" s="47"/>
      <c r="M55" s="47"/>
      <c r="N55" s="47">
        <f t="shared" si="13"/>
        <v>0</v>
      </c>
      <c r="O55" s="47"/>
      <c r="P55" s="47"/>
      <c r="Q55" s="61"/>
      <c r="R55" s="47"/>
      <c r="S55" s="47"/>
      <c r="T55" s="47"/>
      <c r="U55" s="47"/>
    </row>
    <row r="56" s="1" customFormat="1" ht="30" customHeight="1" spans="1:21">
      <c r="A56" s="42"/>
      <c r="B56" s="28" t="s">
        <v>116</v>
      </c>
      <c r="C56" s="25"/>
      <c r="D56" s="26" t="s">
        <v>31</v>
      </c>
      <c r="E56" s="29" t="s">
        <v>35</v>
      </c>
      <c r="F56" s="29" t="s">
        <v>117</v>
      </c>
      <c r="G56" s="41">
        <v>7</v>
      </c>
      <c r="H56" s="41">
        <v>131</v>
      </c>
      <c r="I56" s="26">
        <f t="shared" si="11"/>
        <v>917</v>
      </c>
      <c r="J56" s="47"/>
      <c r="K56" s="47">
        <f t="shared" si="12"/>
        <v>917</v>
      </c>
      <c r="L56" s="47"/>
      <c r="M56" s="47"/>
      <c r="N56" s="47">
        <f t="shared" si="13"/>
        <v>0</v>
      </c>
      <c r="O56" s="47"/>
      <c r="P56" s="47"/>
      <c r="Q56" s="61"/>
      <c r="R56" s="47"/>
      <c r="S56" s="47"/>
      <c r="T56" s="47"/>
      <c r="U56" s="47"/>
    </row>
    <row r="57" s="1" customFormat="1" ht="30" customHeight="1" spans="1:21">
      <c r="A57" s="42">
        <v>49</v>
      </c>
      <c r="B57" s="43" t="s">
        <v>118</v>
      </c>
      <c r="C57" s="25"/>
      <c r="D57" s="26" t="s">
        <v>31</v>
      </c>
      <c r="E57" s="33" t="s">
        <v>119</v>
      </c>
      <c r="F57" s="44" t="s">
        <v>120</v>
      </c>
      <c r="G57" s="31">
        <v>6</v>
      </c>
      <c r="H57" s="31">
        <v>200</v>
      </c>
      <c r="I57" s="26">
        <f t="shared" si="11"/>
        <v>1200</v>
      </c>
      <c r="J57" s="47"/>
      <c r="K57" s="47">
        <f t="shared" si="12"/>
        <v>1200</v>
      </c>
      <c r="L57" s="47" t="s">
        <v>29</v>
      </c>
      <c r="M57" s="47"/>
      <c r="N57" s="47">
        <f t="shared" si="13"/>
        <v>0</v>
      </c>
      <c r="O57" s="47"/>
      <c r="P57" s="47"/>
      <c r="Q57" s="61"/>
      <c r="R57" s="47"/>
      <c r="S57" s="47"/>
      <c r="T57" s="47"/>
      <c r="U57" s="47"/>
    </row>
    <row r="58" s="1" customFormat="1" ht="30" customHeight="1" spans="1:21">
      <c r="A58" s="42">
        <v>50</v>
      </c>
      <c r="B58" s="28" t="s">
        <v>121</v>
      </c>
      <c r="C58" s="25"/>
      <c r="D58" s="26" t="s">
        <v>31</v>
      </c>
      <c r="E58" s="29" t="s">
        <v>115</v>
      </c>
      <c r="F58" s="29" t="s">
        <v>122</v>
      </c>
      <c r="G58" s="41">
        <v>6</v>
      </c>
      <c r="H58" s="41">
        <v>346</v>
      </c>
      <c r="I58" s="26">
        <f t="shared" si="11"/>
        <v>2076</v>
      </c>
      <c r="J58" s="47"/>
      <c r="K58" s="47">
        <f t="shared" si="12"/>
        <v>2076</v>
      </c>
      <c r="L58" s="47"/>
      <c r="M58" s="47"/>
      <c r="N58" s="47">
        <f t="shared" si="13"/>
        <v>0</v>
      </c>
      <c r="O58" s="47"/>
      <c r="P58" s="47"/>
      <c r="Q58" s="61"/>
      <c r="R58" s="47"/>
      <c r="S58" s="47"/>
      <c r="T58" s="47"/>
      <c r="U58" s="47"/>
    </row>
    <row r="59" s="1" customFormat="1" ht="30" customHeight="1" spans="1:21">
      <c r="A59" s="42">
        <v>51</v>
      </c>
      <c r="B59" s="28" t="s">
        <v>122</v>
      </c>
      <c r="C59" s="25"/>
      <c r="D59" s="26" t="s">
        <v>31</v>
      </c>
      <c r="E59" s="29" t="s">
        <v>121</v>
      </c>
      <c r="F59" s="29" t="s">
        <v>112</v>
      </c>
      <c r="G59" s="41">
        <v>7</v>
      </c>
      <c r="H59" s="41">
        <v>200</v>
      </c>
      <c r="I59" s="26">
        <f t="shared" si="11"/>
        <v>1400</v>
      </c>
      <c r="J59" s="47"/>
      <c r="K59" s="47">
        <f t="shared" si="12"/>
        <v>1400</v>
      </c>
      <c r="L59" s="47" t="s">
        <v>29</v>
      </c>
      <c r="M59" s="47"/>
      <c r="N59" s="47">
        <f t="shared" si="13"/>
        <v>0</v>
      </c>
      <c r="O59" s="47"/>
      <c r="P59" s="47"/>
      <c r="Q59" s="61"/>
      <c r="R59" s="47"/>
      <c r="S59" s="47"/>
      <c r="T59" s="47"/>
      <c r="U59" s="47"/>
    </row>
    <row r="60" s="1" customFormat="1" ht="30" customHeight="1" spans="1:21">
      <c r="A60" s="42">
        <v>52</v>
      </c>
      <c r="B60" s="45" t="s">
        <v>123</v>
      </c>
      <c r="C60" s="25"/>
      <c r="D60" s="26" t="s">
        <v>31</v>
      </c>
      <c r="E60" s="44" t="s">
        <v>124</v>
      </c>
      <c r="F60" s="44" t="s">
        <v>112</v>
      </c>
      <c r="G60" s="31">
        <v>5</v>
      </c>
      <c r="H60" s="31">
        <v>300</v>
      </c>
      <c r="I60" s="26">
        <f t="shared" si="11"/>
        <v>1500</v>
      </c>
      <c r="J60" s="47"/>
      <c r="K60" s="47">
        <f t="shared" si="12"/>
        <v>1500</v>
      </c>
      <c r="L60" s="47" t="s">
        <v>29</v>
      </c>
      <c r="M60" s="47"/>
      <c r="N60" s="47">
        <f t="shared" si="13"/>
        <v>0</v>
      </c>
      <c r="O60" s="47"/>
      <c r="P60" s="47"/>
      <c r="Q60" s="61"/>
      <c r="R60" s="47"/>
      <c r="S60" s="47"/>
      <c r="T60" s="47"/>
      <c r="U60" s="47"/>
    </row>
    <row r="61" s="1" customFormat="1" ht="30" customHeight="1" spans="1:21">
      <c r="A61" s="42">
        <v>53</v>
      </c>
      <c r="B61" s="24" t="s">
        <v>125</v>
      </c>
      <c r="C61" s="25"/>
      <c r="D61" s="26" t="s">
        <v>26</v>
      </c>
      <c r="E61" s="27" t="s">
        <v>126</v>
      </c>
      <c r="F61" s="27" t="s">
        <v>124</v>
      </c>
      <c r="G61" s="27">
        <v>25</v>
      </c>
      <c r="H61" s="27">
        <v>1276</v>
      </c>
      <c r="I61" s="27">
        <v>21059</v>
      </c>
      <c r="J61" s="47"/>
      <c r="K61" s="47"/>
      <c r="L61" s="47" t="s">
        <v>29</v>
      </c>
      <c r="M61" s="47"/>
      <c r="N61" s="47"/>
      <c r="O61" s="47"/>
      <c r="P61" s="47"/>
      <c r="Q61" s="61"/>
      <c r="R61" s="47"/>
      <c r="S61" s="47"/>
      <c r="T61" s="47"/>
      <c r="U61" s="47"/>
    </row>
    <row r="62" s="1" customFormat="1" ht="30" customHeight="1" spans="1:21">
      <c r="A62" s="42">
        <v>54</v>
      </c>
      <c r="B62" s="24" t="s">
        <v>127</v>
      </c>
      <c r="C62" s="25"/>
      <c r="D62" s="26" t="s">
        <v>26</v>
      </c>
      <c r="E62" s="27" t="s">
        <v>125</v>
      </c>
      <c r="F62" s="27" t="s">
        <v>126</v>
      </c>
      <c r="G62" s="27" t="s">
        <v>128</v>
      </c>
      <c r="H62" s="27">
        <v>137</v>
      </c>
      <c r="I62" s="27">
        <v>4658</v>
      </c>
      <c r="J62" s="47"/>
      <c r="K62" s="47"/>
      <c r="L62" s="47" t="s">
        <v>29</v>
      </c>
      <c r="M62" s="47"/>
      <c r="N62" s="47"/>
      <c r="O62" s="47"/>
      <c r="P62" s="47"/>
      <c r="Q62" s="61"/>
      <c r="R62" s="47"/>
      <c r="S62" s="47"/>
      <c r="T62" s="47"/>
      <c r="U62" s="47"/>
    </row>
    <row r="63" s="1" customFormat="1" ht="30" customHeight="1" spans="1:21">
      <c r="A63" s="42">
        <v>55</v>
      </c>
      <c r="B63" s="24" t="s">
        <v>129</v>
      </c>
      <c r="C63" s="25"/>
      <c r="D63" s="26" t="s">
        <v>26</v>
      </c>
      <c r="E63" s="27" t="s">
        <v>125</v>
      </c>
      <c r="F63" s="27" t="s">
        <v>126</v>
      </c>
      <c r="G63" s="27" t="s">
        <v>128</v>
      </c>
      <c r="H63" s="27">
        <v>636</v>
      </c>
      <c r="I63" s="27">
        <v>32344.9</v>
      </c>
      <c r="J63" s="47"/>
      <c r="K63" s="47"/>
      <c r="L63" s="47" t="s">
        <v>29</v>
      </c>
      <c r="M63" s="47"/>
      <c r="N63" s="47"/>
      <c r="O63" s="47"/>
      <c r="P63" s="47"/>
      <c r="Q63" s="61"/>
      <c r="R63" s="47"/>
      <c r="S63" s="47"/>
      <c r="T63" s="47"/>
      <c r="U63" s="47"/>
    </row>
    <row r="64" s="1" customFormat="1" ht="30" customHeight="1" spans="1:21">
      <c r="A64" s="42">
        <v>56</v>
      </c>
      <c r="B64" s="28" t="s">
        <v>130</v>
      </c>
      <c r="C64" s="25"/>
      <c r="D64" s="26" t="s">
        <v>31</v>
      </c>
      <c r="E64" s="29" t="s">
        <v>131</v>
      </c>
      <c r="F64" s="29" t="s">
        <v>132</v>
      </c>
      <c r="G64" s="41">
        <v>5</v>
      </c>
      <c r="H64" s="41">
        <v>130</v>
      </c>
      <c r="I64" s="26">
        <f>K64+N64</f>
        <v>910</v>
      </c>
      <c r="J64" s="47"/>
      <c r="K64" s="47">
        <f t="shared" ref="K64:K95" si="14">G64*H64</f>
        <v>650</v>
      </c>
      <c r="L64" s="47"/>
      <c r="M64" s="41">
        <v>2</v>
      </c>
      <c r="N64" s="47">
        <f t="shared" ref="N64:N68" si="15">M64*H64</f>
        <v>260</v>
      </c>
      <c r="O64" s="47"/>
      <c r="P64" s="47"/>
      <c r="Q64" s="61"/>
      <c r="R64" s="47"/>
      <c r="S64" s="47"/>
      <c r="T64" s="47"/>
      <c r="U64" s="47"/>
    </row>
    <row r="65" s="1" customFormat="1" ht="30" customHeight="1" spans="1:21">
      <c r="A65" s="42"/>
      <c r="B65" s="28"/>
      <c r="C65" s="25"/>
      <c r="D65" s="26"/>
      <c r="E65" s="29"/>
      <c r="F65" s="29"/>
      <c r="G65" s="41"/>
      <c r="H65" s="41"/>
      <c r="I65" s="26"/>
      <c r="J65" s="47"/>
      <c r="K65" s="47">
        <f t="shared" si="14"/>
        <v>0</v>
      </c>
      <c r="L65" s="47"/>
      <c r="M65" s="41">
        <v>3</v>
      </c>
      <c r="N65" s="47">
        <f t="shared" si="15"/>
        <v>0</v>
      </c>
      <c r="O65" s="47"/>
      <c r="P65" s="47"/>
      <c r="Q65" s="61"/>
      <c r="R65" s="47"/>
      <c r="S65" s="47"/>
      <c r="T65" s="47"/>
      <c r="U65" s="47"/>
    </row>
    <row r="66" s="1" customFormat="1" ht="30" customHeight="1" spans="1:21">
      <c r="A66" s="42"/>
      <c r="B66" s="28"/>
      <c r="C66" s="25"/>
      <c r="D66" s="26" t="s">
        <v>26</v>
      </c>
      <c r="E66" s="29" t="s">
        <v>132</v>
      </c>
      <c r="F66" s="29" t="s">
        <v>133</v>
      </c>
      <c r="G66" s="41">
        <v>11</v>
      </c>
      <c r="H66" s="41">
        <v>78</v>
      </c>
      <c r="I66" s="26">
        <f t="shared" ref="I66:I95" si="16">K66+N66</f>
        <v>1443</v>
      </c>
      <c r="J66" s="47"/>
      <c r="K66" s="47">
        <f t="shared" si="14"/>
        <v>858</v>
      </c>
      <c r="L66" s="47" t="s">
        <v>29</v>
      </c>
      <c r="M66" s="41">
        <v>7.5</v>
      </c>
      <c r="N66" s="47">
        <f t="shared" si="15"/>
        <v>585</v>
      </c>
      <c r="O66" s="47"/>
      <c r="P66" s="47"/>
      <c r="Q66" s="61"/>
      <c r="R66" s="47"/>
      <c r="S66" s="47"/>
      <c r="T66" s="47"/>
      <c r="U66" s="47"/>
    </row>
    <row r="67" s="1" customFormat="1" ht="30" customHeight="1" spans="1:21">
      <c r="A67" s="42"/>
      <c r="B67" s="28"/>
      <c r="C67" s="25"/>
      <c r="D67" s="26"/>
      <c r="E67" s="29"/>
      <c r="F67" s="29"/>
      <c r="G67" s="41"/>
      <c r="H67" s="41"/>
      <c r="I67" s="26"/>
      <c r="J67" s="47"/>
      <c r="K67" s="47">
        <f t="shared" si="14"/>
        <v>0</v>
      </c>
      <c r="L67" s="47"/>
      <c r="M67" s="41">
        <v>3</v>
      </c>
      <c r="N67" s="47">
        <f t="shared" si="15"/>
        <v>0</v>
      </c>
      <c r="O67" s="47"/>
      <c r="P67" s="47"/>
      <c r="Q67" s="61"/>
      <c r="R67" s="47"/>
      <c r="S67" s="47"/>
      <c r="T67" s="47"/>
      <c r="U67" s="47"/>
    </row>
    <row r="68" s="1" customFormat="1" ht="30" customHeight="1" spans="1:21">
      <c r="A68" s="42">
        <v>57</v>
      </c>
      <c r="B68" s="28" t="s">
        <v>134</v>
      </c>
      <c r="C68" s="25"/>
      <c r="D68" s="26" t="s">
        <v>26</v>
      </c>
      <c r="E68" s="29" t="s">
        <v>130</v>
      </c>
      <c r="F68" s="29" t="s">
        <v>135</v>
      </c>
      <c r="G68" s="41">
        <v>6</v>
      </c>
      <c r="H68" s="41">
        <v>284</v>
      </c>
      <c r="I68" s="26">
        <v>4118</v>
      </c>
      <c r="J68" s="47"/>
      <c r="K68" s="47">
        <f t="shared" si="14"/>
        <v>1704</v>
      </c>
      <c r="L68" s="47" t="s">
        <v>29</v>
      </c>
      <c r="M68" s="41">
        <v>3.5</v>
      </c>
      <c r="N68" s="47">
        <f t="shared" si="15"/>
        <v>994</v>
      </c>
      <c r="O68" s="47"/>
      <c r="P68" s="47"/>
      <c r="Q68" s="61"/>
      <c r="R68" s="47"/>
      <c r="S68" s="47"/>
      <c r="T68" s="47"/>
      <c r="U68" s="47"/>
    </row>
    <row r="69" s="1" customFormat="1" ht="30" customHeight="1" spans="1:21">
      <c r="A69" s="42"/>
      <c r="B69" s="28"/>
      <c r="C69" s="25"/>
      <c r="D69" s="26"/>
      <c r="E69" s="29"/>
      <c r="F69" s="29"/>
      <c r="G69" s="41"/>
      <c r="H69" s="41"/>
      <c r="I69" s="26"/>
      <c r="J69" s="47"/>
      <c r="K69" s="47">
        <f t="shared" si="14"/>
        <v>0</v>
      </c>
      <c r="L69" s="47" t="s">
        <v>29</v>
      </c>
      <c r="M69" s="41">
        <v>5</v>
      </c>
      <c r="N69" s="47">
        <v>1420</v>
      </c>
      <c r="O69" s="47"/>
      <c r="P69" s="47"/>
      <c r="Q69" s="61"/>
      <c r="R69" s="47"/>
      <c r="S69" s="47"/>
      <c r="T69" s="47"/>
      <c r="U69" s="47"/>
    </row>
    <row r="70" s="1" customFormat="1" ht="30" customHeight="1" spans="1:21">
      <c r="A70" s="42">
        <v>58</v>
      </c>
      <c r="B70" s="45" t="s">
        <v>136</v>
      </c>
      <c r="C70" s="25"/>
      <c r="D70" s="26" t="s">
        <v>31</v>
      </c>
      <c r="E70" s="44" t="s">
        <v>133</v>
      </c>
      <c r="F70" s="44" t="s">
        <v>137</v>
      </c>
      <c r="G70" s="31">
        <v>7</v>
      </c>
      <c r="H70" s="31">
        <v>100</v>
      </c>
      <c r="I70" s="47">
        <f t="shared" si="16"/>
        <v>700</v>
      </c>
      <c r="J70" s="47"/>
      <c r="K70" s="47">
        <f t="shared" si="14"/>
        <v>700</v>
      </c>
      <c r="L70" s="47" t="s">
        <v>29</v>
      </c>
      <c r="M70" s="41"/>
      <c r="N70" s="47">
        <f t="shared" ref="N70:N95" si="17">M70*H70</f>
        <v>0</v>
      </c>
      <c r="O70" s="47"/>
      <c r="P70" s="47"/>
      <c r="Q70" s="61"/>
      <c r="R70" s="47"/>
      <c r="S70" s="47"/>
      <c r="T70" s="47"/>
      <c r="U70" s="47"/>
    </row>
    <row r="71" s="1" customFormat="1" ht="30" customHeight="1" spans="1:21">
      <c r="A71" s="42">
        <v>59</v>
      </c>
      <c r="B71" s="28" t="s">
        <v>138</v>
      </c>
      <c r="C71" s="25"/>
      <c r="D71" s="26" t="s">
        <v>31</v>
      </c>
      <c r="E71" s="29" t="s">
        <v>139</v>
      </c>
      <c r="F71" s="29" t="s">
        <v>135</v>
      </c>
      <c r="G71" s="41">
        <v>2.5</v>
      </c>
      <c r="H71" s="41">
        <v>64</v>
      </c>
      <c r="I71" s="47">
        <f t="shared" si="16"/>
        <v>160</v>
      </c>
      <c r="J71" s="47"/>
      <c r="K71" s="47">
        <f t="shared" si="14"/>
        <v>160</v>
      </c>
      <c r="L71" s="47"/>
      <c r="M71" s="47"/>
      <c r="N71" s="47">
        <f t="shared" si="17"/>
        <v>0</v>
      </c>
      <c r="O71" s="47"/>
      <c r="P71" s="47"/>
      <c r="Q71" s="61"/>
      <c r="R71" s="47"/>
      <c r="S71" s="47"/>
      <c r="T71" s="47"/>
      <c r="U71" s="47"/>
    </row>
    <row r="72" s="1" customFormat="1" ht="30" customHeight="1" spans="1:21">
      <c r="A72" s="42">
        <v>60</v>
      </c>
      <c r="B72" s="28" t="s">
        <v>140</v>
      </c>
      <c r="C72" s="25"/>
      <c r="D72" s="26" t="s">
        <v>31</v>
      </c>
      <c r="E72" s="29" t="s">
        <v>141</v>
      </c>
      <c r="F72" s="29" t="s">
        <v>135</v>
      </c>
      <c r="G72" s="41">
        <v>3</v>
      </c>
      <c r="H72" s="41">
        <v>180</v>
      </c>
      <c r="I72" s="47">
        <f t="shared" si="16"/>
        <v>540</v>
      </c>
      <c r="J72" s="47"/>
      <c r="K72" s="47">
        <f t="shared" si="14"/>
        <v>540</v>
      </c>
      <c r="L72" s="47"/>
      <c r="M72" s="47"/>
      <c r="N72" s="47">
        <f t="shared" si="17"/>
        <v>0</v>
      </c>
      <c r="O72" s="47"/>
      <c r="P72" s="47"/>
      <c r="Q72" s="61"/>
      <c r="R72" s="47"/>
      <c r="S72" s="47"/>
      <c r="T72" s="47"/>
      <c r="U72" s="47"/>
    </row>
    <row r="73" s="1" customFormat="1" ht="30" customHeight="1" spans="1:21">
      <c r="A73" s="42">
        <v>61</v>
      </c>
      <c r="B73" s="28" t="s">
        <v>142</v>
      </c>
      <c r="C73" s="25"/>
      <c r="D73" s="26" t="s">
        <v>31</v>
      </c>
      <c r="E73" s="29" t="s">
        <v>141</v>
      </c>
      <c r="F73" s="29" t="s">
        <v>135</v>
      </c>
      <c r="G73" s="41">
        <v>3</v>
      </c>
      <c r="H73" s="41">
        <v>144</v>
      </c>
      <c r="I73" s="47">
        <f t="shared" si="16"/>
        <v>432</v>
      </c>
      <c r="J73" s="47"/>
      <c r="K73" s="47">
        <f t="shared" si="14"/>
        <v>432</v>
      </c>
      <c r="L73" s="47"/>
      <c r="M73" s="47"/>
      <c r="N73" s="47">
        <f t="shared" si="17"/>
        <v>0</v>
      </c>
      <c r="O73" s="47"/>
      <c r="P73" s="47"/>
      <c r="Q73" s="61"/>
      <c r="R73" s="47"/>
      <c r="S73" s="47"/>
      <c r="T73" s="47"/>
      <c r="U73" s="47"/>
    </row>
    <row r="74" s="1" customFormat="1" ht="30" customHeight="1" spans="1:21">
      <c r="A74" s="42">
        <v>62</v>
      </c>
      <c r="B74" s="28" t="s">
        <v>143</v>
      </c>
      <c r="C74" s="25"/>
      <c r="D74" s="26" t="s">
        <v>31</v>
      </c>
      <c r="E74" s="29" t="s">
        <v>141</v>
      </c>
      <c r="F74" s="29" t="s">
        <v>135</v>
      </c>
      <c r="G74" s="41">
        <v>2</v>
      </c>
      <c r="H74" s="41">
        <v>28</v>
      </c>
      <c r="I74" s="47">
        <f t="shared" si="16"/>
        <v>56</v>
      </c>
      <c r="J74" s="47"/>
      <c r="K74" s="47">
        <f t="shared" si="14"/>
        <v>56</v>
      </c>
      <c r="L74" s="47"/>
      <c r="M74" s="47"/>
      <c r="N74" s="47">
        <f t="shared" si="17"/>
        <v>0</v>
      </c>
      <c r="O74" s="47"/>
      <c r="P74" s="47"/>
      <c r="Q74" s="61"/>
      <c r="R74" s="47"/>
      <c r="S74" s="47"/>
      <c r="T74" s="47"/>
      <c r="U74" s="47"/>
    </row>
    <row r="75" s="1" customFormat="1" ht="30" customHeight="1" spans="1:21">
      <c r="A75" s="42"/>
      <c r="B75" s="28" t="s">
        <v>144</v>
      </c>
      <c r="C75" s="25"/>
      <c r="D75" s="26" t="s">
        <v>31</v>
      </c>
      <c r="E75" s="29" t="s">
        <v>141</v>
      </c>
      <c r="F75" s="29" t="s">
        <v>135</v>
      </c>
      <c r="G75" s="41">
        <v>2</v>
      </c>
      <c r="H75" s="41">
        <v>55</v>
      </c>
      <c r="I75" s="47">
        <f t="shared" si="16"/>
        <v>110</v>
      </c>
      <c r="J75" s="47"/>
      <c r="K75" s="47">
        <f t="shared" si="14"/>
        <v>110</v>
      </c>
      <c r="L75" s="47"/>
      <c r="M75" s="47"/>
      <c r="N75" s="47">
        <f t="shared" si="17"/>
        <v>0</v>
      </c>
      <c r="O75" s="47"/>
      <c r="P75" s="47"/>
      <c r="Q75" s="61"/>
      <c r="R75" s="47"/>
      <c r="S75" s="47"/>
      <c r="T75" s="47"/>
      <c r="U75" s="47"/>
    </row>
    <row r="76" s="1" customFormat="1" ht="30" customHeight="1" spans="1:21">
      <c r="A76" s="42"/>
      <c r="B76" s="28" t="s">
        <v>145</v>
      </c>
      <c r="C76" s="25"/>
      <c r="D76" s="26" t="s">
        <v>31</v>
      </c>
      <c r="E76" s="29" t="s">
        <v>141</v>
      </c>
      <c r="F76" s="29" t="s">
        <v>135</v>
      </c>
      <c r="G76" s="41">
        <v>3</v>
      </c>
      <c r="H76" s="41">
        <v>35</v>
      </c>
      <c r="I76" s="47">
        <f t="shared" si="16"/>
        <v>105</v>
      </c>
      <c r="J76" s="47"/>
      <c r="K76" s="47">
        <f t="shared" si="14"/>
        <v>105</v>
      </c>
      <c r="L76" s="47"/>
      <c r="M76" s="47"/>
      <c r="N76" s="47">
        <f t="shared" si="17"/>
        <v>0</v>
      </c>
      <c r="O76" s="47"/>
      <c r="P76" s="47"/>
      <c r="Q76" s="61"/>
      <c r="R76" s="47"/>
      <c r="S76" s="47"/>
      <c r="T76" s="47"/>
      <c r="U76" s="47"/>
    </row>
    <row r="77" s="1" customFormat="1" ht="30" customHeight="1" spans="1:21">
      <c r="A77" s="42"/>
      <c r="B77" s="28" t="s">
        <v>146</v>
      </c>
      <c r="C77" s="25"/>
      <c r="D77" s="26" t="s">
        <v>31</v>
      </c>
      <c r="E77" s="29" t="s">
        <v>141</v>
      </c>
      <c r="F77" s="29" t="s">
        <v>135</v>
      </c>
      <c r="G77" s="41">
        <v>3</v>
      </c>
      <c r="H77" s="41">
        <v>138</v>
      </c>
      <c r="I77" s="47">
        <f t="shared" si="16"/>
        <v>414</v>
      </c>
      <c r="J77" s="47"/>
      <c r="K77" s="47">
        <f t="shared" si="14"/>
        <v>414</v>
      </c>
      <c r="L77" s="47"/>
      <c r="M77" s="47"/>
      <c r="N77" s="47">
        <f t="shared" si="17"/>
        <v>0</v>
      </c>
      <c r="O77" s="47"/>
      <c r="P77" s="47"/>
      <c r="Q77" s="61"/>
      <c r="R77" s="47"/>
      <c r="S77" s="47"/>
      <c r="T77" s="47"/>
      <c r="U77" s="47"/>
    </row>
    <row r="78" s="1" customFormat="1" ht="30" customHeight="1" spans="1:21">
      <c r="A78" s="42"/>
      <c r="B78" s="28" t="s">
        <v>147</v>
      </c>
      <c r="C78" s="25"/>
      <c r="D78" s="26" t="s">
        <v>31</v>
      </c>
      <c r="E78" s="29" t="s">
        <v>141</v>
      </c>
      <c r="F78" s="29" t="s">
        <v>135</v>
      </c>
      <c r="G78" s="41">
        <v>2</v>
      </c>
      <c r="H78" s="41">
        <v>34</v>
      </c>
      <c r="I78" s="47">
        <f t="shared" si="16"/>
        <v>68</v>
      </c>
      <c r="J78" s="47"/>
      <c r="K78" s="47">
        <f t="shared" si="14"/>
        <v>68</v>
      </c>
      <c r="L78" s="47"/>
      <c r="M78" s="47"/>
      <c r="N78" s="47">
        <f t="shared" si="17"/>
        <v>0</v>
      </c>
      <c r="O78" s="47"/>
      <c r="P78" s="47"/>
      <c r="Q78" s="61"/>
      <c r="R78" s="47"/>
      <c r="S78" s="47"/>
      <c r="T78" s="47"/>
      <c r="U78" s="47"/>
    </row>
    <row r="79" s="1" customFormat="1" ht="30" customHeight="1" spans="1:21">
      <c r="A79" s="42">
        <v>63</v>
      </c>
      <c r="B79" s="28" t="s">
        <v>148</v>
      </c>
      <c r="C79" s="25"/>
      <c r="D79" s="26" t="s">
        <v>31</v>
      </c>
      <c r="E79" s="29" t="s">
        <v>149</v>
      </c>
      <c r="F79" s="29" t="s">
        <v>150</v>
      </c>
      <c r="G79" s="41">
        <v>5</v>
      </c>
      <c r="H79" s="41">
        <v>330</v>
      </c>
      <c r="I79" s="47">
        <f t="shared" si="16"/>
        <v>1650</v>
      </c>
      <c r="J79" s="47"/>
      <c r="K79" s="47">
        <f t="shared" si="14"/>
        <v>1650</v>
      </c>
      <c r="L79" s="47" t="s">
        <v>29</v>
      </c>
      <c r="M79" s="41"/>
      <c r="N79" s="47">
        <f t="shared" si="17"/>
        <v>0</v>
      </c>
      <c r="O79" s="47"/>
      <c r="P79" s="47"/>
      <c r="Q79" s="61"/>
      <c r="R79" s="47"/>
      <c r="S79" s="47"/>
      <c r="T79" s="47"/>
      <c r="U79" s="47"/>
    </row>
    <row r="80" s="1" customFormat="1" ht="30" customHeight="1" spans="1:21">
      <c r="A80" s="42">
        <v>64</v>
      </c>
      <c r="B80" s="28" t="s">
        <v>151</v>
      </c>
      <c r="C80" s="25"/>
      <c r="D80" s="26" t="s">
        <v>31</v>
      </c>
      <c r="E80" s="29" t="s">
        <v>152</v>
      </c>
      <c r="F80" s="29" t="s">
        <v>52</v>
      </c>
      <c r="G80" s="41">
        <v>9</v>
      </c>
      <c r="H80" s="41">
        <v>284</v>
      </c>
      <c r="I80" s="47">
        <f t="shared" si="16"/>
        <v>3692</v>
      </c>
      <c r="J80" s="47"/>
      <c r="K80" s="47">
        <f t="shared" si="14"/>
        <v>2556</v>
      </c>
      <c r="L80" s="47" t="s">
        <v>29</v>
      </c>
      <c r="M80" s="41">
        <v>4</v>
      </c>
      <c r="N80" s="47">
        <f t="shared" si="17"/>
        <v>1136</v>
      </c>
      <c r="O80" s="47"/>
      <c r="P80" s="47"/>
      <c r="Q80" s="61"/>
      <c r="R80" s="47"/>
      <c r="S80" s="47"/>
      <c r="T80" s="47"/>
      <c r="U80" s="47"/>
    </row>
    <row r="81" s="1" customFormat="1" ht="30" customHeight="1" spans="1:21">
      <c r="A81" s="42">
        <v>65</v>
      </c>
      <c r="B81" s="65" t="s">
        <v>153</v>
      </c>
      <c r="C81" s="25"/>
      <c r="D81" s="26" t="s">
        <v>31</v>
      </c>
      <c r="E81" s="29" t="s">
        <v>154</v>
      </c>
      <c r="F81" s="29" t="s">
        <v>133</v>
      </c>
      <c r="G81" s="41">
        <v>10</v>
      </c>
      <c r="H81" s="41">
        <v>600</v>
      </c>
      <c r="I81" s="47">
        <f t="shared" si="16"/>
        <v>6000</v>
      </c>
      <c r="J81" s="47"/>
      <c r="K81" s="47">
        <f t="shared" si="14"/>
        <v>6000</v>
      </c>
      <c r="L81" s="47"/>
      <c r="M81" s="41"/>
      <c r="N81" s="47">
        <f t="shared" si="17"/>
        <v>0</v>
      </c>
      <c r="O81" s="47"/>
      <c r="P81" s="47"/>
      <c r="Q81" s="61"/>
      <c r="R81" s="47"/>
      <c r="S81" s="47"/>
      <c r="T81" s="47"/>
      <c r="U81" s="47"/>
    </row>
    <row r="82" s="1" customFormat="1" ht="30" customHeight="1" spans="1:21">
      <c r="A82" s="42">
        <v>66</v>
      </c>
      <c r="B82" s="65" t="s">
        <v>155</v>
      </c>
      <c r="C82" s="25"/>
      <c r="D82" s="26" t="s">
        <v>31</v>
      </c>
      <c r="E82" s="29" t="s">
        <v>156</v>
      </c>
      <c r="F82" s="29" t="s">
        <v>133</v>
      </c>
      <c r="G82" s="41">
        <v>6</v>
      </c>
      <c r="H82" s="41">
        <v>300</v>
      </c>
      <c r="I82" s="47">
        <f t="shared" si="16"/>
        <v>1800</v>
      </c>
      <c r="J82" s="47"/>
      <c r="K82" s="47">
        <f t="shared" si="14"/>
        <v>1800</v>
      </c>
      <c r="L82" s="47"/>
      <c r="M82" s="41"/>
      <c r="N82" s="47">
        <f t="shared" si="17"/>
        <v>0</v>
      </c>
      <c r="O82" s="47"/>
      <c r="P82" s="47"/>
      <c r="Q82" s="61"/>
      <c r="R82" s="47"/>
      <c r="S82" s="47"/>
      <c r="T82" s="47"/>
      <c r="U82" s="47"/>
    </row>
    <row r="83" s="1" customFormat="1" ht="30" customHeight="1" spans="1:21">
      <c r="A83" s="42">
        <v>67</v>
      </c>
      <c r="B83" s="28" t="s">
        <v>157</v>
      </c>
      <c r="C83" s="25"/>
      <c r="D83" s="26" t="s">
        <v>31</v>
      </c>
      <c r="E83" s="29" t="s">
        <v>135</v>
      </c>
      <c r="F83" s="29" t="s">
        <v>158</v>
      </c>
      <c r="G83" s="41">
        <v>7</v>
      </c>
      <c r="H83" s="41">
        <v>144</v>
      </c>
      <c r="I83" s="47">
        <f t="shared" si="16"/>
        <v>1224</v>
      </c>
      <c r="J83" s="47"/>
      <c r="K83" s="47">
        <f t="shared" si="14"/>
        <v>1008</v>
      </c>
      <c r="L83" s="47" t="s">
        <v>29</v>
      </c>
      <c r="M83" s="41">
        <v>1.5</v>
      </c>
      <c r="N83" s="47">
        <f t="shared" si="17"/>
        <v>216</v>
      </c>
      <c r="O83" s="47"/>
      <c r="P83" s="47"/>
      <c r="Q83" s="61"/>
      <c r="R83" s="47"/>
      <c r="S83" s="47"/>
      <c r="T83" s="47"/>
      <c r="U83" s="47"/>
    </row>
    <row r="84" s="1" customFormat="1" ht="30" customHeight="1" spans="1:21">
      <c r="A84" s="42">
        <v>68</v>
      </c>
      <c r="B84" s="28" t="s">
        <v>159</v>
      </c>
      <c r="C84" s="25"/>
      <c r="D84" s="26" t="s">
        <v>31</v>
      </c>
      <c r="E84" s="29" t="s">
        <v>160</v>
      </c>
      <c r="F84" s="29" t="s">
        <v>161</v>
      </c>
      <c r="G84" s="41">
        <v>6</v>
      </c>
      <c r="H84" s="41">
        <v>460</v>
      </c>
      <c r="I84" s="47">
        <f t="shared" si="16"/>
        <v>2760</v>
      </c>
      <c r="J84" s="47"/>
      <c r="K84" s="47">
        <f t="shared" si="14"/>
        <v>2760</v>
      </c>
      <c r="L84" s="47"/>
      <c r="M84" s="41"/>
      <c r="N84" s="47">
        <f t="shared" si="17"/>
        <v>0</v>
      </c>
      <c r="O84" s="47"/>
      <c r="P84" s="47"/>
      <c r="Q84" s="61"/>
      <c r="R84" s="47"/>
      <c r="S84" s="47"/>
      <c r="T84" s="47"/>
      <c r="U84" s="47"/>
    </row>
    <row r="85" s="1" customFormat="1" ht="30" customHeight="1" spans="1:21">
      <c r="A85" s="42">
        <v>69</v>
      </c>
      <c r="B85" s="28" t="s">
        <v>162</v>
      </c>
      <c r="C85" s="25"/>
      <c r="D85" s="26" t="s">
        <v>31</v>
      </c>
      <c r="E85" s="44" t="s">
        <v>161</v>
      </c>
      <c r="F85" s="29" t="s">
        <v>163</v>
      </c>
      <c r="G85" s="41">
        <v>6</v>
      </c>
      <c r="H85" s="41">
        <v>325</v>
      </c>
      <c r="I85" s="47">
        <f t="shared" si="16"/>
        <v>1950</v>
      </c>
      <c r="J85" s="47"/>
      <c r="K85" s="47">
        <f t="shared" si="14"/>
        <v>1950</v>
      </c>
      <c r="L85" s="47" t="s">
        <v>29</v>
      </c>
      <c r="M85" s="41"/>
      <c r="N85" s="47">
        <f t="shared" si="17"/>
        <v>0</v>
      </c>
      <c r="O85" s="47"/>
      <c r="P85" s="47"/>
      <c r="Q85" s="61"/>
      <c r="R85" s="47"/>
      <c r="S85" s="47"/>
      <c r="T85" s="47"/>
      <c r="U85" s="47"/>
    </row>
    <row r="86" s="1" customFormat="1" ht="30" customHeight="1" spans="1:21">
      <c r="A86" s="42">
        <v>70</v>
      </c>
      <c r="B86" s="28" t="s">
        <v>163</v>
      </c>
      <c r="C86" s="25"/>
      <c r="D86" s="26" t="s">
        <v>31</v>
      </c>
      <c r="E86" s="29" t="s">
        <v>164</v>
      </c>
      <c r="F86" s="29" t="s">
        <v>133</v>
      </c>
      <c r="G86" s="41">
        <v>7</v>
      </c>
      <c r="H86" s="41">
        <v>450</v>
      </c>
      <c r="I86" s="47">
        <f t="shared" si="16"/>
        <v>5850</v>
      </c>
      <c r="J86" s="47"/>
      <c r="K86" s="47">
        <f t="shared" si="14"/>
        <v>3150</v>
      </c>
      <c r="L86" s="47"/>
      <c r="M86" s="41">
        <v>6</v>
      </c>
      <c r="N86" s="47">
        <f t="shared" si="17"/>
        <v>2700</v>
      </c>
      <c r="O86" s="47"/>
      <c r="P86" s="47"/>
      <c r="Q86" s="61"/>
      <c r="R86" s="47"/>
      <c r="S86" s="47"/>
      <c r="T86" s="47">
        <v>2022</v>
      </c>
      <c r="U86" s="47"/>
    </row>
    <row r="87" s="1" customFormat="1" ht="30" customHeight="1" spans="1:21">
      <c r="A87" s="42">
        <v>71</v>
      </c>
      <c r="B87" s="28" t="s">
        <v>164</v>
      </c>
      <c r="C87" s="25"/>
      <c r="D87" s="26" t="s">
        <v>31</v>
      </c>
      <c r="E87" s="29" t="s">
        <v>163</v>
      </c>
      <c r="F87" s="29" t="s">
        <v>165</v>
      </c>
      <c r="G87" s="41">
        <v>6</v>
      </c>
      <c r="H87" s="41">
        <v>680</v>
      </c>
      <c r="I87" s="47">
        <f t="shared" si="16"/>
        <v>6120</v>
      </c>
      <c r="J87" s="47"/>
      <c r="K87" s="47">
        <f t="shared" si="14"/>
        <v>4080</v>
      </c>
      <c r="L87" s="47" t="s">
        <v>29</v>
      </c>
      <c r="M87" s="41">
        <v>3</v>
      </c>
      <c r="N87" s="47">
        <f t="shared" si="17"/>
        <v>2040</v>
      </c>
      <c r="O87" s="47"/>
      <c r="P87" s="47"/>
      <c r="Q87" s="61"/>
      <c r="R87" s="47"/>
      <c r="S87" s="47"/>
      <c r="T87" s="47"/>
      <c r="U87" s="47"/>
    </row>
    <row r="88" s="1" customFormat="1" ht="30" customHeight="1" spans="1:21">
      <c r="A88" s="42">
        <v>72</v>
      </c>
      <c r="B88" s="28" t="s">
        <v>166</v>
      </c>
      <c r="C88" s="25"/>
      <c r="D88" s="26" t="s">
        <v>31</v>
      </c>
      <c r="E88" s="29" t="s">
        <v>167</v>
      </c>
      <c r="F88" s="29" t="s">
        <v>133</v>
      </c>
      <c r="G88" s="41">
        <v>6</v>
      </c>
      <c r="H88" s="41">
        <v>226</v>
      </c>
      <c r="I88" s="47">
        <f t="shared" si="16"/>
        <v>1356</v>
      </c>
      <c r="J88" s="47"/>
      <c r="K88" s="47">
        <f t="shared" si="14"/>
        <v>1356</v>
      </c>
      <c r="L88" s="47" t="s">
        <v>29</v>
      </c>
      <c r="M88" s="41"/>
      <c r="N88" s="47">
        <f t="shared" si="17"/>
        <v>0</v>
      </c>
      <c r="O88" s="47"/>
      <c r="P88" s="47"/>
      <c r="Q88" s="61"/>
      <c r="R88" s="47"/>
      <c r="S88" s="47"/>
      <c r="T88" s="47"/>
      <c r="U88" s="47"/>
    </row>
    <row r="89" s="1" customFormat="1" ht="30" customHeight="1" spans="1:21">
      <c r="A89" s="66">
        <v>73</v>
      </c>
      <c r="B89" s="67" t="s">
        <v>168</v>
      </c>
      <c r="C89" s="25"/>
      <c r="D89" s="44" t="s">
        <v>169</v>
      </c>
      <c r="E89" s="68" t="s">
        <v>165</v>
      </c>
      <c r="F89" s="68" t="s">
        <v>170</v>
      </c>
      <c r="G89" s="69">
        <v>40</v>
      </c>
      <c r="H89" s="69">
        <v>420</v>
      </c>
      <c r="I89" s="47">
        <f t="shared" si="16"/>
        <v>16800</v>
      </c>
      <c r="J89" s="47"/>
      <c r="K89" s="47">
        <f t="shared" si="14"/>
        <v>16800</v>
      </c>
      <c r="L89" s="47"/>
      <c r="M89" s="41"/>
      <c r="N89" s="47">
        <f t="shared" si="17"/>
        <v>0</v>
      </c>
      <c r="O89" s="47"/>
      <c r="P89" s="47"/>
      <c r="Q89" s="61"/>
      <c r="R89" s="47"/>
      <c r="S89" s="47"/>
      <c r="T89" s="47"/>
      <c r="U89" s="47"/>
    </row>
    <row r="90" s="1" customFormat="1" ht="30" customHeight="1" spans="1:21">
      <c r="A90" s="66">
        <v>74</v>
      </c>
      <c r="B90" s="70" t="s">
        <v>171</v>
      </c>
      <c r="C90" s="25"/>
      <c r="D90" s="26" t="s">
        <v>26</v>
      </c>
      <c r="E90" s="71" t="s">
        <v>172</v>
      </c>
      <c r="F90" s="71" t="s">
        <v>170</v>
      </c>
      <c r="G90" s="72">
        <v>23</v>
      </c>
      <c r="H90" s="72">
        <v>900</v>
      </c>
      <c r="I90" s="47">
        <f t="shared" si="16"/>
        <v>20700</v>
      </c>
      <c r="J90" s="47"/>
      <c r="K90" s="47">
        <f t="shared" si="14"/>
        <v>20700</v>
      </c>
      <c r="L90" s="47" t="s">
        <v>29</v>
      </c>
      <c r="M90" s="41"/>
      <c r="N90" s="47">
        <f t="shared" si="17"/>
        <v>0</v>
      </c>
      <c r="O90" s="47"/>
      <c r="P90" s="47"/>
      <c r="Q90" s="61"/>
      <c r="R90" s="47"/>
      <c r="S90" s="47"/>
      <c r="T90" s="47"/>
      <c r="U90" s="47"/>
    </row>
    <row r="91" s="1" customFormat="1" ht="30" customHeight="1" spans="1:21">
      <c r="A91" s="66"/>
      <c r="B91" s="65" t="s">
        <v>173</v>
      </c>
      <c r="C91" s="25"/>
      <c r="D91" s="26" t="s">
        <v>26</v>
      </c>
      <c r="E91" s="29" t="s">
        <v>174</v>
      </c>
      <c r="F91" s="29" t="s">
        <v>172</v>
      </c>
      <c r="G91" s="41">
        <v>12</v>
      </c>
      <c r="H91" s="41">
        <v>350</v>
      </c>
      <c r="I91" s="47">
        <f t="shared" si="16"/>
        <v>6300</v>
      </c>
      <c r="J91" s="47"/>
      <c r="K91" s="47">
        <f t="shared" si="14"/>
        <v>4200</v>
      </c>
      <c r="L91" s="47"/>
      <c r="M91" s="41">
        <v>6</v>
      </c>
      <c r="N91" s="47">
        <f t="shared" si="17"/>
        <v>2100</v>
      </c>
      <c r="O91" s="47"/>
      <c r="P91" s="47"/>
      <c r="Q91" s="47"/>
      <c r="R91" s="47"/>
      <c r="S91" s="47"/>
      <c r="T91" s="47"/>
      <c r="U91" s="47"/>
    </row>
    <row r="92" s="1" customFormat="1" ht="30" customHeight="1" spans="1:21">
      <c r="A92" s="66">
        <v>75</v>
      </c>
      <c r="B92" s="73" t="s">
        <v>175</v>
      </c>
      <c r="C92" s="25"/>
      <c r="D92" s="26" t="s">
        <v>26</v>
      </c>
      <c r="E92" s="68" t="s">
        <v>176</v>
      </c>
      <c r="F92" s="68" t="s">
        <v>177</v>
      </c>
      <c r="G92" s="69">
        <v>15</v>
      </c>
      <c r="H92" s="69">
        <v>700</v>
      </c>
      <c r="I92" s="47">
        <f t="shared" si="16"/>
        <v>10500</v>
      </c>
      <c r="J92" s="47"/>
      <c r="K92" s="47">
        <f t="shared" si="14"/>
        <v>10500</v>
      </c>
      <c r="L92" s="47" t="s">
        <v>29</v>
      </c>
      <c r="M92" s="41"/>
      <c r="N92" s="47">
        <f t="shared" si="17"/>
        <v>0</v>
      </c>
      <c r="O92" s="47"/>
      <c r="P92" s="47"/>
      <c r="Q92" s="61"/>
      <c r="R92" s="47"/>
      <c r="S92" s="47"/>
      <c r="T92" s="47"/>
      <c r="U92" s="47"/>
    </row>
    <row r="93" s="1" customFormat="1" ht="30" customHeight="1" spans="1:21">
      <c r="A93" s="66"/>
      <c r="B93" s="70" t="s">
        <v>178</v>
      </c>
      <c r="C93" s="25"/>
      <c r="D93" s="26" t="s">
        <v>26</v>
      </c>
      <c r="E93" s="68" t="s">
        <v>177</v>
      </c>
      <c r="F93" s="71" t="s">
        <v>179</v>
      </c>
      <c r="G93" s="72">
        <v>26</v>
      </c>
      <c r="H93" s="72">
        <v>400</v>
      </c>
      <c r="I93" s="47">
        <f t="shared" si="16"/>
        <v>10400</v>
      </c>
      <c r="J93" s="47"/>
      <c r="K93" s="47">
        <f t="shared" si="14"/>
        <v>10400</v>
      </c>
      <c r="L93" s="47"/>
      <c r="M93" s="41"/>
      <c r="N93" s="47">
        <f t="shared" si="17"/>
        <v>0</v>
      </c>
      <c r="O93" s="47"/>
      <c r="P93" s="47"/>
      <c r="Q93" s="61"/>
      <c r="R93" s="47"/>
      <c r="S93" s="47"/>
      <c r="T93" s="47"/>
      <c r="U93" s="47"/>
    </row>
    <row r="94" s="1" customFormat="1" ht="30" customHeight="1" spans="1:21">
      <c r="A94" s="66">
        <v>76</v>
      </c>
      <c r="B94" s="70" t="s">
        <v>180</v>
      </c>
      <c r="C94" s="25"/>
      <c r="D94" s="26" t="s">
        <v>26</v>
      </c>
      <c r="E94" s="71" t="s">
        <v>181</v>
      </c>
      <c r="F94" s="71" t="s">
        <v>182</v>
      </c>
      <c r="G94" s="74">
        <v>7</v>
      </c>
      <c r="H94" s="74">
        <v>700</v>
      </c>
      <c r="I94" s="47">
        <f t="shared" si="16"/>
        <v>4900</v>
      </c>
      <c r="J94" s="47"/>
      <c r="K94" s="47">
        <f t="shared" si="14"/>
        <v>4900</v>
      </c>
      <c r="L94" s="47"/>
      <c r="M94" s="41"/>
      <c r="N94" s="47">
        <f t="shared" si="17"/>
        <v>0</v>
      </c>
      <c r="O94" s="47"/>
      <c r="P94" s="47"/>
      <c r="Q94" s="61"/>
      <c r="R94" s="47"/>
      <c r="S94" s="47"/>
      <c r="T94" s="47"/>
      <c r="U94" s="47"/>
    </row>
    <row r="95" s="1" customFormat="1" ht="30" customHeight="1" spans="1:21">
      <c r="A95" s="66">
        <v>77</v>
      </c>
      <c r="B95" s="28" t="s">
        <v>179</v>
      </c>
      <c r="C95" s="25"/>
      <c r="D95" s="26" t="s">
        <v>26</v>
      </c>
      <c r="E95" s="29" t="s">
        <v>172</v>
      </c>
      <c r="F95" s="29" t="s">
        <v>183</v>
      </c>
      <c r="G95" s="41">
        <v>20</v>
      </c>
      <c r="H95" s="41">
        <v>500</v>
      </c>
      <c r="I95" s="47">
        <f t="shared" si="16"/>
        <v>12000</v>
      </c>
      <c r="J95" s="47"/>
      <c r="K95" s="47">
        <f t="shared" si="14"/>
        <v>10000</v>
      </c>
      <c r="L95" s="47" t="s">
        <v>29</v>
      </c>
      <c r="M95" s="41">
        <v>4</v>
      </c>
      <c r="N95" s="47">
        <f t="shared" si="17"/>
        <v>2000</v>
      </c>
      <c r="O95" s="47"/>
      <c r="P95" s="47"/>
      <c r="Q95" s="47"/>
      <c r="R95" s="47"/>
      <c r="S95" s="47"/>
      <c r="T95" s="47">
        <v>2018</v>
      </c>
      <c r="U95" s="47"/>
    </row>
    <row r="96" s="1" customFormat="1" ht="30" customHeight="1" spans="1:21">
      <c r="A96" s="66">
        <v>78</v>
      </c>
      <c r="B96" s="24" t="s">
        <v>184</v>
      </c>
      <c r="C96" s="25"/>
      <c r="D96" s="26" t="s">
        <v>26</v>
      </c>
      <c r="E96" s="27" t="s">
        <v>174</v>
      </c>
      <c r="F96" s="27" t="s">
        <v>185</v>
      </c>
      <c r="G96" s="47">
        <v>20</v>
      </c>
      <c r="H96" s="27">
        <v>350</v>
      </c>
      <c r="I96" s="27">
        <v>7000</v>
      </c>
      <c r="J96" s="47"/>
      <c r="K96" s="47"/>
      <c r="L96" s="47" t="s">
        <v>29</v>
      </c>
      <c r="M96" s="47"/>
      <c r="N96" s="47"/>
      <c r="O96" s="47"/>
      <c r="P96" s="47"/>
      <c r="Q96" s="61"/>
      <c r="R96" s="47"/>
      <c r="S96" s="47"/>
      <c r="T96" s="47"/>
      <c r="U96" s="47"/>
    </row>
    <row r="97" ht="30" customHeight="1" spans="1:21">
      <c r="A97" s="66"/>
      <c r="B97" s="24"/>
      <c r="C97" s="14"/>
      <c r="D97" s="26"/>
      <c r="E97" s="75" t="s">
        <v>186</v>
      </c>
      <c r="F97" s="75" t="s">
        <v>187</v>
      </c>
      <c r="G97" s="47"/>
      <c r="H97" s="75">
        <v>210</v>
      </c>
      <c r="I97" s="14">
        <v>4200</v>
      </c>
      <c r="J97" s="105"/>
      <c r="K97" s="46"/>
      <c r="L97" s="106" t="s">
        <v>29</v>
      </c>
      <c r="M97" s="84"/>
      <c r="N97" s="46"/>
      <c r="O97" s="106"/>
      <c r="P97" s="14"/>
      <c r="Q97" s="108"/>
      <c r="R97" s="47"/>
      <c r="S97" s="47"/>
      <c r="T97" s="47"/>
      <c r="U97" s="47"/>
    </row>
    <row r="98" s="1" customFormat="1" ht="30" customHeight="1" spans="1:21">
      <c r="A98" s="66">
        <v>79</v>
      </c>
      <c r="B98" s="70" t="s">
        <v>188</v>
      </c>
      <c r="C98" s="25"/>
      <c r="D98" s="26" t="s">
        <v>26</v>
      </c>
      <c r="E98" s="71" t="s">
        <v>174</v>
      </c>
      <c r="F98" s="71" t="s">
        <v>189</v>
      </c>
      <c r="G98" s="72">
        <v>11</v>
      </c>
      <c r="H98" s="72">
        <v>650</v>
      </c>
      <c r="I98" s="47">
        <f>K98+N98</f>
        <v>7150</v>
      </c>
      <c r="J98" s="47"/>
      <c r="K98" s="47">
        <f>G98*H98</f>
        <v>7150</v>
      </c>
      <c r="L98" s="47" t="s">
        <v>29</v>
      </c>
      <c r="M98" s="41"/>
      <c r="N98" s="47">
        <f>M98*H98</f>
        <v>0</v>
      </c>
      <c r="O98" s="47"/>
      <c r="P98" s="47"/>
      <c r="Q98" s="61"/>
      <c r="R98" s="47"/>
      <c r="S98" s="47"/>
      <c r="T98" s="47"/>
      <c r="U98" s="47"/>
    </row>
    <row r="99" s="1" customFormat="1" ht="30" customHeight="1" spans="1:21">
      <c r="A99" s="66">
        <v>80</v>
      </c>
      <c r="B99" s="76" t="s">
        <v>190</v>
      </c>
      <c r="C99" s="25"/>
      <c r="D99" s="26" t="s">
        <v>31</v>
      </c>
      <c r="E99" s="71" t="s">
        <v>191</v>
      </c>
      <c r="F99" s="71" t="s">
        <v>174</v>
      </c>
      <c r="G99" s="72">
        <v>4</v>
      </c>
      <c r="H99" s="72">
        <v>400</v>
      </c>
      <c r="I99" s="47">
        <f>K99+N99</f>
        <v>1600</v>
      </c>
      <c r="J99" s="47"/>
      <c r="K99" s="47">
        <f>G99*H99</f>
        <v>1600</v>
      </c>
      <c r="L99" s="47"/>
      <c r="M99" s="41"/>
      <c r="N99" s="47">
        <f>M99*H99</f>
        <v>0</v>
      </c>
      <c r="O99" s="47"/>
      <c r="P99" s="47"/>
      <c r="Q99" s="61"/>
      <c r="R99" s="47"/>
      <c r="S99" s="47"/>
      <c r="T99" s="47"/>
      <c r="U99" s="47"/>
    </row>
    <row r="100" s="1" customFormat="1" ht="30" customHeight="1" spans="1:21">
      <c r="A100" s="66">
        <v>81</v>
      </c>
      <c r="B100" s="24" t="s">
        <v>192</v>
      </c>
      <c r="C100" s="25"/>
      <c r="D100" s="26" t="s">
        <v>26</v>
      </c>
      <c r="E100" s="27" t="s">
        <v>193</v>
      </c>
      <c r="F100" s="27" t="s">
        <v>194</v>
      </c>
      <c r="G100" s="47">
        <v>20</v>
      </c>
      <c r="H100" s="27">
        <v>520</v>
      </c>
      <c r="I100" s="27">
        <v>10400</v>
      </c>
      <c r="J100" s="47"/>
      <c r="K100" s="47"/>
      <c r="L100" s="47" t="s">
        <v>29</v>
      </c>
      <c r="M100" s="47"/>
      <c r="N100" s="47"/>
      <c r="O100" s="47"/>
      <c r="P100" s="47"/>
      <c r="Q100" s="61"/>
      <c r="R100" s="47"/>
      <c r="S100" s="47"/>
      <c r="T100" s="47"/>
      <c r="U100" s="47"/>
    </row>
    <row r="101" s="1" customFormat="1" ht="30" customHeight="1" spans="1:21">
      <c r="A101" s="66">
        <v>82</v>
      </c>
      <c r="B101" s="24" t="s">
        <v>195</v>
      </c>
      <c r="C101" s="25"/>
      <c r="D101" s="26" t="s">
        <v>26</v>
      </c>
      <c r="E101" s="27" t="s">
        <v>196</v>
      </c>
      <c r="F101" s="27" t="s">
        <v>197</v>
      </c>
      <c r="G101" s="47">
        <v>20</v>
      </c>
      <c r="H101" s="27">
        <v>650</v>
      </c>
      <c r="I101" s="27">
        <v>13000</v>
      </c>
      <c r="J101" s="47"/>
      <c r="K101" s="47"/>
      <c r="L101" s="47" t="s">
        <v>29</v>
      </c>
      <c r="M101" s="47"/>
      <c r="N101" s="47"/>
      <c r="O101" s="47"/>
      <c r="P101" s="47"/>
      <c r="Q101" s="61"/>
      <c r="R101" s="47"/>
      <c r="S101" s="47"/>
      <c r="T101" s="47"/>
      <c r="U101" s="47"/>
    </row>
    <row r="102" s="1" customFormat="1" ht="30" customHeight="1" spans="1:21">
      <c r="A102" s="66">
        <v>83</v>
      </c>
      <c r="B102" s="77" t="s">
        <v>198</v>
      </c>
      <c r="C102" s="25"/>
      <c r="D102" s="26" t="s">
        <v>31</v>
      </c>
      <c r="E102" s="78" t="s">
        <v>52</v>
      </c>
      <c r="F102" s="78" t="s">
        <v>199</v>
      </c>
      <c r="G102" s="79">
        <v>6</v>
      </c>
      <c r="H102" s="79">
        <v>1400</v>
      </c>
      <c r="I102" s="47">
        <f>K102+N102</f>
        <v>8400</v>
      </c>
      <c r="J102" s="47"/>
      <c r="K102" s="47">
        <f>G102*H102</f>
        <v>8400</v>
      </c>
      <c r="L102" s="47" t="s">
        <v>29</v>
      </c>
      <c r="M102" s="41"/>
      <c r="N102" s="47">
        <f>M102*H102</f>
        <v>0</v>
      </c>
      <c r="O102" s="47"/>
      <c r="P102" s="47"/>
      <c r="Q102" s="61"/>
      <c r="R102" s="47">
        <v>1</v>
      </c>
      <c r="S102" s="47"/>
      <c r="T102" s="47"/>
      <c r="U102" s="47"/>
    </row>
    <row r="103" s="1" customFormat="1" ht="30" customHeight="1" spans="1:21">
      <c r="A103" s="66">
        <v>84</v>
      </c>
      <c r="B103" s="65" t="s">
        <v>200</v>
      </c>
      <c r="C103" s="25"/>
      <c r="D103" s="29" t="s">
        <v>26</v>
      </c>
      <c r="E103" s="29" t="s">
        <v>201</v>
      </c>
      <c r="F103" s="29" t="s">
        <v>202</v>
      </c>
      <c r="G103" s="41">
        <v>14</v>
      </c>
      <c r="H103" s="41">
        <v>1193</v>
      </c>
      <c r="I103" s="47">
        <f>K103+N103</f>
        <v>23860</v>
      </c>
      <c r="J103" s="47"/>
      <c r="K103" s="47">
        <f>G103*H103</f>
        <v>16702</v>
      </c>
      <c r="L103" s="47" t="s">
        <v>29</v>
      </c>
      <c r="M103" s="41">
        <v>6</v>
      </c>
      <c r="N103" s="47">
        <f>M103*H103</f>
        <v>7158</v>
      </c>
      <c r="O103" s="47"/>
      <c r="P103" s="47"/>
      <c r="Q103" s="61"/>
      <c r="R103" s="47"/>
      <c r="S103" s="47"/>
      <c r="T103" s="47"/>
      <c r="U103" s="47"/>
    </row>
    <row r="104" s="1" customFormat="1" ht="30" customHeight="1" spans="1:21">
      <c r="A104" s="66">
        <v>85</v>
      </c>
      <c r="B104" s="24" t="s">
        <v>203</v>
      </c>
      <c r="C104" s="25"/>
      <c r="D104" s="26" t="s">
        <v>26</v>
      </c>
      <c r="E104" s="27" t="s">
        <v>201</v>
      </c>
      <c r="F104" s="27" t="s">
        <v>204</v>
      </c>
      <c r="G104" s="27">
        <v>30</v>
      </c>
      <c r="H104" s="27">
        <v>1257</v>
      </c>
      <c r="I104" s="27">
        <v>39007</v>
      </c>
      <c r="J104" s="47"/>
      <c r="K104" s="47"/>
      <c r="L104" s="47" t="s">
        <v>29</v>
      </c>
      <c r="M104" s="47"/>
      <c r="N104" s="47"/>
      <c r="O104" s="47"/>
      <c r="P104" s="47"/>
      <c r="Q104" s="61"/>
      <c r="R104" s="47"/>
      <c r="S104" s="47"/>
      <c r="T104" s="47"/>
      <c r="U104" s="47"/>
    </row>
    <row r="105" s="1" customFormat="1" ht="30" customHeight="1" spans="1:21">
      <c r="A105" s="66">
        <v>86</v>
      </c>
      <c r="B105" s="65" t="s">
        <v>205</v>
      </c>
      <c r="C105" s="25"/>
      <c r="D105" s="26" t="s">
        <v>26</v>
      </c>
      <c r="E105" s="29" t="s">
        <v>206</v>
      </c>
      <c r="F105" s="29" t="s">
        <v>174</v>
      </c>
      <c r="G105" s="41">
        <v>8</v>
      </c>
      <c r="H105" s="41">
        <v>1916</v>
      </c>
      <c r="I105" s="47">
        <f>K105+N105</f>
        <v>26824</v>
      </c>
      <c r="J105" s="47"/>
      <c r="K105" s="47">
        <f>G105*H105</f>
        <v>15328</v>
      </c>
      <c r="L105" s="47" t="s">
        <v>29</v>
      </c>
      <c r="M105" s="41">
        <v>6</v>
      </c>
      <c r="N105" s="47">
        <f>M105*H105</f>
        <v>11496</v>
      </c>
      <c r="O105" s="47"/>
      <c r="P105" s="47"/>
      <c r="Q105" s="61">
        <v>1</v>
      </c>
      <c r="R105" s="47"/>
      <c r="S105" s="47"/>
      <c r="T105" s="47"/>
      <c r="U105" s="47"/>
    </row>
    <row r="106" s="1" customFormat="1" ht="30" customHeight="1" spans="1:21">
      <c r="A106" s="66">
        <v>87</v>
      </c>
      <c r="B106" s="24" t="s">
        <v>207</v>
      </c>
      <c r="C106" s="25"/>
      <c r="D106" s="26" t="s">
        <v>26</v>
      </c>
      <c r="E106" s="80" t="s">
        <v>208</v>
      </c>
      <c r="F106" s="80" t="s">
        <v>209</v>
      </c>
      <c r="G106" s="41">
        <v>22</v>
      </c>
      <c r="H106" s="41">
        <v>450</v>
      </c>
      <c r="I106" s="47">
        <v>9900</v>
      </c>
      <c r="J106" s="47"/>
      <c r="K106" s="47"/>
      <c r="L106" s="47" t="s">
        <v>29</v>
      </c>
      <c r="M106" s="41"/>
      <c r="N106" s="47"/>
      <c r="O106" s="47"/>
      <c r="P106" s="47"/>
      <c r="Q106" s="61"/>
      <c r="R106" s="47"/>
      <c r="S106" s="47"/>
      <c r="T106" s="47"/>
      <c r="U106" s="47"/>
    </row>
    <row r="107" s="1" customFormat="1" ht="30" customHeight="1" spans="1:21">
      <c r="A107" s="66"/>
      <c r="B107" s="24"/>
      <c r="C107" s="25"/>
      <c r="D107" s="26"/>
      <c r="E107" s="80" t="s">
        <v>174</v>
      </c>
      <c r="F107" s="80" t="s">
        <v>208</v>
      </c>
      <c r="G107" s="30">
        <v>20</v>
      </c>
      <c r="H107" s="30">
        <v>1062</v>
      </c>
      <c r="I107" s="47">
        <f>K107+N107</f>
        <v>31860</v>
      </c>
      <c r="J107" s="47"/>
      <c r="K107" s="47">
        <f>G107*H107</f>
        <v>21240</v>
      </c>
      <c r="L107" s="47" t="s">
        <v>29</v>
      </c>
      <c r="M107" s="41">
        <v>10</v>
      </c>
      <c r="N107" s="47">
        <f>M107*H107</f>
        <v>10620</v>
      </c>
      <c r="O107" s="47"/>
      <c r="P107" s="47"/>
      <c r="Q107" s="61"/>
      <c r="R107" s="47"/>
      <c r="S107" s="47"/>
      <c r="T107" s="47"/>
      <c r="U107" s="47"/>
    </row>
    <row r="108" s="1" customFormat="1" ht="30" customHeight="1" spans="1:21">
      <c r="A108" s="66">
        <v>88</v>
      </c>
      <c r="B108" s="81" t="s">
        <v>210</v>
      </c>
      <c r="C108" s="25"/>
      <c r="D108" s="26" t="s">
        <v>26</v>
      </c>
      <c r="E108" s="27" t="s">
        <v>211</v>
      </c>
      <c r="F108" s="27" t="s">
        <v>212</v>
      </c>
      <c r="G108" s="47">
        <v>14</v>
      </c>
      <c r="H108" s="27">
        <v>550</v>
      </c>
      <c r="I108" s="27">
        <v>7700</v>
      </c>
      <c r="J108" s="47"/>
      <c r="K108" s="47"/>
      <c r="L108" s="47" t="s">
        <v>29</v>
      </c>
      <c r="M108" s="41"/>
      <c r="N108" s="47"/>
      <c r="O108" s="47"/>
      <c r="P108" s="47"/>
      <c r="Q108" s="61"/>
      <c r="R108" s="47"/>
      <c r="S108" s="47"/>
      <c r="T108" s="47"/>
      <c r="U108" s="47"/>
    </row>
    <row r="109" s="1" customFormat="1" ht="30" customHeight="1" spans="1:21">
      <c r="A109" s="66">
        <v>89</v>
      </c>
      <c r="B109" s="24" t="s">
        <v>213</v>
      </c>
      <c r="C109" s="25"/>
      <c r="D109" s="26" t="s">
        <v>26</v>
      </c>
      <c r="E109" s="27" t="s">
        <v>203</v>
      </c>
      <c r="F109" s="27" t="s">
        <v>214</v>
      </c>
      <c r="G109" s="47">
        <v>12</v>
      </c>
      <c r="H109" s="27">
        <v>280</v>
      </c>
      <c r="I109" s="27">
        <v>3360</v>
      </c>
      <c r="J109" s="47"/>
      <c r="K109" s="47"/>
      <c r="L109" s="47" t="s">
        <v>29</v>
      </c>
      <c r="M109" s="47"/>
      <c r="N109" s="47"/>
      <c r="O109" s="47"/>
      <c r="P109" s="47"/>
      <c r="Q109" s="61"/>
      <c r="R109" s="47"/>
      <c r="S109" s="47"/>
      <c r="T109" s="47"/>
      <c r="U109" s="47"/>
    </row>
    <row r="110" ht="30" customHeight="1" spans="1:21">
      <c r="A110" s="82">
        <v>90</v>
      </c>
      <c r="B110" s="83" t="s">
        <v>186</v>
      </c>
      <c r="C110" s="14"/>
      <c r="D110" s="26" t="s">
        <v>26</v>
      </c>
      <c r="E110" s="75" t="s">
        <v>168</v>
      </c>
      <c r="F110" s="75" t="s">
        <v>52</v>
      </c>
      <c r="G110" s="84">
        <v>26</v>
      </c>
      <c r="H110" s="75">
        <v>468</v>
      </c>
      <c r="I110" s="14">
        <f>G110*H110</f>
        <v>12168</v>
      </c>
      <c r="J110" s="105"/>
      <c r="K110" s="46"/>
      <c r="L110" s="106" t="s">
        <v>29</v>
      </c>
      <c r="M110" s="84"/>
      <c r="N110" s="46"/>
      <c r="O110" s="106"/>
      <c r="P110" s="107"/>
      <c r="Q110" s="108"/>
      <c r="R110" s="47"/>
      <c r="S110" s="47"/>
      <c r="T110" s="47"/>
      <c r="U110" s="47"/>
    </row>
    <row r="111" s="2" customFormat="1" ht="30" customHeight="1" spans="1:21">
      <c r="A111" s="82">
        <v>91</v>
      </c>
      <c r="B111" s="85" t="s">
        <v>215</v>
      </c>
      <c r="C111" s="86"/>
      <c r="D111" s="87" t="s">
        <v>26</v>
      </c>
      <c r="E111" s="88" t="s">
        <v>174</v>
      </c>
      <c r="F111" s="87" t="s">
        <v>216</v>
      </c>
      <c r="G111" s="89" t="s">
        <v>217</v>
      </c>
      <c r="H111" s="90">
        <v>615</v>
      </c>
      <c r="I111" s="90">
        <f>K111+N111</f>
        <v>10786</v>
      </c>
      <c r="J111" s="90">
        <v>12</v>
      </c>
      <c r="K111" s="90">
        <v>8761</v>
      </c>
      <c r="L111" s="90" t="s">
        <v>29</v>
      </c>
      <c r="M111" s="90" t="s">
        <v>218</v>
      </c>
      <c r="N111" s="90">
        <v>2025</v>
      </c>
      <c r="O111" s="90"/>
      <c r="P111" s="90"/>
      <c r="Q111" s="90"/>
      <c r="R111" s="90"/>
      <c r="S111" s="90"/>
      <c r="T111" s="90"/>
      <c r="U111" s="90"/>
    </row>
    <row r="112" s="2" customFormat="1" ht="30" customHeight="1" spans="1:21">
      <c r="A112" s="82">
        <v>92</v>
      </c>
      <c r="B112" s="85" t="s">
        <v>219</v>
      </c>
      <c r="C112" s="86"/>
      <c r="D112" s="87" t="s">
        <v>26</v>
      </c>
      <c r="E112" s="88" t="s">
        <v>220</v>
      </c>
      <c r="F112" s="88" t="s">
        <v>196</v>
      </c>
      <c r="G112" s="90">
        <v>20</v>
      </c>
      <c r="H112" s="90">
        <v>439</v>
      </c>
      <c r="I112" s="90">
        <f>K112+N112</f>
        <v>10298</v>
      </c>
      <c r="J112" s="90">
        <v>13</v>
      </c>
      <c r="K112" s="90">
        <v>7568</v>
      </c>
      <c r="L112" s="90" t="s">
        <v>29</v>
      </c>
      <c r="M112" s="90" t="s">
        <v>221</v>
      </c>
      <c r="N112" s="90">
        <v>2730</v>
      </c>
      <c r="O112" s="90"/>
      <c r="P112" s="90"/>
      <c r="Q112" s="90"/>
      <c r="R112" s="90"/>
      <c r="S112" s="90"/>
      <c r="T112" s="90"/>
      <c r="U112" s="90"/>
    </row>
    <row r="113" s="1" customFormat="1" ht="30" customHeight="1" spans="1:21">
      <c r="A113" s="66">
        <v>93</v>
      </c>
      <c r="B113" s="85" t="s">
        <v>222</v>
      </c>
      <c r="C113" s="25"/>
      <c r="D113" s="87" t="s">
        <v>26</v>
      </c>
      <c r="E113" s="27" t="s">
        <v>203</v>
      </c>
      <c r="F113" s="27" t="s">
        <v>208</v>
      </c>
      <c r="G113" s="47">
        <v>20</v>
      </c>
      <c r="H113" s="27">
        <v>656</v>
      </c>
      <c r="I113" s="27">
        <f>K113+N113</f>
        <v>12520.9</v>
      </c>
      <c r="J113" s="47">
        <v>14</v>
      </c>
      <c r="K113" s="47">
        <v>9232.6</v>
      </c>
      <c r="L113" s="90" t="s">
        <v>29</v>
      </c>
      <c r="M113" s="47" t="s">
        <v>223</v>
      </c>
      <c r="N113" s="47">
        <v>3288.3</v>
      </c>
      <c r="O113" s="47"/>
      <c r="P113" s="47"/>
      <c r="Q113" s="61"/>
      <c r="R113" s="47"/>
      <c r="S113" s="47"/>
      <c r="T113" s="47"/>
      <c r="U113" s="47"/>
    </row>
    <row r="114" s="1" customFormat="1" ht="30" customHeight="1" spans="1:21">
      <c r="A114" s="91">
        <v>94</v>
      </c>
      <c r="B114" s="92" t="s">
        <v>224</v>
      </c>
      <c r="C114" s="25"/>
      <c r="D114" s="26" t="s">
        <v>26</v>
      </c>
      <c r="E114" s="27" t="s">
        <v>225</v>
      </c>
      <c r="F114" s="27" t="s">
        <v>226</v>
      </c>
      <c r="G114" s="47">
        <v>20</v>
      </c>
      <c r="H114" s="27">
        <v>260</v>
      </c>
      <c r="I114" s="27">
        <v>5200</v>
      </c>
      <c r="J114" s="47"/>
      <c r="K114" s="47"/>
      <c r="L114" s="47" t="s">
        <v>29</v>
      </c>
      <c r="M114" s="47"/>
      <c r="N114" s="47"/>
      <c r="O114" s="47"/>
      <c r="P114" s="47"/>
      <c r="Q114" s="61"/>
      <c r="R114" s="47"/>
      <c r="S114" s="47"/>
      <c r="T114" s="47"/>
      <c r="U114" s="47"/>
    </row>
    <row r="115" s="1" customFormat="1" ht="30" customHeight="1" spans="1:21">
      <c r="A115" s="91">
        <v>95</v>
      </c>
      <c r="B115" s="24" t="s">
        <v>226</v>
      </c>
      <c r="C115" s="25"/>
      <c r="D115" s="26" t="s">
        <v>26</v>
      </c>
      <c r="E115" s="27" t="s">
        <v>197</v>
      </c>
      <c r="F115" s="27" t="s">
        <v>227</v>
      </c>
      <c r="G115" s="47">
        <v>30</v>
      </c>
      <c r="H115" s="27">
        <v>450</v>
      </c>
      <c r="I115" s="27">
        <v>13500</v>
      </c>
      <c r="J115" s="47"/>
      <c r="K115" s="47"/>
      <c r="L115" s="47" t="s">
        <v>29</v>
      </c>
      <c r="M115" s="47"/>
      <c r="N115" s="47"/>
      <c r="O115" s="47"/>
      <c r="P115" s="47"/>
      <c r="Q115" s="61"/>
      <c r="R115" s="47"/>
      <c r="S115" s="47"/>
      <c r="T115" s="47"/>
      <c r="U115" s="47"/>
    </row>
    <row r="116" s="1" customFormat="1" ht="30" customHeight="1" spans="1:21">
      <c r="A116" s="91">
        <v>96</v>
      </c>
      <c r="B116" s="24" t="s">
        <v>227</v>
      </c>
      <c r="C116" s="25"/>
      <c r="D116" s="26" t="s">
        <v>26</v>
      </c>
      <c r="E116" s="27" t="s">
        <v>225</v>
      </c>
      <c r="F116" s="27" t="s">
        <v>197</v>
      </c>
      <c r="G116" s="27">
        <v>19</v>
      </c>
      <c r="H116" s="27">
        <v>456</v>
      </c>
      <c r="I116" s="27">
        <v>8664</v>
      </c>
      <c r="J116" s="47">
        <v>11</v>
      </c>
      <c r="K116" s="47">
        <v>5016</v>
      </c>
      <c r="L116" s="47" t="s">
        <v>29</v>
      </c>
      <c r="M116" s="47">
        <v>8</v>
      </c>
      <c r="N116" s="47">
        <v>3648</v>
      </c>
      <c r="O116" s="47"/>
      <c r="P116" s="47"/>
      <c r="Q116" s="61"/>
      <c r="R116" s="47"/>
      <c r="S116" s="47"/>
      <c r="T116" s="47"/>
      <c r="U116" s="47"/>
    </row>
    <row r="117" ht="30" customHeight="1" spans="1:21">
      <c r="A117" s="91">
        <v>97</v>
      </c>
      <c r="B117" s="83" t="s">
        <v>228</v>
      </c>
      <c r="C117" s="14">
        <v>2021</v>
      </c>
      <c r="D117" s="26" t="s">
        <v>26</v>
      </c>
      <c r="E117" s="75" t="s">
        <v>229</v>
      </c>
      <c r="F117" s="75" t="s">
        <v>230</v>
      </c>
      <c r="G117" s="84">
        <v>16</v>
      </c>
      <c r="H117" s="75">
        <v>357</v>
      </c>
      <c r="I117" s="14">
        <v>5787</v>
      </c>
      <c r="J117" s="105">
        <v>12</v>
      </c>
      <c r="K117" s="46">
        <v>4283</v>
      </c>
      <c r="L117" s="106" t="s">
        <v>29</v>
      </c>
      <c r="M117" s="84" t="s">
        <v>218</v>
      </c>
      <c r="N117" s="46">
        <v>1504</v>
      </c>
      <c r="O117" s="106"/>
      <c r="P117" s="14"/>
      <c r="Q117" s="108"/>
      <c r="R117" s="47"/>
      <c r="S117" s="47"/>
      <c r="T117" s="47"/>
      <c r="U117" s="47"/>
    </row>
    <row r="118" s="1" customFormat="1" ht="30" customHeight="1" spans="1:21">
      <c r="A118" s="91">
        <v>98</v>
      </c>
      <c r="B118" s="93" t="s">
        <v>231</v>
      </c>
      <c r="C118" s="25"/>
      <c r="D118" s="26" t="s">
        <v>26</v>
      </c>
      <c r="E118" s="94" t="s">
        <v>232</v>
      </c>
      <c r="F118" s="94" t="s">
        <v>233</v>
      </c>
      <c r="G118" s="27"/>
      <c r="H118" s="95">
        <v>498</v>
      </c>
      <c r="I118" s="95">
        <v>15125</v>
      </c>
      <c r="J118" s="47"/>
      <c r="K118" s="47"/>
      <c r="L118" s="48" t="s">
        <v>29</v>
      </c>
      <c r="M118" s="47"/>
      <c r="N118" s="47"/>
      <c r="O118" s="47"/>
      <c r="P118" s="47"/>
      <c r="Q118" s="61"/>
      <c r="R118" s="47"/>
      <c r="S118" s="47"/>
      <c r="T118" s="47"/>
      <c r="U118" s="47"/>
    </row>
    <row r="119" s="1" customFormat="1" ht="30" customHeight="1" spans="1:21">
      <c r="A119" s="96">
        <v>99</v>
      </c>
      <c r="B119" s="97" t="s">
        <v>234</v>
      </c>
      <c r="C119" s="25"/>
      <c r="D119" s="26" t="s">
        <v>26</v>
      </c>
      <c r="E119" s="94" t="s">
        <v>235</v>
      </c>
      <c r="F119" s="94" t="s">
        <v>236</v>
      </c>
      <c r="G119" s="27"/>
      <c r="H119" s="95">
        <v>358</v>
      </c>
      <c r="I119" s="95">
        <v>7160</v>
      </c>
      <c r="J119" s="47"/>
      <c r="K119" s="47"/>
      <c r="L119" s="103" t="s">
        <v>29</v>
      </c>
      <c r="M119" s="47"/>
      <c r="N119" s="47"/>
      <c r="O119" s="47"/>
      <c r="P119" s="47"/>
      <c r="Q119" s="61"/>
      <c r="R119" s="47"/>
      <c r="S119" s="47"/>
      <c r="T119" s="47"/>
      <c r="U119" s="47"/>
    </row>
    <row r="120" s="3" customFormat="1" ht="30" customHeight="1" spans="1:21">
      <c r="A120" s="98"/>
      <c r="B120" s="99"/>
      <c r="C120" s="27"/>
      <c r="D120" s="26" t="s">
        <v>26</v>
      </c>
      <c r="E120" s="48" t="s">
        <v>237</v>
      </c>
      <c r="F120" s="48" t="s">
        <v>238</v>
      </c>
      <c r="G120" s="48">
        <v>20</v>
      </c>
      <c r="H120" s="48">
        <v>780</v>
      </c>
      <c r="I120" s="48">
        <f>K120+N120</f>
        <v>14649</v>
      </c>
      <c r="J120" s="48">
        <v>14</v>
      </c>
      <c r="K120" s="48">
        <v>11141</v>
      </c>
      <c r="L120" s="48" t="s">
        <v>29</v>
      </c>
      <c r="M120" s="48" t="s">
        <v>223</v>
      </c>
      <c r="N120" s="48">
        <v>3508</v>
      </c>
      <c r="O120" s="48"/>
      <c r="P120" s="48"/>
      <c r="Q120" s="61"/>
      <c r="R120" s="47"/>
      <c r="S120" s="47"/>
      <c r="T120" s="47"/>
      <c r="U120" s="47"/>
    </row>
    <row r="121" s="3" customFormat="1" ht="30" customHeight="1" spans="1:21">
      <c r="A121" s="91">
        <v>100</v>
      </c>
      <c r="B121" s="100" t="s">
        <v>239</v>
      </c>
      <c r="C121" s="27"/>
      <c r="D121" s="27" t="s">
        <v>26</v>
      </c>
      <c r="E121" s="48" t="s">
        <v>233</v>
      </c>
      <c r="F121" s="48" t="s">
        <v>240</v>
      </c>
      <c r="G121" s="48">
        <v>20</v>
      </c>
      <c r="H121" s="48">
        <v>610</v>
      </c>
      <c r="I121" s="48">
        <v>12200</v>
      </c>
      <c r="J121" s="48">
        <v>14</v>
      </c>
      <c r="K121" s="48">
        <f t="shared" ref="K121:K128" si="18">I121-N121</f>
        <v>8540</v>
      </c>
      <c r="L121" s="48" t="s">
        <v>29</v>
      </c>
      <c r="M121" s="48">
        <v>6</v>
      </c>
      <c r="N121" s="48">
        <f t="shared" ref="N121:N128" si="19">H121*M121</f>
        <v>3660</v>
      </c>
      <c r="O121" s="48" t="s">
        <v>241</v>
      </c>
      <c r="P121" s="48" t="s">
        <v>242</v>
      </c>
      <c r="Q121" s="61"/>
      <c r="R121" s="47"/>
      <c r="S121" s="47"/>
      <c r="T121" s="47"/>
      <c r="U121" s="47"/>
    </row>
    <row r="122" s="4" customFormat="1" ht="30" customHeight="1" spans="1:21">
      <c r="A122" s="91">
        <v>101</v>
      </c>
      <c r="B122" s="101" t="s">
        <v>243</v>
      </c>
      <c r="C122" s="102"/>
      <c r="D122" s="102" t="s">
        <v>244</v>
      </c>
      <c r="E122" s="103" t="s">
        <v>245</v>
      </c>
      <c r="F122" s="103" t="s">
        <v>246</v>
      </c>
      <c r="G122" s="103">
        <v>20</v>
      </c>
      <c r="H122" s="103">
        <v>652</v>
      </c>
      <c r="I122" s="103">
        <v>13040</v>
      </c>
      <c r="J122" s="103">
        <v>14</v>
      </c>
      <c r="K122" s="103">
        <f t="shared" si="18"/>
        <v>9128</v>
      </c>
      <c r="L122" s="103" t="s">
        <v>29</v>
      </c>
      <c r="M122" s="103">
        <v>6</v>
      </c>
      <c r="N122" s="103">
        <f t="shared" si="19"/>
        <v>3912</v>
      </c>
      <c r="O122" s="103" t="s">
        <v>247</v>
      </c>
      <c r="P122" s="103" t="s">
        <v>242</v>
      </c>
      <c r="Q122" s="61">
        <v>1</v>
      </c>
      <c r="R122" s="47"/>
      <c r="S122" s="47"/>
      <c r="T122" s="47"/>
      <c r="U122" s="47"/>
    </row>
    <row r="123" s="1" customFormat="1" ht="30" customHeight="1" spans="1:21">
      <c r="A123" s="91">
        <v>102</v>
      </c>
      <c r="B123" s="100" t="s">
        <v>248</v>
      </c>
      <c r="C123" s="27"/>
      <c r="D123" s="27" t="s">
        <v>244</v>
      </c>
      <c r="E123" s="48" t="s">
        <v>249</v>
      </c>
      <c r="F123" s="48" t="s">
        <v>250</v>
      </c>
      <c r="G123" s="48">
        <v>17</v>
      </c>
      <c r="H123" s="48">
        <v>708</v>
      </c>
      <c r="I123" s="48">
        <v>12036</v>
      </c>
      <c r="J123" s="48">
        <v>10</v>
      </c>
      <c r="K123" s="48">
        <f t="shared" si="18"/>
        <v>7080</v>
      </c>
      <c r="L123" s="48" t="s">
        <v>29</v>
      </c>
      <c r="M123" s="48">
        <v>7</v>
      </c>
      <c r="N123" s="48">
        <f t="shared" si="19"/>
        <v>4956</v>
      </c>
      <c r="O123" s="27" t="s">
        <v>247</v>
      </c>
      <c r="P123" s="48" t="s">
        <v>242</v>
      </c>
      <c r="Q123" s="61"/>
      <c r="R123" s="47"/>
      <c r="S123" s="47"/>
      <c r="T123" s="47"/>
      <c r="U123" s="47"/>
    </row>
    <row r="124" s="4" customFormat="1" ht="30" customHeight="1" spans="1:21">
      <c r="A124" s="91">
        <v>103</v>
      </c>
      <c r="B124" s="101" t="s">
        <v>251</v>
      </c>
      <c r="C124" s="102"/>
      <c r="D124" s="102" t="s">
        <v>244</v>
      </c>
      <c r="E124" s="103" t="s">
        <v>252</v>
      </c>
      <c r="F124" s="103" t="s">
        <v>253</v>
      </c>
      <c r="G124" s="103">
        <v>16</v>
      </c>
      <c r="H124" s="103">
        <v>200</v>
      </c>
      <c r="I124" s="103">
        <v>3200</v>
      </c>
      <c r="J124" s="103">
        <v>10</v>
      </c>
      <c r="K124" s="103">
        <f t="shared" si="18"/>
        <v>2000</v>
      </c>
      <c r="L124" s="103" t="s">
        <v>29</v>
      </c>
      <c r="M124" s="103">
        <v>6</v>
      </c>
      <c r="N124" s="103">
        <f t="shared" si="19"/>
        <v>1200</v>
      </c>
      <c r="O124" s="103" t="s">
        <v>241</v>
      </c>
      <c r="P124" s="103" t="s">
        <v>242</v>
      </c>
      <c r="Q124" s="61"/>
      <c r="R124" s="47"/>
      <c r="S124" s="47"/>
      <c r="T124" s="47"/>
      <c r="U124" s="47"/>
    </row>
    <row r="125" s="4" customFormat="1" ht="30" customHeight="1" spans="1:21">
      <c r="A125" s="91">
        <v>104</v>
      </c>
      <c r="B125" s="101" t="s">
        <v>254</v>
      </c>
      <c r="C125" s="102"/>
      <c r="D125" s="102" t="s">
        <v>244</v>
      </c>
      <c r="E125" s="103" t="s">
        <v>252</v>
      </c>
      <c r="F125" s="103" t="s">
        <v>253</v>
      </c>
      <c r="G125" s="103">
        <v>16</v>
      </c>
      <c r="H125" s="103">
        <v>200</v>
      </c>
      <c r="I125" s="103">
        <v>3200</v>
      </c>
      <c r="J125" s="103">
        <v>10</v>
      </c>
      <c r="K125" s="103">
        <f t="shared" si="18"/>
        <v>2000</v>
      </c>
      <c r="L125" s="103" t="s">
        <v>29</v>
      </c>
      <c r="M125" s="103">
        <v>6</v>
      </c>
      <c r="N125" s="103">
        <f t="shared" si="19"/>
        <v>1200</v>
      </c>
      <c r="O125" s="102" t="s">
        <v>241</v>
      </c>
      <c r="P125" s="103" t="s">
        <v>242</v>
      </c>
      <c r="Q125" s="61"/>
      <c r="R125" s="47"/>
      <c r="S125" s="47"/>
      <c r="T125" s="47"/>
      <c r="U125" s="47"/>
    </row>
    <row r="126" s="4" customFormat="1" ht="30" customHeight="1" spans="1:21">
      <c r="A126" s="91">
        <v>105</v>
      </c>
      <c r="B126" s="101" t="s">
        <v>255</v>
      </c>
      <c r="C126" s="102"/>
      <c r="D126" s="102" t="s">
        <v>244</v>
      </c>
      <c r="E126" s="103" t="s">
        <v>252</v>
      </c>
      <c r="F126" s="103" t="s">
        <v>253</v>
      </c>
      <c r="G126" s="103">
        <v>12</v>
      </c>
      <c r="H126" s="103">
        <v>180</v>
      </c>
      <c r="I126" s="103">
        <v>2160</v>
      </c>
      <c r="J126" s="103">
        <v>7</v>
      </c>
      <c r="K126" s="103">
        <f t="shared" si="18"/>
        <v>1260</v>
      </c>
      <c r="L126" s="103" t="s">
        <v>29</v>
      </c>
      <c r="M126" s="103">
        <v>5</v>
      </c>
      <c r="N126" s="103">
        <f t="shared" si="19"/>
        <v>900</v>
      </c>
      <c r="O126" s="103" t="s">
        <v>241</v>
      </c>
      <c r="P126" s="103" t="s">
        <v>256</v>
      </c>
      <c r="Q126" s="61"/>
      <c r="R126" s="47"/>
      <c r="S126" s="47"/>
      <c r="T126" s="47"/>
      <c r="U126" s="47"/>
    </row>
    <row r="127" s="4" customFormat="1" ht="30" customHeight="1" spans="1:21">
      <c r="A127" s="91">
        <v>106</v>
      </c>
      <c r="B127" s="101" t="s">
        <v>257</v>
      </c>
      <c r="C127" s="102"/>
      <c r="D127" s="102" t="s">
        <v>244</v>
      </c>
      <c r="E127" s="103" t="s">
        <v>252</v>
      </c>
      <c r="F127" s="103" t="s">
        <v>253</v>
      </c>
      <c r="G127" s="103">
        <v>22</v>
      </c>
      <c r="H127" s="103">
        <v>150</v>
      </c>
      <c r="I127" s="103">
        <v>3300</v>
      </c>
      <c r="J127" s="103">
        <v>7</v>
      </c>
      <c r="K127" s="103">
        <f t="shared" si="18"/>
        <v>2550</v>
      </c>
      <c r="L127" s="103" t="s">
        <v>29</v>
      </c>
      <c r="M127" s="103">
        <v>5</v>
      </c>
      <c r="N127" s="103">
        <f t="shared" si="19"/>
        <v>750</v>
      </c>
      <c r="O127" s="103" t="s">
        <v>241</v>
      </c>
      <c r="P127" s="103" t="s">
        <v>256</v>
      </c>
      <c r="Q127" s="61"/>
      <c r="R127" s="47"/>
      <c r="S127" s="47"/>
      <c r="T127" s="47"/>
      <c r="U127" s="47"/>
    </row>
    <row r="128" s="3" customFormat="1" ht="30" customHeight="1" spans="1:21">
      <c r="A128" s="91">
        <v>107</v>
      </c>
      <c r="B128" s="104" t="s">
        <v>258</v>
      </c>
      <c r="C128" s="27">
        <v>2007</v>
      </c>
      <c r="D128" s="27" t="s">
        <v>26</v>
      </c>
      <c r="E128" s="48" t="s">
        <v>252</v>
      </c>
      <c r="F128" s="48" t="s">
        <v>259</v>
      </c>
      <c r="G128" s="48">
        <v>15</v>
      </c>
      <c r="H128" s="48">
        <v>640</v>
      </c>
      <c r="I128" s="48">
        <v>9600</v>
      </c>
      <c r="J128" s="48">
        <v>11</v>
      </c>
      <c r="K128" s="48">
        <f t="shared" si="18"/>
        <v>7040</v>
      </c>
      <c r="L128" s="48" t="s">
        <v>29</v>
      </c>
      <c r="M128" s="48">
        <v>4</v>
      </c>
      <c r="N128" s="48">
        <f t="shared" si="19"/>
        <v>2560</v>
      </c>
      <c r="O128" s="48" t="s">
        <v>247</v>
      </c>
      <c r="P128" s="48" t="s">
        <v>242</v>
      </c>
      <c r="Q128" s="61"/>
      <c r="R128" s="47"/>
      <c r="S128" s="47"/>
      <c r="T128" s="47"/>
      <c r="U128" s="47"/>
    </row>
    <row r="129" s="1" customFormat="1" ht="30" customHeight="1" spans="1:21">
      <c r="A129" s="91">
        <v>108</v>
      </c>
      <c r="B129" s="24" t="s">
        <v>252</v>
      </c>
      <c r="C129" s="25"/>
      <c r="D129" s="26" t="s">
        <v>26</v>
      </c>
      <c r="E129" s="27" t="s">
        <v>260</v>
      </c>
      <c r="F129" s="27" t="s">
        <v>261</v>
      </c>
      <c r="G129" s="27">
        <v>23</v>
      </c>
      <c r="H129" s="27">
        <v>2520</v>
      </c>
      <c r="I129" s="27">
        <f>K129+N129</f>
        <v>58188</v>
      </c>
      <c r="J129" s="47">
        <v>21</v>
      </c>
      <c r="K129" s="47">
        <f>24000+6750+1200+1800+2145+2465+1008+990+4505+4620+3645</f>
        <v>53128</v>
      </c>
      <c r="L129" s="47" t="s">
        <v>29</v>
      </c>
      <c r="M129" s="47">
        <v>2</v>
      </c>
      <c r="N129" s="47">
        <f>1620+440+3000</f>
        <v>5060</v>
      </c>
      <c r="O129" s="47"/>
      <c r="P129" s="47"/>
      <c r="Q129" s="61"/>
      <c r="R129" s="47">
        <v>1</v>
      </c>
      <c r="S129" s="47"/>
      <c r="T129" s="47"/>
      <c r="U129" s="47"/>
    </row>
    <row r="130" s="1" customFormat="1" ht="30" customHeight="1" spans="1:21">
      <c r="A130" s="91">
        <v>109</v>
      </c>
      <c r="B130" s="109" t="s">
        <v>262</v>
      </c>
      <c r="C130" s="25"/>
      <c r="D130" s="26" t="s">
        <v>26</v>
      </c>
      <c r="E130" s="94" t="s">
        <v>263</v>
      </c>
      <c r="F130" s="94" t="s">
        <v>260</v>
      </c>
      <c r="G130" s="27"/>
      <c r="H130" s="27">
        <v>450</v>
      </c>
      <c r="I130" s="27">
        <v>6000</v>
      </c>
      <c r="J130" s="47"/>
      <c r="K130" s="47"/>
      <c r="L130" s="47" t="s">
        <v>29</v>
      </c>
      <c r="M130" s="47"/>
      <c r="N130" s="47"/>
      <c r="O130" s="47"/>
      <c r="P130" s="47"/>
      <c r="Q130" s="61"/>
      <c r="R130" s="47"/>
      <c r="S130" s="47"/>
      <c r="T130" s="47"/>
      <c r="U130" s="47"/>
    </row>
    <row r="131" s="1" customFormat="1" ht="30" customHeight="1" spans="1:21">
      <c r="A131" s="96">
        <v>110</v>
      </c>
      <c r="B131" s="110" t="s">
        <v>264</v>
      </c>
      <c r="C131" s="25"/>
      <c r="D131" s="26" t="s">
        <v>26</v>
      </c>
      <c r="E131" s="27" t="s">
        <v>265</v>
      </c>
      <c r="F131" s="27" t="s">
        <v>259</v>
      </c>
      <c r="G131" s="27"/>
      <c r="H131" s="27">
        <v>188</v>
      </c>
      <c r="I131" s="27">
        <v>2584</v>
      </c>
      <c r="J131" s="47"/>
      <c r="K131" s="47"/>
      <c r="L131" s="47" t="s">
        <v>29</v>
      </c>
      <c r="M131" s="47"/>
      <c r="N131" s="47"/>
      <c r="O131" s="47"/>
      <c r="P131" s="47"/>
      <c r="Q131" s="61"/>
      <c r="R131" s="47"/>
      <c r="S131" s="47"/>
      <c r="T131" s="47"/>
      <c r="U131" s="47"/>
    </row>
    <row r="132" s="3" customFormat="1" ht="30" customHeight="1" spans="1:21">
      <c r="A132" s="98"/>
      <c r="B132" s="111"/>
      <c r="C132" s="27"/>
      <c r="D132" s="26" t="s">
        <v>26</v>
      </c>
      <c r="E132" s="27" t="s">
        <v>265</v>
      </c>
      <c r="F132" s="48" t="s">
        <v>252</v>
      </c>
      <c r="G132" s="48">
        <v>12</v>
      </c>
      <c r="H132" s="48">
        <v>242.6</v>
      </c>
      <c r="I132" s="48">
        <f>K132+N132</f>
        <v>2911.2</v>
      </c>
      <c r="J132" s="48">
        <v>7</v>
      </c>
      <c r="K132" s="48">
        <f>H132*J132</f>
        <v>1698.2</v>
      </c>
      <c r="L132" s="47" t="s">
        <v>29</v>
      </c>
      <c r="M132" s="48" t="s">
        <v>266</v>
      </c>
      <c r="N132" s="48">
        <f>H132*5</f>
        <v>1213</v>
      </c>
      <c r="O132" s="27"/>
      <c r="P132" s="48"/>
      <c r="Q132" s="61"/>
      <c r="R132" s="47"/>
      <c r="S132" s="47"/>
      <c r="T132" s="47"/>
      <c r="U132" s="47"/>
    </row>
    <row r="133" s="3" customFormat="1" ht="30" customHeight="1" spans="1:21">
      <c r="A133" s="91">
        <v>111</v>
      </c>
      <c r="B133" s="112" t="s">
        <v>267</v>
      </c>
      <c r="C133" s="27"/>
      <c r="D133" s="27" t="s">
        <v>268</v>
      </c>
      <c r="E133" s="48" t="s">
        <v>269</v>
      </c>
      <c r="F133" s="48" t="s">
        <v>270</v>
      </c>
      <c r="G133" s="48">
        <v>7</v>
      </c>
      <c r="H133" s="48">
        <v>5380</v>
      </c>
      <c r="I133" s="48">
        <v>37660</v>
      </c>
      <c r="J133" s="48">
        <v>2.5</v>
      </c>
      <c r="K133" s="48">
        <f>I133-N133</f>
        <v>10760</v>
      </c>
      <c r="L133" s="48" t="s">
        <v>29</v>
      </c>
      <c r="M133" s="48">
        <v>5</v>
      </c>
      <c r="N133" s="48">
        <f>H133*M133</f>
        <v>26900</v>
      </c>
      <c r="O133" s="27" t="s">
        <v>247</v>
      </c>
      <c r="P133" s="48" t="s">
        <v>242</v>
      </c>
      <c r="Q133" s="61">
        <v>4</v>
      </c>
      <c r="R133" s="47"/>
      <c r="S133" s="47"/>
      <c r="T133" s="47"/>
      <c r="U133" s="47"/>
    </row>
    <row r="134" s="4" customFormat="1" ht="30" customHeight="1" spans="1:21">
      <c r="A134" s="91">
        <v>112</v>
      </c>
      <c r="B134" s="113" t="s">
        <v>271</v>
      </c>
      <c r="C134" s="102"/>
      <c r="D134" s="102" t="s">
        <v>26</v>
      </c>
      <c r="E134" s="103" t="s">
        <v>272</v>
      </c>
      <c r="F134" s="103" t="s">
        <v>273</v>
      </c>
      <c r="G134" s="103">
        <v>12</v>
      </c>
      <c r="H134" s="103">
        <v>300</v>
      </c>
      <c r="I134" s="103">
        <v>3600</v>
      </c>
      <c r="J134" s="103">
        <v>12</v>
      </c>
      <c r="K134" s="103">
        <f>I134-N134</f>
        <v>3600</v>
      </c>
      <c r="L134" s="103" t="s">
        <v>29</v>
      </c>
      <c r="M134" s="103">
        <v>0</v>
      </c>
      <c r="N134" s="103">
        <f>H134*M134</f>
        <v>0</v>
      </c>
      <c r="O134" s="102" t="s">
        <v>247</v>
      </c>
      <c r="P134" s="103" t="s">
        <v>256</v>
      </c>
      <c r="Q134" s="61"/>
      <c r="R134" s="47"/>
      <c r="S134" s="47"/>
      <c r="T134" s="47"/>
      <c r="U134" s="47"/>
    </row>
    <row r="135" s="1" customFormat="1" ht="30" customHeight="1" spans="1:21">
      <c r="A135" s="96">
        <v>113</v>
      </c>
      <c r="B135" s="114" t="s">
        <v>274</v>
      </c>
      <c r="C135" s="25"/>
      <c r="D135" s="26" t="s">
        <v>26</v>
      </c>
      <c r="E135" s="94" t="s">
        <v>275</v>
      </c>
      <c r="F135" s="94" t="s">
        <v>259</v>
      </c>
      <c r="G135" s="27"/>
      <c r="H135" s="95">
        <v>570</v>
      </c>
      <c r="I135" s="95">
        <v>6840</v>
      </c>
      <c r="J135" s="47"/>
      <c r="K135" s="47"/>
      <c r="L135" s="48" t="s">
        <v>29</v>
      </c>
      <c r="M135" s="47"/>
      <c r="N135" s="47"/>
      <c r="O135" s="47"/>
      <c r="P135" s="47"/>
      <c r="Q135" s="61"/>
      <c r="R135" s="47"/>
      <c r="S135" s="47"/>
      <c r="T135" s="47"/>
      <c r="U135" s="47"/>
    </row>
    <row r="136" s="1" customFormat="1" ht="30" customHeight="1" spans="1:21">
      <c r="A136" s="98"/>
      <c r="B136" s="114" t="s">
        <v>276</v>
      </c>
      <c r="C136" s="25"/>
      <c r="D136" s="26" t="s">
        <v>26</v>
      </c>
      <c r="E136" s="27" t="s">
        <v>277</v>
      </c>
      <c r="F136" s="27" t="s">
        <v>275</v>
      </c>
      <c r="G136" s="27"/>
      <c r="H136" s="27">
        <v>430</v>
      </c>
      <c r="I136" s="27">
        <v>5160</v>
      </c>
      <c r="J136" s="47"/>
      <c r="K136" s="47"/>
      <c r="L136" s="103" t="s">
        <v>29</v>
      </c>
      <c r="M136" s="47"/>
      <c r="N136" s="47"/>
      <c r="O136" s="47"/>
      <c r="P136" s="47"/>
      <c r="Q136" s="61">
        <v>1</v>
      </c>
      <c r="R136" s="47"/>
      <c r="S136" s="47"/>
      <c r="T136" s="47"/>
      <c r="U136" s="47"/>
    </row>
    <row r="137" s="1" customFormat="1" ht="30" customHeight="1" spans="1:21">
      <c r="A137" s="91">
        <v>114</v>
      </c>
      <c r="B137" s="24" t="s">
        <v>278</v>
      </c>
      <c r="C137" s="25"/>
      <c r="D137" s="26" t="s">
        <v>26</v>
      </c>
      <c r="E137" s="27" t="s">
        <v>259</v>
      </c>
      <c r="F137" s="27" t="s">
        <v>275</v>
      </c>
      <c r="G137" s="27"/>
      <c r="H137" s="27">
        <v>590</v>
      </c>
      <c r="I137" s="27">
        <v>5605</v>
      </c>
      <c r="J137" s="47"/>
      <c r="K137" s="47"/>
      <c r="L137" s="47" t="s">
        <v>29</v>
      </c>
      <c r="M137" s="47"/>
      <c r="N137" s="47"/>
      <c r="O137" s="47"/>
      <c r="P137" s="47"/>
      <c r="Q137" s="61"/>
      <c r="R137" s="47"/>
      <c r="S137" s="47"/>
      <c r="T137" s="47"/>
      <c r="U137" s="47"/>
    </row>
    <row r="138" s="1" customFormat="1" ht="30" customHeight="1" spans="1:21">
      <c r="A138" s="91">
        <v>115</v>
      </c>
      <c r="B138" s="24" t="s">
        <v>279</v>
      </c>
      <c r="C138" s="25"/>
      <c r="D138" s="26" t="s">
        <v>26</v>
      </c>
      <c r="E138" s="27" t="s">
        <v>280</v>
      </c>
      <c r="F138" s="27" t="s">
        <v>281</v>
      </c>
      <c r="G138" s="27"/>
      <c r="H138" s="27">
        <v>526</v>
      </c>
      <c r="I138" s="27">
        <v>4997</v>
      </c>
      <c r="J138" s="47"/>
      <c r="K138" s="47"/>
      <c r="L138" s="47" t="s">
        <v>29</v>
      </c>
      <c r="M138" s="47"/>
      <c r="N138" s="47"/>
      <c r="O138" s="47"/>
      <c r="P138" s="47"/>
      <c r="Q138" s="61"/>
      <c r="R138" s="47"/>
      <c r="S138" s="47"/>
      <c r="T138" s="47"/>
      <c r="U138" s="47"/>
    </row>
    <row r="139" s="1" customFormat="1" ht="30" customHeight="1" spans="1:21">
      <c r="A139" s="91">
        <v>116</v>
      </c>
      <c r="B139" s="24" t="s">
        <v>282</v>
      </c>
      <c r="C139" s="25"/>
      <c r="D139" s="26" t="s">
        <v>26</v>
      </c>
      <c r="E139" s="27" t="s">
        <v>283</v>
      </c>
      <c r="F139" s="27" t="s">
        <v>284</v>
      </c>
      <c r="G139" s="27">
        <v>12</v>
      </c>
      <c r="H139" s="27">
        <v>410</v>
      </c>
      <c r="I139" s="27">
        <v>4920</v>
      </c>
      <c r="J139" s="47">
        <v>7</v>
      </c>
      <c r="K139" s="47">
        <v>2870</v>
      </c>
      <c r="L139" s="47" t="s">
        <v>29</v>
      </c>
      <c r="M139" s="47" t="s">
        <v>266</v>
      </c>
      <c r="N139" s="47">
        <v>2050</v>
      </c>
      <c r="O139" s="47" t="s">
        <v>247</v>
      </c>
      <c r="P139" s="47" t="s">
        <v>242</v>
      </c>
      <c r="Q139" s="61"/>
      <c r="R139" s="47"/>
      <c r="S139" s="47"/>
      <c r="T139" s="47"/>
      <c r="U139" s="47"/>
    </row>
    <row r="140" s="1" customFormat="1" ht="30" customHeight="1" spans="1:21">
      <c r="A140" s="96">
        <v>117</v>
      </c>
      <c r="B140" s="109" t="s">
        <v>285</v>
      </c>
      <c r="C140" s="115"/>
      <c r="D140" s="26" t="s">
        <v>26</v>
      </c>
      <c r="E140" s="116" t="s">
        <v>286</v>
      </c>
      <c r="F140" s="116" t="s">
        <v>287</v>
      </c>
      <c r="G140" s="27">
        <v>20</v>
      </c>
      <c r="H140" s="117">
        <v>1042</v>
      </c>
      <c r="I140" s="117">
        <v>20840</v>
      </c>
      <c r="J140" s="138"/>
      <c r="K140" s="138"/>
      <c r="L140" s="48" t="s">
        <v>29</v>
      </c>
      <c r="M140" s="138"/>
      <c r="N140" s="138"/>
      <c r="O140" s="138"/>
      <c r="P140" s="47" t="s">
        <v>242</v>
      </c>
      <c r="Q140" s="61">
        <v>1</v>
      </c>
      <c r="R140" s="47"/>
      <c r="S140" s="47"/>
      <c r="T140" s="47"/>
      <c r="U140" s="47"/>
    </row>
    <row r="141" s="1" customFormat="1" ht="30" customHeight="1" spans="1:21">
      <c r="A141" s="98"/>
      <c r="B141" s="109"/>
      <c r="C141" s="115">
        <v>2021</v>
      </c>
      <c r="D141" s="26"/>
      <c r="E141" s="116" t="s">
        <v>288</v>
      </c>
      <c r="F141" s="116" t="s">
        <v>286</v>
      </c>
      <c r="G141" s="27">
        <v>30</v>
      </c>
      <c r="H141" s="117">
        <v>140</v>
      </c>
      <c r="I141" s="117">
        <f>K141+N141</f>
        <v>3873</v>
      </c>
      <c r="J141" s="138"/>
      <c r="K141" s="138">
        <v>3247</v>
      </c>
      <c r="L141" s="48"/>
      <c r="M141" s="138"/>
      <c r="N141" s="138">
        <v>626</v>
      </c>
      <c r="O141" s="138"/>
      <c r="P141" s="47" t="s">
        <v>242</v>
      </c>
      <c r="Q141" s="61"/>
      <c r="R141" s="47"/>
      <c r="S141" s="47"/>
      <c r="T141" s="47"/>
      <c r="U141" s="47"/>
    </row>
    <row r="142" s="1" customFormat="1" ht="30" customHeight="1" spans="1:21">
      <c r="A142" s="96">
        <v>118</v>
      </c>
      <c r="B142" s="92" t="s">
        <v>289</v>
      </c>
      <c r="C142" s="25"/>
      <c r="D142" s="26" t="s">
        <v>26</v>
      </c>
      <c r="E142" s="27" t="s">
        <v>287</v>
      </c>
      <c r="F142" s="27" t="s">
        <v>290</v>
      </c>
      <c r="G142" s="27">
        <v>20</v>
      </c>
      <c r="H142" s="27">
        <v>750</v>
      </c>
      <c r="I142" s="27">
        <v>15000</v>
      </c>
      <c r="J142" s="47"/>
      <c r="K142" s="47"/>
      <c r="L142" s="47" t="s">
        <v>29</v>
      </c>
      <c r="M142" s="47"/>
      <c r="N142" s="47"/>
      <c r="O142" s="47"/>
      <c r="P142" s="47" t="s">
        <v>242</v>
      </c>
      <c r="Q142" s="61">
        <v>1</v>
      </c>
      <c r="R142" s="47"/>
      <c r="S142" s="47"/>
      <c r="T142" s="47"/>
      <c r="U142" s="47"/>
    </row>
    <row r="143" s="3" customFormat="1" ht="30" customHeight="1" spans="1:21">
      <c r="A143" s="98"/>
      <c r="B143" s="104"/>
      <c r="C143" s="27">
        <v>2023</v>
      </c>
      <c r="D143" s="26" t="s">
        <v>26</v>
      </c>
      <c r="E143" s="27" t="s">
        <v>291</v>
      </c>
      <c r="F143" s="27" t="s">
        <v>259</v>
      </c>
      <c r="G143" s="27">
        <v>20</v>
      </c>
      <c r="H143" s="27">
        <v>1234</v>
      </c>
      <c r="I143" s="27">
        <f t="shared" ref="I143:I156" si="20">K143+N143</f>
        <v>24026</v>
      </c>
      <c r="J143" s="48">
        <v>13</v>
      </c>
      <c r="K143" s="48">
        <v>16922</v>
      </c>
      <c r="L143" s="48" t="s">
        <v>29</v>
      </c>
      <c r="M143" s="48" t="s">
        <v>221</v>
      </c>
      <c r="N143" s="48">
        <v>7104</v>
      </c>
      <c r="O143" s="48"/>
      <c r="P143" s="48" t="s">
        <v>242</v>
      </c>
      <c r="Q143" s="61">
        <v>1</v>
      </c>
      <c r="R143" s="48"/>
      <c r="S143" s="48"/>
      <c r="T143" s="48"/>
      <c r="U143" s="48"/>
    </row>
    <row r="144" ht="30" customHeight="1" spans="1:21">
      <c r="A144" s="91">
        <v>119</v>
      </c>
      <c r="B144" s="118" t="s">
        <v>292</v>
      </c>
      <c r="C144" s="14">
        <v>2020</v>
      </c>
      <c r="D144" s="119" t="s">
        <v>26</v>
      </c>
      <c r="E144" s="75" t="s">
        <v>272</v>
      </c>
      <c r="F144" s="75" t="s">
        <v>233</v>
      </c>
      <c r="G144" s="84">
        <v>16</v>
      </c>
      <c r="H144" s="75">
        <v>827</v>
      </c>
      <c r="I144" s="27">
        <f t="shared" si="20"/>
        <v>14442</v>
      </c>
      <c r="J144" s="84">
        <v>12</v>
      </c>
      <c r="K144" s="46">
        <v>11308</v>
      </c>
      <c r="L144" s="106" t="s">
        <v>29</v>
      </c>
      <c r="M144" s="84" t="s">
        <v>218</v>
      </c>
      <c r="N144" s="46">
        <v>3134</v>
      </c>
      <c r="O144" s="106" t="s">
        <v>247</v>
      </c>
      <c r="P144" s="14" t="s">
        <v>242</v>
      </c>
      <c r="Q144" s="108"/>
      <c r="R144" s="47"/>
      <c r="S144" s="47"/>
      <c r="T144" s="47"/>
      <c r="U144" s="47"/>
    </row>
    <row r="145" ht="30" customHeight="1" spans="1:21">
      <c r="A145" s="91">
        <v>120</v>
      </c>
      <c r="B145" s="118" t="s">
        <v>293</v>
      </c>
      <c r="C145" s="14">
        <v>2023</v>
      </c>
      <c r="D145" s="119" t="s">
        <v>26</v>
      </c>
      <c r="E145" s="75" t="s">
        <v>294</v>
      </c>
      <c r="F145" s="75" t="s">
        <v>295</v>
      </c>
      <c r="G145" s="84">
        <v>15</v>
      </c>
      <c r="H145" s="75">
        <v>265</v>
      </c>
      <c r="I145" s="27">
        <f t="shared" si="20"/>
        <v>4337</v>
      </c>
      <c r="J145" s="84">
        <v>10</v>
      </c>
      <c r="K145" s="46">
        <v>3258</v>
      </c>
      <c r="L145" s="106" t="s">
        <v>29</v>
      </c>
      <c r="M145" s="84" t="s">
        <v>266</v>
      </c>
      <c r="N145" s="46">
        <v>1079</v>
      </c>
      <c r="O145" s="106" t="s">
        <v>241</v>
      </c>
      <c r="P145" s="14" t="s">
        <v>242</v>
      </c>
      <c r="Q145" s="108"/>
      <c r="R145" s="47"/>
      <c r="S145" s="47"/>
      <c r="T145" s="47"/>
      <c r="U145" s="47"/>
    </row>
    <row r="146" ht="30" customHeight="1" spans="1:21">
      <c r="A146" s="91">
        <v>121</v>
      </c>
      <c r="B146" s="118" t="s">
        <v>296</v>
      </c>
      <c r="C146" s="14">
        <v>2017</v>
      </c>
      <c r="D146" s="119" t="s">
        <v>26</v>
      </c>
      <c r="E146" s="75" t="s">
        <v>272</v>
      </c>
      <c r="F146" s="75" t="s">
        <v>294</v>
      </c>
      <c r="G146" s="84">
        <v>20</v>
      </c>
      <c r="H146" s="75">
        <v>691</v>
      </c>
      <c r="I146" s="27">
        <f t="shared" si="20"/>
        <v>13714</v>
      </c>
      <c r="J146" s="84">
        <v>14</v>
      </c>
      <c r="K146" s="46">
        <v>11093</v>
      </c>
      <c r="L146" s="106" t="s">
        <v>29</v>
      </c>
      <c r="M146" s="84" t="s">
        <v>223</v>
      </c>
      <c r="N146" s="46">
        <v>2621</v>
      </c>
      <c r="O146" s="106" t="s">
        <v>247</v>
      </c>
      <c r="P146" s="14" t="s">
        <v>242</v>
      </c>
      <c r="Q146" s="108"/>
      <c r="R146" s="47"/>
      <c r="S146" s="47"/>
      <c r="T146" s="47"/>
      <c r="U146" s="47"/>
    </row>
    <row r="147" s="2" customFormat="1" ht="30" customHeight="1" spans="1:21">
      <c r="A147" s="91">
        <v>122</v>
      </c>
      <c r="B147" s="120" t="s">
        <v>297</v>
      </c>
      <c r="C147" s="86">
        <v>2023</v>
      </c>
      <c r="D147" s="121" t="s">
        <v>26</v>
      </c>
      <c r="E147" s="122" t="s">
        <v>298</v>
      </c>
      <c r="F147" s="122" t="s">
        <v>299</v>
      </c>
      <c r="G147" s="123">
        <v>14</v>
      </c>
      <c r="H147" s="123">
        <v>317</v>
      </c>
      <c r="I147" s="27">
        <f t="shared" si="20"/>
        <v>4301</v>
      </c>
      <c r="J147" s="123">
        <v>9</v>
      </c>
      <c r="K147" s="139">
        <v>3230</v>
      </c>
      <c r="L147" s="121" t="s">
        <v>29</v>
      </c>
      <c r="M147" s="90" t="s">
        <v>266</v>
      </c>
      <c r="N147" s="139">
        <v>1071</v>
      </c>
      <c r="O147" s="90"/>
      <c r="P147" s="90"/>
      <c r="Q147" s="90"/>
      <c r="R147" s="48"/>
      <c r="S147" s="48"/>
      <c r="T147" s="48"/>
      <c r="U147" s="48"/>
    </row>
    <row r="148" s="2" customFormat="1" ht="30" customHeight="1" spans="1:21">
      <c r="A148" s="91">
        <v>123</v>
      </c>
      <c r="B148" s="120" t="s">
        <v>300</v>
      </c>
      <c r="C148" s="86">
        <v>2022</v>
      </c>
      <c r="D148" s="121" t="s">
        <v>26</v>
      </c>
      <c r="E148" s="122" t="s">
        <v>281</v>
      </c>
      <c r="F148" s="122" t="s">
        <v>301</v>
      </c>
      <c r="G148" s="123">
        <v>20</v>
      </c>
      <c r="H148" s="123">
        <v>766.85</v>
      </c>
      <c r="I148" s="27">
        <f t="shared" si="20"/>
        <v>15730</v>
      </c>
      <c r="J148" s="123">
        <v>13</v>
      </c>
      <c r="K148" s="139">
        <v>10714</v>
      </c>
      <c r="L148" s="121" t="s">
        <v>29</v>
      </c>
      <c r="M148" s="90" t="s">
        <v>221</v>
      </c>
      <c r="N148" s="139">
        <v>5016</v>
      </c>
      <c r="O148" s="90"/>
      <c r="P148" s="90"/>
      <c r="Q148" s="90"/>
      <c r="R148" s="48"/>
      <c r="S148" s="48"/>
      <c r="T148" s="48"/>
      <c r="U148" s="48"/>
    </row>
    <row r="149" s="2" customFormat="1" ht="30" customHeight="1" spans="1:21">
      <c r="A149" s="96">
        <v>124</v>
      </c>
      <c r="B149" s="124" t="s">
        <v>235</v>
      </c>
      <c r="C149" s="86">
        <v>2020</v>
      </c>
      <c r="D149" s="121" t="s">
        <v>26</v>
      </c>
      <c r="E149" s="122" t="s">
        <v>272</v>
      </c>
      <c r="F149" s="122" t="s">
        <v>232</v>
      </c>
      <c r="G149" s="123">
        <v>20</v>
      </c>
      <c r="H149" s="123">
        <v>396.61</v>
      </c>
      <c r="I149" s="27">
        <f t="shared" si="20"/>
        <v>8397</v>
      </c>
      <c r="J149" s="123">
        <v>14</v>
      </c>
      <c r="K149" s="139">
        <v>6039</v>
      </c>
      <c r="L149" s="121" t="s">
        <v>29</v>
      </c>
      <c r="M149" s="90" t="s">
        <v>223</v>
      </c>
      <c r="N149" s="139">
        <v>2358</v>
      </c>
      <c r="O149" s="90"/>
      <c r="P149" s="90"/>
      <c r="Q149" s="90"/>
      <c r="R149" s="48"/>
      <c r="S149" s="48"/>
      <c r="T149" s="48"/>
      <c r="U149" s="48"/>
    </row>
    <row r="150" s="1" customFormat="1" ht="30" customHeight="1" spans="1:21">
      <c r="A150" s="98"/>
      <c r="B150" s="125"/>
      <c r="C150" s="25"/>
      <c r="D150" s="26" t="s">
        <v>26</v>
      </c>
      <c r="E150" s="126" t="s">
        <v>232</v>
      </c>
      <c r="F150" s="126" t="s">
        <v>233</v>
      </c>
      <c r="G150" s="27"/>
      <c r="H150" s="95">
        <v>436</v>
      </c>
      <c r="I150" s="95">
        <v>8720</v>
      </c>
      <c r="J150" s="47"/>
      <c r="K150" s="47"/>
      <c r="L150" s="48" t="s">
        <v>29</v>
      </c>
      <c r="M150" s="47"/>
      <c r="N150" s="47"/>
      <c r="O150" s="47"/>
      <c r="P150" s="47"/>
      <c r="Q150" s="61"/>
      <c r="R150" s="47"/>
      <c r="S150" s="47"/>
      <c r="T150" s="47"/>
      <c r="U150" s="47"/>
    </row>
    <row r="151" s="2" customFormat="1" ht="30" customHeight="1" spans="1:21">
      <c r="A151" s="127">
        <v>125</v>
      </c>
      <c r="B151" s="128" t="s">
        <v>302</v>
      </c>
      <c r="C151" s="86">
        <v>2017</v>
      </c>
      <c r="D151" s="121" t="s">
        <v>26</v>
      </c>
      <c r="E151" s="90" t="s">
        <v>303</v>
      </c>
      <c r="F151" s="90" t="s">
        <v>304</v>
      </c>
      <c r="G151" s="90">
        <v>16</v>
      </c>
      <c r="H151" s="90">
        <v>297</v>
      </c>
      <c r="I151" s="27">
        <f t="shared" ref="I151:I159" si="21">K151+N151</f>
        <v>5004.8</v>
      </c>
      <c r="J151" s="90">
        <v>12</v>
      </c>
      <c r="K151" s="90">
        <v>3385.8</v>
      </c>
      <c r="L151" s="121" t="s">
        <v>29</v>
      </c>
      <c r="M151" s="90" t="s">
        <v>218</v>
      </c>
      <c r="N151" s="90">
        <v>1619</v>
      </c>
      <c r="O151" s="90"/>
      <c r="P151" s="90"/>
      <c r="Q151" s="90"/>
      <c r="R151" s="90"/>
      <c r="S151" s="90"/>
      <c r="T151" s="90"/>
      <c r="U151" s="90"/>
    </row>
    <row r="152" s="2" customFormat="1" ht="30" customHeight="1" spans="1:21">
      <c r="A152" s="96">
        <v>126</v>
      </c>
      <c r="B152" s="124" t="s">
        <v>303</v>
      </c>
      <c r="C152" s="86">
        <v>2017</v>
      </c>
      <c r="D152" s="121" t="s">
        <v>26</v>
      </c>
      <c r="E152" s="90" t="s">
        <v>243</v>
      </c>
      <c r="F152" s="90" t="s">
        <v>302</v>
      </c>
      <c r="G152" s="90">
        <v>20</v>
      </c>
      <c r="H152" s="90">
        <v>282</v>
      </c>
      <c r="I152" s="27">
        <f t="shared" si="21"/>
        <v>5405.95</v>
      </c>
      <c r="J152" s="90">
        <v>14</v>
      </c>
      <c r="K152" s="88">
        <v>4366.45</v>
      </c>
      <c r="L152" s="121" t="s">
        <v>29</v>
      </c>
      <c r="M152" s="90" t="s">
        <v>223</v>
      </c>
      <c r="N152" s="88">
        <v>1039.5</v>
      </c>
      <c r="O152" s="90"/>
      <c r="P152" s="90"/>
      <c r="Q152" s="90"/>
      <c r="R152" s="90"/>
      <c r="S152" s="90"/>
      <c r="T152" s="90"/>
      <c r="U152" s="90"/>
    </row>
    <row r="153" s="2" customFormat="1" ht="30" customHeight="1" spans="1:21">
      <c r="A153" s="98"/>
      <c r="B153" s="125"/>
      <c r="C153" s="86">
        <v>2017</v>
      </c>
      <c r="D153" s="121" t="s">
        <v>26</v>
      </c>
      <c r="E153" s="90" t="s">
        <v>302</v>
      </c>
      <c r="F153" s="90" t="s">
        <v>305</v>
      </c>
      <c r="G153" s="90">
        <v>20</v>
      </c>
      <c r="H153" s="90">
        <v>313</v>
      </c>
      <c r="I153" s="27">
        <f t="shared" si="21"/>
        <v>5915.7</v>
      </c>
      <c r="J153" s="90">
        <v>14</v>
      </c>
      <c r="K153" s="88">
        <v>4194.2</v>
      </c>
      <c r="L153" s="90" t="s">
        <v>29</v>
      </c>
      <c r="M153" s="90" t="s">
        <v>223</v>
      </c>
      <c r="N153" s="88">
        <v>1721.5</v>
      </c>
      <c r="O153" s="90"/>
      <c r="P153" s="90"/>
      <c r="Q153" s="90"/>
      <c r="R153" s="90"/>
      <c r="S153" s="90"/>
      <c r="T153" s="90"/>
      <c r="U153" s="90"/>
    </row>
    <row r="154" s="2" customFormat="1" ht="30" customHeight="1" spans="1:21">
      <c r="A154" s="98">
        <v>127</v>
      </c>
      <c r="B154" s="120" t="s">
        <v>306</v>
      </c>
      <c r="C154" s="86">
        <v>2022</v>
      </c>
      <c r="D154" s="121" t="s">
        <v>26</v>
      </c>
      <c r="E154" s="90" t="s">
        <v>302</v>
      </c>
      <c r="F154" s="90" t="s">
        <v>305</v>
      </c>
      <c r="G154" s="90">
        <v>20</v>
      </c>
      <c r="H154" s="90">
        <v>307.88</v>
      </c>
      <c r="I154" s="27">
        <f t="shared" si="21"/>
        <v>6265</v>
      </c>
      <c r="J154" s="90">
        <v>13</v>
      </c>
      <c r="K154" s="90">
        <v>4430</v>
      </c>
      <c r="L154" s="90" t="s">
        <v>29</v>
      </c>
      <c r="M154" s="90" t="s">
        <v>221</v>
      </c>
      <c r="N154" s="90">
        <v>1835</v>
      </c>
      <c r="O154" s="90"/>
      <c r="P154" s="90"/>
      <c r="Q154" s="90"/>
      <c r="R154" s="90"/>
      <c r="S154" s="90"/>
      <c r="T154" s="90"/>
      <c r="U154" s="90"/>
    </row>
    <row r="155" s="2" customFormat="1" ht="30" customHeight="1" spans="1:21">
      <c r="A155" s="98">
        <v>128</v>
      </c>
      <c r="B155" s="120" t="s">
        <v>307</v>
      </c>
      <c r="C155" s="86">
        <v>2019</v>
      </c>
      <c r="D155" s="121" t="s">
        <v>26</v>
      </c>
      <c r="E155" s="90" t="s">
        <v>272</v>
      </c>
      <c r="F155" s="90" t="s">
        <v>234</v>
      </c>
      <c r="G155" s="90">
        <v>20</v>
      </c>
      <c r="H155" s="90">
        <v>599.612</v>
      </c>
      <c r="I155" s="27">
        <f t="shared" si="21"/>
        <v>12987</v>
      </c>
      <c r="J155" s="90">
        <v>14</v>
      </c>
      <c r="K155" s="88">
        <v>9596</v>
      </c>
      <c r="L155" s="90" t="s">
        <v>29</v>
      </c>
      <c r="M155" s="90" t="s">
        <v>223</v>
      </c>
      <c r="N155" s="88">
        <v>3391</v>
      </c>
      <c r="O155" s="90"/>
      <c r="P155" s="90"/>
      <c r="Q155" s="90"/>
      <c r="R155" s="90"/>
      <c r="S155" s="90"/>
      <c r="T155" s="90"/>
      <c r="U155" s="90"/>
    </row>
    <row r="156" s="2" customFormat="1" ht="30" customHeight="1" spans="1:21">
      <c r="A156" s="98">
        <v>129</v>
      </c>
      <c r="B156" s="120" t="s">
        <v>238</v>
      </c>
      <c r="C156" s="86">
        <v>2020</v>
      </c>
      <c r="D156" s="121" t="s">
        <v>26</v>
      </c>
      <c r="E156" s="90" t="s">
        <v>308</v>
      </c>
      <c r="F156" s="90" t="s">
        <v>232</v>
      </c>
      <c r="G156" s="90">
        <v>16</v>
      </c>
      <c r="H156" s="90">
        <v>178.88</v>
      </c>
      <c r="I156" s="27">
        <f t="shared" si="21"/>
        <v>903</v>
      </c>
      <c r="J156" s="90">
        <v>9</v>
      </c>
      <c r="K156" s="88">
        <v>0</v>
      </c>
      <c r="L156" s="90" t="s">
        <v>29</v>
      </c>
      <c r="M156" s="90" t="s">
        <v>221</v>
      </c>
      <c r="N156" s="88">
        <v>903</v>
      </c>
      <c r="O156" s="90"/>
      <c r="P156" s="90"/>
      <c r="Q156" s="90"/>
      <c r="R156" s="90"/>
      <c r="S156" s="90"/>
      <c r="T156" s="90"/>
      <c r="U156" s="90"/>
    </row>
    <row r="157" customFormat="1" ht="30" customHeight="1" spans="1:21">
      <c r="A157" s="129">
        <v>130</v>
      </c>
      <c r="B157" s="124" t="s">
        <v>309</v>
      </c>
      <c r="C157" s="130">
        <v>2018</v>
      </c>
      <c r="D157" s="131" t="s">
        <v>26</v>
      </c>
      <c r="E157" s="107" t="s">
        <v>294</v>
      </c>
      <c r="F157" s="107" t="s">
        <v>310</v>
      </c>
      <c r="G157" s="107">
        <v>20</v>
      </c>
      <c r="H157" s="107">
        <v>539</v>
      </c>
      <c r="I157" s="27">
        <f t="shared" si="21"/>
        <v>16967.36</v>
      </c>
      <c r="J157" s="107">
        <v>14</v>
      </c>
      <c r="K157" s="90">
        <v>8093.36</v>
      </c>
      <c r="L157" s="107" t="s">
        <v>29</v>
      </c>
      <c r="M157" s="107" t="s">
        <v>223</v>
      </c>
      <c r="N157" s="140">
        <v>8874</v>
      </c>
      <c r="O157" s="107"/>
      <c r="P157" s="107"/>
      <c r="Q157" s="107"/>
      <c r="R157" s="107"/>
      <c r="S157" s="90"/>
      <c r="T157" s="90"/>
      <c r="U157" s="107"/>
    </row>
    <row r="158" customFormat="1" ht="30" customHeight="1" spans="1:21">
      <c r="A158" s="98"/>
      <c r="B158" s="125"/>
      <c r="C158" s="132"/>
      <c r="D158" s="131" t="s">
        <v>26</v>
      </c>
      <c r="E158" s="107" t="s">
        <v>294</v>
      </c>
      <c r="F158" s="107" t="s">
        <v>259</v>
      </c>
      <c r="G158" s="107">
        <v>20</v>
      </c>
      <c r="H158" s="107">
        <v>650</v>
      </c>
      <c r="I158" s="27">
        <f t="shared" si="21"/>
        <v>13000</v>
      </c>
      <c r="J158" s="107">
        <v>14</v>
      </c>
      <c r="K158" s="90">
        <f>J158*H158</f>
        <v>9100</v>
      </c>
      <c r="L158" s="107" t="s">
        <v>29</v>
      </c>
      <c r="M158" s="107" t="s">
        <v>223</v>
      </c>
      <c r="N158" s="88">
        <f>6*H158</f>
        <v>3900</v>
      </c>
      <c r="O158" s="107"/>
      <c r="P158" s="107"/>
      <c r="Q158" s="107"/>
      <c r="R158" s="107"/>
      <c r="S158" s="90"/>
      <c r="T158" s="90"/>
      <c r="U158" s="107"/>
    </row>
    <row r="159" customFormat="1" ht="30" customHeight="1" spans="1:21">
      <c r="A159" s="98">
        <v>131</v>
      </c>
      <c r="B159" s="120" t="s">
        <v>311</v>
      </c>
      <c r="C159" s="131">
        <v>2022</v>
      </c>
      <c r="D159" s="131" t="s">
        <v>26</v>
      </c>
      <c r="E159" s="107" t="s">
        <v>237</v>
      </c>
      <c r="F159" s="107" t="s">
        <v>235</v>
      </c>
      <c r="G159" s="107">
        <v>20</v>
      </c>
      <c r="H159" s="107">
        <v>1381</v>
      </c>
      <c r="I159" s="27">
        <f t="shared" si="21"/>
        <v>23309</v>
      </c>
      <c r="J159" s="107">
        <v>13</v>
      </c>
      <c r="K159" s="90">
        <v>16288</v>
      </c>
      <c r="L159" s="107" t="s">
        <v>29</v>
      </c>
      <c r="M159" s="107" t="s">
        <v>221</v>
      </c>
      <c r="N159" s="88">
        <v>7021</v>
      </c>
      <c r="O159" s="107"/>
      <c r="P159" s="107"/>
      <c r="Q159" s="107"/>
      <c r="R159" s="107"/>
      <c r="S159" s="90"/>
      <c r="T159" s="90"/>
      <c r="U159" s="107"/>
    </row>
    <row r="160" ht="30" customHeight="1" spans="1:21">
      <c r="A160" s="107"/>
      <c r="B160" s="107" t="s">
        <v>312</v>
      </c>
      <c r="C160" s="131"/>
      <c r="D160" s="131"/>
      <c r="E160" s="107"/>
      <c r="F160" s="107"/>
      <c r="G160" s="107"/>
      <c r="H160" s="107">
        <f>SUM(H6:H159)</f>
        <v>68597.932</v>
      </c>
      <c r="I160" s="107">
        <f t="shared" ref="I160:R160" si="22">SUM(I6:I159)</f>
        <v>1057139.81</v>
      </c>
      <c r="J160" s="107"/>
      <c r="K160" s="107">
        <f t="shared" si="22"/>
        <v>538949.61</v>
      </c>
      <c r="L160" s="107"/>
      <c r="M160" s="107"/>
      <c r="N160" s="107">
        <f t="shared" si="22"/>
        <v>184210.3</v>
      </c>
      <c r="O160" s="107">
        <f t="shared" si="22"/>
        <v>0</v>
      </c>
      <c r="P160" s="107">
        <f t="shared" si="22"/>
        <v>0</v>
      </c>
      <c r="Q160" s="107">
        <f t="shared" si="22"/>
        <v>12</v>
      </c>
      <c r="R160" s="107">
        <f t="shared" si="22"/>
        <v>2</v>
      </c>
      <c r="S160" s="90"/>
      <c r="T160" s="90"/>
      <c r="U160" s="107"/>
    </row>
    <row r="161" ht="38.25" customHeight="1" spans="1:21">
      <c r="A161" s="133" t="s">
        <v>313</v>
      </c>
      <c r="B161" s="133"/>
      <c r="C161" s="133"/>
      <c r="D161" s="133"/>
      <c r="E161" s="133"/>
      <c r="F161" s="134" t="s">
        <v>314</v>
      </c>
      <c r="G161" s="135"/>
      <c r="H161" s="134"/>
      <c r="I161" s="134"/>
      <c r="J161" s="134"/>
      <c r="K161" s="134"/>
      <c r="L161" s="134"/>
      <c r="M161" s="133" t="s">
        <v>315</v>
      </c>
      <c r="N161" s="133"/>
      <c r="O161" s="133"/>
      <c r="P161" s="133"/>
      <c r="Q161" s="133"/>
      <c r="R161" s="133"/>
      <c r="S161" s="133"/>
      <c r="T161" s="133"/>
      <c r="U161" s="133"/>
    </row>
    <row r="162" ht="44.25" customHeight="1" spans="1:21">
      <c r="A162" s="136" t="s">
        <v>316</v>
      </c>
      <c r="B162" s="136"/>
      <c r="C162" s="136"/>
      <c r="D162" s="136"/>
      <c r="E162" s="136"/>
      <c r="F162" s="136"/>
      <c r="G162" s="137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</row>
    <row r="163" ht="17.1" customHeight="1" spans="1:1">
      <c r="A163" s="5" t="s">
        <v>317</v>
      </c>
    </row>
    <row r="164" ht="17.1" customHeight="1"/>
    <row r="165" ht="17.1" customHeight="1"/>
    <row r="166" ht="17.1" customHeight="1"/>
    <row r="167" ht="17.1" customHeight="1"/>
    <row r="168" ht="17.1" customHeight="1"/>
    <row r="169" ht="17.1" customHeight="1"/>
    <row r="170" ht="17.1" customHeight="1"/>
    <row r="171" ht="17.1" customHeight="1"/>
    <row r="172" ht="17.1" customHeight="1"/>
    <row r="173" ht="17.1" customHeight="1"/>
    <row r="174" ht="17.1" customHeight="1"/>
    <row r="175" ht="17.1" customHeight="1"/>
    <row r="176" ht="17.1" customHeight="1"/>
    <row r="177" ht="17.1" customHeight="1"/>
    <row r="178" ht="17.1" customHeight="1"/>
    <row r="179" ht="17.1" customHeight="1"/>
    <row r="180" ht="17.1" customHeight="1"/>
    <row r="181" ht="17.1" customHeight="1"/>
    <row r="182" ht="17.1" customHeight="1"/>
    <row r="183" ht="17.1" customHeight="1"/>
    <row r="184" ht="17.1" customHeight="1"/>
    <row r="185" ht="17.1" customHeight="1"/>
    <row r="186" ht="17.1" customHeight="1"/>
    <row r="187" ht="17.1" customHeight="1"/>
    <row r="188" ht="17.1" customHeight="1"/>
    <row r="189" ht="17.1" customHeight="1"/>
    <row r="190" ht="17.1" customHeight="1"/>
    <row r="191" ht="17.1" customHeight="1"/>
    <row r="192" ht="17.1" customHeight="1"/>
    <row r="193" ht="17.1" customHeight="1"/>
    <row r="194" ht="17.1" customHeight="1"/>
    <row r="195" ht="17.1" customHeight="1"/>
    <row r="196" ht="17.1" customHeight="1"/>
    <row r="197" ht="17.1" customHeight="1"/>
    <row r="198" ht="17.1" customHeight="1"/>
    <row r="199" ht="17.1" customHeight="1"/>
    <row r="200" ht="17.1" customHeight="1"/>
    <row r="201" ht="17.1" customHeight="1"/>
    <row r="202" ht="17.1" customHeight="1"/>
    <row r="203" ht="17.1" customHeight="1"/>
    <row r="204" ht="17.1" customHeight="1"/>
    <row r="205" ht="17.1" customHeight="1"/>
    <row r="206" ht="17.1" customHeight="1"/>
    <row r="207" ht="17.1" customHeight="1"/>
    <row r="208" ht="17.1" customHeight="1"/>
    <row r="209" ht="17.1" customHeight="1"/>
    <row r="210" ht="17.1" customHeight="1"/>
    <row r="211" ht="17.1" customHeight="1"/>
    <row r="212" ht="17.1" customHeight="1"/>
    <row r="213" ht="17.1" customHeight="1"/>
    <row r="214" ht="17.1" customHeight="1"/>
    <row r="215" ht="17.1" customHeight="1"/>
    <row r="216" ht="17.1" customHeight="1"/>
    <row r="217" ht="17.1" customHeight="1"/>
    <row r="218" ht="17.1" customHeight="1"/>
    <row r="219" ht="17.1" customHeight="1"/>
    <row r="220" ht="17.1" customHeight="1"/>
    <row r="221" ht="17.1" customHeight="1"/>
    <row r="222" ht="17.1" customHeight="1"/>
    <row r="223" ht="17.1" customHeight="1"/>
    <row r="224" ht="17.1" customHeight="1"/>
    <row r="225" ht="17.1" customHeight="1"/>
    <row r="226" ht="17.1" customHeight="1"/>
    <row r="227" ht="17.1" customHeight="1"/>
    <row r="228" ht="17.1" customHeight="1"/>
    <row r="229" ht="17.1" customHeight="1"/>
    <row r="230" ht="17.1" customHeight="1"/>
    <row r="231" ht="17.1" customHeight="1"/>
    <row r="232" ht="17.1" customHeight="1"/>
    <row r="233" ht="17.1" customHeight="1"/>
    <row r="234" ht="17.1" customHeight="1"/>
    <row r="235" ht="17.1" customHeight="1"/>
    <row r="236" ht="17.1" customHeight="1"/>
    <row r="237" ht="17.1" customHeight="1"/>
    <row r="238" ht="17.1" customHeight="1"/>
    <row r="239" ht="17.1" customHeight="1"/>
    <row r="240" ht="17.1" customHeight="1"/>
    <row r="241" ht="17.1" customHeight="1"/>
    <row r="242" ht="17.1" customHeight="1"/>
    <row r="243" ht="17.1" customHeight="1"/>
    <row r="244" ht="17.1" customHeight="1"/>
    <row r="245" ht="17.1" customHeight="1"/>
    <row r="246" ht="17.1" customHeight="1"/>
    <row r="247" ht="17.1" customHeight="1"/>
    <row r="248" ht="17.1" customHeight="1"/>
    <row r="249" ht="17.1" customHeight="1"/>
    <row r="250" ht="17.1" customHeight="1"/>
    <row r="251" ht="17.1" customHeight="1"/>
    <row r="252" ht="17.1" customHeight="1"/>
    <row r="253" ht="17.1" customHeight="1"/>
    <row r="254" ht="17.1" customHeight="1"/>
    <row r="255" ht="17.1" customHeight="1"/>
    <row r="256" ht="17.1" customHeight="1"/>
    <row r="257" ht="17.1" customHeight="1"/>
    <row r="258" ht="17.1" customHeight="1"/>
    <row r="259" ht="17.1" customHeight="1"/>
    <row r="260" ht="17.1" customHeight="1"/>
    <row r="261" ht="17.1" customHeight="1"/>
    <row r="262" ht="17.1" customHeight="1"/>
    <row r="263" ht="17.1" customHeight="1"/>
    <row r="264" ht="17.1" customHeight="1"/>
    <row r="265" ht="17.1" customHeight="1"/>
    <row r="266" ht="17.1" customHeight="1"/>
    <row r="267" ht="17.1" customHeight="1"/>
    <row r="268" ht="17.1" customHeight="1"/>
    <row r="269" ht="17.1" customHeight="1"/>
    <row r="270" ht="17.1" customHeight="1"/>
    <row r="271" ht="17.1" customHeight="1"/>
    <row r="272" ht="17.1" customHeight="1"/>
    <row r="273" ht="17.1" customHeight="1"/>
    <row r="274" ht="17.1" customHeight="1"/>
    <row r="275" ht="17.1" customHeight="1"/>
    <row r="276" ht="17.1" customHeight="1"/>
    <row r="277" ht="17.1" customHeight="1"/>
    <row r="278" ht="17.1" customHeight="1"/>
    <row r="279" ht="17.1" customHeight="1"/>
    <row r="280" ht="17.1" customHeight="1"/>
    <row r="281" ht="17.1" customHeight="1"/>
    <row r="282" ht="17.1" customHeight="1"/>
    <row r="283" ht="17.1" customHeight="1"/>
    <row r="284" ht="17.1" customHeight="1"/>
    <row r="285" ht="17.1" customHeight="1"/>
    <row r="286" ht="17.1" customHeight="1"/>
    <row r="287" ht="17.1" customHeight="1"/>
    <row r="288" ht="17.1" customHeight="1"/>
    <row r="289" ht="17.1" customHeight="1"/>
    <row r="290" ht="17.1" customHeight="1"/>
    <row r="291" ht="17.1" customHeight="1"/>
    <row r="292" ht="17.1" customHeight="1"/>
    <row r="293" ht="17.1" customHeight="1"/>
    <row r="294" ht="17.1" customHeight="1"/>
    <row r="295" ht="17.1" customHeight="1"/>
    <row r="296" ht="17.1" customHeight="1"/>
    <row r="297" ht="17.1" customHeight="1"/>
    <row r="298" ht="17.1" customHeight="1"/>
    <row r="299" ht="17.1" customHeight="1"/>
    <row r="300" ht="17.1" customHeight="1"/>
    <row r="301" ht="17.1" customHeight="1"/>
    <row r="302" ht="17.1" customHeight="1"/>
    <row r="303" ht="17.1" customHeight="1"/>
    <row r="304" ht="16.15" customHeight="1"/>
    <row r="305" ht="17.1" customHeight="1"/>
    <row r="306" ht="17.1" customHeight="1"/>
    <row r="307" ht="17.1" customHeight="1"/>
    <row r="308" ht="17.1" customHeight="1"/>
    <row r="309" ht="17.1" customHeight="1"/>
    <row r="310" ht="17.1" customHeight="1"/>
    <row r="311" ht="17.1" customHeight="1"/>
    <row r="312" ht="17.1" customHeight="1"/>
    <row r="313" ht="17.1" customHeight="1"/>
    <row r="314" ht="17.1" customHeight="1"/>
    <row r="315" ht="17.1" customHeight="1"/>
    <row r="316" ht="17.1" customHeight="1"/>
    <row r="317" ht="17.1" customHeight="1"/>
    <row r="318" ht="17.1" customHeight="1"/>
    <row r="319" ht="17.1" customHeight="1"/>
    <row r="320" ht="17.1" customHeight="1"/>
    <row r="321" ht="17.1" customHeight="1"/>
    <row r="322" ht="17.1" customHeight="1"/>
    <row r="323" ht="17.1" customHeight="1"/>
    <row r="324" ht="17.1" customHeight="1"/>
    <row r="325" ht="17.1" customHeight="1"/>
    <row r="326" ht="17.1" customHeight="1"/>
    <row r="327" ht="17.1" customHeight="1"/>
    <row r="328" ht="16.15" customHeight="1"/>
    <row r="329" ht="17.1" customHeight="1"/>
    <row r="330" ht="17.1" customHeight="1"/>
    <row r="331" ht="17.1" customHeight="1"/>
    <row r="332" ht="17.1" customHeight="1"/>
    <row r="333" ht="17.1" customHeight="1"/>
    <row r="334" ht="17.1" customHeight="1"/>
    <row r="335" ht="17.1" customHeight="1"/>
    <row r="336" ht="17.1" customHeight="1"/>
    <row r="337" ht="17.1" customHeight="1"/>
    <row r="338" ht="17.1" customHeight="1"/>
    <row r="339" ht="17.1" customHeight="1"/>
    <row r="340" ht="17.1" customHeight="1"/>
    <row r="341" ht="17.1" customHeight="1"/>
    <row r="342" ht="17.1" customHeight="1"/>
    <row r="343" ht="17.1" customHeight="1"/>
    <row r="344" ht="17.1" customHeight="1"/>
    <row r="345" ht="17.1" customHeight="1"/>
    <row r="346" ht="17.1" customHeight="1"/>
    <row r="347" ht="17.1" customHeight="1"/>
    <row r="348" ht="57" customHeight="1"/>
    <row r="349" ht="17.1" customHeight="1"/>
    <row r="350" ht="17.1" customHeight="1"/>
  </sheetData>
  <mergeCells count="81">
    <mergeCell ref="A1:U1"/>
    <mergeCell ref="A2:G2"/>
    <mergeCell ref="H2:U2"/>
    <mergeCell ref="E3:F3"/>
    <mergeCell ref="H3:P3"/>
    <mergeCell ref="J4:L4"/>
    <mergeCell ref="M4:P4"/>
    <mergeCell ref="A161:E161"/>
    <mergeCell ref="F161:L161"/>
    <mergeCell ref="M161:U161"/>
    <mergeCell ref="A162:U162"/>
    <mergeCell ref="A3:A5"/>
    <mergeCell ref="A32:A33"/>
    <mergeCell ref="A54:A56"/>
    <mergeCell ref="A64:A67"/>
    <mergeCell ref="A68:A69"/>
    <mergeCell ref="A74:A78"/>
    <mergeCell ref="A90:A91"/>
    <mergeCell ref="A92:A93"/>
    <mergeCell ref="A96:A97"/>
    <mergeCell ref="A106:A107"/>
    <mergeCell ref="A119:A120"/>
    <mergeCell ref="A131:A132"/>
    <mergeCell ref="A135:A136"/>
    <mergeCell ref="A140:A141"/>
    <mergeCell ref="A142:A143"/>
    <mergeCell ref="A149:A150"/>
    <mergeCell ref="A152:A153"/>
    <mergeCell ref="A157:A158"/>
    <mergeCell ref="B3:B5"/>
    <mergeCell ref="B32:B33"/>
    <mergeCell ref="B64:B67"/>
    <mergeCell ref="B68:B69"/>
    <mergeCell ref="B96:B97"/>
    <mergeCell ref="B106:B107"/>
    <mergeCell ref="B119:B120"/>
    <mergeCell ref="B131:B132"/>
    <mergeCell ref="B140:B141"/>
    <mergeCell ref="B142:B143"/>
    <mergeCell ref="B149:B150"/>
    <mergeCell ref="B152:B153"/>
    <mergeCell ref="B157:B158"/>
    <mergeCell ref="C3:C5"/>
    <mergeCell ref="C106:C107"/>
    <mergeCell ref="C157:C158"/>
    <mergeCell ref="D3:D5"/>
    <mergeCell ref="D64:D65"/>
    <mergeCell ref="D66:D67"/>
    <mergeCell ref="D68:D69"/>
    <mergeCell ref="D96:D97"/>
    <mergeCell ref="D106:D107"/>
    <mergeCell ref="D140:D141"/>
    <mergeCell ref="E4:E5"/>
    <mergeCell ref="E64:E65"/>
    <mergeCell ref="E66:E67"/>
    <mergeCell ref="E68:E69"/>
    <mergeCell ref="F4:F5"/>
    <mergeCell ref="F64:F65"/>
    <mergeCell ref="F66:F67"/>
    <mergeCell ref="F68:F69"/>
    <mergeCell ref="G3:G5"/>
    <mergeCell ref="G64:G65"/>
    <mergeCell ref="G66:G67"/>
    <mergeCell ref="G68:G69"/>
    <mergeCell ref="G96:G97"/>
    <mergeCell ref="H4:H5"/>
    <mergeCell ref="H64:H65"/>
    <mergeCell ref="H66:H67"/>
    <mergeCell ref="H68:H69"/>
    <mergeCell ref="I4:I5"/>
    <mergeCell ref="I64:I65"/>
    <mergeCell ref="I66:I67"/>
    <mergeCell ref="I68:I69"/>
    <mergeCell ref="L66:L67"/>
    <mergeCell ref="L140:L141"/>
    <mergeCell ref="Q3:Q5"/>
    <mergeCell ref="Q140:Q141"/>
    <mergeCell ref="R3:R5"/>
    <mergeCell ref="S3:S5"/>
    <mergeCell ref="T3:T5"/>
    <mergeCell ref="U3:U5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区级直管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旭日东升</cp:lastModifiedBy>
  <dcterms:created xsi:type="dcterms:W3CDTF">2020-02-20T08:28:00Z</dcterms:created>
  <cp:lastPrinted>2023-02-02T06:53:00Z</cp:lastPrinted>
  <dcterms:modified xsi:type="dcterms:W3CDTF">2025-06-03T01:57:06Z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0EE70FAA9D164BD8ADCBFE90D69BEB2F_13</vt:lpwstr>
  </property>
</Properties>
</file>