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 activeTab="3"/>
  </bookViews>
  <sheets>
    <sheet name="封面 " sheetId="8" r:id="rId1"/>
    <sheet name="总说明" sheetId="9" r:id="rId2"/>
    <sheet name="汇总表" sheetId="1" r:id="rId3"/>
    <sheet name="第100章" sheetId="2" r:id="rId4"/>
    <sheet name="第200章" sheetId="3" r:id="rId5"/>
    <sheet name="第300章" sheetId="4" r:id="rId6"/>
    <sheet name="第400章" sheetId="5" r:id="rId7"/>
    <sheet name="第500章" sheetId="6" r:id="rId8"/>
    <sheet name="第600章" sheetId="7" r:id="rId9"/>
  </sheets>
  <definedNames>
    <definedName name="_xlnm.Print_Area" localSheetId="3">第100章!$A$1:$M$16</definedName>
    <definedName name="_xlnm.Print_Area" localSheetId="7">第500章!$A$1:$L$27</definedName>
    <definedName name="_xlnm.Print_Area" localSheetId="8">第600章!$A$1:$L$18</definedName>
    <definedName name="_xlnm.Print_Area" localSheetId="6">第400章!$A$1:$L$18</definedName>
    <definedName name="_xlnm.Print_Titles">#N/A</definedName>
    <definedName name="_xlnm.Print_Area" localSheetId="0">'封面 '!$A$1:$A$12</definedName>
    <definedName name="_xlnm.Print_Titles" localSheetId="7">第500章!$1:$5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<sst xmlns="http://schemas.openxmlformats.org/spreadsheetml/2006/main" count="399" uniqueCount="219">
  <si>
    <t>2026年宁合高速日常综合养护项目</t>
  </si>
  <si>
    <t>养</t>
  </si>
  <si>
    <t>护</t>
  </si>
  <si>
    <t>清</t>
  </si>
  <si>
    <t>单</t>
  </si>
  <si>
    <t>采 购 人：南京市公路事业发展中心</t>
  </si>
  <si>
    <t>采购代理：江苏鸿标工程项目管理有限公司</t>
  </si>
  <si>
    <t>二○二五年十二月</t>
  </si>
  <si>
    <t>养护清单说明</t>
  </si>
  <si>
    <t>1、养护清单应与招标文件、合同条款等文件结合起来查阅与理解。</t>
  </si>
  <si>
    <t>2、养护清单中所列须求数量是估算的或设计的预计数量，仅作为投标的共同基础，不能作为最终结算与支付的依据。</t>
  </si>
  <si>
    <t>3、除非合同另有规定，养护清单中有标价的单价和总额价均已包含了为实施和完成合同工程所需的劳务、材料、机械、质检（自检）、安装、缺陷修复、管理、保险、税费、利润等费用，以及合同明示或暗示的所有责任、义务和一般风险。</t>
  </si>
  <si>
    <t>4、养护清单中的每一个细目都需填入单价。对于没有填入单价或合价的细目，其费用应视为已包括在养护清单的其他单价或合价中，承包人必须按采购人指令完成养护清单中未填入单价或合价的工程细目，但不能得到结算与支付。</t>
  </si>
  <si>
    <t>5、符合合同条款规定的全部费用应认为已被计入有标价的养护清单所列各细目之中，未列细目不予计量的工作，其费用应视为已分摊在本合同工程的有关细目的单价或合价之中。</t>
  </si>
  <si>
    <t>6、养护清单中所列清单量的变动，丝毫不会降低或影响合同条款的效力，也不免除承包人按规定的标准完成任务和修复缺陷的责任。</t>
  </si>
  <si>
    <t>7、养护清单中各项金额均以人民币（元）结算。</t>
  </si>
  <si>
    <r>
      <rPr>
        <b/>
        <sz val="14"/>
        <color theme="1"/>
        <rFont val="Times New Roman"/>
        <charset val="134"/>
      </rPr>
      <t>2026</t>
    </r>
    <r>
      <rPr>
        <b/>
        <sz val="14"/>
        <color theme="1"/>
        <rFont val="宋体"/>
        <charset val="134"/>
      </rPr>
      <t>年宁合高速日常综合养护项目养护清单汇总表</t>
    </r>
  </si>
  <si>
    <r>
      <rPr>
        <sz val="12"/>
        <color theme="1"/>
        <rFont val="宋体"/>
        <charset val="134"/>
      </rPr>
      <t>线路：宁合高速龙华立交至苏皖交界</t>
    </r>
  </si>
  <si>
    <r>
      <rPr>
        <sz val="12"/>
        <color theme="1"/>
        <rFont val="宋体"/>
        <charset val="134"/>
      </rPr>
      <t>里程：约</t>
    </r>
    <r>
      <rPr>
        <sz val="12"/>
        <color theme="1"/>
        <rFont val="Times New Roman"/>
        <charset val="134"/>
      </rPr>
      <t>24.386km</t>
    </r>
  </si>
  <si>
    <r>
      <rPr>
        <sz val="12"/>
        <color theme="1"/>
        <rFont val="宋体"/>
        <charset val="134"/>
      </rPr>
      <t>货币单位：人民币元</t>
    </r>
  </si>
  <si>
    <r>
      <rPr>
        <sz val="12"/>
        <color theme="1"/>
        <rFont val="宋体"/>
        <charset val="134"/>
      </rPr>
      <t>序号</t>
    </r>
  </si>
  <si>
    <r>
      <rPr>
        <sz val="12"/>
        <color theme="1"/>
        <rFont val="宋体"/>
        <charset val="134"/>
      </rPr>
      <t>章次</t>
    </r>
  </si>
  <si>
    <r>
      <rPr>
        <sz val="12"/>
        <color theme="1"/>
        <rFont val="宋体"/>
        <charset val="134"/>
      </rPr>
      <t>科目名称</t>
    </r>
  </si>
  <si>
    <r>
      <rPr>
        <sz val="12"/>
        <color theme="1"/>
        <rFont val="宋体"/>
        <charset val="134"/>
      </rPr>
      <t>基价类</t>
    </r>
  </si>
  <si>
    <r>
      <rPr>
        <sz val="12"/>
        <color theme="1"/>
        <rFont val="宋体"/>
        <charset val="134"/>
      </rPr>
      <t>单价类</t>
    </r>
  </si>
  <si>
    <r>
      <rPr>
        <sz val="12"/>
        <color theme="1"/>
        <rFont val="宋体"/>
        <charset val="134"/>
      </rPr>
      <t>金额（元）</t>
    </r>
  </si>
  <si>
    <r>
      <rPr>
        <sz val="12"/>
        <color theme="1"/>
        <rFont val="宋体"/>
        <charset val="134"/>
      </rPr>
      <t>备注</t>
    </r>
  </si>
  <si>
    <r>
      <rPr>
        <sz val="11"/>
        <rFont val="宋体"/>
        <charset val="0"/>
      </rPr>
      <t>总则</t>
    </r>
  </si>
  <si>
    <r>
      <rPr>
        <sz val="11"/>
        <rFont val="宋体"/>
        <charset val="134"/>
      </rPr>
      <t>路基</t>
    </r>
  </si>
  <si>
    <r>
      <rPr>
        <sz val="11"/>
        <rFont val="宋体"/>
        <charset val="134"/>
      </rPr>
      <t>路面</t>
    </r>
  </si>
  <si>
    <r>
      <rPr>
        <sz val="11"/>
        <rFont val="宋体"/>
        <charset val="134"/>
      </rPr>
      <t>桥梁、涵洞</t>
    </r>
  </si>
  <si>
    <r>
      <rPr>
        <sz val="11"/>
        <rFont val="宋体"/>
        <charset val="0"/>
      </rPr>
      <t>沿线安全设施</t>
    </r>
  </si>
  <si>
    <r>
      <rPr>
        <sz val="11"/>
        <rFont val="宋体"/>
        <charset val="134"/>
      </rPr>
      <t>绿化</t>
    </r>
  </si>
  <si>
    <r>
      <rPr>
        <sz val="11"/>
        <rFont val="宋体"/>
        <charset val="134"/>
      </rPr>
      <t>清单小计</t>
    </r>
  </si>
  <si>
    <r>
      <rPr>
        <sz val="11"/>
        <rFont val="宋体"/>
        <charset val="134"/>
      </rPr>
      <t>暂列金额（清单小计</t>
    </r>
    <r>
      <rPr>
        <sz val="11"/>
        <rFont val="Times New Roman"/>
        <charset val="134"/>
      </rPr>
      <t>×8%</t>
    </r>
    <r>
      <rPr>
        <sz val="11"/>
        <rFont val="宋体"/>
        <charset val="134"/>
      </rPr>
      <t>）</t>
    </r>
  </si>
  <si>
    <r>
      <rPr>
        <sz val="11"/>
        <rFont val="宋体"/>
        <charset val="134"/>
      </rPr>
      <t>安全生产费（清单小计</t>
    </r>
    <r>
      <rPr>
        <sz val="11"/>
        <rFont val="Times New Roman"/>
        <charset val="134"/>
      </rPr>
      <t>×2%</t>
    </r>
    <r>
      <rPr>
        <sz val="11"/>
        <rFont val="宋体"/>
        <charset val="134"/>
      </rPr>
      <t>）</t>
    </r>
  </si>
  <si>
    <r>
      <rPr>
        <sz val="11"/>
        <rFont val="宋体"/>
        <charset val="134"/>
      </rPr>
      <t>合计（清单小计</t>
    </r>
    <r>
      <rPr>
        <sz val="11"/>
        <rFont val="Times New Roman"/>
        <charset val="134"/>
      </rPr>
      <t>+</t>
    </r>
    <r>
      <rPr>
        <sz val="11"/>
        <rFont val="宋体"/>
        <charset val="134"/>
      </rPr>
      <t>暂列金额</t>
    </r>
    <r>
      <rPr>
        <sz val="11"/>
        <rFont val="Times New Roman"/>
        <charset val="134"/>
      </rPr>
      <t>+</t>
    </r>
    <r>
      <rPr>
        <sz val="11"/>
        <rFont val="宋体"/>
        <charset val="134"/>
      </rPr>
      <t>安全生产费）</t>
    </r>
  </si>
  <si>
    <r>
      <rPr>
        <sz val="12"/>
        <color theme="1"/>
        <rFont val="宋体"/>
        <charset val="134"/>
      </rPr>
      <t>总计</t>
    </r>
  </si>
  <si>
    <r>
      <rPr>
        <b/>
        <sz val="14"/>
        <color theme="1"/>
        <rFont val="Times New Roman"/>
        <charset val="134"/>
      </rPr>
      <t>2026</t>
    </r>
    <r>
      <rPr>
        <b/>
        <sz val="14"/>
        <color theme="1"/>
        <rFont val="宋体"/>
        <charset val="134"/>
      </rPr>
      <t>年宁合高速日常综合养护项目养护清单</t>
    </r>
  </si>
  <si>
    <r>
      <rPr>
        <sz val="10"/>
        <color theme="1"/>
        <rFont val="宋体"/>
        <charset val="134"/>
      </rPr>
      <t>里程：约</t>
    </r>
    <r>
      <rPr>
        <sz val="10"/>
        <color theme="1"/>
        <rFont val="Times New Roman"/>
        <charset val="134"/>
      </rPr>
      <t>24.386km</t>
    </r>
  </si>
  <si>
    <t>货币单位：人民币元</t>
  </si>
  <si>
    <r>
      <rPr>
        <sz val="10"/>
        <color theme="1"/>
        <rFont val="Times New Roman"/>
        <charset val="134"/>
      </rPr>
      <t>100</t>
    </r>
    <r>
      <rPr>
        <sz val="10"/>
        <color theme="1"/>
        <rFont val="宋体"/>
        <charset val="134"/>
      </rPr>
      <t>章</t>
    </r>
    <r>
      <rPr>
        <sz val="10"/>
        <color theme="1"/>
        <rFont val="Times New Roman"/>
        <charset val="134"/>
      </rPr>
      <t xml:space="preserve"> </t>
    </r>
    <r>
      <rPr>
        <sz val="10"/>
        <color theme="1"/>
        <rFont val="宋体"/>
        <charset val="134"/>
      </rPr>
      <t>总则</t>
    </r>
  </si>
  <si>
    <t>基价类</t>
  </si>
  <si>
    <t>单价类</t>
  </si>
  <si>
    <t>项目编号</t>
  </si>
  <si>
    <t>项目名称</t>
  </si>
  <si>
    <t>单位</t>
  </si>
  <si>
    <t>数量</t>
  </si>
  <si>
    <t>单价</t>
  </si>
  <si>
    <t>合价</t>
  </si>
  <si>
    <t>养护基础台账图表技术档案</t>
  </si>
  <si>
    <t>套</t>
  </si>
  <si>
    <r>
      <rPr>
        <sz val="10"/>
        <color theme="1"/>
        <rFont val="宋体"/>
        <charset val="134"/>
      </rPr>
      <t>冬防</t>
    </r>
    <r>
      <rPr>
        <sz val="10"/>
        <color theme="1"/>
        <rFont val="Times New Roman"/>
        <charset val="134"/>
      </rPr>
      <t>101-1</t>
    </r>
  </si>
  <si>
    <r>
      <rPr>
        <sz val="10"/>
        <color theme="1"/>
        <rFont val="宋体"/>
        <charset val="134"/>
      </rPr>
      <t>装载机</t>
    </r>
    <r>
      <rPr>
        <sz val="10"/>
        <color theme="1"/>
        <rFont val="Times New Roman"/>
        <charset val="134"/>
      </rPr>
      <t>50</t>
    </r>
    <r>
      <rPr>
        <sz val="10"/>
        <color theme="1"/>
        <rFont val="宋体"/>
        <charset val="134"/>
      </rPr>
      <t>型</t>
    </r>
  </si>
  <si>
    <t>包月</t>
  </si>
  <si>
    <r>
      <rPr>
        <sz val="10"/>
        <color theme="1"/>
        <rFont val="Times New Roman"/>
        <charset val="134"/>
      </rPr>
      <t>2</t>
    </r>
    <r>
      <rPr>
        <sz val="10"/>
        <color theme="1"/>
        <rFont val="宋体"/>
        <charset val="134"/>
      </rPr>
      <t>台</t>
    </r>
    <r>
      <rPr>
        <sz val="10"/>
        <color theme="1"/>
        <rFont val="Times New Roman"/>
        <charset val="134"/>
      </rPr>
      <t>×3</t>
    </r>
    <r>
      <rPr>
        <sz val="10"/>
        <color theme="1"/>
        <rFont val="宋体"/>
        <charset val="134"/>
      </rPr>
      <t>月</t>
    </r>
  </si>
  <si>
    <t>日常巡视检查</t>
  </si>
  <si>
    <t>km</t>
  </si>
  <si>
    <r>
      <rPr>
        <sz val="10"/>
        <color theme="1"/>
        <rFont val="宋体"/>
        <charset val="134"/>
      </rPr>
      <t>冬防</t>
    </r>
    <r>
      <rPr>
        <sz val="10"/>
        <color theme="1"/>
        <rFont val="Times New Roman"/>
        <charset val="134"/>
      </rPr>
      <t>101-2</t>
    </r>
  </si>
  <si>
    <r>
      <rPr>
        <sz val="10"/>
        <color theme="1"/>
        <rFont val="宋体"/>
        <charset val="134"/>
      </rPr>
      <t>融雪撒布机（</t>
    </r>
    <r>
      <rPr>
        <sz val="10"/>
        <color theme="1"/>
        <rFont val="Times New Roman"/>
        <charset val="134"/>
      </rPr>
      <t>8m³</t>
    </r>
    <r>
      <rPr>
        <sz val="10"/>
        <color theme="1"/>
        <rFont val="宋体"/>
        <charset val="134"/>
      </rPr>
      <t>以上）</t>
    </r>
  </si>
  <si>
    <r>
      <rPr>
        <sz val="10"/>
        <color theme="1"/>
        <rFont val="Times New Roman"/>
        <charset val="134"/>
      </rPr>
      <t>8</t>
    </r>
    <r>
      <rPr>
        <sz val="10"/>
        <color theme="1"/>
        <rFont val="宋体"/>
        <charset val="134"/>
      </rPr>
      <t>台</t>
    </r>
    <r>
      <rPr>
        <sz val="10"/>
        <color theme="1"/>
        <rFont val="Times New Roman"/>
        <charset val="134"/>
      </rPr>
      <t>×3</t>
    </r>
    <r>
      <rPr>
        <sz val="10"/>
        <color theme="1"/>
        <rFont val="宋体"/>
        <charset val="134"/>
      </rPr>
      <t>个月</t>
    </r>
  </si>
  <si>
    <t>公共责任险</t>
  </si>
  <si>
    <t>项</t>
  </si>
  <si>
    <r>
      <rPr>
        <sz val="10"/>
        <color theme="1"/>
        <rFont val="宋体"/>
        <charset val="134"/>
      </rPr>
      <t>冬防</t>
    </r>
    <r>
      <rPr>
        <sz val="10"/>
        <color theme="1"/>
        <rFont val="Times New Roman"/>
        <charset val="134"/>
      </rPr>
      <t>101-3</t>
    </r>
  </si>
  <si>
    <t>撒布机底盘车</t>
  </si>
  <si>
    <t>公路标志服</t>
  </si>
  <si>
    <r>
      <rPr>
        <sz val="10"/>
        <rFont val="宋体"/>
        <charset val="134"/>
      </rPr>
      <t>人</t>
    </r>
    <r>
      <rPr>
        <sz val="10"/>
        <rFont val="Times New Roman"/>
        <charset val="134"/>
      </rPr>
      <t>/</t>
    </r>
    <r>
      <rPr>
        <sz val="10"/>
        <rFont val="宋体"/>
        <charset val="134"/>
      </rPr>
      <t>年</t>
    </r>
  </si>
  <si>
    <r>
      <rPr>
        <sz val="10"/>
        <color theme="1"/>
        <rFont val="宋体"/>
        <charset val="134"/>
      </rPr>
      <t>冬防</t>
    </r>
    <r>
      <rPr>
        <sz val="10"/>
        <color theme="1"/>
        <rFont val="Times New Roman"/>
        <charset val="134"/>
      </rPr>
      <t>101-4</t>
    </r>
  </si>
  <si>
    <t>滚刷</t>
  </si>
  <si>
    <r>
      <rPr>
        <sz val="10"/>
        <color theme="1"/>
        <rFont val="Times New Roman"/>
        <charset val="134"/>
      </rPr>
      <t>4</t>
    </r>
    <r>
      <rPr>
        <sz val="10"/>
        <color theme="1"/>
        <rFont val="宋体"/>
        <charset val="134"/>
      </rPr>
      <t>台</t>
    </r>
    <r>
      <rPr>
        <sz val="10"/>
        <color theme="1"/>
        <rFont val="Times New Roman"/>
        <charset val="134"/>
      </rPr>
      <t>×3</t>
    </r>
    <r>
      <rPr>
        <sz val="10"/>
        <color theme="1"/>
        <rFont val="宋体"/>
        <charset val="134"/>
      </rPr>
      <t>个月</t>
    </r>
  </si>
  <si>
    <t>垃圾清运费用</t>
  </si>
  <si>
    <t>年</t>
  </si>
  <si>
    <r>
      <rPr>
        <sz val="10"/>
        <color theme="1"/>
        <rFont val="宋体"/>
        <charset val="134"/>
      </rPr>
      <t>冬防</t>
    </r>
    <r>
      <rPr>
        <sz val="10"/>
        <color theme="1"/>
        <rFont val="Times New Roman"/>
        <charset val="134"/>
      </rPr>
      <t>101-5</t>
    </r>
  </si>
  <si>
    <t>滚刷底盘车</t>
  </si>
  <si>
    <r>
      <rPr>
        <sz val="10"/>
        <color theme="1"/>
        <rFont val="宋体"/>
        <charset val="134"/>
      </rPr>
      <t>冬防</t>
    </r>
    <r>
      <rPr>
        <sz val="10"/>
        <color theme="1"/>
        <rFont val="Times New Roman"/>
        <charset val="134"/>
      </rPr>
      <t>101-6</t>
    </r>
  </si>
  <si>
    <t>雪铲</t>
  </si>
  <si>
    <r>
      <rPr>
        <sz val="10"/>
        <color theme="1"/>
        <rFont val="宋体"/>
        <charset val="134"/>
      </rPr>
      <t>冬防</t>
    </r>
    <r>
      <rPr>
        <sz val="10"/>
        <color theme="1"/>
        <rFont val="Times New Roman"/>
        <charset val="134"/>
      </rPr>
      <t>101-7</t>
    </r>
  </si>
  <si>
    <t>雪铲底盘车</t>
  </si>
  <si>
    <r>
      <rPr>
        <sz val="10"/>
        <color theme="1"/>
        <rFont val="宋体"/>
        <charset val="134"/>
      </rPr>
      <t>冬防</t>
    </r>
    <r>
      <rPr>
        <sz val="10"/>
        <color theme="1"/>
        <rFont val="Times New Roman"/>
        <charset val="134"/>
      </rPr>
      <t>101-8</t>
    </r>
  </si>
  <si>
    <t>环保融雪剂</t>
  </si>
  <si>
    <t>吨</t>
  </si>
  <si>
    <r>
      <rPr>
        <sz val="10"/>
        <color theme="1"/>
        <rFont val="宋体"/>
        <charset val="134"/>
      </rPr>
      <t>冬防</t>
    </r>
    <r>
      <rPr>
        <sz val="10"/>
        <color theme="1"/>
        <rFont val="Times New Roman"/>
        <charset val="134"/>
      </rPr>
      <t>101-9</t>
    </r>
  </si>
  <si>
    <t>冬防人工</t>
  </si>
  <si>
    <t>人次</t>
  </si>
  <si>
    <t>防汛</t>
  </si>
  <si>
    <r>
      <rPr>
        <sz val="10"/>
        <color theme="1"/>
        <rFont val="宋体"/>
        <charset val="134"/>
      </rPr>
      <t>基价类</t>
    </r>
    <r>
      <rPr>
        <sz val="10"/>
        <color theme="1"/>
        <rFont val="Times New Roman"/>
        <charset val="134"/>
      </rPr>
      <t>100</t>
    </r>
    <r>
      <rPr>
        <sz val="10"/>
        <color theme="1"/>
        <rFont val="宋体"/>
        <charset val="134"/>
      </rPr>
      <t>章小计（结转至清单汇总表）</t>
    </r>
  </si>
  <si>
    <r>
      <rPr>
        <sz val="10"/>
        <color theme="1"/>
        <rFont val="宋体"/>
        <charset val="134"/>
      </rPr>
      <t>单价类</t>
    </r>
    <r>
      <rPr>
        <sz val="10"/>
        <color theme="1"/>
        <rFont val="Times New Roman"/>
        <charset val="134"/>
      </rPr>
      <t>100</t>
    </r>
    <r>
      <rPr>
        <sz val="10"/>
        <color theme="1"/>
        <rFont val="宋体"/>
        <charset val="134"/>
      </rPr>
      <t>章小计（结转至清单汇总表）</t>
    </r>
  </si>
  <si>
    <r>
      <rPr>
        <b/>
        <sz val="14"/>
        <rFont val="Times New Roman"/>
        <charset val="134"/>
      </rPr>
      <t>2026</t>
    </r>
    <r>
      <rPr>
        <b/>
        <sz val="14"/>
        <rFont val="宋体"/>
        <charset val="134"/>
      </rPr>
      <t>年宁合高速日常综合养护项目养护清单</t>
    </r>
  </si>
  <si>
    <r>
      <rPr>
        <sz val="10"/>
        <rFont val="宋体"/>
        <charset val="134"/>
      </rPr>
      <t>里程：约</t>
    </r>
    <r>
      <rPr>
        <sz val="10"/>
        <rFont val="Times New Roman"/>
        <charset val="134"/>
      </rPr>
      <t>24.386km</t>
    </r>
  </si>
  <si>
    <r>
      <rPr>
        <sz val="10"/>
        <rFont val="Times New Roman"/>
        <charset val="134"/>
      </rPr>
      <t>200</t>
    </r>
    <r>
      <rPr>
        <sz val="10"/>
        <rFont val="宋体"/>
        <charset val="134"/>
      </rPr>
      <t>章</t>
    </r>
    <r>
      <rPr>
        <sz val="10"/>
        <rFont val="Times New Roman"/>
        <charset val="134"/>
      </rPr>
      <t xml:space="preserve"> </t>
    </r>
    <r>
      <rPr>
        <sz val="10"/>
        <rFont val="宋体"/>
        <charset val="134"/>
      </rPr>
      <t>路基</t>
    </r>
  </si>
  <si>
    <t>清除中分带、路肩杂物</t>
  </si>
  <si>
    <t>路基排水沟维修</t>
  </si>
  <si>
    <t>m</t>
  </si>
  <si>
    <t>路基横向排水沟清理</t>
  </si>
  <si>
    <t>新增急流槽</t>
  </si>
  <si>
    <t>纵向排水沟清理</t>
  </si>
  <si>
    <t>修理急流槽</t>
  </si>
  <si>
    <t>人工捡拾垃圾</t>
  </si>
  <si>
    <t>工日</t>
  </si>
  <si>
    <t>边坡培素土</t>
  </si>
  <si>
    <t>m³</t>
  </si>
  <si>
    <t>路肩护坡维护</t>
  </si>
  <si>
    <t>㎡</t>
  </si>
  <si>
    <r>
      <rPr>
        <sz val="10"/>
        <rFont val="宋体"/>
        <charset val="134"/>
      </rPr>
      <t>边坡培</t>
    </r>
    <r>
      <rPr>
        <sz val="10"/>
        <rFont val="Times New Roman"/>
        <charset val="134"/>
      </rPr>
      <t>8%</t>
    </r>
    <r>
      <rPr>
        <sz val="10"/>
        <rFont val="宋体"/>
        <charset val="134"/>
      </rPr>
      <t>灰土</t>
    </r>
  </si>
  <si>
    <t>路侧边坡割草</t>
  </si>
  <si>
    <t>矩形暗沟维修砌筑</t>
  </si>
  <si>
    <t>中分带绿化修剪除草维护</t>
  </si>
  <si>
    <t>实心六角块</t>
  </si>
  <si>
    <t>空心六角块</t>
  </si>
  <si>
    <r>
      <rPr>
        <sz val="10"/>
        <rFont val="宋体"/>
        <charset val="134"/>
      </rPr>
      <t>边沟混凝土压顶维修（</t>
    </r>
    <r>
      <rPr>
        <sz val="10"/>
        <rFont val="Times New Roman"/>
        <charset val="134"/>
      </rPr>
      <t>C25</t>
    </r>
    <r>
      <rPr>
        <sz val="10"/>
        <rFont val="宋体"/>
        <charset val="134"/>
      </rPr>
      <t>）</t>
    </r>
  </si>
  <si>
    <t>边沟勾缝</t>
  </si>
  <si>
    <r>
      <rPr>
        <sz val="10"/>
        <rFont val="宋体"/>
        <charset val="134"/>
      </rPr>
      <t>挡墙、护坡修理砌筑（</t>
    </r>
    <r>
      <rPr>
        <sz val="10"/>
        <rFont val="Times New Roman"/>
        <charset val="134"/>
      </rPr>
      <t>M7.5</t>
    </r>
    <r>
      <rPr>
        <sz val="10"/>
        <rFont val="宋体"/>
        <charset val="134"/>
      </rPr>
      <t>浆砌片石）</t>
    </r>
  </si>
  <si>
    <t>挡墙、护坡破面勾缝</t>
  </si>
  <si>
    <t>锥坡压顶修复</t>
  </si>
  <si>
    <t>边沟盖板（加强型）</t>
  </si>
  <si>
    <t>块</t>
  </si>
  <si>
    <r>
      <rPr>
        <sz val="10"/>
        <rFont val="宋体"/>
        <charset val="134"/>
      </rPr>
      <t>基价类</t>
    </r>
    <r>
      <rPr>
        <sz val="10"/>
        <rFont val="Times New Roman"/>
        <charset val="134"/>
      </rPr>
      <t>200</t>
    </r>
    <r>
      <rPr>
        <sz val="10"/>
        <rFont val="宋体"/>
        <charset val="134"/>
      </rPr>
      <t>章小计（结转至清单汇总表）</t>
    </r>
  </si>
  <si>
    <r>
      <rPr>
        <sz val="10"/>
        <rFont val="宋体"/>
        <charset val="134"/>
      </rPr>
      <t>单价类</t>
    </r>
    <r>
      <rPr>
        <sz val="10"/>
        <rFont val="Times New Roman"/>
        <charset val="134"/>
      </rPr>
      <t>200</t>
    </r>
    <r>
      <rPr>
        <sz val="10"/>
        <rFont val="宋体"/>
        <charset val="134"/>
      </rPr>
      <t>章小计（结转至清单汇总表）</t>
    </r>
  </si>
  <si>
    <r>
      <rPr>
        <sz val="10"/>
        <rFont val="宋体"/>
        <charset val="134"/>
      </rPr>
      <t>注：路段两侧边坡冲土质为局部为膨胀土，易造成路基边坡多处出现冲沟。原清单量：</t>
    </r>
    <r>
      <rPr>
        <sz val="10"/>
        <rFont val="Times New Roman"/>
        <charset val="134"/>
      </rPr>
      <t>50</t>
    </r>
    <r>
      <rPr>
        <sz val="10"/>
        <rFont val="宋体"/>
        <charset val="134"/>
      </rPr>
      <t>㎡数量不足。</t>
    </r>
    <r>
      <rPr>
        <sz val="10"/>
        <rFont val="Times New Roman"/>
        <charset val="134"/>
      </rPr>
      <t xml:space="preserve"> </t>
    </r>
    <r>
      <rPr>
        <sz val="10"/>
        <rFont val="宋体"/>
        <charset val="134"/>
      </rPr>
      <t>建议调整为</t>
    </r>
    <r>
      <rPr>
        <sz val="10"/>
        <rFont val="Times New Roman"/>
        <charset val="134"/>
      </rPr>
      <t>740</t>
    </r>
    <r>
      <rPr>
        <sz val="10"/>
        <rFont val="宋体"/>
        <charset val="134"/>
      </rPr>
      <t>㎡</t>
    </r>
  </si>
  <si>
    <r>
      <rPr>
        <sz val="10"/>
        <rFont val="Times New Roman"/>
        <charset val="134"/>
      </rPr>
      <t>300</t>
    </r>
    <r>
      <rPr>
        <sz val="10"/>
        <rFont val="宋体"/>
        <charset val="134"/>
      </rPr>
      <t>章</t>
    </r>
    <r>
      <rPr>
        <sz val="10"/>
        <rFont val="Times New Roman"/>
        <charset val="134"/>
      </rPr>
      <t xml:space="preserve"> </t>
    </r>
    <r>
      <rPr>
        <sz val="10"/>
        <rFont val="宋体"/>
        <charset val="134"/>
      </rPr>
      <t>路面</t>
    </r>
  </si>
  <si>
    <t>机械清扫</t>
  </si>
  <si>
    <t>灌缝</t>
  </si>
  <si>
    <t>路面洒水冲洗、降尘</t>
  </si>
  <si>
    <t>车</t>
  </si>
  <si>
    <t>路缘石勾缝</t>
  </si>
  <si>
    <t>路缘石砂浆抹面</t>
  </si>
  <si>
    <t>机械清扫（匝道）</t>
  </si>
  <si>
    <t>公里</t>
  </si>
  <si>
    <t>路缘石更换</t>
  </si>
  <si>
    <t>声屏障、挡墙积沙清除</t>
  </si>
  <si>
    <r>
      <rPr>
        <sz val="10"/>
        <rFont val="宋体"/>
        <charset val="134"/>
      </rPr>
      <t>沥青路面坑槽（切割修补）</t>
    </r>
    <r>
      <rPr>
        <sz val="10"/>
        <rFont val="Times New Roman"/>
        <charset val="134"/>
      </rPr>
      <t>5cm</t>
    </r>
    <r>
      <rPr>
        <sz val="10"/>
        <rFont val="宋体"/>
        <charset val="134"/>
      </rPr>
      <t>深</t>
    </r>
  </si>
  <si>
    <t>路面洒水、冲洗降尘（匝道）</t>
  </si>
  <si>
    <r>
      <rPr>
        <sz val="10"/>
        <rFont val="宋体"/>
        <charset val="134"/>
      </rPr>
      <t>沥青路面坑槽（切割修补）</t>
    </r>
    <r>
      <rPr>
        <sz val="10"/>
        <rFont val="Times New Roman"/>
        <charset val="134"/>
      </rPr>
      <t>5-12cm</t>
    </r>
    <r>
      <rPr>
        <sz val="10"/>
        <rFont val="宋体"/>
        <charset val="134"/>
      </rPr>
      <t>深</t>
    </r>
  </si>
  <si>
    <r>
      <rPr>
        <sz val="10"/>
        <rFont val="宋体"/>
        <charset val="134"/>
      </rPr>
      <t>沥青路面坑槽（切割修补）</t>
    </r>
    <r>
      <rPr>
        <sz val="10"/>
        <rFont val="Times New Roman"/>
        <charset val="134"/>
      </rPr>
      <t>12cm</t>
    </r>
    <r>
      <rPr>
        <sz val="10"/>
        <rFont val="宋体"/>
        <charset val="134"/>
      </rPr>
      <t>深以上</t>
    </r>
  </si>
  <si>
    <t>路面铣刨</t>
  </si>
  <si>
    <r>
      <rPr>
        <sz val="10"/>
        <rFont val="Times New Roman"/>
        <charset val="134"/>
      </rPr>
      <t>SMA13</t>
    </r>
    <r>
      <rPr>
        <sz val="10"/>
        <rFont val="宋体"/>
        <charset val="134"/>
      </rPr>
      <t>玄改沥青砼（</t>
    </r>
    <r>
      <rPr>
        <sz val="10"/>
        <rFont val="Times New Roman"/>
        <charset val="134"/>
      </rPr>
      <t>4cm</t>
    </r>
    <r>
      <rPr>
        <sz val="10"/>
        <rFont val="宋体"/>
        <charset val="134"/>
      </rPr>
      <t>）</t>
    </r>
  </si>
  <si>
    <r>
      <rPr>
        <sz val="10"/>
        <rFont val="Times New Roman"/>
        <charset val="134"/>
      </rPr>
      <t>SUP20</t>
    </r>
    <r>
      <rPr>
        <sz val="10"/>
        <rFont val="宋体"/>
        <charset val="134"/>
      </rPr>
      <t>改性沥青砼（</t>
    </r>
    <r>
      <rPr>
        <sz val="10"/>
        <rFont val="Times New Roman"/>
        <charset val="134"/>
      </rPr>
      <t>6cm</t>
    </r>
    <r>
      <rPr>
        <sz val="10"/>
        <rFont val="宋体"/>
        <charset val="134"/>
      </rPr>
      <t>）</t>
    </r>
  </si>
  <si>
    <r>
      <rPr>
        <sz val="10"/>
        <rFont val="Times New Roman"/>
        <charset val="134"/>
      </rPr>
      <t>SUP25</t>
    </r>
    <r>
      <rPr>
        <sz val="10"/>
        <rFont val="宋体"/>
        <charset val="134"/>
      </rPr>
      <t>改性沥青砼（</t>
    </r>
    <r>
      <rPr>
        <sz val="10"/>
        <rFont val="Times New Roman"/>
        <charset val="134"/>
      </rPr>
      <t>8cm</t>
    </r>
    <r>
      <rPr>
        <sz val="10"/>
        <rFont val="宋体"/>
        <charset val="134"/>
      </rPr>
      <t>）</t>
    </r>
  </si>
  <si>
    <t>粘层油</t>
  </si>
  <si>
    <t>基层处理</t>
  </si>
  <si>
    <t>冷补料</t>
  </si>
  <si>
    <r>
      <rPr>
        <sz val="10"/>
        <rFont val="宋体"/>
        <charset val="134"/>
      </rPr>
      <t>基价类</t>
    </r>
    <r>
      <rPr>
        <sz val="10"/>
        <rFont val="Times New Roman"/>
        <charset val="134"/>
      </rPr>
      <t>300</t>
    </r>
    <r>
      <rPr>
        <sz val="10"/>
        <rFont val="宋体"/>
        <charset val="134"/>
      </rPr>
      <t>章小计（结转至清单汇总表）</t>
    </r>
  </si>
  <si>
    <r>
      <rPr>
        <sz val="10"/>
        <rFont val="宋体"/>
        <charset val="134"/>
      </rPr>
      <t>单价类</t>
    </r>
    <r>
      <rPr>
        <sz val="10"/>
        <rFont val="Times New Roman"/>
        <charset val="134"/>
      </rPr>
      <t>300</t>
    </r>
    <r>
      <rPr>
        <sz val="10"/>
        <rFont val="宋体"/>
        <charset val="134"/>
      </rPr>
      <t>章小计（结转至清单汇总表）</t>
    </r>
  </si>
  <si>
    <r>
      <rPr>
        <sz val="10"/>
        <rFont val="Times New Roman"/>
        <charset val="134"/>
      </rPr>
      <t>400</t>
    </r>
    <r>
      <rPr>
        <sz val="10"/>
        <rFont val="宋体"/>
        <charset val="134"/>
      </rPr>
      <t>章</t>
    </r>
    <r>
      <rPr>
        <sz val="10"/>
        <rFont val="Times New Roman"/>
        <charset val="134"/>
      </rPr>
      <t xml:space="preserve"> </t>
    </r>
    <r>
      <rPr>
        <sz val="10"/>
        <rFont val="宋体"/>
        <charset val="134"/>
      </rPr>
      <t>桥梁、涵洞</t>
    </r>
  </si>
  <si>
    <t>桥涵伸缩缝清理保养</t>
  </si>
  <si>
    <t>桥梁泄水管更换</t>
  </si>
  <si>
    <t>桥梁泄水孔疏通</t>
  </si>
  <si>
    <t>个</t>
  </si>
  <si>
    <t>桥梁泄水管卡箍更换</t>
  </si>
  <si>
    <t>桥梁混凝土护栏保洁</t>
  </si>
  <si>
    <t>桥梁护栏裂缝维修</t>
  </si>
  <si>
    <t>桥梁泄水孔篦子</t>
  </si>
  <si>
    <t>桥梁刷漆</t>
  </si>
  <si>
    <t>伸缩缝维修</t>
  </si>
  <si>
    <t>伸缩缝橡胶条</t>
  </si>
  <si>
    <t>涵管疏通</t>
  </si>
  <si>
    <t>桥梁铭牌安装</t>
  </si>
  <si>
    <r>
      <rPr>
        <sz val="10"/>
        <rFont val="宋体"/>
        <charset val="134"/>
      </rPr>
      <t>基价类</t>
    </r>
    <r>
      <rPr>
        <sz val="10"/>
        <rFont val="Times New Roman"/>
        <charset val="134"/>
      </rPr>
      <t>400</t>
    </r>
    <r>
      <rPr>
        <sz val="10"/>
        <rFont val="宋体"/>
        <charset val="134"/>
      </rPr>
      <t>章小计（结转至清单汇总表）</t>
    </r>
  </si>
  <si>
    <r>
      <rPr>
        <sz val="10"/>
        <rFont val="宋体"/>
        <charset val="134"/>
      </rPr>
      <t>单价类</t>
    </r>
    <r>
      <rPr>
        <sz val="10"/>
        <rFont val="Times New Roman"/>
        <charset val="134"/>
      </rPr>
      <t>400</t>
    </r>
    <r>
      <rPr>
        <sz val="10"/>
        <rFont val="宋体"/>
        <charset val="134"/>
      </rPr>
      <t>章小计（结转至清单汇总表）</t>
    </r>
  </si>
  <si>
    <r>
      <rPr>
        <sz val="11"/>
        <rFont val="宋体"/>
        <charset val="134"/>
      </rPr>
      <t>注：（</t>
    </r>
    <r>
      <rPr>
        <sz val="11"/>
        <rFont val="Times New Roman"/>
        <charset val="134"/>
      </rPr>
      <t>1</t>
    </r>
    <r>
      <rPr>
        <sz val="11"/>
        <rFont val="宋体"/>
        <charset val="134"/>
      </rPr>
      <t>）桥涵经常性检查不列入本合同范围；（</t>
    </r>
    <r>
      <rPr>
        <sz val="11"/>
        <rFont val="Times New Roman"/>
        <charset val="134"/>
      </rPr>
      <t>2</t>
    </r>
    <r>
      <rPr>
        <sz val="11"/>
        <rFont val="宋体"/>
        <charset val="134"/>
      </rPr>
      <t>）目标桥梁外观尚可，该项工作</t>
    </r>
    <r>
      <rPr>
        <sz val="11"/>
        <rFont val="Times New Roman"/>
        <charset val="134"/>
      </rPr>
      <t>(15000</t>
    </r>
    <r>
      <rPr>
        <sz val="11"/>
        <rFont val="宋体"/>
        <charset val="134"/>
      </rPr>
      <t>㎡</t>
    </r>
    <r>
      <rPr>
        <sz val="11"/>
        <rFont val="Times New Roman"/>
        <charset val="134"/>
      </rPr>
      <t>)</t>
    </r>
    <r>
      <rPr>
        <sz val="11"/>
        <rFont val="宋体"/>
        <charset val="134"/>
      </rPr>
      <t>建议</t>
    </r>
    <r>
      <rPr>
        <sz val="11"/>
        <rFont val="Times New Roman"/>
        <charset val="134"/>
      </rPr>
      <t>27</t>
    </r>
    <r>
      <rPr>
        <sz val="11"/>
        <rFont val="宋体"/>
        <charset val="134"/>
      </rPr>
      <t>年度整体实施</t>
    </r>
    <r>
      <rPr>
        <sz val="11"/>
        <rFont val="Times New Roman"/>
        <charset val="134"/>
      </rPr>
      <t>;</t>
    </r>
    <r>
      <rPr>
        <sz val="11"/>
        <rFont val="宋体"/>
        <charset val="134"/>
      </rPr>
      <t>（</t>
    </r>
    <r>
      <rPr>
        <sz val="11"/>
        <rFont val="Times New Roman"/>
        <charset val="134"/>
      </rPr>
      <t>3</t>
    </r>
    <r>
      <rPr>
        <sz val="11"/>
        <rFont val="宋体"/>
        <charset val="134"/>
      </rPr>
      <t>）伸缩缝破损，整体维修量较少，建议数量从</t>
    </r>
    <r>
      <rPr>
        <sz val="11"/>
        <rFont val="Times New Roman"/>
        <charset val="134"/>
      </rPr>
      <t>2025</t>
    </r>
    <r>
      <rPr>
        <sz val="11"/>
        <rFont val="宋体"/>
        <charset val="134"/>
      </rPr>
      <t>年的</t>
    </r>
    <r>
      <rPr>
        <sz val="11"/>
        <rFont val="Times New Roman"/>
        <charset val="134"/>
      </rPr>
      <t>55</t>
    </r>
    <r>
      <rPr>
        <sz val="11"/>
        <rFont val="宋体"/>
        <charset val="134"/>
      </rPr>
      <t>米调整为</t>
    </r>
    <r>
      <rPr>
        <sz val="11"/>
        <rFont val="Times New Roman"/>
        <charset val="134"/>
      </rPr>
      <t>25</t>
    </r>
    <r>
      <rPr>
        <sz val="11"/>
        <rFont val="宋体"/>
        <charset val="134"/>
      </rPr>
      <t>米；（</t>
    </r>
    <r>
      <rPr>
        <sz val="11"/>
        <rFont val="Times New Roman"/>
        <charset val="134"/>
      </rPr>
      <t>4</t>
    </r>
    <r>
      <rPr>
        <sz val="11"/>
        <rFont val="宋体"/>
        <charset val="134"/>
      </rPr>
      <t>）橡胶条易老化破损，建议新增该项目</t>
    </r>
    <r>
      <rPr>
        <sz val="11"/>
        <rFont val="Times New Roman"/>
        <charset val="134"/>
      </rPr>
      <t>;</t>
    </r>
    <r>
      <rPr>
        <sz val="11"/>
        <rFont val="宋体"/>
        <charset val="134"/>
      </rPr>
      <t>（</t>
    </r>
    <r>
      <rPr>
        <sz val="11"/>
        <rFont val="Times New Roman"/>
        <charset val="134"/>
      </rPr>
      <t>5</t>
    </r>
    <r>
      <rPr>
        <sz val="11"/>
        <rFont val="宋体"/>
        <charset val="134"/>
      </rPr>
      <t>）全线</t>
    </r>
    <r>
      <rPr>
        <sz val="11"/>
        <rFont val="Times New Roman"/>
        <charset val="134"/>
      </rPr>
      <t>71</t>
    </r>
    <r>
      <rPr>
        <sz val="11"/>
        <rFont val="宋体"/>
        <charset val="134"/>
      </rPr>
      <t>道涵洞中约</t>
    </r>
    <r>
      <rPr>
        <sz val="11"/>
        <rFont val="Times New Roman"/>
        <charset val="134"/>
      </rPr>
      <t>27</t>
    </r>
    <r>
      <rPr>
        <sz val="11"/>
        <rFont val="宋体"/>
        <charset val="134"/>
      </rPr>
      <t>处涵洞易淤积，建议数量从</t>
    </r>
    <r>
      <rPr>
        <sz val="11"/>
        <rFont val="Times New Roman"/>
        <charset val="134"/>
      </rPr>
      <t>2025</t>
    </r>
    <r>
      <rPr>
        <sz val="11"/>
        <rFont val="宋体"/>
        <charset val="134"/>
      </rPr>
      <t>年度的</t>
    </r>
    <r>
      <rPr>
        <sz val="11"/>
        <rFont val="Times New Roman"/>
        <charset val="134"/>
      </rPr>
      <t>100m³</t>
    </r>
    <r>
      <rPr>
        <sz val="11"/>
        <rFont val="宋体"/>
        <charset val="134"/>
      </rPr>
      <t>调整到</t>
    </r>
    <r>
      <rPr>
        <sz val="11"/>
        <rFont val="Times New Roman"/>
        <charset val="134"/>
      </rPr>
      <t>1200m³</t>
    </r>
    <r>
      <rPr>
        <sz val="11"/>
        <rFont val="宋体"/>
        <charset val="134"/>
      </rPr>
      <t>；（</t>
    </r>
    <r>
      <rPr>
        <sz val="11"/>
        <rFont val="Times New Roman"/>
        <charset val="134"/>
      </rPr>
      <t>6</t>
    </r>
    <r>
      <rPr>
        <sz val="11"/>
        <rFont val="宋体"/>
        <charset val="134"/>
      </rPr>
      <t>）全线桥梁铭牌缺失，建议新增项目，共计</t>
    </r>
    <r>
      <rPr>
        <sz val="11"/>
        <rFont val="Times New Roman"/>
        <charset val="134"/>
      </rPr>
      <t>66</t>
    </r>
    <r>
      <rPr>
        <sz val="11"/>
        <rFont val="宋体"/>
        <charset val="134"/>
      </rPr>
      <t>块；</t>
    </r>
  </si>
  <si>
    <r>
      <rPr>
        <sz val="10"/>
        <rFont val="Times New Roman"/>
        <charset val="134"/>
      </rPr>
      <t>500</t>
    </r>
    <r>
      <rPr>
        <sz val="10"/>
        <rFont val="宋体"/>
        <charset val="134"/>
      </rPr>
      <t>章</t>
    </r>
    <r>
      <rPr>
        <sz val="10"/>
        <rFont val="Times New Roman"/>
        <charset val="134"/>
      </rPr>
      <t xml:space="preserve"> </t>
    </r>
    <r>
      <rPr>
        <sz val="10"/>
        <rFont val="宋体"/>
        <charset val="134"/>
      </rPr>
      <t>沿线安全设施</t>
    </r>
  </si>
  <si>
    <t>防眩板保洁</t>
  </si>
  <si>
    <t>单悬臂标牌</t>
  </si>
  <si>
    <t>波形梁护栏保洁</t>
  </si>
  <si>
    <t>双立柱标牌</t>
  </si>
  <si>
    <t>隔音屏清洗</t>
  </si>
  <si>
    <t>单立柱标牌</t>
  </si>
  <si>
    <t>隔离栏清理</t>
  </si>
  <si>
    <t>标牌反光膜更换</t>
  </si>
  <si>
    <t>高杆灯维护</t>
  </si>
  <si>
    <t>热熔标线补划</t>
  </si>
  <si>
    <t>震荡标线补划</t>
  </si>
  <si>
    <t>公里牌更换</t>
  </si>
  <si>
    <t>百米桩更换</t>
  </si>
  <si>
    <t>根</t>
  </si>
  <si>
    <t>防眩板更换（含支架）</t>
  </si>
  <si>
    <t>护栏更换</t>
  </si>
  <si>
    <t>防撞缓冲垫安装</t>
  </si>
  <si>
    <t>圆形反光轮廓标</t>
  </si>
  <si>
    <t>更换隔离栅</t>
  </si>
  <si>
    <t>声屏障阳光板更换</t>
  </si>
  <si>
    <t>声屏障立柱更换</t>
  </si>
  <si>
    <t>kg</t>
  </si>
  <si>
    <t>声屏障更换（发泡铝）</t>
  </si>
  <si>
    <t>声屏障更换（铝合金）</t>
  </si>
  <si>
    <t>环境专项整治费</t>
  </si>
  <si>
    <t>次</t>
  </si>
  <si>
    <t>日常应急保障及处置</t>
  </si>
  <si>
    <r>
      <rPr>
        <sz val="10"/>
        <rFont val="宋体"/>
        <charset val="134"/>
      </rPr>
      <t>基价类</t>
    </r>
    <r>
      <rPr>
        <sz val="10"/>
        <rFont val="Times New Roman"/>
        <charset val="134"/>
      </rPr>
      <t>500</t>
    </r>
    <r>
      <rPr>
        <sz val="10"/>
        <rFont val="宋体"/>
        <charset val="134"/>
      </rPr>
      <t>章小计（结转至清单汇总表）</t>
    </r>
  </si>
  <si>
    <r>
      <rPr>
        <sz val="10"/>
        <rFont val="宋体"/>
        <charset val="134"/>
      </rPr>
      <t>单价类</t>
    </r>
    <r>
      <rPr>
        <sz val="10"/>
        <rFont val="Times New Roman"/>
        <charset val="134"/>
      </rPr>
      <t>500</t>
    </r>
    <r>
      <rPr>
        <sz val="10"/>
        <rFont val="宋体"/>
        <charset val="134"/>
      </rPr>
      <t>章小计（结转至清单汇总表）</t>
    </r>
  </si>
  <si>
    <r>
      <rPr>
        <sz val="11"/>
        <rFont val="宋体"/>
        <charset val="134"/>
      </rPr>
      <t>注：（</t>
    </r>
    <r>
      <rPr>
        <sz val="11"/>
        <rFont val="Times New Roman"/>
        <charset val="134"/>
      </rPr>
      <t>1</t>
    </r>
    <r>
      <rPr>
        <sz val="11"/>
        <rFont val="宋体"/>
        <charset val="134"/>
      </rPr>
      <t>）宁合全线</t>
    </r>
    <r>
      <rPr>
        <sz val="11"/>
        <rFont val="Times New Roman"/>
        <charset val="134"/>
      </rPr>
      <t>21</t>
    </r>
    <r>
      <rPr>
        <sz val="11"/>
        <rFont val="宋体"/>
        <charset val="134"/>
      </rPr>
      <t>处防撞垫。经</t>
    </r>
    <r>
      <rPr>
        <sz val="11"/>
        <rFont val="Times New Roman"/>
        <charset val="134"/>
      </rPr>
      <t>2024</t>
    </r>
    <r>
      <rPr>
        <sz val="11"/>
        <rFont val="宋体"/>
        <charset val="134"/>
      </rPr>
      <t>防撞垫维修</t>
    </r>
    <r>
      <rPr>
        <sz val="11"/>
        <rFont val="Times New Roman"/>
        <charset val="134"/>
      </rPr>
      <t>4</t>
    </r>
    <r>
      <rPr>
        <sz val="11"/>
        <rFont val="宋体"/>
        <charset val="134"/>
      </rPr>
      <t>个，</t>
    </r>
    <r>
      <rPr>
        <sz val="11"/>
        <rFont val="Times New Roman"/>
        <charset val="134"/>
      </rPr>
      <t>2025</t>
    </r>
    <r>
      <rPr>
        <sz val="11"/>
        <rFont val="宋体"/>
        <charset val="134"/>
      </rPr>
      <t>截止</t>
    </r>
    <r>
      <rPr>
        <sz val="11"/>
        <rFont val="Times New Roman"/>
        <charset val="134"/>
      </rPr>
      <t>7</t>
    </r>
    <r>
      <rPr>
        <sz val="11"/>
        <rFont val="宋体"/>
        <charset val="134"/>
      </rPr>
      <t>月份维修</t>
    </r>
    <r>
      <rPr>
        <sz val="11"/>
        <rFont val="Times New Roman"/>
        <charset val="134"/>
      </rPr>
      <t>2</t>
    </r>
    <r>
      <rPr>
        <sz val="11"/>
        <rFont val="宋体"/>
        <charset val="134"/>
      </rPr>
      <t>个，预估每年需要</t>
    </r>
    <r>
      <rPr>
        <sz val="11"/>
        <rFont val="Times New Roman"/>
        <charset val="134"/>
      </rPr>
      <t>6</t>
    </r>
    <r>
      <rPr>
        <sz val="11"/>
        <rFont val="宋体"/>
        <charset val="134"/>
      </rPr>
      <t>个满足全线防撞垫更换的需求，原清单无子项。建议新增；（</t>
    </r>
    <r>
      <rPr>
        <sz val="11"/>
        <rFont val="Times New Roman"/>
        <charset val="134"/>
      </rPr>
      <t>2</t>
    </r>
    <r>
      <rPr>
        <sz val="11"/>
        <rFont val="宋体"/>
        <charset val="134"/>
      </rPr>
      <t>）因大部分路段无照明，且原路段无夜间反光效果较好的圆形轮廓标，建议新增</t>
    </r>
  </si>
  <si>
    <r>
      <rPr>
        <sz val="10"/>
        <rFont val="Times New Roman"/>
        <charset val="134"/>
      </rPr>
      <t>600</t>
    </r>
    <r>
      <rPr>
        <sz val="10"/>
        <rFont val="宋体"/>
        <charset val="134"/>
      </rPr>
      <t>章</t>
    </r>
    <r>
      <rPr>
        <sz val="10"/>
        <rFont val="Times New Roman"/>
        <charset val="134"/>
      </rPr>
      <t xml:space="preserve"> </t>
    </r>
    <r>
      <rPr>
        <sz val="10"/>
        <rFont val="宋体"/>
        <charset val="134"/>
      </rPr>
      <t>绿化</t>
    </r>
  </si>
  <si>
    <t>绿地维护</t>
  </si>
  <si>
    <t>清除乔木</t>
  </si>
  <si>
    <t>株</t>
  </si>
  <si>
    <t>行道树（整枝抹芽修剪）</t>
  </si>
  <si>
    <t>清除灌木</t>
  </si>
  <si>
    <t>草皮补种</t>
  </si>
  <si>
    <t>树木刷白</t>
  </si>
  <si>
    <t>棵</t>
  </si>
  <si>
    <t>605-1</t>
  </si>
  <si>
    <r>
      <rPr>
        <sz val="10"/>
        <rFont val="宋体"/>
        <charset val="134"/>
      </rPr>
      <t>补植香樟（杆径</t>
    </r>
    <r>
      <rPr>
        <sz val="10"/>
        <rFont val="Times New Roman"/>
        <charset val="134"/>
      </rPr>
      <t>:8cm-10cm</t>
    </r>
    <r>
      <rPr>
        <sz val="10"/>
        <rFont val="宋体"/>
        <charset val="134"/>
      </rPr>
      <t>）</t>
    </r>
  </si>
  <si>
    <t>605-2</t>
  </si>
  <si>
    <r>
      <rPr>
        <sz val="10"/>
        <rFont val="宋体"/>
        <charset val="134"/>
      </rPr>
      <t>补植紫叶李（杆径</t>
    </r>
    <r>
      <rPr>
        <sz val="10"/>
        <rFont val="Times New Roman"/>
        <charset val="134"/>
      </rPr>
      <t>:7cm-8cm</t>
    </r>
    <r>
      <rPr>
        <sz val="10"/>
        <rFont val="宋体"/>
        <charset val="134"/>
      </rPr>
      <t>）</t>
    </r>
  </si>
  <si>
    <t>605-3</t>
  </si>
  <si>
    <r>
      <rPr>
        <sz val="10"/>
        <rFont val="宋体"/>
        <charset val="134"/>
      </rPr>
      <t>补植丛生紫薇（杆径</t>
    </r>
    <r>
      <rPr>
        <sz val="10"/>
        <rFont val="Times New Roman"/>
        <charset val="134"/>
      </rPr>
      <t>:6cm-7cm</t>
    </r>
    <r>
      <rPr>
        <sz val="10"/>
        <rFont val="宋体"/>
        <charset val="134"/>
      </rPr>
      <t>）</t>
    </r>
  </si>
  <si>
    <t>605-4</t>
  </si>
  <si>
    <r>
      <rPr>
        <sz val="10"/>
        <rFont val="宋体"/>
        <charset val="134"/>
      </rPr>
      <t>补植红叶石楠球（</t>
    </r>
    <r>
      <rPr>
        <sz val="10"/>
        <rFont val="Times New Roman"/>
        <charset val="134"/>
      </rPr>
      <t>P:120-150cm</t>
    </r>
    <r>
      <rPr>
        <sz val="10"/>
        <rFont val="宋体"/>
        <charset val="134"/>
      </rPr>
      <t>）</t>
    </r>
  </si>
  <si>
    <t>605-5</t>
  </si>
  <si>
    <r>
      <rPr>
        <sz val="10"/>
        <rFont val="宋体"/>
        <charset val="134"/>
      </rPr>
      <t>补植红叶石楠（</t>
    </r>
    <r>
      <rPr>
        <sz val="10"/>
        <rFont val="Times New Roman"/>
        <charset val="134"/>
      </rPr>
      <t>H:60-70cm</t>
    </r>
    <r>
      <rPr>
        <sz val="10"/>
        <rFont val="宋体"/>
        <charset val="134"/>
      </rPr>
      <t>，</t>
    </r>
    <r>
      <rPr>
        <sz val="10"/>
        <rFont val="Times New Roman"/>
        <charset val="134"/>
      </rPr>
      <t>36</t>
    </r>
    <r>
      <rPr>
        <sz val="10"/>
        <rFont val="宋体"/>
        <charset val="134"/>
      </rPr>
      <t>株</t>
    </r>
    <r>
      <rPr>
        <sz val="10"/>
        <rFont val="Times New Roman"/>
        <charset val="134"/>
      </rPr>
      <t>/</t>
    </r>
    <r>
      <rPr>
        <sz val="10"/>
        <rFont val="宋体"/>
        <charset val="134"/>
      </rPr>
      <t>平）</t>
    </r>
  </si>
  <si>
    <t>m2</t>
  </si>
  <si>
    <t>605-6</t>
  </si>
  <si>
    <t>补植夹竹桃</t>
  </si>
  <si>
    <t>605-7</t>
  </si>
  <si>
    <t>蜀桧</t>
  </si>
  <si>
    <t>605-8</t>
  </si>
  <si>
    <r>
      <rPr>
        <sz val="10"/>
        <rFont val="宋体"/>
        <charset val="134"/>
      </rPr>
      <t>补植海桐苗（</t>
    </r>
    <r>
      <rPr>
        <sz val="10"/>
        <rFont val="Times New Roman"/>
        <charset val="134"/>
      </rPr>
      <t>H:50-60cm</t>
    </r>
    <r>
      <rPr>
        <sz val="10"/>
        <rFont val="宋体"/>
        <charset val="134"/>
      </rPr>
      <t>，</t>
    </r>
    <r>
      <rPr>
        <sz val="10"/>
        <rFont val="Times New Roman"/>
        <charset val="134"/>
      </rPr>
      <t>36</t>
    </r>
    <r>
      <rPr>
        <sz val="10"/>
        <rFont val="宋体"/>
        <charset val="134"/>
      </rPr>
      <t>株</t>
    </r>
    <r>
      <rPr>
        <sz val="10"/>
        <rFont val="Times New Roman"/>
        <charset val="134"/>
      </rPr>
      <t>/</t>
    </r>
    <r>
      <rPr>
        <sz val="10"/>
        <rFont val="宋体"/>
        <charset val="134"/>
      </rPr>
      <t>平）</t>
    </r>
  </si>
  <si>
    <r>
      <rPr>
        <sz val="10"/>
        <rFont val="宋体"/>
        <charset val="134"/>
      </rPr>
      <t>基价类</t>
    </r>
    <r>
      <rPr>
        <sz val="10"/>
        <rFont val="Times New Roman"/>
        <charset val="134"/>
      </rPr>
      <t>600</t>
    </r>
    <r>
      <rPr>
        <sz val="10"/>
        <rFont val="宋体"/>
        <charset val="134"/>
      </rPr>
      <t>章小计（结转至清单汇总表）</t>
    </r>
  </si>
  <si>
    <r>
      <rPr>
        <sz val="10"/>
        <rFont val="宋体"/>
        <charset val="134"/>
      </rPr>
      <t>单价类</t>
    </r>
    <r>
      <rPr>
        <sz val="10"/>
        <rFont val="Times New Roman"/>
        <charset val="134"/>
      </rPr>
      <t>600</t>
    </r>
    <r>
      <rPr>
        <sz val="10"/>
        <rFont val="宋体"/>
        <charset val="134"/>
      </rPr>
      <t>章小计（结转至清单汇总表）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</si>
</sst>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Red]0.00"/>
    <numFmt numFmtId="178" formatCode="0;[Red]0"/>
  </numFmts>
  <fonts count="47">
    <font>
      <sz val="11"/>
      <color theme="1"/>
      <name val="宋体"/>
      <charset val="134"/>
      <scheme val="minor"/>
    </font>
    <font>
      <sz val="11"/>
      <name val="Times New Roman"/>
      <charset val="134"/>
    </font>
    <font>
      <b/>
      <sz val="14"/>
      <name val="Times New Roman"/>
      <charset val="134"/>
    </font>
    <font>
      <sz val="10"/>
      <name val="宋体"/>
      <charset val="134"/>
    </font>
    <font>
      <sz val="10"/>
      <name val="Times New Roman"/>
      <charset val="134"/>
    </font>
    <font>
      <b/>
      <sz val="11"/>
      <name val="Times New Roman"/>
      <charset val="134"/>
    </font>
    <font>
      <b/>
      <sz val="11"/>
      <color theme="1"/>
      <name val="Times New Roman"/>
      <charset val="134"/>
    </font>
    <font>
      <sz val="10"/>
      <color theme="1"/>
      <name val="Times New Roman"/>
      <charset val="134"/>
    </font>
    <font>
      <sz val="11"/>
      <color theme="1"/>
      <name val="Times New Roman"/>
      <charset val="134"/>
    </font>
    <font>
      <b/>
      <sz val="14"/>
      <color theme="1"/>
      <name val="Times New Roman"/>
      <charset val="134"/>
    </font>
    <font>
      <sz val="10"/>
      <color theme="1"/>
      <name val="宋体"/>
      <charset val="134"/>
    </font>
    <font>
      <sz val="12"/>
      <color theme="1"/>
      <name val="Times New Roman"/>
      <charset val="134"/>
    </font>
    <font>
      <sz val="11"/>
      <name val="Times New Roman"/>
      <charset val="0"/>
    </font>
    <font>
      <sz val="11"/>
      <name val="宋体"/>
      <charset val="134"/>
    </font>
    <font>
      <sz val="12"/>
      <name val="宋体"/>
      <charset val="134"/>
    </font>
    <font>
      <b/>
      <sz val="16"/>
      <name val="宋体"/>
      <charset val="134"/>
    </font>
    <font>
      <sz val="12"/>
      <name val="Times New Roman"/>
      <charset val="134"/>
    </font>
    <font>
      <sz val="22"/>
      <name val="Times New Roman"/>
      <charset val="134"/>
    </font>
    <font>
      <b/>
      <sz val="22"/>
      <name val="宋体"/>
      <charset val="134"/>
    </font>
    <font>
      <b/>
      <sz val="18"/>
      <name val="宋体"/>
      <charset val="134"/>
    </font>
    <font>
      <sz val="18"/>
      <name val="宋体"/>
      <charset val="134"/>
    </font>
    <font>
      <b/>
      <sz val="32"/>
      <name val="黑体"/>
      <charset val="134"/>
    </font>
    <font>
      <b/>
      <sz val="56"/>
      <name val="Times New Roman"/>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b/>
      <sz val="14"/>
      <name val="宋体"/>
      <charset val="134"/>
    </font>
    <font>
      <b/>
      <sz val="14"/>
      <color theme="1"/>
      <name val="宋体"/>
      <charset val="134"/>
    </font>
    <font>
      <sz val="11"/>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1" fillId="0" borderId="0" applyNumberFormat="0" applyFill="0" applyBorder="0" applyAlignment="0" applyProtection="0">
      <alignment vertical="center"/>
    </xf>
    <xf numFmtId="0" fontId="32" fillId="3" borderId="10" applyNumberFormat="0" applyAlignment="0" applyProtection="0">
      <alignment vertical="center"/>
    </xf>
    <xf numFmtId="0" fontId="33" fillId="4" borderId="11" applyNumberFormat="0" applyAlignment="0" applyProtection="0">
      <alignment vertical="center"/>
    </xf>
    <xf numFmtId="0" fontId="34" fillId="4" borderId="10" applyNumberFormat="0" applyAlignment="0" applyProtection="0">
      <alignment vertical="center"/>
    </xf>
    <xf numFmtId="0" fontId="35" fillId="5" borderId="12" applyNumberFormat="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14" fillId="0" borderId="0"/>
    <xf numFmtId="0" fontId="3" fillId="0" borderId="0"/>
  </cellStyleXfs>
  <cellXfs count="84">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176" fontId="4" fillId="0" borderId="1" xfId="0" applyNumberFormat="1" applyFont="1" applyFill="1" applyBorder="1" applyAlignment="1">
      <alignment horizontal="center" vertical="center"/>
    </xf>
    <xf numFmtId="0" fontId="5" fillId="0" borderId="0" xfId="0" applyFont="1" applyFill="1">
      <alignment vertical="center"/>
    </xf>
    <xf numFmtId="0" fontId="4" fillId="0" borderId="0" xfId="0" applyFont="1" applyFill="1">
      <alignment vertical="center"/>
    </xf>
    <xf numFmtId="0" fontId="1" fillId="0" borderId="0" xfId="0" applyFont="1" applyFill="1" applyAlignment="1">
      <alignment horizontal="center" vertical="center"/>
    </xf>
    <xf numFmtId="0" fontId="3"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right" vertical="center"/>
    </xf>
    <xf numFmtId="0" fontId="4" fillId="0" borderId="1" xfId="0" applyFont="1" applyFill="1" applyBorder="1" applyAlignment="1">
      <alignment horizontal="right" vertical="center" wrapText="1"/>
    </xf>
    <xf numFmtId="0" fontId="4" fillId="0" borderId="1" xfId="0" applyFont="1" applyFill="1" applyBorder="1" applyAlignment="1">
      <alignment vertical="center"/>
    </xf>
    <xf numFmtId="0" fontId="4" fillId="0" borderId="1" xfId="0" applyFont="1" applyFill="1" applyBorder="1">
      <alignment vertical="center"/>
    </xf>
    <xf numFmtId="0" fontId="1" fillId="0" borderId="2" xfId="0" applyFont="1" applyFill="1" applyBorder="1" applyAlignment="1">
      <alignment horizontal="left" vertical="center" wrapText="1"/>
    </xf>
    <xf numFmtId="0" fontId="1" fillId="0" borderId="0" xfId="0" applyFont="1" applyFill="1" applyAlignment="1">
      <alignment horizontal="left" vertical="center" wrapText="1"/>
    </xf>
    <xf numFmtId="0" fontId="4" fillId="0" borderId="1" xfId="0" applyFont="1" applyFill="1" applyBorder="1" applyAlignment="1">
      <alignment horizontal="left" vertical="center" wrapText="1"/>
    </xf>
    <xf numFmtId="0" fontId="3"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6" fillId="0" borderId="0" xfId="0" applyFont="1" applyFill="1">
      <alignment vertical="center"/>
    </xf>
    <xf numFmtId="0" fontId="7" fillId="0" borderId="0" xfId="0" applyFont="1" applyFill="1">
      <alignment vertical="center"/>
    </xf>
    <xf numFmtId="0" fontId="8" fillId="0" borderId="0" xfId="0" applyFont="1" applyFill="1" applyAlignment="1">
      <alignment horizontal="center" vertical="center"/>
    </xf>
    <xf numFmtId="0" fontId="8" fillId="0" borderId="0" xfId="0" applyFont="1" applyFill="1">
      <alignment vertical="center"/>
    </xf>
    <xf numFmtId="0" fontId="9" fillId="0" borderId="0" xfId="0" applyFont="1" applyFill="1" applyAlignment="1">
      <alignment horizontal="center" vertical="center"/>
    </xf>
    <xf numFmtId="0" fontId="10" fillId="0" borderId="0" xfId="0" applyFont="1" applyFill="1" applyAlignment="1">
      <alignment vertical="center" wrapText="1"/>
    </xf>
    <xf numFmtId="0" fontId="7" fillId="0" borderId="0" xfId="0" applyFont="1" applyFill="1" applyAlignment="1">
      <alignment vertical="center" wrapText="1"/>
    </xf>
    <xf numFmtId="0" fontId="10" fillId="0" borderId="0" xfId="0" applyFont="1" applyFill="1" applyAlignment="1">
      <alignment horizontal="center" vertical="center" wrapText="1"/>
    </xf>
    <xf numFmtId="0" fontId="7" fillId="0" borderId="0" xfId="0" applyFont="1" applyFill="1" applyAlignment="1">
      <alignment horizontal="center" vertical="center" wrapText="1"/>
    </xf>
    <xf numFmtId="0" fontId="10" fillId="0" borderId="0" xfId="0" applyFont="1" applyFill="1" applyAlignment="1">
      <alignment horizontal="center" vertical="center"/>
    </xf>
    <xf numFmtId="0" fontId="7" fillId="0" borderId="0" xfId="0" applyFont="1" applyFill="1" applyAlignment="1">
      <alignment horizontal="center" vertical="center"/>
    </xf>
    <xf numFmtId="0" fontId="7" fillId="0" borderId="6" xfId="0" applyFont="1" applyFill="1" applyBorder="1" applyAlignment="1">
      <alignment horizontal="center" vertical="center"/>
    </xf>
    <xf numFmtId="0" fontId="10"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lignment vertical="center"/>
    </xf>
    <xf numFmtId="0" fontId="10" fillId="0" borderId="1" xfId="0" applyFont="1" applyFill="1" applyBorder="1" applyAlignment="1">
      <alignment horizontal="left" vertical="center"/>
    </xf>
    <xf numFmtId="0" fontId="7" fillId="0" borderId="1" xfId="0" applyFont="1" applyFill="1" applyBorder="1" applyAlignment="1" applyProtection="1">
      <alignment horizontal="center" vertical="center"/>
      <protection locked="0"/>
    </xf>
    <xf numFmtId="0" fontId="10" fillId="0" borderId="1" xfId="0" applyFont="1" applyFill="1" applyBorder="1" applyAlignment="1">
      <alignment vertical="center"/>
    </xf>
    <xf numFmtId="0" fontId="11" fillId="0" borderId="0" xfId="0" applyFont="1" applyFill="1" applyAlignment="1">
      <alignment vertical="center" wrapText="1"/>
    </xf>
    <xf numFmtId="0" fontId="11" fillId="0" borderId="0" xfId="0" applyFont="1" applyFill="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177" fontId="11" fillId="0" borderId="1" xfId="0" applyNumberFormat="1" applyFont="1" applyFill="1" applyBorder="1" applyAlignment="1">
      <alignment horizontal="center" vertical="center"/>
    </xf>
    <xf numFmtId="0" fontId="11" fillId="0" borderId="1" xfId="0" applyFont="1" applyFill="1" applyBorder="1" applyAlignment="1">
      <alignment vertical="center"/>
    </xf>
    <xf numFmtId="178" fontId="11" fillId="0" borderId="3" xfId="0" applyNumberFormat="1" applyFont="1" applyFill="1" applyBorder="1" applyAlignment="1">
      <alignment horizontal="center" vertical="center"/>
    </xf>
    <xf numFmtId="178" fontId="11" fillId="0" borderId="4" xfId="0" applyNumberFormat="1" applyFont="1" applyFill="1" applyBorder="1" applyAlignment="1">
      <alignment horizontal="center" vertical="center"/>
    </xf>
    <xf numFmtId="178" fontId="11" fillId="0" borderId="5" xfId="0" applyNumberFormat="1" applyFont="1" applyFill="1" applyBorder="1" applyAlignment="1">
      <alignment horizontal="center" vertical="center"/>
    </xf>
    <xf numFmtId="0" fontId="14" fillId="0" borderId="0" xfId="0" applyFont="1" applyFill="1" applyBorder="1" applyAlignment="1"/>
    <xf numFmtId="0" fontId="14" fillId="0" borderId="0" xfId="50" applyFont="1" applyFill="1" applyBorder="1" applyAlignment="1"/>
    <xf numFmtId="0" fontId="15" fillId="0" borderId="0" xfId="50" applyFont="1" applyFill="1" applyBorder="1" applyAlignment="1">
      <alignment horizontal="center" vertical="center"/>
    </xf>
    <xf numFmtId="0" fontId="14" fillId="0" borderId="0" xfId="50" applyFont="1" applyFill="1" applyBorder="1" applyAlignment="1">
      <alignment horizontal="justify" vertical="center"/>
    </xf>
    <xf numFmtId="0" fontId="14" fillId="0" borderId="0" xfId="50" applyFont="1" applyFill="1" applyBorder="1" applyAlignment="1">
      <alignment vertical="center"/>
    </xf>
    <xf numFmtId="0" fontId="16" fillId="0" borderId="0" xfId="0" applyFont="1" applyFill="1" applyBorder="1" applyAlignment="1" applyProtection="1"/>
    <xf numFmtId="0" fontId="16" fillId="0" borderId="0" xfId="0" applyFont="1" applyFill="1" applyBorder="1" applyAlignment="1" applyProtection="1">
      <alignment vertical="center"/>
    </xf>
    <xf numFmtId="0" fontId="17" fillId="0" borderId="0" xfId="0" applyFont="1" applyFill="1" applyBorder="1" applyAlignment="1" applyProtection="1"/>
    <xf numFmtId="0" fontId="18" fillId="0"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xf>
    <xf numFmtId="0" fontId="22" fillId="0" borderId="0" xfId="0" applyFont="1" applyFill="1" applyBorder="1" applyAlignment="1" applyProtection="1">
      <alignment horizontal="center"/>
    </xf>
    <xf numFmtId="0" fontId="20" fillId="0" borderId="0" xfId="0" applyFont="1" applyFill="1" applyBorder="1" applyAlignment="1" applyProtection="1">
      <alignment horizontal="center" wrapText="1"/>
    </xf>
    <xf numFmtId="0" fontId="20" fillId="0" borderId="0" xfId="0" applyFont="1" applyFill="1" applyBorder="1" applyAlignment="1" applyProtection="1">
      <alignment horizontal="center"/>
    </xf>
    <xf numFmtId="57" fontId="23" fillId="0" borderId="0" xfId="0" applyNumberFormat="1" applyFont="1" applyFill="1" applyBorder="1" applyAlignment="1" applyProtection="1">
      <alignment horizontal="center"/>
    </xf>
    <xf numFmtId="0" fontId="16" fillId="0" borderId="0" xfId="0" applyFont="1" applyFill="1" applyBorder="1" applyAlignment="1" applyProtection="1">
      <alignment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10"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42"/>
  <sheetViews>
    <sheetView view="pageBreakPreview" zoomScale="70" zoomScaleNormal="100" workbookViewId="0">
      <selection activeCell="A5" sqref="A5"/>
    </sheetView>
  </sheetViews>
  <sheetFormatPr defaultColWidth="9" defaultRowHeight="15.75" outlineLevelCol="2"/>
  <cols>
    <col min="1" max="1" width="91.5" style="72" customWidth="1"/>
    <col min="2" max="16384" width="9" style="72"/>
  </cols>
  <sheetData>
    <row r="1" ht="20.1" customHeight="1"/>
    <row r="2" ht="63" customHeight="1" spans="1:1">
      <c r="A2" s="75" t="s">
        <v>0</v>
      </c>
    </row>
    <row r="3" ht="38.25" customHeight="1" spans="1:1">
      <c r="A3" s="76"/>
    </row>
    <row r="4" s="72" customFormat="1" ht="31" customHeight="1" spans="1:1">
      <c r="A4" s="77"/>
    </row>
    <row r="5" s="72" customFormat="1" ht="90" customHeight="1" spans="1:1">
      <c r="A5" s="78" t="s">
        <v>1</v>
      </c>
    </row>
    <row r="6" s="72" customFormat="1" ht="90" customHeight="1" spans="1:1">
      <c r="A6" s="78" t="s">
        <v>2</v>
      </c>
    </row>
    <row r="7" s="72" customFormat="1" ht="90" customHeight="1" spans="1:1">
      <c r="A7" s="78" t="s">
        <v>3</v>
      </c>
    </row>
    <row r="8" s="72" customFormat="1" ht="90" customHeight="1" spans="1:1">
      <c r="A8" s="78" t="s">
        <v>4</v>
      </c>
    </row>
    <row r="9" s="72" customFormat="1" ht="101" customHeight="1" spans="1:1">
      <c r="A9" s="79"/>
    </row>
    <row r="10" ht="34" customHeight="1" spans="1:1">
      <c r="A10" s="80" t="s">
        <v>5</v>
      </c>
    </row>
    <row r="11" ht="34" customHeight="1" spans="1:1">
      <c r="A11" s="80" t="s">
        <v>6</v>
      </c>
    </row>
    <row r="12" ht="32" customHeight="1" spans="1:1">
      <c r="A12" s="81" t="s">
        <v>7</v>
      </c>
    </row>
    <row r="13" ht="30" customHeight="1" spans="1:1">
      <c r="A13" s="82"/>
    </row>
    <row r="14" ht="30" customHeight="1"/>
    <row r="16" ht="102.75" customHeight="1"/>
    <row r="17" s="73" customFormat="1" ht="49.5" customHeight="1"/>
    <row r="18" ht="49.5" customHeight="1"/>
    <row r="19" ht="49.5" customHeight="1"/>
    <row r="20" ht="49.5" customHeight="1"/>
    <row r="21" ht="49.5" customHeight="1"/>
    <row r="22" ht="49.5" customHeight="1"/>
    <row r="23" ht="49.5" customHeight="1"/>
    <row r="24" ht="49.5" customHeight="1"/>
    <row r="25" ht="49.5" customHeight="1"/>
    <row r="26" s="73" customFormat="1" ht="49.5" customHeight="1"/>
    <row r="27" s="73" customFormat="1" ht="49.5" customHeight="1"/>
    <row r="28" s="73" customFormat="1" ht="49.5" customHeight="1"/>
    <row r="29" ht="39" customHeight="1"/>
    <row r="30" ht="39" customHeight="1"/>
    <row r="31" ht="39" customHeight="1"/>
    <row r="32" ht="39" customHeight="1"/>
    <row r="33" ht="39" customHeight="1"/>
    <row r="34" ht="39" customHeight="1"/>
    <row r="35" ht="39" customHeight="1"/>
    <row r="36" ht="39" customHeight="1"/>
    <row r="37" ht="39" customHeight="1"/>
    <row r="38" ht="39" customHeight="1"/>
    <row r="39" ht="39" customHeight="1"/>
    <row r="40" ht="39" customHeight="1"/>
    <row r="41" ht="39" customHeight="1"/>
    <row r="42" ht="39" customHeight="1"/>
    <row r="43" ht="39" customHeight="1"/>
    <row r="44" ht="39" customHeight="1"/>
    <row r="45" ht="39" customHeight="1"/>
    <row r="46" ht="39" customHeight="1"/>
    <row r="47" ht="39" customHeight="1"/>
    <row r="48" ht="39" customHeight="1"/>
    <row r="49" ht="39" customHeight="1"/>
    <row r="50" ht="39" customHeight="1"/>
    <row r="51" ht="39" customHeight="1"/>
    <row r="52" ht="39" customHeight="1"/>
    <row r="53" ht="39" customHeight="1"/>
    <row r="54" ht="39" customHeight="1"/>
    <row r="55" ht="39" customHeight="1"/>
    <row r="56" ht="39" customHeight="1"/>
    <row r="57" ht="39" customHeight="1"/>
    <row r="58" ht="39" customHeight="1"/>
    <row r="59" ht="39" customHeight="1"/>
    <row r="60" ht="39" customHeight="1"/>
    <row r="61" ht="39" customHeight="1"/>
    <row r="62" ht="39" customHeight="1"/>
    <row r="63" ht="39" customHeight="1"/>
    <row r="64" ht="39" customHeight="1"/>
    <row r="65" ht="39" customHeight="1"/>
    <row r="66" ht="39" customHeight="1"/>
    <row r="67" ht="39" customHeight="1"/>
    <row r="68" ht="39" customHeight="1"/>
    <row r="69" ht="39" customHeight="1"/>
    <row r="70" ht="39" customHeight="1"/>
    <row r="71" ht="39" customHeight="1"/>
    <row r="72" ht="39" customHeight="1"/>
    <row r="73" ht="39" customHeight="1"/>
    <row r="74" ht="39" customHeight="1"/>
    <row r="75" s="74" customFormat="1" ht="39" customHeight="1"/>
    <row r="76" s="74" customFormat="1" ht="39" customHeight="1"/>
    <row r="77" s="74" customFormat="1" ht="39" customHeight="1"/>
    <row r="78" s="74" customFormat="1" ht="39" customHeight="1"/>
    <row r="79" s="74" customFormat="1" ht="39" customHeight="1"/>
    <row r="80" s="74" customFormat="1" ht="39" customHeight="1"/>
    <row r="81" s="74" customFormat="1" ht="39" customHeight="1"/>
    <row r="82" s="74" customFormat="1" ht="39" customHeight="1"/>
    <row r="83" s="74" customFormat="1" ht="39" customHeight="1"/>
    <row r="84" s="74" customFormat="1" ht="39" customHeight="1"/>
    <row r="85" s="74" customFormat="1" ht="39" customHeight="1"/>
    <row r="86" s="74" customFormat="1" ht="39" customHeight="1"/>
    <row r="87" s="74" customFormat="1" ht="39" customHeight="1"/>
    <row r="88" s="74" customFormat="1" ht="39" customHeight="1"/>
    <row r="89" s="74" customFormat="1" ht="39" customHeight="1"/>
    <row r="90" s="74" customFormat="1" ht="39" customHeight="1"/>
    <row r="91" s="74" customFormat="1" ht="57" customHeight="1"/>
    <row r="92" s="74" customFormat="1" ht="39" customHeight="1"/>
    <row r="93" s="74" customFormat="1" ht="39" customHeight="1"/>
    <row r="94" s="74" customFormat="1" ht="39" customHeight="1"/>
    <row r="95" s="74" customFormat="1" ht="39" customHeight="1"/>
    <row r="96" s="74" customFormat="1" ht="39" customHeight="1"/>
    <row r="97" s="74" customFormat="1" ht="39" customHeight="1"/>
    <row r="98" s="74" customFormat="1" ht="39" customHeight="1"/>
    <row r="99" s="74" customFormat="1" ht="39" customHeight="1"/>
    <row r="100" s="74" customFormat="1" ht="39" customHeight="1"/>
    <row r="101" s="74" customFormat="1" ht="39" customHeight="1"/>
    <row r="102" s="74" customFormat="1" ht="39" customHeight="1"/>
    <row r="103" s="74" customFormat="1" ht="39" customHeight="1"/>
    <row r="104" s="74" customFormat="1" ht="39" customHeight="1"/>
    <row r="105" s="74" customFormat="1" ht="39" customHeight="1"/>
    <row r="106" s="74" customFormat="1" ht="39" customHeight="1"/>
    <row r="107" s="74" customFormat="1" ht="39" customHeight="1"/>
    <row r="108" ht="39" customHeight="1"/>
    <row r="109" ht="39" customHeight="1"/>
    <row r="110" ht="39" customHeight="1"/>
    <row r="111" ht="39" customHeight="1"/>
    <row r="112" ht="39" customHeight="1"/>
    <row r="113" ht="39" customHeight="1"/>
    <row r="114" ht="39" customHeight="1"/>
    <row r="115" ht="39" customHeight="1"/>
    <row r="116" ht="39" customHeight="1"/>
    <row r="117" ht="39" customHeight="1"/>
    <row r="118" ht="39" customHeight="1"/>
    <row r="119" ht="39" customHeight="1"/>
    <row r="120" ht="39" customHeight="1"/>
    <row r="121" ht="39" customHeight="1"/>
    <row r="122" ht="39" customHeight="1"/>
    <row r="123" ht="39" customHeight="1"/>
    <row r="124" ht="39" customHeight="1"/>
    <row r="125" ht="39" customHeight="1"/>
    <row r="126" ht="39" customHeight="1"/>
    <row r="127" ht="39" customHeight="1"/>
    <row r="128" ht="39" customHeight="1"/>
    <row r="129" ht="39" customHeight="1"/>
    <row r="130" ht="39" customHeight="1"/>
    <row r="131" ht="39" customHeight="1"/>
    <row r="132" ht="39" customHeight="1"/>
    <row r="133" ht="39" customHeight="1"/>
    <row r="134" ht="39" customHeight="1"/>
    <row r="135" ht="39" customHeight="1"/>
    <row r="136" ht="39" customHeight="1"/>
    <row r="137" ht="39" customHeight="1"/>
    <row r="138" ht="39" customHeight="1"/>
    <row r="139" ht="39" customHeight="1"/>
    <row r="140" ht="39" customHeight="1"/>
    <row r="141" ht="39" customHeight="1"/>
    <row r="142" ht="39" customHeight="1"/>
    <row r="143" ht="39" customHeight="1"/>
    <row r="144" ht="39" customHeight="1"/>
    <row r="145" ht="39" customHeight="1"/>
    <row r="146" ht="39" customHeight="1"/>
    <row r="147" ht="39" customHeight="1"/>
    <row r="148" ht="39" customHeight="1"/>
    <row r="149" ht="39" customHeight="1"/>
    <row r="150" ht="39" customHeight="1"/>
    <row r="151" ht="39" customHeight="1"/>
    <row r="152" ht="39" customHeight="1"/>
    <row r="153" ht="39" customHeight="1"/>
    <row r="154" ht="39" customHeight="1"/>
    <row r="155" ht="39" customHeight="1"/>
    <row r="156" ht="39" customHeight="1"/>
    <row r="157" ht="39" customHeight="1"/>
    <row r="158" ht="39" customHeight="1"/>
    <row r="159" ht="39" customHeight="1"/>
    <row r="160" ht="39" customHeight="1"/>
    <row r="161" ht="39" customHeight="1"/>
    <row r="162" ht="39" customHeight="1"/>
    <row r="163" ht="39" customHeight="1"/>
    <row r="164" ht="39" customHeight="1"/>
    <row r="165" ht="39" customHeight="1"/>
    <row r="166" ht="39" customHeight="1"/>
    <row r="167" ht="39" customHeight="1"/>
    <row r="168" ht="39" customHeight="1"/>
    <row r="169" ht="39" customHeight="1"/>
    <row r="170" ht="39" customHeight="1"/>
    <row r="171" ht="39" customHeight="1"/>
    <row r="172" ht="39" customHeight="1"/>
    <row r="173" ht="39" customHeight="1"/>
    <row r="174" ht="39" customHeight="1"/>
    <row r="175" ht="58.5" customHeight="1"/>
    <row r="176" ht="39" customHeight="1"/>
    <row r="177" ht="39" customHeight="1"/>
    <row r="178" ht="39" customHeight="1"/>
    <row r="179" ht="39" customHeight="1"/>
    <row r="180" ht="39" customHeight="1"/>
    <row r="181" ht="39" customHeight="1"/>
    <row r="182" ht="39" customHeight="1"/>
    <row r="183" ht="39" customHeight="1"/>
    <row r="184" ht="39" customHeight="1"/>
    <row r="185" ht="39" customHeight="1"/>
    <row r="186" ht="39" customHeight="1"/>
    <row r="187" ht="39" customHeight="1"/>
    <row r="188" ht="39" customHeight="1"/>
    <row r="189" ht="39" customHeight="1"/>
    <row r="190" ht="39" customHeight="1"/>
    <row r="191" ht="39" customHeight="1"/>
    <row r="192" ht="39" customHeight="1"/>
    <row r="193" ht="39" customHeight="1"/>
    <row r="194" ht="39" customHeight="1"/>
    <row r="195" ht="39" customHeight="1"/>
    <row r="196" ht="39" customHeight="1"/>
    <row r="197" ht="39" customHeight="1"/>
    <row r="198" ht="39" customHeight="1"/>
    <row r="199" ht="39" customHeight="1"/>
    <row r="200" ht="58.5" customHeight="1"/>
    <row r="201" ht="63" customHeight="1"/>
    <row r="202" ht="39" customHeight="1"/>
    <row r="203" ht="39" customHeight="1"/>
    <row r="204" ht="39" customHeight="1"/>
    <row r="205" ht="39" customHeight="1"/>
    <row r="206" ht="39" customHeight="1"/>
    <row r="207" ht="39" customHeight="1"/>
    <row r="208" ht="39" customHeight="1"/>
    <row r="209" ht="39" customHeight="1"/>
    <row r="210" ht="39" customHeight="1"/>
    <row r="211" ht="66" customHeight="1"/>
    <row r="212" ht="60" customHeight="1"/>
    <row r="213" ht="58.5" customHeight="1"/>
    <row r="214" ht="58.5" customHeight="1"/>
    <row r="215" ht="70.5" customHeight="1"/>
    <row r="216" ht="39" customHeight="1"/>
    <row r="217" ht="39" customHeight="1"/>
    <row r="218" ht="39" customHeight="1"/>
    <row r="219" ht="39" customHeight="1"/>
    <row r="220" ht="39" customHeight="1"/>
    <row r="221" ht="39" customHeight="1"/>
    <row r="222" ht="39" customHeight="1"/>
    <row r="223" ht="39" customHeight="1"/>
    <row r="224" ht="39" customHeight="1"/>
    <row r="225" ht="39" customHeight="1"/>
    <row r="226" ht="39" customHeight="1"/>
    <row r="227" ht="39" customHeight="1"/>
    <row r="228" ht="39" customHeight="1"/>
    <row r="229" ht="39" customHeight="1"/>
    <row r="230" ht="39" customHeight="1"/>
    <row r="231" ht="39" customHeight="1"/>
    <row r="232" ht="39" customHeight="1"/>
    <row r="233" ht="39" customHeight="1"/>
    <row r="234" ht="39" customHeight="1"/>
    <row r="235" ht="39" customHeight="1"/>
    <row r="236" ht="39" customHeight="1"/>
    <row r="237" ht="39" customHeight="1"/>
    <row r="238" ht="39" customHeight="1"/>
    <row r="239" ht="39" customHeight="1"/>
    <row r="240" ht="39" customHeight="1"/>
    <row r="241" ht="39" customHeight="1"/>
    <row r="242" ht="39" customHeight="1"/>
    <row r="243" ht="39" customHeight="1"/>
    <row r="244" ht="39" customHeight="1"/>
    <row r="245" ht="39" customHeight="1"/>
    <row r="246" ht="39" customHeight="1"/>
    <row r="247" ht="39" customHeight="1"/>
    <row r="248" ht="39" customHeight="1"/>
    <row r="249" ht="39" customHeight="1"/>
    <row r="250" ht="39" customHeight="1"/>
    <row r="251" ht="39" customHeight="1"/>
    <row r="252" ht="39" customHeight="1"/>
    <row r="253" ht="39" customHeight="1"/>
    <row r="254" ht="39" customHeight="1"/>
    <row r="255" ht="39" customHeight="1"/>
    <row r="256" ht="39" customHeight="1"/>
    <row r="257" ht="39" customHeight="1"/>
    <row r="258" ht="39" customHeight="1"/>
    <row r="259" ht="39" customHeight="1"/>
    <row r="260" ht="39" customHeight="1"/>
    <row r="261" ht="39" customHeight="1"/>
    <row r="262" ht="39" customHeight="1"/>
    <row r="263" ht="39" customHeight="1"/>
    <row r="264" ht="39" customHeight="1"/>
    <row r="265" ht="39" customHeight="1"/>
    <row r="266" ht="39" customHeight="1"/>
    <row r="267" ht="39" customHeight="1"/>
    <row r="268" ht="39" customHeight="1"/>
    <row r="269" ht="39" customHeight="1"/>
    <row r="270" ht="39" customHeight="1"/>
    <row r="271" ht="54" customHeight="1"/>
    <row r="272" ht="39" customHeight="1"/>
    <row r="273" ht="39" customHeight="1"/>
    <row r="274" ht="39" customHeight="1"/>
    <row r="275" ht="39" customHeight="1"/>
    <row r="276" ht="39" customHeight="1"/>
    <row r="277" ht="39" customHeight="1"/>
    <row r="278" ht="39" customHeight="1"/>
    <row r="279" ht="39" customHeight="1"/>
    <row r="280" ht="39" customHeight="1"/>
    <row r="281" ht="39" customHeight="1"/>
    <row r="282" ht="39" customHeight="1"/>
    <row r="283" ht="39" customHeight="1"/>
    <row r="284" ht="39" customHeight="1"/>
    <row r="285" ht="39" customHeight="1"/>
    <row r="286" ht="39" customHeight="1"/>
    <row r="287" ht="60" customHeight="1"/>
    <row r="288" ht="39" customHeight="1"/>
    <row r="289" ht="39" customHeight="1"/>
    <row r="290" ht="39" customHeight="1"/>
    <row r="291" ht="39" customHeight="1"/>
    <row r="292" ht="39" customHeight="1"/>
    <row r="293" ht="39" customHeight="1"/>
    <row r="294" ht="39" customHeight="1"/>
    <row r="295" ht="39" customHeight="1"/>
    <row r="296" ht="39" customHeight="1"/>
    <row r="297" ht="39" customHeight="1"/>
    <row r="298" ht="39" customHeight="1"/>
    <row r="299" ht="39" customHeight="1"/>
    <row r="300" ht="39" customHeight="1"/>
    <row r="301" ht="39" customHeight="1"/>
    <row r="302" ht="39" customHeight="1"/>
    <row r="303" ht="39" customHeight="1"/>
    <row r="304" ht="39" customHeight="1"/>
    <row r="305" ht="39" customHeight="1"/>
    <row r="306" ht="39" customHeight="1"/>
    <row r="307" ht="39" customHeight="1"/>
    <row r="308" ht="39" customHeight="1"/>
    <row r="309" ht="39" customHeight="1"/>
    <row r="310" ht="39" customHeight="1"/>
    <row r="311" ht="39" customHeight="1"/>
    <row r="312" ht="39" customHeight="1"/>
    <row r="313" ht="39" customHeight="1"/>
    <row r="314" ht="39" customHeight="1"/>
    <row r="315" ht="39" customHeight="1"/>
    <row r="316" ht="39" customHeight="1"/>
    <row r="317" ht="39" customHeight="1"/>
    <row r="318" ht="39" customHeight="1"/>
    <row r="319" ht="39" customHeight="1"/>
    <row r="320" ht="39" customHeight="1"/>
    <row r="321" ht="39" customHeight="1"/>
    <row r="322" ht="39" customHeight="1"/>
    <row r="323" ht="39" customHeight="1"/>
    <row r="324" ht="39" customHeight="1"/>
    <row r="325" ht="39" customHeight="1"/>
    <row r="326" ht="39" customHeight="1"/>
    <row r="327" ht="39" customHeight="1"/>
    <row r="328" ht="39" customHeight="1"/>
    <row r="329" ht="39" customHeight="1"/>
    <row r="330" ht="39" customHeight="1"/>
    <row r="331" ht="39" customHeight="1"/>
    <row r="332" ht="39" customHeight="1"/>
    <row r="333" ht="39" customHeight="1"/>
    <row r="334" ht="39" customHeight="1"/>
    <row r="335" ht="39" customHeight="1"/>
    <row r="336" ht="39" customHeight="1"/>
    <row r="337" ht="39" customHeight="1"/>
    <row r="338" ht="39" customHeight="1"/>
    <row r="339" ht="39" customHeight="1"/>
    <row r="340" ht="39" customHeight="1"/>
    <row r="341" ht="39" customHeight="1"/>
    <row r="342" ht="39" customHeight="1"/>
    <row r="343" ht="39" customHeight="1"/>
    <row r="344" ht="39" customHeight="1"/>
    <row r="345" ht="39" customHeight="1"/>
    <row r="346" ht="39" customHeight="1"/>
    <row r="347" ht="39" customHeight="1"/>
    <row r="348" ht="39" customHeight="1"/>
    <row r="349" ht="39" customHeight="1"/>
    <row r="350" ht="39" customHeight="1"/>
    <row r="351" ht="39" customHeight="1"/>
    <row r="352" ht="39" customHeight="1"/>
    <row r="353" ht="39" customHeight="1"/>
    <row r="354" ht="39" customHeight="1"/>
    <row r="355" ht="39" customHeight="1"/>
    <row r="356" ht="39" customHeight="1"/>
    <row r="357" ht="39" customHeight="1"/>
    <row r="358" ht="39" customHeight="1"/>
    <row r="359" ht="39" customHeight="1"/>
    <row r="360" ht="39" customHeight="1"/>
    <row r="361" ht="39" customHeight="1"/>
    <row r="362" ht="39" customHeight="1"/>
    <row r="363" ht="39" customHeight="1"/>
    <row r="364" ht="39" customHeight="1"/>
    <row r="365" ht="39" customHeight="1"/>
    <row r="366" ht="39" customHeight="1"/>
    <row r="367" ht="39" customHeight="1"/>
    <row r="368" ht="39" customHeight="1"/>
    <row r="369" ht="39" customHeight="1"/>
    <row r="370" ht="39" customHeight="1"/>
    <row r="371" ht="39" customHeight="1"/>
    <row r="372" ht="39" customHeight="1"/>
    <row r="373" ht="39" customHeight="1"/>
    <row r="374" ht="39" customHeight="1"/>
    <row r="375" ht="39" customHeight="1"/>
    <row r="376" ht="39" customHeight="1"/>
    <row r="377" ht="39" customHeight="1"/>
    <row r="378" ht="39" customHeight="1"/>
    <row r="379" ht="39" customHeight="1"/>
    <row r="380" ht="39" customHeight="1"/>
    <row r="381" ht="39" customHeight="1"/>
    <row r="382" ht="39" customHeight="1"/>
    <row r="383" ht="39" customHeight="1"/>
    <row r="384" ht="39" customHeight="1"/>
    <row r="385" ht="39" customHeight="1"/>
    <row r="386" ht="39" customHeight="1"/>
    <row r="387" ht="39" customHeight="1"/>
    <row r="388" ht="39" customHeight="1"/>
    <row r="389" ht="39" customHeight="1"/>
    <row r="390" ht="39" customHeight="1"/>
    <row r="391" ht="39" customHeight="1"/>
    <row r="392" ht="39" customHeight="1"/>
    <row r="393" ht="39" customHeight="1"/>
    <row r="394" ht="39" customHeight="1"/>
    <row r="395" ht="39" customHeight="1"/>
    <row r="396" ht="39" customHeight="1"/>
    <row r="397" ht="39" customHeight="1"/>
    <row r="398" ht="39" customHeight="1"/>
    <row r="399" ht="39" customHeight="1"/>
    <row r="400" ht="39" customHeight="1"/>
    <row r="401" ht="39" customHeight="1"/>
    <row r="402" ht="39" customHeight="1"/>
    <row r="403" ht="39" customHeight="1"/>
    <row r="404" ht="34.5" customHeight="1"/>
    <row r="405" ht="34.5" customHeight="1"/>
    <row r="406" ht="34.5" customHeight="1"/>
    <row r="407" ht="34.5" customHeight="1"/>
    <row r="408" ht="34.5" customHeight="1"/>
    <row r="409" ht="34.5" customHeight="1"/>
    <row r="410" ht="34.5" customHeight="1"/>
    <row r="411" ht="34.5" customHeight="1"/>
    <row r="412" ht="34.5" customHeight="1"/>
    <row r="413" ht="34.5" customHeight="1"/>
    <row r="414" ht="34.5" customHeight="1"/>
    <row r="415" ht="34.5" customHeight="1"/>
    <row r="416" ht="34.5" customHeight="1"/>
    <row r="417" ht="34.5" customHeight="1"/>
    <row r="418" ht="34.5" customHeight="1"/>
    <row r="419" ht="34.5" customHeight="1"/>
    <row r="420" ht="34.5" customHeight="1"/>
    <row r="421" ht="34.5" customHeight="1"/>
    <row r="422" ht="34.5" customHeight="1"/>
    <row r="423" ht="34.5" customHeight="1"/>
    <row r="424" ht="34.5" customHeight="1"/>
    <row r="425" ht="34.5" customHeight="1"/>
    <row r="426" ht="34.5" customHeight="1"/>
    <row r="427" ht="34.5" customHeight="1"/>
    <row r="428" ht="34.5" customHeight="1"/>
    <row r="429" ht="34.5" customHeight="1"/>
    <row r="430" ht="34.5" customHeight="1"/>
    <row r="431" ht="34.5" customHeight="1"/>
    <row r="432" ht="34.5" customHeight="1"/>
    <row r="433" ht="34.5" customHeight="1"/>
    <row r="434" ht="34.5" customHeight="1"/>
    <row r="435" ht="34.5" customHeight="1"/>
    <row r="436" ht="34.5" customHeight="1"/>
    <row r="437" ht="34.5" customHeight="1"/>
    <row r="438" ht="34.5" customHeight="1"/>
    <row r="439" ht="34.5" customHeight="1"/>
    <row r="440" ht="34.5" customHeight="1"/>
    <row r="441" ht="34.5" customHeight="1"/>
    <row r="442" spans="1:3">
      <c r="A442" s="83"/>
      <c r="B442" s="83"/>
      <c r="C442" s="83"/>
    </row>
  </sheetData>
  <sheetProtection algorithmName="SHA-512" hashValue="diXoMhCgoQjzHP6VtmJuWLbfM4NAF4YbBAwsjWuhWnaICxN3DY2oGC0/VBA+9H0O+2C+pTsUuD4E1s7aodMoMA==" saltValue="59WuCshGKcrfk3wr7jurLA==" spinCount="100000" sheet="1" formatColumns="0" formatRows="0" objects="1"/>
  <printOptions horizontalCentered="1"/>
  <pageMargins left="0.554861111111111" right="0.554861111111111" top="0.790972222222222" bottom="0.790972222222222"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view="pageBreakPreview" zoomScaleNormal="100" workbookViewId="0">
      <selection activeCell="A6" sqref="A6"/>
    </sheetView>
  </sheetViews>
  <sheetFormatPr defaultColWidth="9" defaultRowHeight="14.25"/>
  <cols>
    <col min="1" max="1" width="84.75" style="67" customWidth="1"/>
    <col min="2" max="16384" width="9" style="67"/>
  </cols>
  <sheetData>
    <row r="1" spans="1:1">
      <c r="A1" s="68"/>
    </row>
    <row r="2" ht="20.25" spans="1:1">
      <c r="A2" s="69" t="s">
        <v>8</v>
      </c>
    </row>
    <row r="3" ht="35.25" customHeight="1" spans="1:1">
      <c r="A3" s="70" t="s">
        <v>9</v>
      </c>
    </row>
    <row r="4" ht="38.25" customHeight="1" spans="1:1">
      <c r="A4" s="70" t="s">
        <v>10</v>
      </c>
    </row>
    <row r="5" ht="68.1" customHeight="1" spans="1:1">
      <c r="A5" s="70" t="s">
        <v>11</v>
      </c>
    </row>
    <row r="6" ht="53.25" customHeight="1" spans="1:1">
      <c r="A6" s="70" t="s">
        <v>12</v>
      </c>
    </row>
    <row r="7" ht="41.25" customHeight="1" spans="1:1">
      <c r="A7" s="70" t="s">
        <v>13</v>
      </c>
    </row>
    <row r="8" ht="42.75" customHeight="1" spans="1:1">
      <c r="A8" s="70" t="s">
        <v>14</v>
      </c>
    </row>
    <row r="9" ht="21" customHeight="1" spans="1:1">
      <c r="A9" s="71" t="s">
        <v>15</v>
      </c>
    </row>
  </sheetData>
  <sheetProtection algorithmName="SHA-512" hashValue="o5wfbux17EEttatk9sPsINw2ZWFw8iGX0onwtivS/5IIdNi1CbBeH/y5MxGj2qS9jcdITo15lDq9fQoBXKSpDw==" saltValue="V8jVi8Ws1HHaHGmprq0/6w==" spinCount="100000" sheet="1" formatColumns="0" formatRows="0" objects="1"/>
  <pageMargins left="0.75" right="0.75" top="1" bottom="1" header="0.5" footer="0.5"/>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showZeros="0" view="pageBreakPreview" zoomScaleNormal="100" workbookViewId="0">
      <selection activeCell="C6" sqref="C6"/>
    </sheetView>
  </sheetViews>
  <sheetFormatPr defaultColWidth="9" defaultRowHeight="15" outlineLevelCol="6"/>
  <cols>
    <col min="1" max="1" width="9" style="38"/>
    <col min="2" max="2" width="15" style="38" customWidth="1"/>
    <col min="3" max="3" width="31.375" style="39" customWidth="1"/>
    <col min="4" max="4" width="18.25" style="38" customWidth="1"/>
    <col min="5" max="5" width="22.375" style="38" customWidth="1"/>
    <col min="6" max="6" width="18.125" style="38" customWidth="1"/>
    <col min="7" max="7" width="16.7833333333333" style="38" customWidth="1"/>
    <col min="8" max="8" width="12.8916666666667" style="39"/>
    <col min="9" max="9" width="11.7833333333333" style="39"/>
    <col min="10" max="10" width="21.5" style="39" customWidth="1"/>
    <col min="11" max="16384" width="9" style="39"/>
  </cols>
  <sheetData>
    <row r="1" ht="30" customHeight="1" spans="1:7">
      <c r="A1" s="40" t="s">
        <v>16</v>
      </c>
      <c r="B1" s="40"/>
      <c r="C1" s="40"/>
      <c r="D1" s="40"/>
      <c r="E1" s="40"/>
      <c r="F1" s="40"/>
      <c r="G1" s="40"/>
    </row>
    <row r="2" ht="35" customHeight="1" spans="1:7">
      <c r="A2" s="54" t="s">
        <v>17</v>
      </c>
      <c r="B2" s="54"/>
      <c r="C2" s="54"/>
      <c r="D2" s="54"/>
      <c r="E2" s="54" t="s">
        <v>18</v>
      </c>
      <c r="F2" s="55" t="s">
        <v>19</v>
      </c>
      <c r="G2" s="55"/>
    </row>
    <row r="3" ht="28" customHeight="1" spans="1:7">
      <c r="A3" s="56" t="s">
        <v>20</v>
      </c>
      <c r="B3" s="56" t="s">
        <v>21</v>
      </c>
      <c r="C3" s="56" t="s">
        <v>22</v>
      </c>
      <c r="D3" s="56" t="s">
        <v>23</v>
      </c>
      <c r="E3" s="56"/>
      <c r="F3" s="56" t="s">
        <v>24</v>
      </c>
      <c r="G3" s="56"/>
    </row>
    <row r="4" ht="28" customHeight="1" spans="1:7">
      <c r="A4" s="56"/>
      <c r="B4" s="56"/>
      <c r="C4" s="56"/>
      <c r="D4" s="56" t="s">
        <v>25</v>
      </c>
      <c r="E4" s="56" t="s">
        <v>26</v>
      </c>
      <c r="F4" s="56" t="s">
        <v>25</v>
      </c>
      <c r="G4" s="56" t="s">
        <v>26</v>
      </c>
    </row>
    <row r="5" ht="28" customHeight="1" spans="1:7">
      <c r="A5" s="56">
        <v>1</v>
      </c>
      <c r="B5" s="56">
        <v>100</v>
      </c>
      <c r="C5" s="57" t="s">
        <v>27</v>
      </c>
      <c r="D5" s="58">
        <f>第100章!F16</f>
        <v>0</v>
      </c>
      <c r="E5" s="56"/>
      <c r="F5" s="58">
        <f>第100章!L16</f>
        <v>0</v>
      </c>
      <c r="G5" s="56"/>
    </row>
    <row r="6" ht="28" customHeight="1" spans="1:7">
      <c r="A6" s="56">
        <v>2</v>
      </c>
      <c r="B6" s="56">
        <v>200</v>
      </c>
      <c r="C6" s="59" t="s">
        <v>28</v>
      </c>
      <c r="D6" s="58">
        <f>第200章!F20</f>
        <v>0</v>
      </c>
      <c r="E6" s="56"/>
      <c r="F6" s="58">
        <f>第200章!L20</f>
        <v>0</v>
      </c>
      <c r="G6" s="56"/>
    </row>
    <row r="7" ht="28" customHeight="1" spans="1:7">
      <c r="A7" s="56">
        <v>3</v>
      </c>
      <c r="B7" s="56">
        <v>300</v>
      </c>
      <c r="C7" s="59" t="s">
        <v>29</v>
      </c>
      <c r="D7" s="58">
        <f>第300章!F20</f>
        <v>0</v>
      </c>
      <c r="E7" s="56"/>
      <c r="F7" s="58">
        <f>第300章!L20</f>
        <v>0</v>
      </c>
      <c r="G7" s="56"/>
    </row>
    <row r="8" ht="28" customHeight="1" spans="1:7">
      <c r="A8" s="56">
        <v>4</v>
      </c>
      <c r="B8" s="56">
        <v>400</v>
      </c>
      <c r="C8" s="60" t="s">
        <v>30</v>
      </c>
      <c r="D8" s="58">
        <f>第400章!F15</f>
        <v>0</v>
      </c>
      <c r="E8" s="56"/>
      <c r="F8" s="58">
        <f>第400章!L15</f>
        <v>0</v>
      </c>
      <c r="G8" s="56"/>
    </row>
    <row r="9" ht="28" customHeight="1" spans="1:7">
      <c r="A9" s="56">
        <v>5</v>
      </c>
      <c r="B9" s="56">
        <v>500</v>
      </c>
      <c r="C9" s="57" t="s">
        <v>31</v>
      </c>
      <c r="D9" s="58">
        <f>第500章!F25</f>
        <v>0</v>
      </c>
      <c r="E9" s="56"/>
      <c r="F9" s="58">
        <f>第500章!L25</f>
        <v>0</v>
      </c>
      <c r="G9" s="56"/>
    </row>
    <row r="10" ht="28" customHeight="1" spans="1:7">
      <c r="A10" s="56">
        <v>6</v>
      </c>
      <c r="B10" s="56">
        <v>600</v>
      </c>
      <c r="C10" s="59" t="s">
        <v>32</v>
      </c>
      <c r="D10" s="58">
        <f>第600章!F18</f>
        <v>0</v>
      </c>
      <c r="E10" s="56"/>
      <c r="F10" s="58">
        <f>第600章!L18</f>
        <v>0</v>
      </c>
      <c r="G10" s="56"/>
    </row>
    <row r="11" ht="28" customHeight="1" spans="1:7">
      <c r="A11" s="56">
        <v>7</v>
      </c>
      <c r="B11" s="60" t="s">
        <v>33</v>
      </c>
      <c r="C11" s="60"/>
      <c r="D11" s="58">
        <f>SUM(D5:D10)</f>
        <v>0</v>
      </c>
      <c r="E11" s="56"/>
      <c r="F11" s="58">
        <f>SUM(F5:F10)</f>
        <v>0</v>
      </c>
      <c r="G11" s="56"/>
    </row>
    <row r="12" ht="28" customHeight="1" spans="1:7">
      <c r="A12" s="56">
        <v>8</v>
      </c>
      <c r="B12" s="61" t="s">
        <v>34</v>
      </c>
      <c r="C12" s="60"/>
      <c r="D12" s="58">
        <f>D11*8%</f>
        <v>0</v>
      </c>
      <c r="E12" s="56"/>
      <c r="F12" s="58">
        <f>F11*8%</f>
        <v>0</v>
      </c>
      <c r="G12" s="56"/>
    </row>
    <row r="13" ht="28" customHeight="1" spans="1:7">
      <c r="A13" s="56">
        <v>9</v>
      </c>
      <c r="B13" s="60" t="s">
        <v>35</v>
      </c>
      <c r="C13" s="60"/>
      <c r="D13" s="58">
        <f>D11*2%</f>
        <v>0</v>
      </c>
      <c r="E13" s="62"/>
      <c r="F13" s="58">
        <f>F11*2%</f>
        <v>0</v>
      </c>
      <c r="G13" s="56"/>
    </row>
    <row r="14" ht="28" customHeight="1" spans="1:7">
      <c r="A14" s="56">
        <v>10</v>
      </c>
      <c r="B14" s="60" t="s">
        <v>36</v>
      </c>
      <c r="C14" s="60"/>
      <c r="D14" s="58">
        <f>D11+D12+D13</f>
        <v>0</v>
      </c>
      <c r="E14" s="56"/>
      <c r="F14" s="58">
        <f>F11+F12+F13</f>
        <v>0</v>
      </c>
      <c r="G14" s="63"/>
    </row>
    <row r="15" ht="28" customHeight="1" spans="1:7">
      <c r="A15" s="56">
        <v>11</v>
      </c>
      <c r="B15" s="56" t="s">
        <v>37</v>
      </c>
      <c r="C15" s="56"/>
      <c r="D15" s="64">
        <f>D14+F14</f>
        <v>0</v>
      </c>
      <c r="E15" s="65"/>
      <c r="F15" s="66"/>
      <c r="G15" s="63"/>
    </row>
  </sheetData>
  <sheetProtection algorithmName="SHA-512" hashValue="eekVu1+IACO/RQgaCVW6z9e2+03oEsYqQsjMzLUGflmQRB5EyAyYGkwS1yLfDkTKMr9An4ylgPG49rzhIps81w==" saltValue="XeeCAThcOVB1GsKboerFzw==" spinCount="100000" sheet="1" formatColumns="0" formatRows="0" objects="1"/>
  <mergeCells count="14">
    <mergeCell ref="A1:G1"/>
    <mergeCell ref="A2:D2"/>
    <mergeCell ref="F2:G2"/>
    <mergeCell ref="D3:E3"/>
    <mergeCell ref="F3:G3"/>
    <mergeCell ref="B11:C11"/>
    <mergeCell ref="B12:C12"/>
    <mergeCell ref="B13:C13"/>
    <mergeCell ref="B14:C14"/>
    <mergeCell ref="B15:C15"/>
    <mergeCell ref="D15:F15"/>
    <mergeCell ref="A3:A4"/>
    <mergeCell ref="B3:B4"/>
    <mergeCell ref="C3:C4"/>
  </mergeCells>
  <pageMargins left="0.75" right="0.75"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showZeros="0" tabSelected="1" view="pageBreakPreview" zoomScale="130" zoomScaleNormal="100" workbookViewId="0">
      <selection activeCell="F6" sqref="F6"/>
    </sheetView>
  </sheetViews>
  <sheetFormatPr defaultColWidth="9" defaultRowHeight="15"/>
  <cols>
    <col min="1" max="1" width="9.78333333333333" style="38" customWidth="1"/>
    <col min="2" max="2" width="27.7833333333333" style="38" customWidth="1"/>
    <col min="3" max="6" width="7.78333333333333" style="38" customWidth="1"/>
    <col min="7" max="7" width="11.3666666666667" style="38" customWidth="1"/>
    <col min="8" max="8" width="21.4583333333333" style="38" customWidth="1"/>
    <col min="9" max="11" width="7.78333333333333" style="38" customWidth="1"/>
    <col min="12" max="12" width="9.18333333333333" style="38" customWidth="1"/>
    <col min="13" max="13" width="10.6333333333333" style="39" customWidth="1"/>
    <col min="14" max="16384" width="9" style="39"/>
  </cols>
  <sheetData>
    <row r="1" s="36" customFormat="1" ht="30" customHeight="1" spans="1:13">
      <c r="A1" s="40" t="s">
        <v>38</v>
      </c>
      <c r="B1" s="40"/>
      <c r="C1" s="40"/>
      <c r="D1" s="40"/>
      <c r="E1" s="40"/>
      <c r="F1" s="40"/>
      <c r="G1" s="40"/>
      <c r="H1" s="40"/>
      <c r="I1" s="40"/>
      <c r="J1" s="40"/>
      <c r="K1" s="40"/>
      <c r="L1" s="40"/>
      <c r="M1" s="40"/>
    </row>
    <row r="2" s="37" customFormat="1" ht="26" customHeight="1" spans="1:13">
      <c r="A2" s="41" t="str">
        <f>汇总表!A2</f>
        <v>线路：宁合高速龙华立交至苏皖交界</v>
      </c>
      <c r="B2" s="42"/>
      <c r="C2" s="42"/>
      <c r="D2" s="42"/>
      <c r="E2" s="42"/>
      <c r="F2" s="42"/>
      <c r="G2" s="42"/>
      <c r="H2" s="43" t="s">
        <v>39</v>
      </c>
      <c r="I2" s="44"/>
      <c r="J2" s="45" t="s">
        <v>40</v>
      </c>
      <c r="K2" s="46"/>
      <c r="L2" s="46"/>
      <c r="M2" s="46"/>
    </row>
    <row r="3" s="37" customFormat="1" ht="26" customHeight="1" spans="1:13">
      <c r="A3" s="47" t="s">
        <v>41</v>
      </c>
      <c r="B3" s="46"/>
      <c r="C3" s="46"/>
      <c r="D3" s="46"/>
      <c r="E3" s="46"/>
      <c r="F3" s="46"/>
      <c r="G3" s="46"/>
      <c r="H3" s="46"/>
      <c r="I3" s="46"/>
      <c r="J3" s="46"/>
      <c r="K3" s="46"/>
      <c r="L3" s="46"/>
      <c r="M3" s="46"/>
    </row>
    <row r="4" s="37" customFormat="1" ht="26" customHeight="1" spans="1:13">
      <c r="A4" s="48" t="s">
        <v>42</v>
      </c>
      <c r="B4" s="49"/>
      <c r="C4" s="49"/>
      <c r="D4" s="49"/>
      <c r="E4" s="49"/>
      <c r="F4" s="49"/>
      <c r="G4" s="48" t="s">
        <v>43</v>
      </c>
      <c r="H4" s="49"/>
      <c r="I4" s="49"/>
      <c r="J4" s="49"/>
      <c r="K4" s="49"/>
      <c r="L4" s="49"/>
      <c r="M4" s="49"/>
    </row>
    <row r="5" s="37" customFormat="1" ht="26" customHeight="1" spans="1:13">
      <c r="A5" s="48" t="s">
        <v>44</v>
      </c>
      <c r="B5" s="48" t="s">
        <v>45</v>
      </c>
      <c r="C5" s="48" t="s">
        <v>46</v>
      </c>
      <c r="D5" s="48" t="s">
        <v>47</v>
      </c>
      <c r="E5" s="48" t="s">
        <v>48</v>
      </c>
      <c r="F5" s="48" t="s">
        <v>49</v>
      </c>
      <c r="G5" s="48" t="s">
        <v>44</v>
      </c>
      <c r="H5" s="48" t="s">
        <v>45</v>
      </c>
      <c r="I5" s="48" t="s">
        <v>46</v>
      </c>
      <c r="J5" s="48" t="s">
        <v>47</v>
      </c>
      <c r="K5" s="48" t="s">
        <v>48</v>
      </c>
      <c r="L5" s="48" t="s">
        <v>49</v>
      </c>
      <c r="M5" s="50"/>
    </row>
    <row r="6" s="37" customFormat="1" ht="26" customHeight="1" spans="1:13">
      <c r="A6" s="9">
        <v>101</v>
      </c>
      <c r="B6" s="22" t="s">
        <v>50</v>
      </c>
      <c r="C6" s="10" t="s">
        <v>51</v>
      </c>
      <c r="D6" s="9">
        <v>1</v>
      </c>
      <c r="E6" s="15"/>
      <c r="F6" s="9">
        <f>E6*D6</f>
        <v>0</v>
      </c>
      <c r="G6" s="48" t="s">
        <v>52</v>
      </c>
      <c r="H6" s="51" t="s">
        <v>53</v>
      </c>
      <c r="I6" s="48" t="s">
        <v>54</v>
      </c>
      <c r="J6" s="49">
        <v>6</v>
      </c>
      <c r="K6" s="52"/>
      <c r="L6" s="49">
        <f>J6*K6</f>
        <v>0</v>
      </c>
      <c r="M6" s="50" t="s">
        <v>55</v>
      </c>
    </row>
    <row r="7" s="37" customFormat="1" ht="26" customHeight="1" spans="1:13">
      <c r="A7" s="9">
        <v>102</v>
      </c>
      <c r="B7" s="22" t="s">
        <v>56</v>
      </c>
      <c r="C7" s="9" t="s">
        <v>57</v>
      </c>
      <c r="D7" s="9">
        <v>29.884</v>
      </c>
      <c r="E7" s="15"/>
      <c r="F7" s="9">
        <f>E7*D7</f>
        <v>0</v>
      </c>
      <c r="G7" s="48" t="s">
        <v>58</v>
      </c>
      <c r="H7" s="51" t="s">
        <v>59</v>
      </c>
      <c r="I7" s="48" t="s">
        <v>54</v>
      </c>
      <c r="J7" s="49">
        <v>24</v>
      </c>
      <c r="K7" s="52"/>
      <c r="L7" s="49">
        <f>J7*K7</f>
        <v>0</v>
      </c>
      <c r="M7" s="50" t="s">
        <v>60</v>
      </c>
    </row>
    <row r="8" s="37" customFormat="1" ht="26" customHeight="1" spans="1:13">
      <c r="A8" s="9">
        <v>103</v>
      </c>
      <c r="B8" s="53" t="s">
        <v>61</v>
      </c>
      <c r="C8" s="48" t="s">
        <v>62</v>
      </c>
      <c r="D8" s="49">
        <v>1</v>
      </c>
      <c r="E8" s="52"/>
      <c r="F8" s="9">
        <f>E8*D8</f>
        <v>0</v>
      </c>
      <c r="G8" s="48" t="s">
        <v>63</v>
      </c>
      <c r="H8" s="51" t="s">
        <v>64</v>
      </c>
      <c r="I8" s="48" t="s">
        <v>54</v>
      </c>
      <c r="J8" s="49">
        <v>24</v>
      </c>
      <c r="K8" s="52"/>
      <c r="L8" s="49">
        <f t="shared" ref="L8:L15" si="0">J8*K8</f>
        <v>0</v>
      </c>
      <c r="M8" s="50" t="s">
        <v>60</v>
      </c>
    </row>
    <row r="9" s="37" customFormat="1" ht="26" customHeight="1" spans="1:13">
      <c r="A9" s="9">
        <v>104</v>
      </c>
      <c r="B9" s="22" t="s">
        <v>65</v>
      </c>
      <c r="C9" s="10" t="s">
        <v>66</v>
      </c>
      <c r="D9" s="9">
        <v>60</v>
      </c>
      <c r="E9" s="15"/>
      <c r="F9" s="9">
        <f>E9*D9</f>
        <v>0</v>
      </c>
      <c r="G9" s="48" t="s">
        <v>67</v>
      </c>
      <c r="H9" s="51" t="s">
        <v>68</v>
      </c>
      <c r="I9" s="48" t="s">
        <v>54</v>
      </c>
      <c r="J9" s="49">
        <v>12</v>
      </c>
      <c r="K9" s="52"/>
      <c r="L9" s="49">
        <f t="shared" si="0"/>
        <v>0</v>
      </c>
      <c r="M9" s="50" t="s">
        <v>69</v>
      </c>
    </row>
    <row r="10" s="37" customFormat="1" ht="26" customHeight="1" spans="1:13">
      <c r="A10" s="9">
        <v>105</v>
      </c>
      <c r="B10" s="22" t="s">
        <v>70</v>
      </c>
      <c r="C10" s="10" t="s">
        <v>71</v>
      </c>
      <c r="D10" s="9">
        <v>1</v>
      </c>
      <c r="E10" s="15"/>
      <c r="F10" s="9">
        <f>E10*D10</f>
        <v>0</v>
      </c>
      <c r="G10" s="48" t="s">
        <v>72</v>
      </c>
      <c r="H10" s="51" t="s">
        <v>73</v>
      </c>
      <c r="I10" s="48" t="s">
        <v>54</v>
      </c>
      <c r="J10" s="49">
        <v>12</v>
      </c>
      <c r="K10" s="52"/>
      <c r="L10" s="49">
        <f t="shared" si="0"/>
        <v>0</v>
      </c>
      <c r="M10" s="50" t="s">
        <v>69</v>
      </c>
    </row>
    <row r="11" s="37" customFormat="1" ht="26" customHeight="1" spans="1:13">
      <c r="A11" s="9"/>
      <c r="B11" s="23"/>
      <c r="C11" s="9"/>
      <c r="D11" s="9"/>
      <c r="E11" s="9"/>
      <c r="F11" s="9"/>
      <c r="G11" s="48" t="s">
        <v>74</v>
      </c>
      <c r="H11" s="51" t="s">
        <v>75</v>
      </c>
      <c r="I11" s="48" t="s">
        <v>54</v>
      </c>
      <c r="J11" s="49">
        <v>12</v>
      </c>
      <c r="K11" s="52"/>
      <c r="L11" s="49">
        <f t="shared" si="0"/>
        <v>0</v>
      </c>
      <c r="M11" s="50" t="s">
        <v>69</v>
      </c>
    </row>
    <row r="12" s="37" customFormat="1" ht="26" customHeight="1" spans="1:13">
      <c r="A12" s="9"/>
      <c r="B12" s="23"/>
      <c r="C12" s="9"/>
      <c r="D12" s="9"/>
      <c r="E12" s="9"/>
      <c r="F12" s="9"/>
      <c r="G12" s="48" t="s">
        <v>76</v>
      </c>
      <c r="H12" s="51" t="s">
        <v>77</v>
      </c>
      <c r="I12" s="48" t="s">
        <v>54</v>
      </c>
      <c r="J12" s="49">
        <v>12</v>
      </c>
      <c r="K12" s="52"/>
      <c r="L12" s="49">
        <f t="shared" si="0"/>
        <v>0</v>
      </c>
      <c r="M12" s="50" t="s">
        <v>69</v>
      </c>
    </row>
    <row r="13" s="37" customFormat="1" ht="26" customHeight="1" spans="1:13">
      <c r="A13" s="9"/>
      <c r="B13" s="23"/>
      <c r="C13" s="9"/>
      <c r="D13" s="9"/>
      <c r="E13" s="9"/>
      <c r="F13" s="9"/>
      <c r="G13" s="48" t="s">
        <v>78</v>
      </c>
      <c r="H13" s="51" t="s">
        <v>79</v>
      </c>
      <c r="I13" s="48" t="s">
        <v>80</v>
      </c>
      <c r="J13" s="49">
        <v>350</v>
      </c>
      <c r="K13" s="52"/>
      <c r="L13" s="49">
        <f t="shared" si="0"/>
        <v>0</v>
      </c>
      <c r="M13" s="50"/>
    </row>
    <row r="14" s="37" customFormat="1" ht="26" customHeight="1" spans="1:13">
      <c r="A14" s="9"/>
      <c r="B14" s="23"/>
      <c r="C14" s="9"/>
      <c r="D14" s="9"/>
      <c r="E14" s="9"/>
      <c r="F14" s="9"/>
      <c r="G14" s="48" t="s">
        <v>81</v>
      </c>
      <c r="H14" s="51" t="s">
        <v>82</v>
      </c>
      <c r="I14" s="48" t="s">
        <v>83</v>
      </c>
      <c r="J14" s="49">
        <v>1500</v>
      </c>
      <c r="K14" s="52"/>
      <c r="L14" s="49">
        <f t="shared" si="0"/>
        <v>0</v>
      </c>
      <c r="M14" s="50"/>
    </row>
    <row r="15" s="37" customFormat="1" ht="26" customHeight="1" spans="1:13">
      <c r="A15" s="9"/>
      <c r="B15" s="23"/>
      <c r="C15" s="9"/>
      <c r="D15" s="9"/>
      <c r="E15" s="9"/>
      <c r="F15" s="9"/>
      <c r="G15" s="49">
        <v>102</v>
      </c>
      <c r="H15" s="51" t="s">
        <v>84</v>
      </c>
      <c r="I15" s="48" t="s">
        <v>62</v>
      </c>
      <c r="J15" s="49">
        <v>1</v>
      </c>
      <c r="K15" s="52"/>
      <c r="L15" s="49">
        <f t="shared" si="0"/>
        <v>0</v>
      </c>
      <c r="M15" s="50"/>
    </row>
    <row r="16" s="37" customFormat="1" ht="26" customHeight="1" spans="1:13">
      <c r="A16" s="48" t="s">
        <v>85</v>
      </c>
      <c r="B16" s="49"/>
      <c r="C16" s="49"/>
      <c r="D16" s="49"/>
      <c r="E16" s="49"/>
      <c r="F16" s="49">
        <f>SUM(F6:F10)</f>
        <v>0</v>
      </c>
      <c r="G16" s="48" t="s">
        <v>86</v>
      </c>
      <c r="H16" s="49"/>
      <c r="I16" s="49"/>
      <c r="J16" s="49"/>
      <c r="K16" s="49"/>
      <c r="L16" s="49">
        <f>SUM(L6:L15)</f>
        <v>0</v>
      </c>
      <c r="M16" s="50"/>
    </row>
  </sheetData>
  <sheetProtection algorithmName="SHA-512" hashValue="5h4IWTD0oK0ndCsixdug58W58qsC1w5mFnVTf1ql77cHpo9UqupSx5ck8M/tF1tmwsSJYSjCrp7R4jBaj1ILsA==" saltValue="0l/8MOqAo1IIXQC6WAV0vQ==" spinCount="100000" sheet="1" formatColumns="0" formatRows="0" objects="1"/>
  <mergeCells count="9">
    <mergeCell ref="A1:M1"/>
    <mergeCell ref="A2:G2"/>
    <mergeCell ref="H2:I2"/>
    <mergeCell ref="J2:M2"/>
    <mergeCell ref="A3:M3"/>
    <mergeCell ref="A4:F4"/>
    <mergeCell ref="G4:M4"/>
    <mergeCell ref="A16:E16"/>
    <mergeCell ref="G16:K16"/>
  </mergeCells>
  <pageMargins left="0.590277777777778" right="0.590277777777778" top="0.472222222222222" bottom="0.472222222222222" header="0.298611111111111" footer="0.298611111111111"/>
  <pageSetup paperSize="9" scale="94"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3"/>
  <sheetViews>
    <sheetView showZeros="0" view="pageBreakPreview" zoomScaleNormal="100" workbookViewId="0">
      <selection activeCell="M15" sqref="M15"/>
    </sheetView>
  </sheetViews>
  <sheetFormatPr defaultColWidth="9" defaultRowHeight="15"/>
  <cols>
    <col min="1" max="1" width="9.78333333333333" style="1" customWidth="1"/>
    <col min="2" max="2" width="24.5416666666667" style="1" customWidth="1"/>
    <col min="3" max="3" width="7.63333333333333" style="1" customWidth="1"/>
    <col min="4" max="5" width="9.78333333333333" style="1" customWidth="1"/>
    <col min="6" max="6" width="10.8166666666667" style="1" customWidth="1"/>
    <col min="7" max="7" width="9.78333333333333" style="1" customWidth="1"/>
    <col min="8" max="8" width="20.6333333333333" style="1" customWidth="1"/>
    <col min="9" max="9" width="7.90833333333333" style="1" customWidth="1"/>
    <col min="10" max="11" width="9.78333333333333" style="1" customWidth="1"/>
    <col min="12" max="12" width="10.5416666666667" style="1" customWidth="1"/>
    <col min="13" max="14" width="9" style="1"/>
    <col min="15" max="15" width="12.625" style="1"/>
    <col min="16" max="16384" width="9" style="1"/>
  </cols>
  <sheetData>
    <row r="1" s="17" customFormat="1" ht="30" customHeight="1" spans="1:22">
      <c r="A1" s="2" t="s">
        <v>87</v>
      </c>
      <c r="B1" s="2"/>
      <c r="C1" s="2"/>
      <c r="D1" s="2"/>
      <c r="E1" s="2"/>
      <c r="F1" s="2"/>
      <c r="G1" s="2"/>
      <c r="H1" s="2"/>
      <c r="I1" s="2"/>
      <c r="J1" s="2"/>
      <c r="K1" s="2"/>
      <c r="L1" s="2"/>
    </row>
    <row r="2" s="18" customFormat="1" ht="26" customHeight="1" spans="1:22">
      <c r="A2" s="3" t="str">
        <f>汇总表!A2</f>
        <v>线路：宁合高速龙华立交至苏皖交界</v>
      </c>
      <c r="B2" s="4"/>
      <c r="C2" s="4"/>
      <c r="D2" s="4"/>
      <c r="E2" s="4"/>
      <c r="F2" s="4"/>
      <c r="G2" s="4"/>
      <c r="H2" s="5" t="s">
        <v>88</v>
      </c>
      <c r="I2" s="6"/>
      <c r="J2" s="7" t="s">
        <v>40</v>
      </c>
      <c r="K2" s="8"/>
      <c r="L2" s="8"/>
    </row>
    <row r="3" s="18" customFormat="1" ht="26" customHeight="1" spans="1:22">
      <c r="A3" s="9" t="s">
        <v>89</v>
      </c>
      <c r="B3" s="9"/>
      <c r="C3" s="9"/>
      <c r="D3" s="9"/>
      <c r="E3" s="9"/>
      <c r="F3" s="9"/>
      <c r="G3" s="9"/>
      <c r="H3" s="9"/>
      <c r="I3" s="9"/>
      <c r="J3" s="9"/>
      <c r="K3" s="9"/>
      <c r="L3" s="9"/>
    </row>
    <row r="4" s="18" customFormat="1" ht="26" customHeight="1" spans="1:22">
      <c r="A4" s="10" t="s">
        <v>42</v>
      </c>
      <c r="B4" s="9"/>
      <c r="C4" s="9"/>
      <c r="D4" s="9"/>
      <c r="E4" s="9"/>
      <c r="F4" s="9"/>
      <c r="G4" s="10" t="s">
        <v>43</v>
      </c>
      <c r="H4" s="9"/>
      <c r="I4" s="9"/>
      <c r="J4" s="9"/>
      <c r="K4" s="9"/>
      <c r="L4" s="9"/>
    </row>
    <row r="5" s="18" customFormat="1" ht="26" customHeight="1" spans="1:22">
      <c r="A5" s="10" t="s">
        <v>44</v>
      </c>
      <c r="B5" s="10" t="s">
        <v>45</v>
      </c>
      <c r="C5" s="10" t="s">
        <v>46</v>
      </c>
      <c r="D5" s="10" t="s">
        <v>47</v>
      </c>
      <c r="E5" s="10" t="s">
        <v>48</v>
      </c>
      <c r="F5" s="10" t="s">
        <v>49</v>
      </c>
      <c r="G5" s="10" t="s">
        <v>44</v>
      </c>
      <c r="H5" s="10" t="s">
        <v>45</v>
      </c>
      <c r="I5" s="10" t="s">
        <v>46</v>
      </c>
      <c r="J5" s="10" t="s">
        <v>47</v>
      </c>
      <c r="K5" s="10" t="s">
        <v>48</v>
      </c>
      <c r="L5" s="10" t="s">
        <v>49</v>
      </c>
    </row>
    <row r="6" s="8" customFormat="1" ht="26" customHeight="1" spans="1:22">
      <c r="A6" s="9">
        <v>201</v>
      </c>
      <c r="B6" s="11" t="s">
        <v>90</v>
      </c>
      <c r="C6" s="9" t="s">
        <v>57</v>
      </c>
      <c r="D6" s="9">
        <v>24.934</v>
      </c>
      <c r="E6" s="15"/>
      <c r="F6" s="9">
        <f>E6*D6</f>
        <v>0</v>
      </c>
      <c r="G6" s="9">
        <v>201</v>
      </c>
      <c r="H6" s="11" t="s">
        <v>91</v>
      </c>
      <c r="I6" s="9" t="s">
        <v>92</v>
      </c>
      <c r="J6" s="9">
        <v>200</v>
      </c>
      <c r="K6" s="15"/>
      <c r="L6" s="9">
        <f>K6*J6</f>
        <v>0</v>
      </c>
    </row>
    <row r="7" s="8" customFormat="1" ht="26" customHeight="1" spans="1:22">
      <c r="A7" s="9">
        <v>202</v>
      </c>
      <c r="B7" s="11" t="s">
        <v>93</v>
      </c>
      <c r="C7" s="9" t="s">
        <v>92</v>
      </c>
      <c r="D7" s="9">
        <v>6930</v>
      </c>
      <c r="E7" s="15"/>
      <c r="F7" s="9">
        <f t="shared" ref="F7:F12" si="0">E7*D7</f>
        <v>0</v>
      </c>
      <c r="G7" s="9">
        <v>202</v>
      </c>
      <c r="H7" s="11" t="s">
        <v>94</v>
      </c>
      <c r="I7" s="9" t="s">
        <v>92</v>
      </c>
      <c r="J7" s="9">
        <v>100</v>
      </c>
      <c r="K7" s="15"/>
      <c r="L7" s="9">
        <f t="shared" ref="L7:L19" si="1">K7*J7</f>
        <v>0</v>
      </c>
    </row>
    <row r="8" s="8" customFormat="1" ht="26" customHeight="1" spans="1:22">
      <c r="A8" s="9">
        <v>203</v>
      </c>
      <c r="B8" s="11" t="s">
        <v>95</v>
      </c>
      <c r="C8" s="9" t="s">
        <v>92</v>
      </c>
      <c r="D8" s="9">
        <v>14800</v>
      </c>
      <c r="E8" s="15"/>
      <c r="F8" s="9">
        <f t="shared" si="0"/>
        <v>0</v>
      </c>
      <c r="G8" s="9">
        <v>203</v>
      </c>
      <c r="H8" s="11" t="s">
        <v>96</v>
      </c>
      <c r="I8" s="9" t="s">
        <v>92</v>
      </c>
      <c r="J8" s="9">
        <v>100</v>
      </c>
      <c r="K8" s="15"/>
      <c r="L8" s="9">
        <f t="shared" si="1"/>
        <v>0</v>
      </c>
    </row>
    <row r="9" s="8" customFormat="1" ht="26" customHeight="1" spans="1:22">
      <c r="A9" s="9">
        <v>204</v>
      </c>
      <c r="B9" s="11" t="s">
        <v>97</v>
      </c>
      <c r="C9" s="10" t="s">
        <v>98</v>
      </c>
      <c r="D9" s="9">
        <v>9125</v>
      </c>
      <c r="E9" s="15"/>
      <c r="F9" s="9">
        <f t="shared" si="0"/>
        <v>0</v>
      </c>
      <c r="G9" s="9">
        <v>204</v>
      </c>
      <c r="H9" s="11" t="s">
        <v>99</v>
      </c>
      <c r="I9" s="9" t="s">
        <v>100</v>
      </c>
      <c r="J9" s="9">
        <v>400</v>
      </c>
      <c r="K9" s="15"/>
      <c r="L9" s="9">
        <f t="shared" si="1"/>
        <v>0</v>
      </c>
    </row>
    <row r="10" s="8" customFormat="1" ht="26" customHeight="1" spans="1:22">
      <c r="A10" s="9">
        <v>205</v>
      </c>
      <c r="B10" s="11" t="s">
        <v>101</v>
      </c>
      <c r="C10" s="10" t="s">
        <v>102</v>
      </c>
      <c r="D10" s="9">
        <v>358608</v>
      </c>
      <c r="E10" s="15"/>
      <c r="F10" s="9">
        <f t="shared" si="0"/>
        <v>0</v>
      </c>
      <c r="G10" s="9">
        <v>205</v>
      </c>
      <c r="H10" s="11" t="s">
        <v>103</v>
      </c>
      <c r="I10" s="9" t="s">
        <v>100</v>
      </c>
      <c r="J10" s="9">
        <v>300</v>
      </c>
      <c r="K10" s="15"/>
      <c r="L10" s="9">
        <f t="shared" si="1"/>
        <v>0</v>
      </c>
    </row>
    <row r="11" s="8" customFormat="1" ht="26" customHeight="1" spans="1:22">
      <c r="A11" s="9">
        <v>206</v>
      </c>
      <c r="B11" s="11" t="s">
        <v>104</v>
      </c>
      <c r="C11" s="12" t="s">
        <v>102</v>
      </c>
      <c r="D11" s="13">
        <v>478144</v>
      </c>
      <c r="E11" s="14"/>
      <c r="F11" s="9">
        <f t="shared" si="0"/>
        <v>0</v>
      </c>
      <c r="G11" s="9">
        <v>206</v>
      </c>
      <c r="H11" s="11" t="s">
        <v>105</v>
      </c>
      <c r="I11" s="9" t="s">
        <v>92</v>
      </c>
      <c r="J11" s="9">
        <v>100</v>
      </c>
      <c r="K11" s="15"/>
      <c r="L11" s="9">
        <f t="shared" si="1"/>
        <v>0</v>
      </c>
    </row>
    <row r="12" s="8" customFormat="1" ht="26" customHeight="1" spans="1:22">
      <c r="A12" s="9">
        <v>207</v>
      </c>
      <c r="B12" s="11" t="s">
        <v>106</v>
      </c>
      <c r="C12" s="13" t="s">
        <v>92</v>
      </c>
      <c r="D12" s="13">
        <v>24934</v>
      </c>
      <c r="E12" s="14"/>
      <c r="F12" s="9">
        <f t="shared" si="0"/>
        <v>0</v>
      </c>
      <c r="G12" s="9">
        <v>207</v>
      </c>
      <c r="H12" s="11" t="s">
        <v>107</v>
      </c>
      <c r="I12" s="10" t="s">
        <v>102</v>
      </c>
      <c r="J12" s="9">
        <v>740</v>
      </c>
      <c r="K12" s="15"/>
      <c r="L12" s="9">
        <f t="shared" si="1"/>
        <v>0</v>
      </c>
    </row>
    <row r="13" s="8" customFormat="1" ht="26" customHeight="1" spans="1:22">
      <c r="A13" s="9"/>
      <c r="B13" s="9"/>
      <c r="C13" s="9"/>
      <c r="D13" s="9"/>
      <c r="E13" s="9"/>
      <c r="F13" s="9"/>
      <c r="G13" s="9">
        <v>208</v>
      </c>
      <c r="H13" s="11" t="s">
        <v>108</v>
      </c>
      <c r="I13" s="10" t="s">
        <v>102</v>
      </c>
      <c r="J13" s="9">
        <v>50</v>
      </c>
      <c r="K13" s="15"/>
      <c r="L13" s="9">
        <f t="shared" si="1"/>
        <v>0</v>
      </c>
    </row>
    <row r="14" s="8" customFormat="1" ht="34" customHeight="1" spans="1:22">
      <c r="A14" s="9"/>
      <c r="B14" s="9"/>
      <c r="C14" s="9"/>
      <c r="D14" s="9"/>
      <c r="E14" s="9"/>
      <c r="F14" s="9"/>
      <c r="G14" s="9">
        <v>209</v>
      </c>
      <c r="H14" s="11" t="s">
        <v>109</v>
      </c>
      <c r="I14" s="9" t="s">
        <v>92</v>
      </c>
      <c r="J14" s="9">
        <v>2000</v>
      </c>
      <c r="K14" s="15"/>
      <c r="L14" s="9">
        <f t="shared" si="1"/>
        <v>0</v>
      </c>
    </row>
    <row r="15" s="8" customFormat="1" ht="26" customHeight="1" spans="1:22">
      <c r="A15" s="9"/>
      <c r="B15" s="9"/>
      <c r="C15" s="9"/>
      <c r="D15" s="9"/>
      <c r="E15" s="9"/>
      <c r="F15" s="9"/>
      <c r="G15" s="9">
        <v>210</v>
      </c>
      <c r="H15" s="11" t="s">
        <v>110</v>
      </c>
      <c r="I15" s="9" t="s">
        <v>92</v>
      </c>
      <c r="J15" s="9">
        <v>3000</v>
      </c>
      <c r="K15" s="15"/>
      <c r="L15" s="9">
        <f t="shared" si="1"/>
        <v>0</v>
      </c>
      <c r="V15" s="35"/>
    </row>
    <row r="16" s="8" customFormat="1" ht="34" customHeight="1" spans="1:22">
      <c r="A16" s="9"/>
      <c r="B16" s="9"/>
      <c r="C16" s="9"/>
      <c r="D16" s="9"/>
      <c r="E16" s="9"/>
      <c r="F16" s="9"/>
      <c r="G16" s="9">
        <v>211</v>
      </c>
      <c r="H16" s="11" t="s">
        <v>111</v>
      </c>
      <c r="I16" s="9" t="s">
        <v>100</v>
      </c>
      <c r="J16" s="9">
        <v>50</v>
      </c>
      <c r="K16" s="15"/>
      <c r="L16" s="9">
        <f t="shared" si="1"/>
        <v>0</v>
      </c>
    </row>
    <row r="17" s="8" customFormat="1" ht="26" customHeight="1" spans="1:12">
      <c r="A17" s="9"/>
      <c r="B17" s="9"/>
      <c r="C17" s="9"/>
      <c r="D17" s="9"/>
      <c r="E17" s="9"/>
      <c r="F17" s="9"/>
      <c r="G17" s="9">
        <v>212</v>
      </c>
      <c r="H17" s="11" t="s">
        <v>112</v>
      </c>
      <c r="I17" s="9" t="s">
        <v>92</v>
      </c>
      <c r="J17" s="9">
        <v>2000</v>
      </c>
      <c r="K17" s="15"/>
      <c r="L17" s="9">
        <f t="shared" si="1"/>
        <v>0</v>
      </c>
    </row>
    <row r="18" s="8" customFormat="1" ht="26" customHeight="1" spans="1:12">
      <c r="A18" s="9"/>
      <c r="B18" s="9"/>
      <c r="C18" s="9"/>
      <c r="D18" s="9"/>
      <c r="E18" s="9"/>
      <c r="F18" s="9"/>
      <c r="G18" s="9">
        <v>213</v>
      </c>
      <c r="H18" s="11" t="s">
        <v>113</v>
      </c>
      <c r="I18" s="10" t="s">
        <v>102</v>
      </c>
      <c r="J18" s="9">
        <v>220</v>
      </c>
      <c r="K18" s="15"/>
      <c r="L18" s="9">
        <f t="shared" si="1"/>
        <v>0</v>
      </c>
    </row>
    <row r="19" s="8" customFormat="1" ht="26" customHeight="1" spans="1:12">
      <c r="A19" s="9"/>
      <c r="B19" s="9"/>
      <c r="C19" s="9"/>
      <c r="D19" s="9"/>
      <c r="E19" s="9"/>
      <c r="F19" s="9"/>
      <c r="G19" s="9">
        <v>214</v>
      </c>
      <c r="H19" s="11" t="s">
        <v>114</v>
      </c>
      <c r="I19" s="10" t="s">
        <v>115</v>
      </c>
      <c r="J19" s="9">
        <v>100</v>
      </c>
      <c r="K19" s="15"/>
      <c r="L19" s="9">
        <f t="shared" si="1"/>
        <v>0</v>
      </c>
    </row>
    <row r="20" s="18" customFormat="1" ht="26" customHeight="1" spans="1:12">
      <c r="A20" s="10" t="s">
        <v>116</v>
      </c>
      <c r="B20" s="9"/>
      <c r="C20" s="9"/>
      <c r="D20" s="9"/>
      <c r="E20" s="9"/>
      <c r="F20" s="16">
        <f>SUM(F6:F12)</f>
        <v>0</v>
      </c>
      <c r="G20" s="10" t="s">
        <v>117</v>
      </c>
      <c r="H20" s="9"/>
      <c r="I20" s="9"/>
      <c r="J20" s="9"/>
      <c r="K20" s="9"/>
      <c r="L20" s="9">
        <f>SUM(L6:L19)</f>
        <v>0</v>
      </c>
    </row>
    <row r="21" s="18" customFormat="1" ht="12.75" hidden="1" spans="1:12">
      <c r="A21" s="20" t="s">
        <v>118</v>
      </c>
      <c r="B21" s="24"/>
      <c r="C21" s="24"/>
      <c r="D21" s="24"/>
      <c r="E21" s="24"/>
      <c r="F21" s="24"/>
      <c r="G21" s="24"/>
      <c r="H21" s="24"/>
      <c r="I21" s="24"/>
      <c r="J21" s="24"/>
      <c r="K21" s="24"/>
      <c r="L21" s="24"/>
    </row>
    <row r="22" s="18" customFormat="1" ht="12.75" hidden="1" spans="1:12">
      <c r="A22" s="24"/>
      <c r="B22" s="24"/>
      <c r="C22" s="24"/>
      <c r="D22" s="24"/>
      <c r="E22" s="24"/>
      <c r="F22" s="24"/>
      <c r="G22" s="24"/>
      <c r="H22" s="24"/>
      <c r="I22" s="24"/>
      <c r="J22" s="24"/>
      <c r="K22" s="24"/>
      <c r="L22" s="24"/>
    </row>
    <row r="23" s="18" customFormat="1" ht="12.75"/>
  </sheetData>
  <sheetProtection algorithmName="SHA-512" hashValue="zESDIy/584fkt1ZxiHQhdqNWIVsKS7GGEMtNWA/g2jC/GhS1BESBlcFp5h0LrNwaOCuCacR05l0gmconDhBlgw==" saltValue="9VTtgOv5fK0BBYhZtyFolw==" spinCount="100000" sheet="1" formatColumns="0" formatRows="0" objects="1"/>
  <mergeCells count="10">
    <mergeCell ref="A1:L1"/>
    <mergeCell ref="A2:G2"/>
    <mergeCell ref="H2:I2"/>
    <mergeCell ref="J2:L2"/>
    <mergeCell ref="A3:L3"/>
    <mergeCell ref="A4:F4"/>
    <mergeCell ref="G4:L4"/>
    <mergeCell ref="A20:E20"/>
    <mergeCell ref="G20:K20"/>
    <mergeCell ref="A21:L22"/>
  </mergeCells>
  <pageMargins left="0.590277777777778" right="0.590277777777778" top="0.472222222222222" bottom="0.472222222222222" header="0.298611111111111" footer="0.298611111111111"/>
  <pageSetup paperSize="9" scale="97"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showZeros="0" view="pageBreakPreview" zoomScaleNormal="100" workbookViewId="0">
      <selection activeCell="J13" sqref="J13"/>
    </sheetView>
  </sheetViews>
  <sheetFormatPr defaultColWidth="8.89166666666667" defaultRowHeight="15"/>
  <cols>
    <col min="1" max="1" width="9.725" style="1" customWidth="1"/>
    <col min="2" max="2" width="23.75" style="1" customWidth="1"/>
    <col min="3" max="3" width="7.90833333333333" style="19" customWidth="1"/>
    <col min="4" max="5" width="9.78333333333333" style="19" customWidth="1"/>
    <col min="6" max="6" width="11.5" style="19" customWidth="1"/>
    <col min="7" max="7" width="9.78333333333333" style="1" customWidth="1"/>
    <col min="8" max="8" width="28" style="1" customWidth="1"/>
    <col min="9" max="9" width="8.09166666666667" style="19" customWidth="1"/>
    <col min="10" max="12" width="9.78333333333333" style="19" customWidth="1"/>
    <col min="13" max="14" width="8.89166666666667" style="1"/>
    <col min="15" max="15" width="12.625" style="1"/>
    <col min="16" max="16384" width="8.89166666666667" style="1"/>
  </cols>
  <sheetData>
    <row r="1" s="17" customFormat="1" ht="30" customHeight="1" spans="1:12">
      <c r="A1" s="2" t="s">
        <v>87</v>
      </c>
      <c r="B1" s="2"/>
      <c r="C1" s="2"/>
      <c r="D1" s="2"/>
      <c r="E1" s="2"/>
      <c r="F1" s="2"/>
      <c r="G1" s="2"/>
      <c r="H1" s="2"/>
      <c r="I1" s="2"/>
      <c r="J1" s="2"/>
      <c r="K1" s="2"/>
      <c r="L1" s="2"/>
    </row>
    <row r="2" s="18" customFormat="1" ht="23" customHeight="1" spans="1:12">
      <c r="A2" s="3" t="str">
        <f>汇总表!A2</f>
        <v>线路：宁合高速龙华立交至苏皖交界</v>
      </c>
      <c r="B2" s="4"/>
      <c r="C2" s="4"/>
      <c r="D2" s="4"/>
      <c r="E2" s="4"/>
      <c r="F2" s="4"/>
      <c r="G2" s="4"/>
      <c r="H2" s="5" t="s">
        <v>88</v>
      </c>
      <c r="I2" s="6"/>
      <c r="J2" s="7" t="s">
        <v>40</v>
      </c>
      <c r="K2" s="8"/>
      <c r="L2" s="8"/>
    </row>
    <row r="3" s="18" customFormat="1" ht="23" customHeight="1" spans="1:12">
      <c r="A3" s="9" t="s">
        <v>119</v>
      </c>
      <c r="B3" s="9"/>
      <c r="C3" s="9"/>
      <c r="D3" s="9"/>
      <c r="E3" s="9"/>
      <c r="F3" s="9"/>
      <c r="G3" s="9"/>
      <c r="H3" s="9"/>
      <c r="I3" s="9"/>
      <c r="J3" s="9"/>
      <c r="K3" s="9"/>
      <c r="L3" s="9"/>
    </row>
    <row r="4" s="18" customFormat="1" ht="23" customHeight="1" spans="1:12">
      <c r="A4" s="10" t="s">
        <v>42</v>
      </c>
      <c r="B4" s="9"/>
      <c r="C4" s="9"/>
      <c r="D4" s="9"/>
      <c r="E4" s="9"/>
      <c r="F4" s="9"/>
      <c r="G4" s="10" t="s">
        <v>43</v>
      </c>
      <c r="H4" s="9"/>
      <c r="I4" s="9"/>
      <c r="J4" s="9"/>
      <c r="K4" s="9"/>
      <c r="L4" s="9"/>
    </row>
    <row r="5" s="18" customFormat="1" ht="23" customHeight="1" spans="1:12">
      <c r="A5" s="10" t="s">
        <v>44</v>
      </c>
      <c r="B5" s="10" t="s">
        <v>45</v>
      </c>
      <c r="C5" s="10" t="s">
        <v>46</v>
      </c>
      <c r="D5" s="10" t="s">
        <v>47</v>
      </c>
      <c r="E5" s="10" t="s">
        <v>48</v>
      </c>
      <c r="F5" s="10" t="s">
        <v>49</v>
      </c>
      <c r="G5" s="10" t="s">
        <v>44</v>
      </c>
      <c r="H5" s="10" t="s">
        <v>45</v>
      </c>
      <c r="I5" s="10" t="s">
        <v>46</v>
      </c>
      <c r="J5" s="10" t="s">
        <v>47</v>
      </c>
      <c r="K5" s="10" t="s">
        <v>48</v>
      </c>
      <c r="L5" s="10" t="s">
        <v>49</v>
      </c>
    </row>
    <row r="6" s="18" customFormat="1" ht="23" customHeight="1" spans="1:12">
      <c r="A6" s="9">
        <v>301</v>
      </c>
      <c r="B6" s="22" t="s">
        <v>120</v>
      </c>
      <c r="C6" s="9" t="s">
        <v>57</v>
      </c>
      <c r="D6" s="9">
        <v>15957.76</v>
      </c>
      <c r="E6" s="15"/>
      <c r="F6" s="16">
        <f t="shared" ref="F6:F11" si="0">E6*D6</f>
        <v>0</v>
      </c>
      <c r="G6" s="9">
        <v>301</v>
      </c>
      <c r="H6" s="11" t="s">
        <v>121</v>
      </c>
      <c r="I6" s="9" t="s">
        <v>92</v>
      </c>
      <c r="J6" s="9">
        <v>29900</v>
      </c>
      <c r="K6" s="15"/>
      <c r="L6" s="9">
        <f>K6*J6</f>
        <v>0</v>
      </c>
    </row>
    <row r="7" s="18" customFormat="1" ht="23" customHeight="1" spans="1:12">
      <c r="A7" s="9">
        <v>302</v>
      </c>
      <c r="B7" s="22" t="s">
        <v>122</v>
      </c>
      <c r="C7" s="10" t="s">
        <v>123</v>
      </c>
      <c r="D7" s="9">
        <v>2000</v>
      </c>
      <c r="E7" s="15"/>
      <c r="F7" s="9">
        <f t="shared" si="0"/>
        <v>0</v>
      </c>
      <c r="G7" s="9">
        <v>302</v>
      </c>
      <c r="H7" s="11" t="s">
        <v>124</v>
      </c>
      <c r="I7" s="9" t="s">
        <v>92</v>
      </c>
      <c r="J7" s="9">
        <v>500</v>
      </c>
      <c r="K7" s="15"/>
      <c r="L7" s="9">
        <f t="shared" ref="L7:L19" si="1">K7*J7</f>
        <v>0</v>
      </c>
    </row>
    <row r="8" s="18" customFormat="1" ht="23" customHeight="1" spans="1:12">
      <c r="A8" s="9">
        <v>303</v>
      </c>
      <c r="B8" s="22" t="s">
        <v>97</v>
      </c>
      <c r="C8" s="10" t="s">
        <v>98</v>
      </c>
      <c r="D8" s="9">
        <v>2555</v>
      </c>
      <c r="E8" s="15"/>
      <c r="F8" s="9">
        <f t="shared" si="0"/>
        <v>0</v>
      </c>
      <c r="G8" s="9">
        <v>303</v>
      </c>
      <c r="H8" s="11" t="s">
        <v>125</v>
      </c>
      <c r="I8" s="10" t="s">
        <v>102</v>
      </c>
      <c r="J8" s="9">
        <v>10</v>
      </c>
      <c r="K8" s="15"/>
      <c r="L8" s="9">
        <f t="shared" si="1"/>
        <v>0</v>
      </c>
    </row>
    <row r="9" s="18" customFormat="1" ht="23" customHeight="1" spans="1:12">
      <c r="A9" s="9">
        <v>304</v>
      </c>
      <c r="B9" s="22" t="s">
        <v>126</v>
      </c>
      <c r="C9" s="10" t="s">
        <v>127</v>
      </c>
      <c r="D9" s="9">
        <v>3136</v>
      </c>
      <c r="E9" s="15"/>
      <c r="F9" s="9">
        <f t="shared" si="0"/>
        <v>0</v>
      </c>
      <c r="G9" s="9">
        <v>304</v>
      </c>
      <c r="H9" s="11" t="s">
        <v>128</v>
      </c>
      <c r="I9" s="9" t="s">
        <v>92</v>
      </c>
      <c r="J9" s="9">
        <v>100</v>
      </c>
      <c r="K9" s="15"/>
      <c r="L9" s="9">
        <f t="shared" si="1"/>
        <v>0</v>
      </c>
    </row>
    <row r="10" s="18" customFormat="1" ht="35" customHeight="1" spans="1:12">
      <c r="A10" s="9">
        <v>305</v>
      </c>
      <c r="B10" s="11" t="s">
        <v>129</v>
      </c>
      <c r="C10" s="9" t="s">
        <v>92</v>
      </c>
      <c r="D10" s="9">
        <v>8000</v>
      </c>
      <c r="E10" s="14"/>
      <c r="F10" s="9">
        <f t="shared" si="0"/>
        <v>0</v>
      </c>
      <c r="G10" s="9">
        <v>305</v>
      </c>
      <c r="H10" s="11" t="s">
        <v>130</v>
      </c>
      <c r="I10" s="10" t="s">
        <v>102</v>
      </c>
      <c r="J10" s="9">
        <v>200</v>
      </c>
      <c r="K10" s="15"/>
      <c r="L10" s="9">
        <f t="shared" si="1"/>
        <v>0</v>
      </c>
    </row>
    <row r="11" s="18" customFormat="1" ht="35" customHeight="1" spans="1:12">
      <c r="A11" s="9">
        <v>306</v>
      </c>
      <c r="B11" s="22" t="s">
        <v>131</v>
      </c>
      <c r="C11" s="10" t="s">
        <v>123</v>
      </c>
      <c r="D11" s="9">
        <v>300</v>
      </c>
      <c r="E11" s="15"/>
      <c r="F11" s="9">
        <f t="shared" si="0"/>
        <v>0</v>
      </c>
      <c r="G11" s="9">
        <v>306</v>
      </c>
      <c r="H11" s="11" t="s">
        <v>132</v>
      </c>
      <c r="I11" s="10" t="s">
        <v>102</v>
      </c>
      <c r="J11" s="9">
        <v>150</v>
      </c>
      <c r="K11" s="15"/>
      <c r="L11" s="9">
        <f t="shared" si="1"/>
        <v>0</v>
      </c>
    </row>
    <row r="12" s="18" customFormat="1" ht="35" customHeight="1" spans="1:12">
      <c r="A12" s="28"/>
      <c r="B12" s="28"/>
      <c r="C12" s="9"/>
      <c r="D12" s="9"/>
      <c r="E12" s="9"/>
      <c r="F12" s="9"/>
      <c r="G12" s="9">
        <v>307</v>
      </c>
      <c r="H12" s="11" t="s">
        <v>133</v>
      </c>
      <c r="I12" s="10" t="s">
        <v>102</v>
      </c>
      <c r="J12" s="9">
        <v>100</v>
      </c>
      <c r="K12" s="15"/>
      <c r="L12" s="9">
        <f t="shared" si="1"/>
        <v>0</v>
      </c>
    </row>
    <row r="13" s="18" customFormat="1" ht="26" customHeight="1" spans="1:12">
      <c r="A13" s="28"/>
      <c r="B13" s="28"/>
      <c r="C13" s="9"/>
      <c r="D13" s="9"/>
      <c r="E13" s="9"/>
      <c r="F13" s="9"/>
      <c r="G13" s="9">
        <v>308</v>
      </c>
      <c r="H13" s="11" t="s">
        <v>134</v>
      </c>
      <c r="I13" s="9" t="s">
        <v>100</v>
      </c>
      <c r="J13" s="9">
        <v>183</v>
      </c>
      <c r="K13" s="15"/>
      <c r="L13" s="9">
        <f t="shared" si="1"/>
        <v>0</v>
      </c>
    </row>
    <row r="14" s="18" customFormat="1" ht="26" customHeight="1" spans="1:12">
      <c r="A14" s="28"/>
      <c r="B14" s="28"/>
      <c r="C14" s="9"/>
      <c r="D14" s="9"/>
      <c r="E14" s="9"/>
      <c r="F14" s="9"/>
      <c r="G14" s="9">
        <v>309</v>
      </c>
      <c r="H14" s="31" t="s">
        <v>135</v>
      </c>
      <c r="I14" s="10" t="s">
        <v>102</v>
      </c>
      <c r="J14" s="9">
        <v>1000</v>
      </c>
      <c r="K14" s="15"/>
      <c r="L14" s="9">
        <f t="shared" si="1"/>
        <v>0</v>
      </c>
    </row>
    <row r="15" s="18" customFormat="1" ht="26" customHeight="1" spans="1:12">
      <c r="A15" s="28"/>
      <c r="B15" s="28"/>
      <c r="C15" s="9"/>
      <c r="D15" s="9"/>
      <c r="E15" s="9"/>
      <c r="F15" s="9"/>
      <c r="G15" s="9">
        <v>310</v>
      </c>
      <c r="H15" s="31" t="s">
        <v>136</v>
      </c>
      <c r="I15" s="9" t="s">
        <v>100</v>
      </c>
      <c r="J15" s="9">
        <v>60</v>
      </c>
      <c r="K15" s="15"/>
      <c r="L15" s="9">
        <f t="shared" si="1"/>
        <v>0</v>
      </c>
    </row>
    <row r="16" s="18" customFormat="1" ht="26" customHeight="1" spans="1:12">
      <c r="A16" s="28"/>
      <c r="B16" s="28"/>
      <c r="C16" s="9"/>
      <c r="D16" s="9"/>
      <c r="E16" s="9"/>
      <c r="F16" s="9"/>
      <c r="G16" s="9">
        <v>311</v>
      </c>
      <c r="H16" s="31" t="s">
        <v>137</v>
      </c>
      <c r="I16" s="9" t="s">
        <v>100</v>
      </c>
      <c r="J16" s="9">
        <v>80</v>
      </c>
      <c r="K16" s="15"/>
      <c r="L16" s="9">
        <f t="shared" si="1"/>
        <v>0</v>
      </c>
    </row>
    <row r="17" s="18" customFormat="1" ht="26" customHeight="1" spans="1:12">
      <c r="A17" s="28"/>
      <c r="B17" s="28"/>
      <c r="C17" s="9"/>
      <c r="D17" s="9"/>
      <c r="E17" s="9"/>
      <c r="F17" s="9"/>
      <c r="G17" s="9">
        <v>312</v>
      </c>
      <c r="H17" s="11" t="s">
        <v>138</v>
      </c>
      <c r="I17" s="10" t="s">
        <v>102</v>
      </c>
      <c r="J17" s="9">
        <v>6000</v>
      </c>
      <c r="K17" s="15"/>
      <c r="L17" s="9">
        <f t="shared" si="1"/>
        <v>0</v>
      </c>
    </row>
    <row r="18" s="18" customFormat="1" ht="26" customHeight="1" spans="1:12">
      <c r="A18" s="28"/>
      <c r="B18" s="28"/>
      <c r="C18" s="9"/>
      <c r="D18" s="9"/>
      <c r="E18" s="9"/>
      <c r="F18" s="9"/>
      <c r="G18" s="9">
        <v>313</v>
      </c>
      <c r="H18" s="11" t="s">
        <v>139</v>
      </c>
      <c r="I18" s="9" t="s">
        <v>100</v>
      </c>
      <c r="J18" s="9">
        <v>5</v>
      </c>
      <c r="K18" s="15"/>
      <c r="L18" s="9">
        <f t="shared" si="1"/>
        <v>0</v>
      </c>
    </row>
    <row r="19" s="18" customFormat="1" ht="26" customHeight="1" spans="1:12">
      <c r="A19" s="28"/>
      <c r="B19" s="28"/>
      <c r="C19" s="9"/>
      <c r="D19" s="9"/>
      <c r="E19" s="9"/>
      <c r="F19" s="9"/>
      <c r="G19" s="9">
        <v>314</v>
      </c>
      <c r="H19" s="11" t="s">
        <v>140</v>
      </c>
      <c r="I19" s="10" t="s">
        <v>80</v>
      </c>
      <c r="J19" s="9">
        <v>3</v>
      </c>
      <c r="K19" s="15"/>
      <c r="L19" s="9">
        <f t="shared" si="1"/>
        <v>0</v>
      </c>
    </row>
    <row r="20" s="18" customFormat="1" ht="28" customHeight="1" spans="1:12">
      <c r="A20" s="32" t="s">
        <v>141</v>
      </c>
      <c r="B20" s="33"/>
      <c r="C20" s="33"/>
      <c r="D20" s="33"/>
      <c r="E20" s="34"/>
      <c r="F20" s="16">
        <f>SUM(F6:F11)</f>
        <v>0</v>
      </c>
      <c r="G20" s="32" t="s">
        <v>142</v>
      </c>
      <c r="H20" s="33"/>
      <c r="I20" s="33"/>
      <c r="J20" s="33"/>
      <c r="K20" s="34"/>
      <c r="L20" s="9">
        <f>SUM(L6:L19)</f>
        <v>0</v>
      </c>
    </row>
  </sheetData>
  <sheetProtection algorithmName="SHA-512" hashValue="fXu42qAnxQkbNKknoX7qXuSz5yVTeOSTJr8ZJyGqs2yOLmuN6n/B9C02VjgGAxIDigG4BURrvcsZ9KJcKXMWFQ==" saltValue="XH0/LF6KxYnl1etKLou1UA==" spinCount="100000" sheet="1" formatColumns="0" formatRows="0" objects="1"/>
  <mergeCells count="9">
    <mergeCell ref="A1:L1"/>
    <mergeCell ref="A2:G2"/>
    <mergeCell ref="H2:I2"/>
    <mergeCell ref="J2:L2"/>
    <mergeCell ref="A3:L3"/>
    <mergeCell ref="A4:F4"/>
    <mergeCell ref="G4:L4"/>
    <mergeCell ref="A20:E20"/>
    <mergeCell ref="G20:K20"/>
  </mergeCells>
  <pageMargins left="0.472222222222222" right="0.472222222222222" top="0.590277777777778" bottom="0.590277777777778" header="0.5" footer="0.5"/>
  <pageSetup paperSize="9" scale="94"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showZeros="0" view="pageBreakPreview" zoomScale="85" zoomScaleNormal="100" workbookViewId="0">
      <selection activeCell="K6" sqref="E6:E8 K6:K14"/>
    </sheetView>
  </sheetViews>
  <sheetFormatPr defaultColWidth="8.89166666666667" defaultRowHeight="15"/>
  <cols>
    <col min="1" max="1" width="9.78333333333333" style="1" customWidth="1"/>
    <col min="2" max="2" width="27.7833333333333" style="1" customWidth="1"/>
    <col min="3" max="7" width="9.78333333333333" style="1" customWidth="1"/>
    <col min="8" max="8" width="27.7833333333333" style="1" customWidth="1"/>
    <col min="9" max="11" width="9.78333333333333" style="1" customWidth="1"/>
    <col min="12" max="12" width="10" style="1" customWidth="1"/>
    <col min="13" max="13" width="8.89166666666667" style="1"/>
    <col min="14" max="14" width="12.625" style="1"/>
    <col min="15" max="16384" width="8.89166666666667" style="1"/>
  </cols>
  <sheetData>
    <row r="1" s="17" customFormat="1" ht="30" customHeight="1" spans="1:12">
      <c r="A1" s="2" t="s">
        <v>87</v>
      </c>
      <c r="B1" s="2"/>
      <c r="C1" s="2"/>
      <c r="D1" s="2"/>
      <c r="E1" s="2"/>
      <c r="F1" s="2"/>
      <c r="G1" s="2"/>
      <c r="H1" s="2"/>
      <c r="I1" s="2"/>
      <c r="J1" s="2"/>
      <c r="K1" s="2"/>
      <c r="L1" s="2"/>
    </row>
    <row r="2" ht="26" customHeight="1" spans="1:12">
      <c r="A2" s="3" t="str">
        <f>汇总表!A2</f>
        <v>线路：宁合高速龙华立交至苏皖交界</v>
      </c>
      <c r="B2" s="4"/>
      <c r="C2" s="4"/>
      <c r="D2" s="4"/>
      <c r="E2" s="4"/>
      <c r="F2" s="4"/>
      <c r="G2" s="4"/>
      <c r="H2" s="5" t="s">
        <v>88</v>
      </c>
      <c r="I2" s="6"/>
      <c r="J2" s="7" t="s">
        <v>40</v>
      </c>
      <c r="K2" s="8"/>
      <c r="L2" s="8"/>
    </row>
    <row r="3" ht="26" customHeight="1" spans="1:12">
      <c r="A3" s="9" t="s">
        <v>143</v>
      </c>
      <c r="B3" s="9"/>
      <c r="C3" s="9"/>
      <c r="D3" s="9"/>
      <c r="E3" s="9"/>
      <c r="F3" s="9"/>
      <c r="G3" s="9"/>
      <c r="H3" s="9"/>
      <c r="I3" s="9"/>
      <c r="J3" s="9"/>
      <c r="K3" s="9"/>
      <c r="L3" s="9"/>
    </row>
    <row r="4" ht="26" customHeight="1" spans="1:12">
      <c r="A4" s="10" t="s">
        <v>42</v>
      </c>
      <c r="B4" s="9"/>
      <c r="C4" s="9"/>
      <c r="D4" s="9"/>
      <c r="E4" s="9"/>
      <c r="F4" s="9"/>
      <c r="G4" s="10" t="s">
        <v>43</v>
      </c>
      <c r="H4" s="9"/>
      <c r="I4" s="9"/>
      <c r="J4" s="9"/>
      <c r="K4" s="9"/>
      <c r="L4" s="9"/>
    </row>
    <row r="5" ht="26" customHeight="1" spans="1:12">
      <c r="A5" s="10" t="s">
        <v>44</v>
      </c>
      <c r="B5" s="10" t="s">
        <v>45</v>
      </c>
      <c r="C5" s="10" t="s">
        <v>46</v>
      </c>
      <c r="D5" s="10" t="s">
        <v>47</v>
      </c>
      <c r="E5" s="10" t="s">
        <v>48</v>
      </c>
      <c r="F5" s="10" t="s">
        <v>49</v>
      </c>
      <c r="G5" s="10" t="s">
        <v>44</v>
      </c>
      <c r="H5" s="10" t="s">
        <v>45</v>
      </c>
      <c r="I5" s="10" t="s">
        <v>46</v>
      </c>
      <c r="J5" s="10" t="s">
        <v>47</v>
      </c>
      <c r="K5" s="10" t="s">
        <v>48</v>
      </c>
      <c r="L5" s="10" t="s">
        <v>49</v>
      </c>
    </row>
    <row r="6" ht="26" customHeight="1" spans="1:12">
      <c r="A6" s="9">
        <v>401</v>
      </c>
      <c r="B6" s="22" t="s">
        <v>144</v>
      </c>
      <c r="C6" s="9" t="s">
        <v>92</v>
      </c>
      <c r="D6" s="9">
        <v>2670</v>
      </c>
      <c r="E6" s="15"/>
      <c r="F6" s="9">
        <f t="shared" ref="F6:F8" si="0">E6*D6</f>
        <v>0</v>
      </c>
      <c r="G6" s="9">
        <v>401</v>
      </c>
      <c r="H6" s="11" t="s">
        <v>145</v>
      </c>
      <c r="I6" s="9" t="s">
        <v>92</v>
      </c>
      <c r="J6" s="9">
        <v>300</v>
      </c>
      <c r="K6" s="15"/>
      <c r="L6" s="9">
        <f t="shared" ref="L6:L11" si="1">K6*J6</f>
        <v>0</v>
      </c>
    </row>
    <row r="7" ht="26" customHeight="1" spans="1:12">
      <c r="A7" s="9">
        <v>402</v>
      </c>
      <c r="B7" s="22" t="s">
        <v>146</v>
      </c>
      <c r="C7" s="10" t="s">
        <v>147</v>
      </c>
      <c r="D7" s="9">
        <v>950</v>
      </c>
      <c r="E7" s="15"/>
      <c r="F7" s="9">
        <f t="shared" si="0"/>
        <v>0</v>
      </c>
      <c r="G7" s="9">
        <v>402</v>
      </c>
      <c r="H7" s="11" t="s">
        <v>148</v>
      </c>
      <c r="I7" s="10" t="s">
        <v>147</v>
      </c>
      <c r="J7" s="9">
        <v>200</v>
      </c>
      <c r="K7" s="15"/>
      <c r="L7" s="9">
        <f t="shared" si="1"/>
        <v>0</v>
      </c>
    </row>
    <row r="8" ht="26" customHeight="1" spans="1:12">
      <c r="A8" s="9">
        <v>403</v>
      </c>
      <c r="B8" s="22" t="s">
        <v>149</v>
      </c>
      <c r="C8" s="9" t="s">
        <v>92</v>
      </c>
      <c r="D8" s="9">
        <v>49102.68</v>
      </c>
      <c r="E8" s="15"/>
      <c r="F8" s="9">
        <f t="shared" si="0"/>
        <v>0</v>
      </c>
      <c r="G8" s="9">
        <v>403</v>
      </c>
      <c r="H8" s="11" t="s">
        <v>150</v>
      </c>
      <c r="I8" s="9" t="s">
        <v>92</v>
      </c>
      <c r="J8" s="9">
        <v>100</v>
      </c>
      <c r="K8" s="15"/>
      <c r="L8" s="9">
        <f t="shared" si="1"/>
        <v>0</v>
      </c>
    </row>
    <row r="9" ht="26" customHeight="1" spans="1:12">
      <c r="A9" s="9"/>
      <c r="B9" s="23"/>
      <c r="C9" s="9"/>
      <c r="D9" s="9"/>
      <c r="E9" s="9"/>
      <c r="F9" s="9"/>
      <c r="G9" s="9">
        <v>404</v>
      </c>
      <c r="H9" s="11" t="s">
        <v>151</v>
      </c>
      <c r="I9" s="10" t="s">
        <v>115</v>
      </c>
      <c r="J9" s="9">
        <v>50</v>
      </c>
      <c r="K9" s="15"/>
      <c r="L9" s="9">
        <f t="shared" si="1"/>
        <v>0</v>
      </c>
    </row>
    <row r="10" ht="26" customHeight="1" spans="1:12">
      <c r="A10" s="9"/>
      <c r="B10" s="13"/>
      <c r="C10" s="24"/>
      <c r="D10" s="25"/>
      <c r="E10" s="26"/>
      <c r="F10" s="25"/>
      <c r="G10" s="9">
        <v>405</v>
      </c>
      <c r="H10" s="11" t="s">
        <v>152</v>
      </c>
      <c r="I10" s="10" t="s">
        <v>102</v>
      </c>
      <c r="J10" s="9">
        <v>0</v>
      </c>
      <c r="K10" s="15"/>
      <c r="L10" s="9">
        <f t="shared" si="1"/>
        <v>0</v>
      </c>
    </row>
    <row r="11" ht="26" customHeight="1" spans="1:12">
      <c r="A11" s="9"/>
      <c r="B11" s="23"/>
      <c r="C11" s="27"/>
      <c r="D11" s="27"/>
      <c r="E11" s="27"/>
      <c r="F11" s="27"/>
      <c r="G11" s="9">
        <v>406</v>
      </c>
      <c r="H11" s="11" t="s">
        <v>153</v>
      </c>
      <c r="I11" s="9" t="s">
        <v>92</v>
      </c>
      <c r="J11" s="9">
        <v>25</v>
      </c>
      <c r="K11" s="15"/>
      <c r="L11" s="9">
        <f t="shared" si="1"/>
        <v>0</v>
      </c>
    </row>
    <row r="12" ht="26" customHeight="1" spans="1:12">
      <c r="A12" s="9"/>
      <c r="B12" s="23"/>
      <c r="C12" s="27"/>
      <c r="D12" s="27"/>
      <c r="E12" s="27"/>
      <c r="F12" s="27"/>
      <c r="G12" s="9">
        <v>407</v>
      </c>
      <c r="H12" s="11" t="s">
        <v>154</v>
      </c>
      <c r="I12" s="9" t="s">
        <v>92</v>
      </c>
      <c r="J12" s="9">
        <v>150</v>
      </c>
      <c r="K12" s="15"/>
      <c r="L12" s="13">
        <f>ROUND(J12*K12,2)</f>
        <v>0</v>
      </c>
    </row>
    <row r="13" ht="26" customHeight="1" spans="1:12">
      <c r="A13" s="28"/>
      <c r="B13" s="28"/>
      <c r="C13" s="28"/>
      <c r="D13" s="28"/>
      <c r="E13" s="28"/>
      <c r="F13" s="28"/>
      <c r="G13" s="9">
        <v>408</v>
      </c>
      <c r="H13" s="11" t="s">
        <v>155</v>
      </c>
      <c r="I13" s="9" t="s">
        <v>100</v>
      </c>
      <c r="J13" s="9">
        <v>1200</v>
      </c>
      <c r="K13" s="15"/>
      <c r="L13" s="9">
        <f>K13*J13</f>
        <v>0</v>
      </c>
    </row>
    <row r="14" ht="26" customHeight="1" spans="1:12">
      <c r="A14" s="9"/>
      <c r="B14" s="9"/>
      <c r="C14" s="9"/>
      <c r="D14" s="9"/>
      <c r="E14" s="9"/>
      <c r="F14" s="28"/>
      <c r="G14" s="9">
        <v>409</v>
      </c>
      <c r="H14" s="11" t="s">
        <v>156</v>
      </c>
      <c r="I14" s="10" t="s">
        <v>115</v>
      </c>
      <c r="J14" s="9">
        <v>66</v>
      </c>
      <c r="K14" s="15"/>
      <c r="L14" s="9">
        <f>ROUND(J14*K14,2)</f>
        <v>0</v>
      </c>
    </row>
    <row r="15" ht="26" customHeight="1" spans="1:12">
      <c r="A15" s="10" t="s">
        <v>157</v>
      </c>
      <c r="B15" s="9"/>
      <c r="C15" s="9"/>
      <c r="D15" s="9"/>
      <c r="E15" s="9"/>
      <c r="F15" s="16">
        <f>SUM(F6:F9)</f>
        <v>0</v>
      </c>
      <c r="G15" s="10" t="s">
        <v>158</v>
      </c>
      <c r="H15" s="9"/>
      <c r="I15" s="9"/>
      <c r="J15" s="9"/>
      <c r="K15" s="9"/>
      <c r="L15" s="9">
        <f>SUM(L6:L14)</f>
        <v>0</v>
      </c>
    </row>
    <row r="16" hidden="1" spans="1:12">
      <c r="A16" s="29" t="s">
        <v>159</v>
      </c>
      <c r="B16" s="29"/>
      <c r="C16" s="29"/>
      <c r="D16" s="29"/>
      <c r="E16" s="29"/>
      <c r="F16" s="29"/>
      <c r="G16" s="29"/>
      <c r="H16" s="29"/>
      <c r="I16" s="29"/>
      <c r="J16" s="29"/>
      <c r="K16" s="29"/>
      <c r="L16" s="29"/>
    </row>
    <row r="17" hidden="1" spans="1:12">
      <c r="A17" s="30"/>
      <c r="B17" s="30"/>
      <c r="C17" s="30"/>
      <c r="D17" s="30"/>
      <c r="E17" s="30"/>
      <c r="F17" s="30"/>
      <c r="G17" s="30"/>
      <c r="H17" s="30"/>
      <c r="I17" s="30"/>
      <c r="J17" s="30"/>
      <c r="K17" s="30"/>
      <c r="L17" s="30"/>
    </row>
    <row r="18" hidden="1" spans="1:12">
      <c r="A18" s="30"/>
      <c r="B18" s="30"/>
      <c r="C18" s="30"/>
      <c r="D18" s="30"/>
      <c r="E18" s="30"/>
      <c r="F18" s="30"/>
      <c r="G18" s="30"/>
      <c r="H18" s="30"/>
      <c r="I18" s="30"/>
      <c r="J18" s="30"/>
      <c r="K18" s="30"/>
      <c r="L18" s="30"/>
    </row>
  </sheetData>
  <sheetProtection algorithmName="SHA-512" hashValue="E4Xvy2TDUbtgHnLwRDkARwseur0m52Nl4Njkq0OPyXSMsWB2LppADs3B8KUdkRnulQ3khyvcH0+wXVaDR75TrA==" saltValue="5h7Oo2TItOYEUonyGfro+g==" spinCount="100000" sheet="1" formatColumns="0" formatRows="0" objects="1"/>
  <mergeCells count="10">
    <mergeCell ref="A1:L1"/>
    <mergeCell ref="A2:G2"/>
    <mergeCell ref="H2:I2"/>
    <mergeCell ref="J2:L2"/>
    <mergeCell ref="A3:L3"/>
    <mergeCell ref="A4:F4"/>
    <mergeCell ref="G4:L4"/>
    <mergeCell ref="A15:E15"/>
    <mergeCell ref="G15:K15"/>
    <mergeCell ref="A16:L18"/>
  </mergeCells>
  <printOptions horizontalCentered="1"/>
  <pageMargins left="0.472222222222222" right="0.472222222222222" top="0.590277777777778" bottom="0.590277777777778" header="0.5" footer="0.5"/>
  <pageSetup paperSize="9" scale="86"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7"/>
  <sheetViews>
    <sheetView showZeros="0" view="pageBreakPreview" zoomScale="85" zoomScaleNormal="100" workbookViewId="0">
      <selection activeCell="E22" sqref="E22"/>
    </sheetView>
  </sheetViews>
  <sheetFormatPr defaultColWidth="8.89166666666667" defaultRowHeight="15"/>
  <cols>
    <col min="1" max="1" width="9.78333333333333" style="19" customWidth="1"/>
    <col min="2" max="2" width="27.7833333333333" style="19" customWidth="1"/>
    <col min="3" max="3" width="7.725" style="19" customWidth="1"/>
    <col min="4" max="7" width="9.78333333333333" style="19" customWidth="1"/>
    <col min="8" max="8" width="24.725" style="19" customWidth="1"/>
    <col min="9" max="9" width="8.36666666666667" style="19" customWidth="1"/>
    <col min="10" max="12" width="9.78333333333333" style="19" customWidth="1"/>
    <col min="13" max="13" width="8.89166666666667" style="1" hidden="1" customWidth="1"/>
    <col min="14" max="14" width="12.625" style="1" hidden="1" customWidth="1"/>
    <col min="15" max="21" width="8.89166666666667" style="1" hidden="1" customWidth="1"/>
    <col min="22" max="16384" width="8.89166666666667" style="1"/>
  </cols>
  <sheetData>
    <row r="1" s="17" customFormat="1" ht="30" customHeight="1" spans="1:17">
      <c r="A1" s="2" t="s">
        <v>87</v>
      </c>
      <c r="B1" s="2"/>
      <c r="C1" s="2"/>
      <c r="D1" s="2"/>
      <c r="E1" s="2"/>
      <c r="F1" s="2"/>
      <c r="G1" s="2"/>
      <c r="H1" s="2"/>
      <c r="I1" s="2"/>
      <c r="J1" s="2"/>
      <c r="K1" s="2"/>
      <c r="L1" s="2"/>
    </row>
    <row r="2" s="18" customFormat="1" ht="28" customHeight="1" spans="1:17">
      <c r="A2" s="3" t="str">
        <f>汇总表!A2</f>
        <v>线路：宁合高速龙华立交至苏皖交界</v>
      </c>
      <c r="B2" s="4"/>
      <c r="C2" s="4"/>
      <c r="D2" s="4"/>
      <c r="E2" s="4"/>
      <c r="F2" s="4"/>
      <c r="G2" s="4"/>
      <c r="H2" s="5" t="s">
        <v>88</v>
      </c>
      <c r="I2" s="6"/>
      <c r="J2" s="7" t="s">
        <v>40</v>
      </c>
      <c r="K2" s="8"/>
      <c r="L2" s="8"/>
    </row>
    <row r="3" s="18" customFormat="1" ht="26" customHeight="1" spans="1:17">
      <c r="A3" s="9" t="s">
        <v>160</v>
      </c>
      <c r="B3" s="9"/>
      <c r="C3" s="9"/>
      <c r="D3" s="9"/>
      <c r="E3" s="9"/>
      <c r="F3" s="9"/>
      <c r="G3" s="9"/>
      <c r="H3" s="9"/>
      <c r="I3" s="9"/>
      <c r="J3" s="9"/>
      <c r="K3" s="9"/>
      <c r="L3" s="9"/>
    </row>
    <row r="4" s="18" customFormat="1" ht="26" customHeight="1" spans="1:17">
      <c r="A4" s="10" t="s">
        <v>42</v>
      </c>
      <c r="B4" s="9"/>
      <c r="C4" s="9"/>
      <c r="D4" s="9"/>
      <c r="E4" s="9"/>
      <c r="F4" s="9"/>
      <c r="G4" s="10" t="s">
        <v>43</v>
      </c>
      <c r="H4" s="9"/>
      <c r="I4" s="9"/>
      <c r="J4" s="9"/>
      <c r="K4" s="9"/>
      <c r="L4" s="9"/>
    </row>
    <row r="5" s="18" customFormat="1" ht="26" customHeight="1" spans="1:17">
      <c r="A5" s="10" t="s">
        <v>44</v>
      </c>
      <c r="B5" s="10" t="s">
        <v>45</v>
      </c>
      <c r="C5" s="10" t="s">
        <v>46</v>
      </c>
      <c r="D5" s="10" t="s">
        <v>47</v>
      </c>
      <c r="E5" s="10" t="s">
        <v>48</v>
      </c>
      <c r="F5" s="10" t="s">
        <v>49</v>
      </c>
      <c r="G5" s="10" t="s">
        <v>44</v>
      </c>
      <c r="H5" s="10" t="s">
        <v>45</v>
      </c>
      <c r="I5" s="10" t="s">
        <v>46</v>
      </c>
      <c r="J5" s="10" t="s">
        <v>47</v>
      </c>
      <c r="K5" s="10" t="s">
        <v>48</v>
      </c>
      <c r="L5" s="10" t="s">
        <v>49</v>
      </c>
    </row>
    <row r="6" s="18" customFormat="1" ht="26" customHeight="1" spans="1:17">
      <c r="A6" s="9">
        <v>501</v>
      </c>
      <c r="B6" s="11" t="s">
        <v>161</v>
      </c>
      <c r="C6" s="10" t="s">
        <v>115</v>
      </c>
      <c r="D6" s="9">
        <v>9500</v>
      </c>
      <c r="E6" s="15"/>
      <c r="F6" s="9">
        <f t="shared" ref="F6:F10" si="0">E6*D6</f>
        <v>0</v>
      </c>
      <c r="G6" s="9">
        <v>501</v>
      </c>
      <c r="H6" s="11" t="s">
        <v>162</v>
      </c>
      <c r="I6" s="10" t="s">
        <v>115</v>
      </c>
      <c r="J6" s="9">
        <v>1</v>
      </c>
      <c r="K6" s="15"/>
      <c r="L6" s="9">
        <f>K6*J6</f>
        <v>0</v>
      </c>
    </row>
    <row r="7" s="18" customFormat="1" ht="26" customHeight="1" spans="1:17">
      <c r="A7" s="9">
        <v>502</v>
      </c>
      <c r="B7" s="11" t="s">
        <v>163</v>
      </c>
      <c r="C7" s="9" t="s">
        <v>92</v>
      </c>
      <c r="D7" s="9">
        <v>76400</v>
      </c>
      <c r="E7" s="15"/>
      <c r="F7" s="9">
        <f t="shared" si="0"/>
        <v>0</v>
      </c>
      <c r="G7" s="9">
        <v>502</v>
      </c>
      <c r="H7" s="11" t="s">
        <v>164</v>
      </c>
      <c r="I7" s="10" t="s">
        <v>115</v>
      </c>
      <c r="J7" s="9">
        <v>1</v>
      </c>
      <c r="K7" s="15"/>
      <c r="L7" s="9">
        <f t="shared" ref="L7:L15" si="1">K7*J7</f>
        <v>0</v>
      </c>
    </row>
    <row r="8" s="18" customFormat="1" ht="26" customHeight="1" spans="1:17">
      <c r="A8" s="9">
        <v>503</v>
      </c>
      <c r="B8" s="11" t="s">
        <v>165</v>
      </c>
      <c r="C8" s="12" t="s">
        <v>102</v>
      </c>
      <c r="D8" s="13">
        <v>32000</v>
      </c>
      <c r="E8" s="14"/>
      <c r="F8" s="9">
        <f t="shared" si="0"/>
        <v>0</v>
      </c>
      <c r="G8" s="9">
        <v>503</v>
      </c>
      <c r="H8" s="11" t="s">
        <v>166</v>
      </c>
      <c r="I8" s="10" t="s">
        <v>115</v>
      </c>
      <c r="J8" s="9">
        <v>1</v>
      </c>
      <c r="K8" s="15"/>
      <c r="L8" s="9">
        <f t="shared" si="1"/>
        <v>0</v>
      </c>
    </row>
    <row r="9" s="18" customFormat="1" ht="26" customHeight="1" spans="1:17">
      <c r="A9" s="9">
        <v>504</v>
      </c>
      <c r="B9" s="11" t="s">
        <v>167</v>
      </c>
      <c r="C9" s="13" t="s">
        <v>92</v>
      </c>
      <c r="D9" s="13">
        <v>59768</v>
      </c>
      <c r="E9" s="14"/>
      <c r="F9" s="9">
        <f t="shared" si="0"/>
        <v>0</v>
      </c>
      <c r="G9" s="9">
        <v>504</v>
      </c>
      <c r="H9" s="11" t="s">
        <v>168</v>
      </c>
      <c r="I9" s="10" t="s">
        <v>102</v>
      </c>
      <c r="J9" s="9">
        <v>30</v>
      </c>
      <c r="K9" s="15"/>
      <c r="L9" s="9">
        <f t="shared" si="1"/>
        <v>0</v>
      </c>
    </row>
    <row r="10" s="18" customFormat="1" ht="26" customHeight="1" spans="1:17">
      <c r="A10" s="9">
        <v>505</v>
      </c>
      <c r="B10" s="11" t="s">
        <v>169</v>
      </c>
      <c r="C10" s="10" t="s">
        <v>147</v>
      </c>
      <c r="D10" s="9">
        <v>7</v>
      </c>
      <c r="E10" s="15"/>
      <c r="F10" s="9">
        <f t="shared" si="0"/>
        <v>0</v>
      </c>
      <c r="G10" s="9">
        <v>505</v>
      </c>
      <c r="H10" s="11" t="s">
        <v>170</v>
      </c>
      <c r="I10" s="10" t="s">
        <v>102</v>
      </c>
      <c r="J10" s="9">
        <v>300</v>
      </c>
      <c r="K10" s="15"/>
      <c r="L10" s="9">
        <f t="shared" si="1"/>
        <v>0</v>
      </c>
    </row>
    <row r="11" s="18" customFormat="1" ht="26" customHeight="1" spans="1:17">
      <c r="A11" s="9"/>
      <c r="B11" s="9"/>
      <c r="C11" s="9"/>
      <c r="D11" s="9"/>
      <c r="E11" s="9"/>
      <c r="F11" s="9"/>
      <c r="G11" s="9">
        <v>506</v>
      </c>
      <c r="H11" s="11" t="s">
        <v>171</v>
      </c>
      <c r="I11" s="10" t="s">
        <v>102</v>
      </c>
      <c r="J11" s="9">
        <v>50</v>
      </c>
      <c r="K11" s="15"/>
      <c r="L11" s="9">
        <f t="shared" si="1"/>
        <v>0</v>
      </c>
    </row>
    <row r="12" s="18" customFormat="1" ht="26" customHeight="1" spans="1:17">
      <c r="A12" s="9"/>
      <c r="B12" s="9"/>
      <c r="C12" s="9"/>
      <c r="D12" s="9"/>
      <c r="E12" s="9"/>
      <c r="F12" s="9"/>
      <c r="G12" s="9">
        <v>507</v>
      </c>
      <c r="H12" s="11" t="s">
        <v>172</v>
      </c>
      <c r="I12" s="10" t="s">
        <v>115</v>
      </c>
      <c r="J12" s="9">
        <v>20</v>
      </c>
      <c r="K12" s="15"/>
      <c r="L12" s="9">
        <f t="shared" si="1"/>
        <v>0</v>
      </c>
    </row>
    <row r="13" s="18" customFormat="1" ht="26" customHeight="1" spans="1:17">
      <c r="A13" s="9"/>
      <c r="B13" s="9"/>
      <c r="C13" s="9"/>
      <c r="D13" s="9"/>
      <c r="E13" s="9"/>
      <c r="F13" s="9"/>
      <c r="G13" s="9">
        <v>508</v>
      </c>
      <c r="H13" s="11" t="s">
        <v>173</v>
      </c>
      <c r="I13" s="10" t="s">
        <v>174</v>
      </c>
      <c r="J13" s="9">
        <v>69</v>
      </c>
      <c r="K13" s="15"/>
      <c r="L13" s="9">
        <f t="shared" si="1"/>
        <v>0</v>
      </c>
    </row>
    <row r="14" s="18" customFormat="1" ht="26" customHeight="1" spans="1:17">
      <c r="A14" s="9"/>
      <c r="B14" s="9"/>
      <c r="C14" s="9"/>
      <c r="D14" s="9"/>
      <c r="E14" s="9"/>
      <c r="F14" s="9"/>
      <c r="G14" s="9">
        <v>509</v>
      </c>
      <c r="H14" s="11" t="s">
        <v>175</v>
      </c>
      <c r="I14" s="10" t="s">
        <v>115</v>
      </c>
      <c r="J14" s="9">
        <v>150</v>
      </c>
      <c r="K14" s="15"/>
      <c r="L14" s="9">
        <f t="shared" si="1"/>
        <v>0</v>
      </c>
    </row>
    <row r="15" s="18" customFormat="1" ht="26" customHeight="1" spans="1:17">
      <c r="A15" s="9"/>
      <c r="B15" s="9"/>
      <c r="C15" s="9"/>
      <c r="D15" s="9"/>
      <c r="E15" s="9"/>
      <c r="F15" s="9"/>
      <c r="G15" s="9">
        <v>510</v>
      </c>
      <c r="H15" s="11" t="s">
        <v>176</v>
      </c>
      <c r="I15" s="9" t="s">
        <v>92</v>
      </c>
      <c r="J15" s="9">
        <v>1252</v>
      </c>
      <c r="K15" s="15"/>
      <c r="L15" s="9">
        <f t="shared" si="1"/>
        <v>0</v>
      </c>
      <c r="Q15" s="18">
        <f>420*4+120</f>
        <v>1800</v>
      </c>
    </row>
    <row r="16" s="18" customFormat="1" ht="26" customHeight="1" spans="1:17">
      <c r="A16" s="9"/>
      <c r="B16" s="9"/>
      <c r="C16" s="9"/>
      <c r="D16" s="9"/>
      <c r="E16" s="9"/>
      <c r="F16" s="9"/>
      <c r="G16" s="9">
        <v>511</v>
      </c>
      <c r="H16" s="20" t="s">
        <v>177</v>
      </c>
      <c r="I16" s="10" t="s">
        <v>147</v>
      </c>
      <c r="J16" s="9">
        <v>6</v>
      </c>
      <c r="K16" s="15"/>
      <c r="L16" s="9">
        <f>ROUND(J16*K16,2)</f>
        <v>0</v>
      </c>
    </row>
    <row r="17" s="18" customFormat="1" ht="26" customHeight="1" spans="1:12">
      <c r="A17" s="9"/>
      <c r="B17" s="9"/>
      <c r="C17" s="9"/>
      <c r="D17" s="9"/>
      <c r="E17" s="9"/>
      <c r="F17" s="9"/>
      <c r="G17" s="9">
        <v>512</v>
      </c>
      <c r="H17" s="11" t="s">
        <v>178</v>
      </c>
      <c r="I17" s="10" t="s">
        <v>147</v>
      </c>
      <c r="J17" s="9">
        <v>2000</v>
      </c>
      <c r="K17" s="15"/>
      <c r="L17" s="13">
        <f>ROUND(J17*K17,2)</f>
        <v>0</v>
      </c>
    </row>
    <row r="18" s="18" customFormat="1" ht="26" customHeight="1" spans="1:12">
      <c r="A18" s="9"/>
      <c r="B18" s="9"/>
      <c r="C18" s="9"/>
      <c r="D18" s="9"/>
      <c r="E18" s="9"/>
      <c r="F18" s="9"/>
      <c r="G18" s="9">
        <v>513</v>
      </c>
      <c r="H18" s="11" t="s">
        <v>179</v>
      </c>
      <c r="I18" s="10" t="s">
        <v>115</v>
      </c>
      <c r="J18" s="9">
        <v>400</v>
      </c>
      <c r="K18" s="15"/>
      <c r="L18" s="9">
        <f t="shared" ref="L18:L24" si="2">K18*J18</f>
        <v>0</v>
      </c>
    </row>
    <row r="19" s="18" customFormat="1" ht="26" customHeight="1" spans="1:12">
      <c r="A19" s="9"/>
      <c r="B19" s="9"/>
      <c r="C19" s="9"/>
      <c r="D19" s="9"/>
      <c r="E19" s="9"/>
      <c r="F19" s="9"/>
      <c r="G19" s="9">
        <v>514</v>
      </c>
      <c r="H19" s="11" t="s">
        <v>180</v>
      </c>
      <c r="I19" s="10" t="s">
        <v>102</v>
      </c>
      <c r="J19" s="9">
        <v>60</v>
      </c>
      <c r="K19" s="15"/>
      <c r="L19" s="9">
        <f t="shared" si="2"/>
        <v>0</v>
      </c>
    </row>
    <row r="20" s="18" customFormat="1" ht="26" customHeight="1" spans="1:12">
      <c r="A20" s="9"/>
      <c r="B20" s="9"/>
      <c r="C20" s="9"/>
      <c r="D20" s="9"/>
      <c r="E20" s="9"/>
      <c r="F20" s="9"/>
      <c r="G20" s="9">
        <v>515</v>
      </c>
      <c r="H20" s="11" t="s">
        <v>181</v>
      </c>
      <c r="I20" s="9" t="s">
        <v>182</v>
      </c>
      <c r="J20" s="9">
        <v>500</v>
      </c>
      <c r="K20" s="15"/>
      <c r="L20" s="9">
        <f t="shared" si="2"/>
        <v>0</v>
      </c>
    </row>
    <row r="21" s="18" customFormat="1" ht="26" customHeight="1" spans="1:12">
      <c r="A21" s="9"/>
      <c r="B21" s="9"/>
      <c r="C21" s="9"/>
      <c r="D21" s="9"/>
      <c r="E21" s="9"/>
      <c r="F21" s="9"/>
      <c r="G21" s="9">
        <v>516</v>
      </c>
      <c r="H21" s="11" t="s">
        <v>183</v>
      </c>
      <c r="I21" s="10" t="s">
        <v>102</v>
      </c>
      <c r="J21" s="9">
        <v>20</v>
      </c>
      <c r="K21" s="15"/>
      <c r="L21" s="9">
        <f t="shared" si="2"/>
        <v>0</v>
      </c>
    </row>
    <row r="22" s="18" customFormat="1" ht="26" customHeight="1" spans="1:12">
      <c r="A22" s="9"/>
      <c r="B22" s="9"/>
      <c r="C22" s="9"/>
      <c r="D22" s="9"/>
      <c r="E22" s="9"/>
      <c r="F22" s="9"/>
      <c r="G22" s="9">
        <v>517</v>
      </c>
      <c r="H22" s="11" t="s">
        <v>184</v>
      </c>
      <c r="I22" s="10" t="s">
        <v>102</v>
      </c>
      <c r="J22" s="9">
        <v>20</v>
      </c>
      <c r="K22" s="15"/>
      <c r="L22" s="9">
        <f t="shared" si="2"/>
        <v>0</v>
      </c>
    </row>
    <row r="23" s="18" customFormat="1" ht="26" customHeight="1" spans="1:12">
      <c r="A23" s="9"/>
      <c r="B23" s="9"/>
      <c r="C23" s="9"/>
      <c r="D23" s="9"/>
      <c r="E23" s="9"/>
      <c r="F23" s="9"/>
      <c r="G23" s="9">
        <v>518</v>
      </c>
      <c r="H23" s="11" t="s">
        <v>185</v>
      </c>
      <c r="I23" s="10" t="s">
        <v>186</v>
      </c>
      <c r="J23" s="9">
        <v>3</v>
      </c>
      <c r="K23" s="15"/>
      <c r="L23" s="9">
        <f t="shared" si="2"/>
        <v>0</v>
      </c>
    </row>
    <row r="24" s="18" customFormat="1" ht="26" customHeight="1" spans="1:12">
      <c r="A24" s="9"/>
      <c r="B24" s="9"/>
      <c r="C24" s="9"/>
      <c r="D24" s="9"/>
      <c r="E24" s="9"/>
      <c r="F24" s="9"/>
      <c r="G24" s="9">
        <v>519</v>
      </c>
      <c r="H24" s="11" t="s">
        <v>187</v>
      </c>
      <c r="I24" s="10" t="s">
        <v>186</v>
      </c>
      <c r="J24" s="9">
        <v>1600</v>
      </c>
      <c r="K24" s="15"/>
      <c r="L24" s="9">
        <f t="shared" si="2"/>
        <v>0</v>
      </c>
    </row>
    <row r="25" s="18" customFormat="1" ht="26" customHeight="1" spans="1:12">
      <c r="A25" s="10" t="s">
        <v>188</v>
      </c>
      <c r="B25" s="9"/>
      <c r="C25" s="9"/>
      <c r="D25" s="9"/>
      <c r="E25" s="9"/>
      <c r="F25" s="9">
        <f>SUM(F6:F10)</f>
        <v>0</v>
      </c>
      <c r="G25" s="10" t="s">
        <v>189</v>
      </c>
      <c r="H25" s="9"/>
      <c r="I25" s="9"/>
      <c r="J25" s="9"/>
      <c r="K25" s="9"/>
      <c r="L25" s="9">
        <f>SUM(L6:L24)</f>
        <v>0</v>
      </c>
    </row>
    <row r="26" hidden="1" spans="1:12">
      <c r="A26" s="21" t="s">
        <v>190</v>
      </c>
      <c r="B26" s="21"/>
      <c r="C26" s="21"/>
      <c r="D26" s="21"/>
      <c r="E26" s="21"/>
      <c r="F26" s="21"/>
      <c r="G26" s="21"/>
      <c r="H26" s="21"/>
      <c r="I26" s="21"/>
      <c r="J26" s="21"/>
      <c r="K26" s="21"/>
      <c r="L26" s="21"/>
    </row>
    <row r="27" hidden="1" spans="1:12">
      <c r="A27" s="21"/>
      <c r="B27" s="21"/>
      <c r="C27" s="21"/>
      <c r="D27" s="21"/>
      <c r="E27" s="21"/>
      <c r="F27" s="21"/>
      <c r="G27" s="21"/>
      <c r="H27" s="21"/>
      <c r="I27" s="21"/>
      <c r="J27" s="21"/>
      <c r="K27" s="21"/>
      <c r="L27" s="21"/>
    </row>
  </sheetData>
  <sheetProtection algorithmName="SHA-512" hashValue="+T0qUD8hhljvmbaStax32juyKZzTrovE9yupjAEeAg6bbin0VHRH6Wf4OHBvjzrddTXv0lLuWcKj8/+lU1nx3w==" saltValue="Jh74Sr8cG3H+6ciqDaxfug==" spinCount="100000" sheet="1" formatColumns="0" formatRows="0" objects="1"/>
  <mergeCells count="10">
    <mergeCell ref="A1:L1"/>
    <mergeCell ref="A2:G2"/>
    <mergeCell ref="H2:I2"/>
    <mergeCell ref="J2:L2"/>
    <mergeCell ref="A3:L3"/>
    <mergeCell ref="A4:F4"/>
    <mergeCell ref="G4:L4"/>
    <mergeCell ref="A25:E25"/>
    <mergeCell ref="G25:K25"/>
    <mergeCell ref="A26:L27"/>
  </mergeCells>
  <printOptions horizontalCentered="1"/>
  <pageMargins left="0.472222222222222" right="0.472222222222222" top="0.590277777777778" bottom="0.590277777777778" header="0.5" footer="0.5"/>
  <pageSetup paperSize="9" scale="95"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showZeros="0" view="pageBreakPreview" zoomScaleNormal="100" workbookViewId="0">
      <selection activeCell="D14" sqref="D14"/>
    </sheetView>
  </sheetViews>
  <sheetFormatPr defaultColWidth="8.89166666666667" defaultRowHeight="15"/>
  <cols>
    <col min="1" max="1" width="9.78333333333333" style="1" customWidth="1"/>
    <col min="2" max="2" width="25" style="1" customWidth="1"/>
    <col min="3" max="3" width="8.09166666666667" style="1" customWidth="1"/>
    <col min="4" max="5" width="9.78333333333333" style="1" customWidth="1"/>
    <col min="6" max="6" width="10.725" style="1" customWidth="1"/>
    <col min="7" max="7" width="9.78333333333333" style="1" customWidth="1"/>
    <col min="8" max="8" width="24.8166666666667" style="1" customWidth="1"/>
    <col min="9" max="9" width="7.90833333333333" style="1" customWidth="1"/>
    <col min="10" max="11" width="9.78333333333333" style="1" customWidth="1"/>
    <col min="12" max="12" width="10.875" style="1" customWidth="1"/>
    <col min="13" max="14" width="8.89166666666667" style="1"/>
    <col min="15" max="15" width="12.625" style="1"/>
    <col min="16" max="16384" width="8.89166666666667" style="1"/>
  </cols>
  <sheetData>
    <row r="1" ht="30" customHeight="1" spans="1:12">
      <c r="A1" s="2" t="s">
        <v>87</v>
      </c>
      <c r="B1" s="2"/>
      <c r="C1" s="2"/>
      <c r="D1" s="2"/>
      <c r="E1" s="2"/>
      <c r="F1" s="2"/>
      <c r="G1" s="2"/>
      <c r="H1" s="2"/>
      <c r="I1" s="2"/>
      <c r="J1" s="2"/>
      <c r="K1" s="2"/>
      <c r="L1" s="2"/>
    </row>
    <row r="2" ht="28" customHeight="1" spans="1:12">
      <c r="A2" s="3" t="str">
        <f>汇总表!A2</f>
        <v>线路：宁合高速龙华立交至苏皖交界</v>
      </c>
      <c r="B2" s="4"/>
      <c r="C2" s="4"/>
      <c r="D2" s="4"/>
      <c r="E2" s="4"/>
      <c r="F2" s="4"/>
      <c r="G2" s="4"/>
      <c r="H2" s="5" t="s">
        <v>88</v>
      </c>
      <c r="I2" s="6"/>
      <c r="J2" s="7" t="s">
        <v>40</v>
      </c>
      <c r="K2" s="8"/>
      <c r="L2" s="8"/>
    </row>
    <row r="3" ht="26" customHeight="1" spans="1:12">
      <c r="A3" s="9" t="s">
        <v>191</v>
      </c>
      <c r="B3" s="9"/>
      <c r="C3" s="9"/>
      <c r="D3" s="9"/>
      <c r="E3" s="9"/>
      <c r="F3" s="9"/>
      <c r="G3" s="9"/>
      <c r="H3" s="9"/>
      <c r="I3" s="9"/>
      <c r="J3" s="9"/>
      <c r="K3" s="9"/>
      <c r="L3" s="9"/>
    </row>
    <row r="4" ht="26" customHeight="1" spans="1:12">
      <c r="A4" s="10" t="s">
        <v>42</v>
      </c>
      <c r="B4" s="9"/>
      <c r="C4" s="9"/>
      <c r="D4" s="9"/>
      <c r="E4" s="9"/>
      <c r="F4" s="9"/>
      <c r="G4" s="10" t="s">
        <v>43</v>
      </c>
      <c r="H4" s="9"/>
      <c r="I4" s="9"/>
      <c r="J4" s="9"/>
      <c r="K4" s="9"/>
      <c r="L4" s="9"/>
    </row>
    <row r="5" ht="26" customHeight="1" spans="1:12">
      <c r="A5" s="10" t="s">
        <v>44</v>
      </c>
      <c r="B5" s="10" t="s">
        <v>45</v>
      </c>
      <c r="C5" s="10" t="s">
        <v>46</v>
      </c>
      <c r="D5" s="10" t="s">
        <v>47</v>
      </c>
      <c r="E5" s="10" t="s">
        <v>48</v>
      </c>
      <c r="F5" s="10" t="s">
        <v>49</v>
      </c>
      <c r="G5" s="10" t="s">
        <v>44</v>
      </c>
      <c r="H5" s="10" t="s">
        <v>45</v>
      </c>
      <c r="I5" s="10" t="s">
        <v>46</v>
      </c>
      <c r="J5" s="10" t="s">
        <v>47</v>
      </c>
      <c r="K5" s="10" t="s">
        <v>48</v>
      </c>
      <c r="L5" s="10" t="s">
        <v>49</v>
      </c>
    </row>
    <row r="6" ht="26" customHeight="1" spans="1:12">
      <c r="A6" s="9">
        <v>601</v>
      </c>
      <c r="B6" s="11" t="s">
        <v>192</v>
      </c>
      <c r="C6" s="12" t="s">
        <v>102</v>
      </c>
      <c r="D6" s="13">
        <v>361193</v>
      </c>
      <c r="E6" s="14"/>
      <c r="F6" s="13">
        <f>E6*D6</f>
        <v>0</v>
      </c>
      <c r="G6" s="9">
        <v>601</v>
      </c>
      <c r="H6" s="11" t="s">
        <v>193</v>
      </c>
      <c r="I6" s="10" t="s">
        <v>194</v>
      </c>
      <c r="J6" s="9">
        <v>100</v>
      </c>
      <c r="K6" s="15"/>
      <c r="L6" s="16">
        <f>K6*J6</f>
        <v>0</v>
      </c>
    </row>
    <row r="7" ht="26" customHeight="1" spans="1:12">
      <c r="A7" s="9">
        <v>602</v>
      </c>
      <c r="B7" s="11" t="s">
        <v>195</v>
      </c>
      <c r="C7" s="12" t="s">
        <v>194</v>
      </c>
      <c r="D7" s="13">
        <v>10879</v>
      </c>
      <c r="E7" s="14"/>
      <c r="F7" s="13">
        <f>E7*D7</f>
        <v>0</v>
      </c>
      <c r="G7" s="9">
        <v>602</v>
      </c>
      <c r="H7" s="11" t="s">
        <v>196</v>
      </c>
      <c r="I7" s="10" t="s">
        <v>194</v>
      </c>
      <c r="J7" s="9">
        <v>600</v>
      </c>
      <c r="K7" s="15"/>
      <c r="L7" s="16">
        <f t="shared" ref="L7:L17" si="0">K7*J7</f>
        <v>0</v>
      </c>
    </row>
    <row r="8" ht="26" customHeight="1" spans="1:12">
      <c r="A8" s="9"/>
      <c r="B8" s="13"/>
      <c r="C8" s="13"/>
      <c r="D8" s="13"/>
      <c r="E8" s="13"/>
      <c r="F8" s="13"/>
      <c r="G8" s="9">
        <v>603</v>
      </c>
      <c r="H8" s="11" t="s">
        <v>197</v>
      </c>
      <c r="I8" s="10" t="s">
        <v>102</v>
      </c>
      <c r="J8" s="9">
        <v>500</v>
      </c>
      <c r="K8" s="15"/>
      <c r="L8" s="16">
        <f t="shared" si="0"/>
        <v>0</v>
      </c>
    </row>
    <row r="9" ht="26" customHeight="1" spans="1:12">
      <c r="A9" s="9"/>
      <c r="B9" s="13"/>
      <c r="C9" s="13"/>
      <c r="D9" s="13"/>
      <c r="E9" s="13"/>
      <c r="F9" s="13"/>
      <c r="G9" s="9">
        <v>604</v>
      </c>
      <c r="H9" s="11" t="s">
        <v>198</v>
      </c>
      <c r="I9" s="10" t="s">
        <v>199</v>
      </c>
      <c r="J9" s="9">
        <v>10879</v>
      </c>
      <c r="K9" s="15"/>
      <c r="L9" s="16">
        <f t="shared" si="0"/>
        <v>0</v>
      </c>
    </row>
    <row r="10" ht="26" customHeight="1" spans="1:12">
      <c r="A10" s="9"/>
      <c r="B10" s="9"/>
      <c r="C10" s="9"/>
      <c r="D10" s="9"/>
      <c r="E10" s="9"/>
      <c r="F10" s="9"/>
      <c r="G10" s="13" t="s">
        <v>200</v>
      </c>
      <c r="H10" s="11" t="s">
        <v>201</v>
      </c>
      <c r="I10" s="12" t="s">
        <v>194</v>
      </c>
      <c r="J10" s="13">
        <v>30</v>
      </c>
      <c r="K10" s="14"/>
      <c r="L10" s="16">
        <f t="shared" si="0"/>
        <v>0</v>
      </c>
    </row>
    <row r="11" ht="26" customHeight="1" spans="1:12">
      <c r="A11" s="9"/>
      <c r="B11" s="9"/>
      <c r="C11" s="9"/>
      <c r="D11" s="9"/>
      <c r="E11" s="9"/>
      <c r="F11" s="9"/>
      <c r="G11" s="13" t="s">
        <v>202</v>
      </c>
      <c r="H11" s="11" t="s">
        <v>203</v>
      </c>
      <c r="I11" s="12" t="s">
        <v>194</v>
      </c>
      <c r="J11" s="13">
        <v>60</v>
      </c>
      <c r="K11" s="14"/>
      <c r="L11" s="16">
        <f t="shared" si="0"/>
        <v>0</v>
      </c>
    </row>
    <row r="12" ht="37" customHeight="1" spans="1:12">
      <c r="A12" s="9"/>
      <c r="B12" s="9"/>
      <c r="C12" s="9"/>
      <c r="D12" s="9"/>
      <c r="E12" s="9"/>
      <c r="F12" s="9"/>
      <c r="G12" s="13" t="s">
        <v>204</v>
      </c>
      <c r="H12" s="11" t="s">
        <v>205</v>
      </c>
      <c r="I12" s="12" t="s">
        <v>194</v>
      </c>
      <c r="J12" s="13">
        <v>250</v>
      </c>
      <c r="K12" s="14"/>
      <c r="L12" s="16">
        <f t="shared" si="0"/>
        <v>0</v>
      </c>
    </row>
    <row r="13" ht="37" customHeight="1" spans="1:12">
      <c r="A13" s="9"/>
      <c r="B13" s="9"/>
      <c r="C13" s="9"/>
      <c r="D13" s="9"/>
      <c r="E13" s="9"/>
      <c r="F13" s="9"/>
      <c r="G13" s="13" t="s">
        <v>206</v>
      </c>
      <c r="H13" s="11" t="s">
        <v>207</v>
      </c>
      <c r="I13" s="12" t="s">
        <v>194</v>
      </c>
      <c r="J13" s="13">
        <v>250</v>
      </c>
      <c r="K13" s="14"/>
      <c r="L13" s="16">
        <f t="shared" si="0"/>
        <v>0</v>
      </c>
    </row>
    <row r="14" ht="37" customHeight="1" spans="1:12">
      <c r="A14" s="9"/>
      <c r="B14" s="9"/>
      <c r="C14" s="9"/>
      <c r="D14" s="9"/>
      <c r="E14" s="9"/>
      <c r="F14" s="9"/>
      <c r="G14" s="13" t="s">
        <v>208</v>
      </c>
      <c r="H14" s="11" t="s">
        <v>209</v>
      </c>
      <c r="I14" s="13" t="s">
        <v>210</v>
      </c>
      <c r="J14" s="13">
        <v>300</v>
      </c>
      <c r="K14" s="14"/>
      <c r="L14" s="16">
        <f t="shared" si="0"/>
        <v>0</v>
      </c>
    </row>
    <row r="15" ht="26" customHeight="1" spans="1:12">
      <c r="A15" s="9"/>
      <c r="B15" s="9"/>
      <c r="C15" s="9"/>
      <c r="D15" s="9"/>
      <c r="E15" s="9"/>
      <c r="F15" s="9"/>
      <c r="G15" s="13" t="s">
        <v>211</v>
      </c>
      <c r="H15" s="11" t="s">
        <v>212</v>
      </c>
      <c r="I15" s="12" t="s">
        <v>102</v>
      </c>
      <c r="J15" s="13">
        <v>130</v>
      </c>
      <c r="K15" s="14"/>
      <c r="L15" s="16">
        <f t="shared" si="0"/>
        <v>0</v>
      </c>
    </row>
    <row r="16" ht="26" customHeight="1" spans="1:12">
      <c r="A16" s="9"/>
      <c r="B16" s="9"/>
      <c r="C16" s="9"/>
      <c r="D16" s="9"/>
      <c r="E16" s="9"/>
      <c r="F16" s="9"/>
      <c r="G16" s="13" t="s">
        <v>213</v>
      </c>
      <c r="H16" s="11" t="s">
        <v>214</v>
      </c>
      <c r="I16" s="12" t="s">
        <v>194</v>
      </c>
      <c r="J16" s="13">
        <v>150</v>
      </c>
      <c r="K16" s="14"/>
      <c r="L16" s="16">
        <f t="shared" si="0"/>
        <v>0</v>
      </c>
    </row>
    <row r="17" ht="37" customHeight="1" spans="1:12">
      <c r="A17" s="9"/>
      <c r="B17" s="9"/>
      <c r="C17" s="9"/>
      <c r="D17" s="9"/>
      <c r="E17" s="9"/>
      <c r="F17" s="9"/>
      <c r="G17" s="13" t="s">
        <v>215</v>
      </c>
      <c r="H17" s="11" t="s">
        <v>216</v>
      </c>
      <c r="I17" s="13" t="s">
        <v>210</v>
      </c>
      <c r="J17" s="13">
        <v>200</v>
      </c>
      <c r="K17" s="14"/>
      <c r="L17" s="16">
        <f t="shared" si="0"/>
        <v>0</v>
      </c>
    </row>
    <row r="18" ht="26" customHeight="1" spans="1:12">
      <c r="A18" s="10" t="s">
        <v>217</v>
      </c>
      <c r="B18" s="9"/>
      <c r="C18" s="9"/>
      <c r="D18" s="9"/>
      <c r="E18" s="9"/>
      <c r="F18" s="9">
        <f>SUM(F6:F7)</f>
        <v>0</v>
      </c>
      <c r="G18" s="10" t="s">
        <v>218</v>
      </c>
      <c r="H18" s="9"/>
      <c r="I18" s="9"/>
      <c r="J18" s="9"/>
      <c r="K18" s="9"/>
      <c r="L18" s="16">
        <f>SUM(L6:L17)</f>
        <v>0</v>
      </c>
    </row>
  </sheetData>
  <sheetProtection algorithmName="SHA-512" hashValue="MbzUZIJOzeYezPXD6DzLFxY83d7LbI0uSXBEhsFN7har0hrWHcDNSaGiZC/aB47cHFwpKz1h2Ts1j6GwmAiXVA==" saltValue="Vnudiow5MP6UzU9K0wBrTA==" spinCount="100000" sheet="1" formatColumns="0" formatRows="0" objects="1"/>
  <mergeCells count="9">
    <mergeCell ref="A1:L1"/>
    <mergeCell ref="A2:G2"/>
    <mergeCell ref="H2:I2"/>
    <mergeCell ref="J2:L2"/>
    <mergeCell ref="A3:L3"/>
    <mergeCell ref="A4:F4"/>
    <mergeCell ref="G4:L4"/>
    <mergeCell ref="A18:E18"/>
    <mergeCell ref="G18:K18"/>
  </mergeCells>
  <printOptions horizontalCentered="1"/>
  <pageMargins left="0.472222222222222" right="0.472222222222222" top="0.590277777777778" bottom="0.590277777777778" header="0.5" footer="0.5"/>
  <pageSetup paperSize="9" scale="95"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8" master="" otherUserPermission="visible"/>
  <rangeList sheetStid="9" master="" otherUserPermission="visible"/>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封面 </vt:lpstr>
      <vt:lpstr>总说明</vt:lpstr>
      <vt:lpstr>汇总表</vt:lpstr>
      <vt:lpstr>第100章</vt:lpstr>
      <vt:lpstr>第200章</vt:lpstr>
      <vt:lpstr>第300章</vt:lpstr>
      <vt:lpstr>第400章</vt:lpstr>
      <vt:lpstr>第500章</vt:lpstr>
      <vt:lpstr>第600章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丁莉萍</dc:creator>
  <cp:lastModifiedBy>dagu</cp:lastModifiedBy>
  <dcterms:created xsi:type="dcterms:W3CDTF">2023-05-13T19:15:00Z</dcterms:created>
  <dcterms:modified xsi:type="dcterms:W3CDTF">2025-12-23T03:15:19Z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214295D9407F401AAE62B91A9CEDD1A8_13</vt:lpwstr>
  </property>
  <property fmtid="{D5CDD505-2E9C-101B-9397-08002B2CF9AE}" pid="4" name="CalculationRule">
    <vt:i4>0</vt:i4>
  </property>
</Properties>
</file>