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firstSheet="1" activeTab="1"/>
  </bookViews>
  <sheets>
    <sheet name="总表" sheetId="7" r:id="rId1"/>
    <sheet name="建筑工程分类分项工程量清单计价表（A）" sheetId="2" r:id="rId2"/>
    <sheet name="措施项目清单计价表(B)" sheetId="4" r:id="rId3"/>
    <sheet name="安全文明措施费分解表" sheetId="6" r:id="rId4"/>
    <sheet name="其他项目清单计价表(C)" sheetId="5" r:id="rId5"/>
  </sheets>
  <definedNames>
    <definedName name="_xlnm.Print_Titles" localSheetId="2">'措施项目清单计价表(B)'!$1:$3</definedName>
    <definedName name="_xlnm.Print_Titles" localSheetId="1">'建筑工程分类分项工程量清单计价表（A）'!$1:$2</definedName>
  </definedNames>
  <calcPr calcId="144525"/>
</workbook>
</file>

<file path=xl/sharedStrings.xml><?xml version="1.0" encoding="utf-8"?>
<sst xmlns="http://schemas.openxmlformats.org/spreadsheetml/2006/main" count="290" uniqueCount="198">
  <si>
    <t>工程项目总价表</t>
  </si>
  <si>
    <r>
      <rPr>
        <sz val="10.5"/>
        <color indexed="8"/>
        <rFont val="黑体"/>
        <charset val="134"/>
      </rPr>
      <t>工程名称：五里窑下游护坡整治及上游闸门维修工程</t>
    </r>
  </si>
  <si>
    <t/>
  </si>
  <si>
    <t>序号</t>
  </si>
  <si>
    <t>分类工程编码</t>
  </si>
  <si>
    <t>工程项目名称</t>
  </si>
  <si>
    <t>金额（元）</t>
  </si>
  <si>
    <t>备注</t>
  </si>
  <si>
    <r>
      <rPr>
        <sz val="10.5"/>
        <color rgb="FF000000"/>
        <rFont val="微软雅黑"/>
        <charset val="134"/>
      </rPr>
      <t>建筑工程分类分项工程量清单项目（</t>
    </r>
    <r>
      <rPr>
        <sz val="10.5"/>
        <color rgb="FF000000"/>
        <rFont val="Arial"/>
        <charset val="134"/>
      </rPr>
      <t>A</t>
    </r>
    <r>
      <rPr>
        <sz val="10.5"/>
        <color rgb="FF000000"/>
        <rFont val="微软雅黑"/>
        <charset val="134"/>
      </rPr>
      <t>）</t>
    </r>
  </si>
  <si>
    <t>500101</t>
  </si>
  <si>
    <t>土方开挖工程</t>
  </si>
  <si>
    <r>
      <rPr>
        <sz val="10.5"/>
        <color rgb="FF000000"/>
        <rFont val="宋体"/>
        <charset val="134"/>
      </rPr>
      <t>土方回填工程</t>
    </r>
  </si>
  <si>
    <t>疏浚和吹填工程</t>
  </si>
  <si>
    <t>砌筑工程</t>
  </si>
  <si>
    <t>砼和钢筋砼工程</t>
  </si>
  <si>
    <r>
      <rPr>
        <sz val="10.5"/>
        <color indexed="8"/>
        <rFont val="宋体"/>
        <charset val="134"/>
      </rPr>
      <t>钢筋、钢构件制作及安装工程</t>
    </r>
  </si>
  <si>
    <r>
      <rPr>
        <sz val="10.5"/>
        <color rgb="FF000000"/>
        <rFont val="宋体"/>
        <charset val="134"/>
      </rPr>
      <t>其他建筑工程</t>
    </r>
  </si>
  <si>
    <t>钢闸门制造</t>
  </si>
  <si>
    <t>措施项目费用（B）</t>
  </si>
  <si>
    <t>其他项目费用（C）</t>
  </si>
  <si>
    <t>C=（A+B）×3%</t>
  </si>
  <si>
    <t>合计（D）=A+B+C</t>
  </si>
  <si>
    <t>建筑工程分类分项工程量清单计价表</t>
  </si>
  <si>
    <t>工程名称：五里窑下游护坡整治及上游闸门维修工程</t>
  </si>
  <si>
    <t>项目编码</t>
  </si>
  <si>
    <t>项目名称</t>
  </si>
  <si>
    <t>项目特征描述</t>
  </si>
  <si>
    <t>计量
单位</t>
  </si>
  <si>
    <t>工程
数量</t>
  </si>
  <si>
    <t>单价
（元）</t>
  </si>
  <si>
    <t>合价
（元）</t>
  </si>
  <si>
    <t>1</t>
  </si>
  <si>
    <t>50</t>
  </si>
  <si>
    <t>水利工程</t>
  </si>
  <si>
    <t>1.1.1</t>
  </si>
  <si>
    <t>500101001</t>
  </si>
  <si>
    <t>场地平整</t>
  </si>
  <si>
    <t>1.1.1.1</t>
  </si>
  <si>
    <t>500101001001</t>
  </si>
  <si>
    <t>工场场地平整</t>
  </si>
  <si>
    <t>下游侧取弃土区场地整理</t>
  </si>
  <si>
    <r>
      <t>m</t>
    </r>
    <r>
      <rPr>
        <vertAlign val="superscript"/>
        <sz val="9"/>
        <rFont val="Arial"/>
        <charset val="134"/>
      </rPr>
      <t>2</t>
    </r>
  </si>
  <si>
    <t>1.1.2</t>
  </si>
  <si>
    <t>500101002</t>
  </si>
  <si>
    <t>一般土方开挖</t>
  </si>
  <si>
    <t>1.1.2.1</t>
  </si>
  <si>
    <t>河坡开挖</t>
  </si>
  <si>
    <r>
      <t>1.5m</t>
    </r>
    <r>
      <rPr>
        <sz val="10.5"/>
        <rFont val="宋体"/>
        <charset val="134"/>
      </rPr>
      <t>高程以上表土开挖，厚度</t>
    </r>
    <r>
      <rPr>
        <sz val="10.5"/>
        <rFont val="Arial"/>
        <charset val="134"/>
      </rPr>
      <t>0.2m</t>
    </r>
    <r>
      <rPr>
        <sz val="10.5"/>
        <rFont val="宋体"/>
        <charset val="134"/>
      </rPr>
      <t>；就近堆放</t>
    </r>
  </si>
  <si>
    <t>m³</t>
  </si>
  <si>
    <t>总价承包</t>
  </si>
  <si>
    <t>1.1.2.2</t>
  </si>
  <si>
    <t>排水管、集水坑开挖</t>
  </si>
  <si>
    <t>开挖后放置在就近</t>
  </si>
  <si>
    <t>土方回填工程</t>
  </si>
  <si>
    <t>1.2.1</t>
  </si>
  <si>
    <t>河坡回填</t>
  </si>
  <si>
    <r>
      <t>1.5m</t>
    </r>
    <r>
      <rPr>
        <sz val="10.5"/>
        <rFont val="宋体"/>
        <charset val="134"/>
      </rPr>
      <t>高程以上河坡回填，就近取土，压实度</t>
    </r>
    <r>
      <rPr>
        <sz val="10.5"/>
        <rFont val="Arial"/>
        <charset val="134"/>
      </rPr>
      <t>0.91</t>
    </r>
  </si>
  <si>
    <t>1.2.2</t>
  </si>
  <si>
    <t>排水管、集水坑回填</t>
  </si>
  <si>
    <r>
      <t>就近取土，压实度</t>
    </r>
    <r>
      <rPr>
        <sz val="10.5"/>
        <rFont val="Arial"/>
        <charset val="134"/>
      </rPr>
      <t>0.91</t>
    </r>
  </si>
  <si>
    <t>1.2.3</t>
  </si>
  <si>
    <t>级配碎石垫层回填</t>
  </si>
  <si>
    <r>
      <t>厚度</t>
    </r>
    <r>
      <rPr>
        <sz val="10.5"/>
        <rFont val="Arial"/>
        <charset val="134"/>
      </rPr>
      <t>10cm</t>
    </r>
  </si>
  <si>
    <t>1.2.4</t>
  </si>
  <si>
    <t>级配黄砂垫层回填</t>
  </si>
  <si>
    <r>
      <t>厚度</t>
    </r>
    <r>
      <rPr>
        <sz val="10.5"/>
        <rFont val="Arial"/>
        <charset val="134"/>
      </rPr>
      <t xml:space="preserve">10cm </t>
    </r>
  </si>
  <si>
    <t>1.3.1</t>
  </si>
  <si>
    <t>河道清淤</t>
  </si>
  <si>
    <r>
      <t>河道</t>
    </r>
    <r>
      <rPr>
        <sz val="10.5"/>
        <rFont val="Arial"/>
        <charset val="134"/>
      </rPr>
      <t>1.5m</t>
    </r>
    <r>
      <rPr>
        <sz val="10.5"/>
        <rFont val="宋体"/>
        <charset val="134"/>
      </rPr>
      <t>高程以下清淤，挖泥船施工，就近堆放</t>
    </r>
  </si>
  <si>
    <t>1.4.1</t>
  </si>
  <si>
    <t>浆砌块石护坡拆除工程</t>
  </si>
  <si>
    <t>左岸锥坡连接处拆除工程；就近堆放</t>
  </si>
  <si>
    <t>含对原有护坡的保护</t>
  </si>
  <si>
    <t>1.5.1</t>
  </si>
  <si>
    <r>
      <t>格埂</t>
    </r>
    <r>
      <rPr>
        <sz val="10.5"/>
        <rFont val="Arial"/>
        <charset val="134"/>
      </rPr>
      <t>50*30</t>
    </r>
  </si>
  <si>
    <r>
      <t>1</t>
    </r>
    <r>
      <rPr>
        <sz val="10.5"/>
        <rFont val="宋体"/>
        <charset val="134"/>
      </rPr>
      <t>、强度等级：</t>
    </r>
    <r>
      <rPr>
        <sz val="10.5"/>
        <rFont val="Arial"/>
        <charset val="134"/>
      </rPr>
      <t>C30</t>
    </r>
    <r>
      <rPr>
        <sz val="10.5"/>
        <rFont val="宋体"/>
        <charset val="134"/>
      </rPr>
      <t>现浇混凝土；</t>
    </r>
    <r>
      <rPr>
        <sz val="10.5"/>
        <rFont val="Arial"/>
        <charset val="134"/>
      </rPr>
      <t>2</t>
    </r>
    <r>
      <rPr>
        <sz val="10.5"/>
        <rFont val="宋体"/>
        <charset val="134"/>
      </rPr>
      <t>、抗冻要求：</t>
    </r>
    <r>
      <rPr>
        <sz val="10.5"/>
        <rFont val="Arial"/>
        <charset val="134"/>
      </rPr>
      <t>F50</t>
    </r>
  </si>
  <si>
    <t>1.5.2</t>
  </si>
  <si>
    <t>集水坑封底</t>
  </si>
  <si>
    <t>1.5.3</t>
  </si>
  <si>
    <t>集水坑</t>
  </si>
  <si>
    <t>1.5.4</t>
  </si>
  <si>
    <t>集水坑盖板</t>
  </si>
  <si>
    <t>1.5.5</t>
  </si>
  <si>
    <t>膜袋砼护坡</t>
  </si>
  <si>
    <r>
      <t>1</t>
    </r>
    <r>
      <rPr>
        <sz val="10.5"/>
        <rFont val="宋体"/>
        <charset val="134"/>
      </rPr>
      <t>、强度等级：</t>
    </r>
    <r>
      <rPr>
        <sz val="10.5"/>
        <rFont val="Arial"/>
        <charset val="134"/>
      </rPr>
      <t>C30</t>
    </r>
    <r>
      <rPr>
        <sz val="10.5"/>
        <rFont val="宋体"/>
        <charset val="134"/>
      </rPr>
      <t>现浇混凝土；</t>
    </r>
    <r>
      <rPr>
        <sz val="10.5"/>
        <rFont val="Arial"/>
        <charset val="134"/>
      </rPr>
      <t>2</t>
    </r>
    <r>
      <rPr>
        <sz val="10.5"/>
        <rFont val="宋体"/>
        <charset val="134"/>
      </rPr>
      <t>、要求最小厚度不小于</t>
    </r>
    <r>
      <rPr>
        <sz val="10.5"/>
        <rFont val="Arial"/>
        <charset val="134"/>
      </rPr>
      <t>0.3m</t>
    </r>
    <r>
      <rPr>
        <sz val="10.5"/>
        <rFont val="宋体"/>
        <charset val="134"/>
      </rPr>
      <t>；</t>
    </r>
    <r>
      <rPr>
        <sz val="10.5"/>
        <rFont val="Arial"/>
        <charset val="134"/>
      </rPr>
      <t>3</t>
    </r>
    <r>
      <rPr>
        <sz val="10.5"/>
        <rFont val="宋体"/>
        <charset val="134"/>
      </rPr>
      <t>、包含膜袋的铺设</t>
    </r>
  </si>
  <si>
    <t>1.5.6</t>
  </si>
  <si>
    <t>预制块砼护坡</t>
  </si>
  <si>
    <r>
      <t>1</t>
    </r>
    <r>
      <rPr>
        <sz val="10.5"/>
        <rFont val="宋体"/>
        <charset val="134"/>
      </rPr>
      <t>、强度等级：</t>
    </r>
    <r>
      <rPr>
        <sz val="10.5"/>
        <rFont val="Arial"/>
        <charset val="134"/>
      </rPr>
      <t>C30</t>
    </r>
    <r>
      <rPr>
        <sz val="10.5"/>
        <rFont val="宋体"/>
        <charset val="134"/>
      </rPr>
      <t>现浇混凝土；</t>
    </r>
    <r>
      <rPr>
        <sz val="10.5"/>
        <rFont val="Arial"/>
        <charset val="134"/>
      </rPr>
      <t>2</t>
    </r>
    <r>
      <rPr>
        <sz val="10.5"/>
        <rFont val="宋体"/>
        <charset val="134"/>
      </rPr>
      <t>、抗冻要求：</t>
    </r>
    <r>
      <rPr>
        <sz val="10.5"/>
        <rFont val="Arial"/>
        <charset val="134"/>
      </rPr>
      <t>F50</t>
    </r>
    <r>
      <rPr>
        <sz val="10.5"/>
        <rFont val="宋体"/>
        <charset val="134"/>
      </rPr>
      <t>；</t>
    </r>
    <r>
      <rPr>
        <sz val="10.5"/>
        <rFont val="Arial"/>
        <charset val="134"/>
      </rPr>
      <t>3</t>
    </r>
    <r>
      <rPr>
        <sz val="10.5"/>
        <rFont val="宋体"/>
        <charset val="134"/>
      </rPr>
      <t>、厚度</t>
    </r>
    <r>
      <rPr>
        <sz val="10.5"/>
        <rFont val="Arial"/>
        <charset val="134"/>
      </rPr>
      <t>8 cm</t>
    </r>
  </si>
  <si>
    <r>
      <t>要求单块质量不小于17.5</t>
    </r>
    <r>
      <rPr>
        <sz val="10.5"/>
        <rFont val="Arial"/>
        <charset val="134"/>
      </rPr>
      <t>kg</t>
    </r>
    <r>
      <rPr>
        <sz val="10.5"/>
        <rFont val="宋体"/>
        <charset val="134"/>
      </rPr>
      <t>；含左岸连接段的修复</t>
    </r>
  </si>
  <si>
    <t>钢筋、钢构件制作及安装工程</t>
  </si>
  <si>
    <t>1.6.1</t>
  </si>
  <si>
    <t>钢筋加工及安装</t>
  </si>
  <si>
    <t>集水坑及盖板钢筋</t>
  </si>
  <si>
    <t>t</t>
  </si>
  <si>
    <t>其他建筑工程</t>
  </si>
  <si>
    <t>1.7.1</t>
  </si>
  <si>
    <t>集水坑防水</t>
  </si>
  <si>
    <r>
      <t>2cm 1</t>
    </r>
    <r>
      <rPr>
        <sz val="10"/>
        <rFont val="宋体"/>
        <charset val="134"/>
      </rPr>
      <t>：</t>
    </r>
    <r>
      <rPr>
        <sz val="10"/>
        <rFont val="Arial"/>
        <charset val="134"/>
      </rPr>
      <t>2.5</t>
    </r>
    <r>
      <rPr>
        <sz val="10"/>
        <rFont val="宋体"/>
        <charset val="134"/>
      </rPr>
      <t>水泥砂浆抹面；素水泥浆一道（内掺建筑胶）；</t>
    </r>
    <r>
      <rPr>
        <sz val="10"/>
        <rFont val="Arial"/>
        <charset val="134"/>
      </rPr>
      <t>3.5cm C30</t>
    </r>
    <r>
      <rPr>
        <sz val="10"/>
        <rFont val="宋体"/>
        <charset val="134"/>
      </rPr>
      <t>细石砼随打随抹；</t>
    </r>
    <r>
      <rPr>
        <sz val="10"/>
        <rFont val="Arial"/>
        <charset val="134"/>
      </rPr>
      <t xml:space="preserve">0.3cm </t>
    </r>
    <r>
      <rPr>
        <sz val="10"/>
        <rFont val="宋体"/>
        <charset val="134"/>
      </rPr>
      <t>高聚物改性沥青涂膜防水层；</t>
    </r>
    <r>
      <rPr>
        <sz val="10"/>
        <rFont val="Arial"/>
        <charset val="134"/>
      </rPr>
      <t>2cm 1</t>
    </r>
    <r>
      <rPr>
        <sz val="10"/>
        <rFont val="宋体"/>
        <charset val="134"/>
      </rPr>
      <t>：</t>
    </r>
    <r>
      <rPr>
        <sz val="10"/>
        <rFont val="Arial"/>
        <charset val="134"/>
      </rPr>
      <t>2.5</t>
    </r>
    <r>
      <rPr>
        <sz val="10"/>
        <rFont val="宋体"/>
        <charset val="134"/>
      </rPr>
      <t>水泥砂浆找平层</t>
    </r>
  </si>
  <si>
    <t>1.7.2</t>
  </si>
  <si>
    <t>D00001</t>
  </si>
  <si>
    <t>排水管道</t>
  </si>
  <si>
    <r>
      <t xml:space="preserve">φ400  HDPE  </t>
    </r>
    <r>
      <rPr>
        <sz val="10"/>
        <rFont val="宋体"/>
        <charset val="134"/>
      </rPr>
      <t>双壁波纹管，配鸭嘴阀</t>
    </r>
  </si>
  <si>
    <t>m</t>
  </si>
  <si>
    <t>1.8.1</t>
  </si>
  <si>
    <t>500201001001</t>
  </si>
  <si>
    <t>上闸首弧形工作闸门止水橡皮</t>
  </si>
  <si>
    <r>
      <t>（</t>
    </r>
    <r>
      <rPr>
        <sz val="10.5"/>
        <rFont val="Arial"/>
        <charset val="134"/>
      </rPr>
      <t>1</t>
    </r>
    <r>
      <rPr>
        <sz val="10.5"/>
        <rFont val="宋体"/>
        <charset val="134"/>
      </rPr>
      <t>扇，</t>
    </r>
    <r>
      <rPr>
        <sz val="10.5"/>
        <rFont val="Arial"/>
        <charset val="134"/>
      </rPr>
      <t>SF6674</t>
    </r>
    <r>
      <rPr>
        <sz val="10.5"/>
        <rFont val="宋体"/>
        <charset val="134"/>
      </rPr>
      <t>防</t>
    </r>
    <r>
      <rPr>
        <sz val="10.5"/>
        <rFont val="Arial"/>
        <charset val="134"/>
      </rPr>
      <t>100</t>
    </r>
    <r>
      <rPr>
        <sz val="10.5"/>
        <rFont val="宋体"/>
        <charset val="134"/>
      </rPr>
      <t>）</t>
    </r>
  </si>
  <si>
    <t>含原止水拆除，止水压板校正，配不锈钢紧固件</t>
  </si>
  <si>
    <t>1.8.2</t>
  </si>
  <si>
    <t>500201001002</t>
  </si>
  <si>
    <t>上闸首弧形工作闸门防腐</t>
  </si>
  <si>
    <r>
      <t>（喷锌厚度</t>
    </r>
    <r>
      <rPr>
        <sz val="10.5"/>
        <rFont val="Arial"/>
        <charset val="134"/>
      </rPr>
      <t>160um</t>
    </r>
    <r>
      <rPr>
        <sz val="10.5"/>
        <rFont val="宋体"/>
        <charset val="134"/>
      </rPr>
      <t>，涂层总厚度</t>
    </r>
    <r>
      <rPr>
        <sz val="10.5"/>
        <rFont val="Arial"/>
        <charset val="134"/>
      </rPr>
      <t>380um</t>
    </r>
    <r>
      <rPr>
        <sz val="10.5"/>
        <rFont val="宋体"/>
        <charset val="134"/>
      </rPr>
      <t>）</t>
    </r>
  </si>
  <si>
    <t>合计</t>
  </si>
  <si>
    <t>措施项目清单计价表</t>
  </si>
  <si>
    <t>合同编号：0821</t>
  </si>
  <si>
    <t>施工期环境保护措施费（大气环境保护、水环境保护、声环境保护、防尘等措施）</t>
  </si>
  <si>
    <t>总价</t>
  </si>
  <si>
    <t>2</t>
  </si>
  <si>
    <t>施工期水土保持措施费（防治责任范围内的施工临时排水、沉砂、裸露地表苫盖、施工区内表土剥离保护、绿化覆土、管理所堆土区防护及排水等）</t>
  </si>
  <si>
    <t>3</t>
  </si>
  <si>
    <t>安全文明措施</t>
  </si>
  <si>
    <t>25900元</t>
  </si>
  <si>
    <t>不可竞争费，供应商应根据附后的江苏省水利厅苏水安[2017]3号文《江苏省水利建设工程安全文明措施费费解表》明细组成，结合本工程实际逐项明细报价，按实支付</t>
  </si>
  <si>
    <t>4</t>
  </si>
  <si>
    <t>施工供电</t>
  </si>
  <si>
    <t>5</t>
  </si>
  <si>
    <t>施工供水</t>
  </si>
  <si>
    <t>6</t>
  </si>
  <si>
    <t>临时生产和生活设施</t>
  </si>
  <si>
    <t>7</t>
  </si>
  <si>
    <t>施工通信和邮政设施</t>
  </si>
  <si>
    <t>8</t>
  </si>
  <si>
    <t>施工交通</t>
  </si>
  <si>
    <t>9</t>
  </si>
  <si>
    <t>工程保险费</t>
  </si>
  <si>
    <t>其他</t>
  </si>
  <si>
    <t>安全文明措施费分解表</t>
  </si>
  <si>
    <t>计量单位</t>
  </si>
  <si>
    <t>工程数量</t>
  </si>
  <si>
    <t>单价（元）</t>
  </si>
  <si>
    <t>总价（元）</t>
  </si>
  <si>
    <t>一</t>
  </si>
  <si>
    <t>完善、改造和维护安全防护设施设备</t>
  </si>
  <si>
    <t>现场临时用电防护</t>
  </si>
  <si>
    <t>项</t>
  </si>
  <si>
    <t>用电保护；高压区和用电危险区防护和围挡</t>
  </si>
  <si>
    <t>洞口、临边防护</t>
  </si>
  <si>
    <t>洞口、临边等危险部位防坠、防滑设施；临时防护盖板或围栏和隔离防护层</t>
  </si>
  <si>
    <t>机械设备防护</t>
  </si>
  <si>
    <t>钢防护网罩、防护挡板、防护栏杆等安全防护</t>
  </si>
  <si>
    <t>高处作业防护</t>
  </si>
  <si>
    <t>防止物体、人员坠落而设置的安全网、防护棚、防护栏杆、警戒线</t>
  </si>
  <si>
    <t>交叉作业防护</t>
  </si>
  <si>
    <t>平面、立面交叉作业时的防护</t>
  </si>
  <si>
    <t>防火、防爆、防尘、防毒</t>
  </si>
  <si>
    <t>防雷、防台风、防地质灾害</t>
  </si>
  <si>
    <t>临时安全防护</t>
  </si>
  <si>
    <t>围堰安全防护，高脚手、高立模安全防护等</t>
  </si>
  <si>
    <t>安全警示标志</t>
  </si>
  <si>
    <t>警告、提醒、指令、指示等标志、标牌； 示警灯、报警闪光灯、夜间警示灯、照明灯</t>
  </si>
  <si>
    <t>二</t>
  </si>
  <si>
    <t>配备、维护、保养应急救援器材、设备和应急演练</t>
  </si>
  <si>
    <t>配备、维护、保养应急救援器材、设备</t>
  </si>
  <si>
    <t>应急救援器材、设备的配备、维护、保养和更新</t>
  </si>
  <si>
    <t>应急演练</t>
  </si>
  <si>
    <t>三</t>
  </si>
  <si>
    <t>重大危险源和事故隐患评估、监控和整改</t>
  </si>
  <si>
    <t>重大危险源评估、监控与管理</t>
  </si>
  <si>
    <t>事故隐患排查、评估和整改</t>
  </si>
  <si>
    <t>四</t>
  </si>
  <si>
    <t>安全文明生产检查、评价、咨询和标准化建设</t>
  </si>
  <si>
    <t>安全文明生产检查、评价、咨询和标准化建设持续改进等。不含企业安全生产标准化等级创建过程中给予咨询评价机构的评价咨询费用</t>
  </si>
  <si>
    <t>五</t>
  </si>
  <si>
    <t>配备和更新现场作业人员安全防护用品</t>
  </si>
  <si>
    <t>必须配备的安全防护用品及对安全防护用品的正常损耗进行必要补充</t>
  </si>
  <si>
    <t>六</t>
  </si>
  <si>
    <t>安全文明生产宣传、教育、培训</t>
  </si>
  <si>
    <t>安全文明宣传活动、标语、展板、音像、图片资料等；安全技术交底、安全操作规程培训、安全知识教育；知识竞赛、技能竞赛、专题会议；经验交流、现场观摩</t>
  </si>
  <si>
    <t>七</t>
  </si>
  <si>
    <t>安全文明生产适用的新技术、新标准、新工艺、新装备的推广应用</t>
  </si>
  <si>
    <t>八</t>
  </si>
  <si>
    <t>安全设施及特种设备检测检验</t>
  </si>
  <si>
    <t>九</t>
  </si>
  <si>
    <t>文明施工、生活设施和环境的改善、运行和维护</t>
  </si>
  <si>
    <t>现场布置</t>
  </si>
  <si>
    <t>现场围挡、五板一图、企业标志</t>
  </si>
  <si>
    <t>办公和生活设施</t>
  </si>
  <si>
    <t>施工现场办公、生活区与作业区分开设置，保持安全距离；设施符合卫生和安全要求；文体卫生设施配备</t>
  </si>
  <si>
    <t>现场管理</t>
  </si>
  <si>
    <t>场容场貌；工地地面硬化处理等；材料堆放；扬尘控制（同时应符合苏环办【2019】254号文件要求）；垃圾清运；环境美化、绿化；现场保洁</t>
  </si>
  <si>
    <t>十</t>
  </si>
  <si>
    <t>其他与安全文明施工直接相关的内容</t>
  </si>
  <si>
    <t>含廉政建设费用，安全生产责任险</t>
  </si>
  <si>
    <t>总计</t>
  </si>
  <si>
    <t>其他项目清单计价表</t>
  </si>
  <si>
    <t>金额(元)</t>
  </si>
  <si>
    <t>暂列金（预留金）</t>
  </si>
  <si>
    <t>(A+B)×3%</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</si>
</sst>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
  </numFmts>
  <fonts count="39">
    <font>
      <sz val="10"/>
      <name val="Arial"/>
      <charset val="134"/>
    </font>
    <font>
      <b/>
      <sz val="16"/>
      <name val="宋体"/>
      <charset val="134"/>
    </font>
    <font>
      <sz val="10.5"/>
      <name val="黑体"/>
      <charset val="134"/>
    </font>
    <font>
      <sz val="10.5"/>
      <name val="Times New Roman"/>
      <charset val="134"/>
    </font>
    <font>
      <sz val="10.5"/>
      <name val="宋体"/>
      <charset val="134"/>
    </font>
    <font>
      <b/>
      <sz val="9"/>
      <name val="宋体"/>
      <charset val="134"/>
    </font>
    <font>
      <b/>
      <sz val="16"/>
      <name val="Arial"/>
      <charset val="134"/>
    </font>
    <font>
      <sz val="10.5"/>
      <name val="Arial"/>
      <charset val="134"/>
    </font>
    <font>
      <sz val="9"/>
      <name val="Arial"/>
      <charset val="134"/>
    </font>
    <font>
      <sz val="10"/>
      <name val="宋体"/>
      <charset val="134"/>
    </font>
    <font>
      <sz val="9"/>
      <name val="宋体"/>
      <charset val="134"/>
    </font>
    <font>
      <sz val="10.5"/>
      <color indexed="8"/>
      <name val="Arial"/>
      <charset val="134"/>
    </font>
    <font>
      <sz val="10.5"/>
      <color indexed="8"/>
      <name val="黑体"/>
      <charset val="134"/>
    </font>
    <font>
      <sz val="10.5"/>
      <color rgb="FF000000"/>
      <name val="Arial"/>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vertAlign val="superscript"/>
      <sz val="9"/>
      <name val="Arial"/>
      <charset val="134"/>
    </font>
    <font>
      <sz val="10.5"/>
      <color rgb="FF000000"/>
      <name val="微软雅黑"/>
      <charset val="134"/>
    </font>
    <font>
      <sz val="10.5"/>
      <color rgb="FF000000"/>
      <name val="宋体"/>
      <charset val="134"/>
    </font>
    <font>
      <sz val="10.5"/>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medium">
        <color indexed="8"/>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4"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7"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14"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8" borderId="18"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18" fillId="10" borderId="0" applyNumberFormat="0" applyBorder="0" applyAlignment="0" applyProtection="0">
      <alignment vertical="center"/>
    </xf>
    <xf numFmtId="0" fontId="21" fillId="0" borderId="20" applyNumberFormat="0" applyFill="0" applyAlignment="0" applyProtection="0">
      <alignment vertical="center"/>
    </xf>
    <xf numFmtId="0" fontId="18" fillId="11" borderId="0" applyNumberFormat="0" applyBorder="0" applyAlignment="0" applyProtection="0">
      <alignment vertical="center"/>
    </xf>
    <xf numFmtId="0" fontId="27" fillId="12" borderId="21" applyNumberFormat="0" applyAlignment="0" applyProtection="0">
      <alignment vertical="center"/>
    </xf>
    <xf numFmtId="0" fontId="28" fillId="12" borderId="17" applyNumberFormat="0" applyAlignment="0" applyProtection="0">
      <alignment vertical="center"/>
    </xf>
    <xf numFmtId="0" fontId="29" fillId="13" borderId="22"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34" fillId="0" borderId="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34" fillId="0" borderId="0">
      <alignment vertical="center"/>
    </xf>
  </cellStyleXfs>
  <cellXfs count="95">
    <xf numFmtId="0" fontId="0" fillId="0" borderId="0" xfId="0"/>
    <xf numFmtId="0" fontId="0" fillId="0" borderId="0" xfId="0" applyFont="1" applyFill="1"/>
    <xf numFmtId="0" fontId="1"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1"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2" fillId="0" borderId="0" xfId="50" applyFont="1" applyFill="1">
      <alignment vertical="center"/>
    </xf>
    <xf numFmtId="0" fontId="4" fillId="0" borderId="0" xfId="50" applyFont="1" applyFill="1" applyAlignment="1">
      <alignment vertical="center" wrapText="1"/>
    </xf>
    <xf numFmtId="2" fontId="4" fillId="0" borderId="0" xfId="50" applyNumberFormat="1" applyFont="1" applyFill="1" applyAlignment="1">
      <alignment vertical="center" wrapText="1"/>
    </xf>
    <xf numFmtId="0" fontId="4" fillId="0" borderId="0" xfId="50" applyFont="1" applyFill="1">
      <alignment vertical="center"/>
    </xf>
    <xf numFmtId="0" fontId="1" fillId="0" borderId="0" xfId="50" applyFont="1" applyFill="1" applyAlignment="1">
      <alignment horizontal="center" vertical="center" wrapText="1"/>
    </xf>
    <xf numFmtId="0" fontId="4" fillId="0" borderId="0" xfId="50" applyFont="1" applyFill="1" applyAlignment="1">
      <alignment horizontal="center" vertical="center"/>
    </xf>
    <xf numFmtId="0" fontId="2" fillId="0" borderId="2" xfId="0" applyFont="1" applyFill="1" applyBorder="1" applyAlignment="1">
      <alignment horizontal="center" vertical="center" wrapText="1"/>
    </xf>
    <xf numFmtId="2" fontId="2" fillId="0" borderId="1" xfId="50" applyNumberFormat="1" applyFont="1" applyFill="1" applyBorder="1" applyAlignment="1">
      <alignment horizontal="center" vertical="center" wrapText="1"/>
    </xf>
    <xf numFmtId="0" fontId="2" fillId="0" borderId="0" xfId="50" applyFont="1" applyFill="1" applyAlignment="1">
      <alignment horizontal="center" vertical="center"/>
    </xf>
    <xf numFmtId="0" fontId="4" fillId="0" borderId="1" xfId="50" applyFont="1" applyFill="1" applyBorder="1" applyAlignment="1">
      <alignment vertical="center" wrapText="1"/>
    </xf>
    <xf numFmtId="2"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0" fontId="4" fillId="0" borderId="0" xfId="50" applyFont="1" applyFill="1" applyAlignment="1">
      <alignment horizontal="center" vertical="center" wrapText="1"/>
    </xf>
    <xf numFmtId="2" fontId="4" fillId="0" borderId="0" xfId="50" applyNumberFormat="1" applyFont="1" applyFill="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right" vertical="center" wrapText="1"/>
    </xf>
    <xf numFmtId="0" fontId="2"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left" vertical="top"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right" vertical="center" wrapText="1"/>
    </xf>
    <xf numFmtId="0" fontId="2" fillId="0" borderId="10" xfId="0" applyFont="1" applyFill="1" applyBorder="1" applyAlignment="1">
      <alignment horizontal="center" vertical="center" wrapText="1"/>
    </xf>
    <xf numFmtId="0" fontId="5" fillId="0" borderId="0" xfId="0" applyFont="1" applyFill="1" applyAlignment="1">
      <alignment horizontal="right" vertical="top" wrapText="1"/>
    </xf>
    <xf numFmtId="0" fontId="1"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ont="1" applyFill="1" applyBorder="1"/>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9" fillId="0" borderId="1" xfId="0" applyFont="1" applyFill="1" applyBorder="1"/>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2" fontId="7" fillId="0" borderId="11" xfId="0" applyNumberFormat="1" applyFont="1" applyFill="1" applyBorder="1" applyAlignment="1">
      <alignment horizontal="center" vertical="center" wrapText="1"/>
    </xf>
    <xf numFmtId="0" fontId="0" fillId="0" borderId="11" xfId="0" applyFont="1" applyFill="1" applyBorder="1"/>
    <xf numFmtId="0" fontId="0"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176" fontId="7" fillId="0" borderId="14" xfId="0" applyNumberFormat="1" applyFont="1" applyFill="1" applyBorder="1" applyAlignment="1">
      <alignment horizontal="center" vertical="center" wrapText="1"/>
    </xf>
    <xf numFmtId="176" fontId="7" fillId="0" borderId="15"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0" fillId="0" borderId="7" xfId="0" applyFont="1" applyFill="1" applyBorder="1"/>
    <xf numFmtId="0" fontId="7"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0" fillId="0" borderId="16" xfId="0" applyFont="1" applyFill="1" applyBorder="1"/>
    <xf numFmtId="0" fontId="7" fillId="0"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0" xfId="0" applyFont="1" applyFill="1"/>
    <xf numFmtId="0" fontId="7" fillId="0" borderId="10" xfId="0" applyFont="1" applyFill="1" applyBorder="1" applyAlignment="1">
      <alignment horizontal="center" vertical="center" wrapText="1"/>
    </xf>
    <xf numFmtId="0" fontId="1" fillId="0" borderId="0" xfId="40" applyFont="1" applyAlignment="1">
      <alignment horizontal="center" vertical="center"/>
    </xf>
    <xf numFmtId="0" fontId="11"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76" fontId="12" fillId="2" borderId="6" xfId="0" applyNumberFormat="1"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176" fontId="12" fillId="2" borderId="7"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4" fillId="0" borderId="1" xfId="40" applyFont="1" applyBorder="1" applyAlignment="1">
      <alignment horizontal="center" vertical="top" wrapText="1"/>
    </xf>
    <xf numFmtId="0" fontId="4" fillId="0" borderId="7" xfId="40" applyFont="1" applyBorder="1" applyAlignment="1">
      <alignment horizontal="center" vertical="center" wrapText="1"/>
    </xf>
    <xf numFmtId="0" fontId="0" fillId="0" borderId="1"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6" xfId="0" applyBorder="1"/>
    <xf numFmtId="0" fontId="0" fillId="0" borderId="1" xfId="0" applyBorder="1"/>
    <xf numFmtId="0" fontId="0" fillId="0" borderId="7" xfId="0" applyBorder="1"/>
    <xf numFmtId="0" fontId="11" fillId="0" borderId="8" xfId="0" applyFont="1" applyBorder="1" applyAlignment="1">
      <alignment horizontal="center" vertical="center" wrapText="1"/>
    </xf>
    <xf numFmtId="0" fontId="0" fillId="0" borderId="9" xfId="0" applyBorder="1"/>
    <xf numFmtId="0" fontId="0" fillId="0" borderId="9" xfId="0" applyBorder="1" applyAlignment="1">
      <alignment horizontal="center"/>
    </xf>
    <xf numFmtId="0" fontId="0" fillId="0" borderId="10" xfId="0" applyBorder="1"/>
    <xf numFmtId="0" fontId="7" fillId="0" borderId="1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C12" sqref="C12"/>
    </sheetView>
  </sheetViews>
  <sheetFormatPr defaultColWidth="9" defaultRowHeight="13.2" outlineLevelCol="6"/>
  <cols>
    <col min="2" max="2" width="22" customWidth="1"/>
    <col min="3" max="3" width="36.287037037037" customWidth="1"/>
    <col min="4" max="4" width="11.8611111111111" customWidth="1"/>
    <col min="5" max="5" width="16.1388888888889" customWidth="1"/>
  </cols>
  <sheetData>
    <row r="1" ht="21.15" spans="1:5">
      <c r="A1" s="73" t="s">
        <v>0</v>
      </c>
      <c r="B1" s="73"/>
      <c r="C1" s="73"/>
      <c r="D1" s="73"/>
      <c r="E1" s="73"/>
    </row>
    <row r="2" ht="21.75" customHeight="1" spans="1:7">
      <c r="A2" s="74" t="s">
        <v>1</v>
      </c>
      <c r="B2" s="75"/>
      <c r="C2" s="75"/>
      <c r="D2" s="75"/>
      <c r="E2" s="76"/>
      <c r="F2" t="s">
        <v>2</v>
      </c>
      <c r="G2" t="s">
        <v>2</v>
      </c>
    </row>
    <row r="3" ht="14.4" spans="1:5">
      <c r="A3" s="77" t="s">
        <v>3</v>
      </c>
      <c r="B3" s="78" t="s">
        <v>4</v>
      </c>
      <c r="C3" s="78" t="s">
        <v>5</v>
      </c>
      <c r="D3" s="78" t="s">
        <v>6</v>
      </c>
      <c r="E3" s="79" t="s">
        <v>7</v>
      </c>
    </row>
    <row r="4" ht="15.6" spans="1:5">
      <c r="A4" s="80">
        <v>1</v>
      </c>
      <c r="B4" s="81"/>
      <c r="C4" s="82" t="s">
        <v>8</v>
      </c>
      <c r="D4" s="83"/>
      <c r="E4" s="84"/>
    </row>
    <row r="5" ht="14.4" spans="1:5">
      <c r="A5" s="80">
        <v>1.1</v>
      </c>
      <c r="B5" s="81" t="s">
        <v>9</v>
      </c>
      <c r="C5" s="81" t="s">
        <v>10</v>
      </c>
      <c r="D5" s="85"/>
      <c r="E5" s="86"/>
    </row>
    <row r="6" ht="14.4" spans="1:5">
      <c r="A6" s="80">
        <v>1.2</v>
      </c>
      <c r="B6" s="81">
        <v>500103</v>
      </c>
      <c r="C6" s="81" t="s">
        <v>11</v>
      </c>
      <c r="D6" s="85"/>
      <c r="E6" s="86"/>
    </row>
    <row r="7" spans="1:5">
      <c r="A7" s="87">
        <v>1.3</v>
      </c>
      <c r="B7" s="85">
        <v>500104</v>
      </c>
      <c r="C7" s="85" t="s">
        <v>12</v>
      </c>
      <c r="D7" s="85"/>
      <c r="E7" s="86"/>
    </row>
    <row r="8" spans="1:5">
      <c r="A8" s="87">
        <v>1.4</v>
      </c>
      <c r="B8" s="85">
        <v>500105</v>
      </c>
      <c r="C8" s="85" t="s">
        <v>13</v>
      </c>
      <c r="D8" s="85"/>
      <c r="E8" s="86"/>
    </row>
    <row r="9" ht="14.4" spans="1:5">
      <c r="A9" s="80">
        <v>1.5</v>
      </c>
      <c r="B9" s="81">
        <v>500109</v>
      </c>
      <c r="C9" s="81" t="s">
        <v>14</v>
      </c>
      <c r="D9" s="85"/>
      <c r="E9" s="86"/>
    </row>
    <row r="10" ht="14.4" spans="1:5">
      <c r="A10" s="80">
        <v>1.6</v>
      </c>
      <c r="B10" s="81">
        <v>500111</v>
      </c>
      <c r="C10" s="81" t="s">
        <v>15</v>
      </c>
      <c r="D10" s="85"/>
      <c r="E10" s="86"/>
    </row>
    <row r="11" ht="14.4" spans="1:5">
      <c r="A11" s="80">
        <v>1.7</v>
      </c>
      <c r="B11" s="81">
        <v>500114</v>
      </c>
      <c r="C11" s="82" t="s">
        <v>16</v>
      </c>
      <c r="D11" s="85"/>
      <c r="E11" s="86"/>
    </row>
    <row r="12" spans="1:5">
      <c r="A12" s="87">
        <v>1.8</v>
      </c>
      <c r="B12" s="85">
        <v>500201001</v>
      </c>
      <c r="C12" s="85" t="s">
        <v>17</v>
      </c>
      <c r="D12" s="85"/>
      <c r="E12" s="86"/>
    </row>
    <row r="13" spans="1:5">
      <c r="A13" s="88"/>
      <c r="B13" s="89"/>
      <c r="C13" s="85"/>
      <c r="D13" s="89"/>
      <c r="E13" s="90"/>
    </row>
    <row r="14" ht="13.8" spans="1:5">
      <c r="A14" s="80">
        <v>2</v>
      </c>
      <c r="B14" s="89"/>
      <c r="C14" s="85" t="s">
        <v>18</v>
      </c>
      <c r="D14" s="89"/>
      <c r="E14" s="90"/>
    </row>
    <row r="15" ht="13.8" spans="1:5">
      <c r="A15" s="80">
        <v>3</v>
      </c>
      <c r="B15" s="89"/>
      <c r="C15" s="85" t="s">
        <v>19</v>
      </c>
      <c r="D15" s="89"/>
      <c r="E15" s="86" t="s">
        <v>20</v>
      </c>
    </row>
    <row r="16" ht="14.55" spans="1:5">
      <c r="A16" s="91">
        <v>4</v>
      </c>
      <c r="B16" s="92"/>
      <c r="C16" s="93" t="s">
        <v>21</v>
      </c>
      <c r="D16" s="92"/>
      <c r="E16" s="94"/>
    </row>
  </sheetData>
  <mergeCells count="2">
    <mergeCell ref="A1:E1"/>
    <mergeCell ref="A2:E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K35"/>
  <sheetViews>
    <sheetView tabSelected="1" workbookViewId="0">
      <selection activeCell="K26" sqref="K26"/>
    </sheetView>
  </sheetViews>
  <sheetFormatPr defaultColWidth="9.13888888888889" defaultRowHeight="13.2"/>
  <cols>
    <col min="1" max="1" width="9.13888888888889" style="1"/>
    <col min="2" max="2" width="16.712962962963" style="1" customWidth="1"/>
    <col min="3" max="3" width="21.712962962963" style="1" customWidth="1"/>
    <col min="4" max="4" width="24.8611111111111" style="1" customWidth="1"/>
    <col min="5" max="5" width="9.13888888888889" style="1"/>
    <col min="6" max="6" width="9.71296296296296" style="1" customWidth="1"/>
    <col min="7" max="8" width="9.13888888888889" style="1"/>
    <col min="9" max="9" width="16.712962962963" style="1" customWidth="1"/>
    <col min="10" max="16384" width="9.13888888888889" style="1"/>
  </cols>
  <sheetData>
    <row r="1" ht="34.5" customHeight="1" spans="1:9">
      <c r="A1" s="35" t="s">
        <v>22</v>
      </c>
      <c r="B1" s="36"/>
      <c r="C1" s="36"/>
      <c r="D1" s="36"/>
      <c r="E1" s="36"/>
      <c r="F1" s="36" t="s">
        <v>2</v>
      </c>
      <c r="G1" s="36" t="s">
        <v>2</v>
      </c>
      <c r="H1" s="36" t="s">
        <v>2</v>
      </c>
      <c r="I1" s="62" t="s">
        <v>2</v>
      </c>
    </row>
    <row r="2" ht="13.15" customHeight="1" spans="1:9">
      <c r="A2" s="37" t="s">
        <v>23</v>
      </c>
      <c r="B2" s="38"/>
      <c r="C2" s="38"/>
      <c r="D2" s="38"/>
      <c r="E2" s="38"/>
      <c r="F2" s="38" t="s">
        <v>2</v>
      </c>
      <c r="G2" s="38" t="s">
        <v>2</v>
      </c>
      <c r="H2" s="39"/>
      <c r="I2" s="63"/>
    </row>
    <row r="3" ht="28.8" spans="1:9">
      <c r="A3" s="40" t="s">
        <v>3</v>
      </c>
      <c r="B3" s="41" t="s">
        <v>24</v>
      </c>
      <c r="C3" s="41" t="s">
        <v>25</v>
      </c>
      <c r="D3" s="41" t="s">
        <v>26</v>
      </c>
      <c r="E3" s="41" t="s">
        <v>27</v>
      </c>
      <c r="F3" s="41" t="s">
        <v>28</v>
      </c>
      <c r="G3" s="41" t="s">
        <v>29</v>
      </c>
      <c r="H3" s="41" t="s">
        <v>30</v>
      </c>
      <c r="I3" s="28" t="s">
        <v>7</v>
      </c>
    </row>
    <row r="4" ht="14.4" spans="1:9">
      <c r="A4" s="42" t="s">
        <v>31</v>
      </c>
      <c r="B4" s="43" t="s">
        <v>32</v>
      </c>
      <c r="C4" s="44" t="s">
        <v>33</v>
      </c>
      <c r="D4" s="43"/>
      <c r="E4" s="43"/>
      <c r="F4" s="43" t="s">
        <v>2</v>
      </c>
      <c r="G4" s="43"/>
      <c r="H4" s="43"/>
      <c r="I4" s="64" t="s">
        <v>2</v>
      </c>
    </row>
    <row r="5" ht="14.4" spans="1:9">
      <c r="A5" s="42">
        <v>1.1</v>
      </c>
      <c r="B5" s="43" t="s">
        <v>9</v>
      </c>
      <c r="C5" s="44" t="s">
        <v>10</v>
      </c>
      <c r="D5" s="43"/>
      <c r="E5" s="43"/>
      <c r="F5" s="43"/>
      <c r="G5" s="43"/>
      <c r="H5" s="43"/>
      <c r="I5" s="64" t="s">
        <v>2</v>
      </c>
    </row>
    <row r="6" ht="14.4" spans="1:9">
      <c r="A6" s="42" t="s">
        <v>34</v>
      </c>
      <c r="B6" s="43" t="s">
        <v>35</v>
      </c>
      <c r="C6" s="44" t="s">
        <v>36</v>
      </c>
      <c r="D6" s="43"/>
      <c r="E6" s="43"/>
      <c r="F6" s="43"/>
      <c r="G6" s="43"/>
      <c r="H6" s="43"/>
      <c r="I6" s="64" t="s">
        <v>2</v>
      </c>
    </row>
    <row r="7" ht="14.4" spans="1:9">
      <c r="A7" s="42" t="s">
        <v>37</v>
      </c>
      <c r="B7" s="43" t="s">
        <v>38</v>
      </c>
      <c r="C7" s="44" t="s">
        <v>39</v>
      </c>
      <c r="D7" s="44" t="s">
        <v>40</v>
      </c>
      <c r="E7" s="45" t="s">
        <v>41</v>
      </c>
      <c r="F7" s="43">
        <v>1932</v>
      </c>
      <c r="G7" s="43"/>
      <c r="H7" s="43"/>
      <c r="I7" s="64"/>
    </row>
    <row r="8" ht="14.4" spans="1:9">
      <c r="A8" s="42" t="s">
        <v>42</v>
      </c>
      <c r="B8" s="43" t="s">
        <v>43</v>
      </c>
      <c r="C8" s="44" t="s">
        <v>44</v>
      </c>
      <c r="D8" s="43"/>
      <c r="E8" s="43"/>
      <c r="F8" s="43"/>
      <c r="G8" s="43"/>
      <c r="H8" s="43"/>
      <c r="I8" s="65"/>
    </row>
    <row r="9" ht="28.8" spans="1:9">
      <c r="A9" s="42" t="s">
        <v>45</v>
      </c>
      <c r="B9" s="46">
        <v>500101002001</v>
      </c>
      <c r="C9" s="44" t="s">
        <v>46</v>
      </c>
      <c r="D9" s="43" t="s">
        <v>47</v>
      </c>
      <c r="E9" s="43" t="s">
        <v>48</v>
      </c>
      <c r="F9" s="47">
        <f>0.2*9.2*111</f>
        <v>204.24</v>
      </c>
      <c r="G9" s="43"/>
      <c r="H9" s="43"/>
      <c r="I9" s="65" t="s">
        <v>49</v>
      </c>
    </row>
    <row r="10" ht="14.4" spans="1:9">
      <c r="A10" s="42" t="s">
        <v>50</v>
      </c>
      <c r="B10" s="46">
        <v>500101002002</v>
      </c>
      <c r="C10" s="44" t="s">
        <v>51</v>
      </c>
      <c r="D10" s="44" t="s">
        <v>52</v>
      </c>
      <c r="E10" s="43" t="s">
        <v>48</v>
      </c>
      <c r="F10" s="48">
        <f>(0.3*2+1.5*2)*1.5/2*13+(2.6*2+1.8*2)*1.8/2+2.6*1.2</f>
        <v>46.14</v>
      </c>
      <c r="G10" s="39"/>
      <c r="H10" s="39"/>
      <c r="I10" s="63"/>
    </row>
    <row r="11" ht="14.4" spans="1:9">
      <c r="A11" s="42">
        <v>1.2</v>
      </c>
      <c r="B11" s="43">
        <v>500103</v>
      </c>
      <c r="C11" s="44" t="s">
        <v>53</v>
      </c>
      <c r="D11" s="39"/>
      <c r="E11" s="39"/>
      <c r="F11" s="39"/>
      <c r="G11" s="39"/>
      <c r="H11" s="39"/>
      <c r="I11" s="63"/>
    </row>
    <row r="12" ht="28.8" spans="1:9">
      <c r="A12" s="42" t="s">
        <v>54</v>
      </c>
      <c r="B12" s="43">
        <v>500103001</v>
      </c>
      <c r="C12" s="44" t="s">
        <v>55</v>
      </c>
      <c r="D12" s="43" t="s">
        <v>56</v>
      </c>
      <c r="E12" s="43" t="s">
        <v>48</v>
      </c>
      <c r="F12" s="47">
        <v>712.5</v>
      </c>
      <c r="G12" s="39"/>
      <c r="H12" s="39"/>
      <c r="I12" s="63"/>
    </row>
    <row r="13" ht="14.4" spans="1:9">
      <c r="A13" s="42" t="s">
        <v>57</v>
      </c>
      <c r="B13" s="43">
        <v>500103002</v>
      </c>
      <c r="C13" s="44" t="s">
        <v>58</v>
      </c>
      <c r="D13" s="44" t="s">
        <v>59</v>
      </c>
      <c r="E13" s="43" t="s">
        <v>48</v>
      </c>
      <c r="F13" s="48">
        <f>F10-3.14*0.15^2*13-1.5*1.5*1.8+149.5*1.3+225.7*1.8</f>
        <v>641.78155</v>
      </c>
      <c r="G13" s="43"/>
      <c r="H13" s="43"/>
      <c r="I13" s="64"/>
    </row>
    <row r="14" ht="14.4" spans="1:9">
      <c r="A14" s="42" t="s">
        <v>60</v>
      </c>
      <c r="B14" s="43">
        <v>500103003</v>
      </c>
      <c r="C14" s="44" t="s">
        <v>61</v>
      </c>
      <c r="D14" s="44" t="s">
        <v>62</v>
      </c>
      <c r="E14" s="43" t="s">
        <v>48</v>
      </c>
      <c r="F14" s="47">
        <f>(1+2.35^2)^0.5*(5-1.5)*(65+46)*0.1</f>
        <v>99.219735971479</v>
      </c>
      <c r="G14" s="48"/>
      <c r="H14" s="48"/>
      <c r="I14" s="66"/>
    </row>
    <row r="15" ht="14.4" spans="1:9">
      <c r="A15" s="42" t="s">
        <v>63</v>
      </c>
      <c r="B15" s="43">
        <v>500103004</v>
      </c>
      <c r="C15" s="44" t="s">
        <v>64</v>
      </c>
      <c r="D15" s="44" t="s">
        <v>65</v>
      </c>
      <c r="E15" s="43" t="s">
        <v>48</v>
      </c>
      <c r="F15" s="47">
        <f>(1+2.35^2)^0.5*(5-1.5)*(65+46)*0.1</f>
        <v>99.219735971479</v>
      </c>
      <c r="G15" s="48"/>
      <c r="H15" s="48"/>
      <c r="I15" s="66"/>
    </row>
    <row r="16" ht="14.4" spans="1:9">
      <c r="A16" s="42">
        <v>1.3</v>
      </c>
      <c r="B16" s="43">
        <v>500104</v>
      </c>
      <c r="C16" s="44" t="s">
        <v>12</v>
      </c>
      <c r="D16" s="43"/>
      <c r="E16" s="43"/>
      <c r="F16" s="43"/>
      <c r="G16" s="43"/>
      <c r="H16" s="43"/>
      <c r="I16" s="65" t="s">
        <v>49</v>
      </c>
    </row>
    <row r="17" ht="28.8" spans="1:9">
      <c r="A17" s="42" t="s">
        <v>66</v>
      </c>
      <c r="B17" s="43">
        <v>500104001</v>
      </c>
      <c r="C17" s="44" t="s">
        <v>67</v>
      </c>
      <c r="D17" s="44" t="s">
        <v>68</v>
      </c>
      <c r="E17" s="43" t="s">
        <v>48</v>
      </c>
      <c r="F17" s="43">
        <v>80.5</v>
      </c>
      <c r="G17" s="43"/>
      <c r="H17" s="43"/>
      <c r="I17" s="65" t="s">
        <v>49</v>
      </c>
    </row>
    <row r="18" ht="14.4" spans="1:9">
      <c r="A18" s="42">
        <v>1.4</v>
      </c>
      <c r="B18" s="43">
        <v>500105</v>
      </c>
      <c r="C18" s="44" t="s">
        <v>13</v>
      </c>
      <c r="D18" s="43"/>
      <c r="E18" s="43"/>
      <c r="F18" s="43"/>
      <c r="G18" s="43"/>
      <c r="H18" s="43"/>
      <c r="I18" s="64"/>
    </row>
    <row r="19" ht="28.8" spans="1:9">
      <c r="A19" s="42" t="s">
        <v>69</v>
      </c>
      <c r="B19" s="43">
        <v>500105001</v>
      </c>
      <c r="C19" s="44" t="s">
        <v>70</v>
      </c>
      <c r="D19" s="44" t="s">
        <v>71</v>
      </c>
      <c r="E19" s="43" t="s">
        <v>48</v>
      </c>
      <c r="F19" s="43">
        <f>5.5*6*0.3</f>
        <v>9.9</v>
      </c>
      <c r="G19" s="43"/>
      <c r="H19" s="43"/>
      <c r="I19" s="67" t="s">
        <v>72</v>
      </c>
    </row>
    <row r="20" ht="14.4" spans="1:9">
      <c r="A20" s="42">
        <v>1.5</v>
      </c>
      <c r="B20" s="43">
        <v>500109</v>
      </c>
      <c r="C20" s="44" t="s">
        <v>14</v>
      </c>
      <c r="D20" s="39"/>
      <c r="E20" s="39"/>
      <c r="F20" s="39"/>
      <c r="G20" s="39"/>
      <c r="H20" s="39"/>
      <c r="I20" s="63"/>
    </row>
    <row r="21" ht="28.8" spans="1:9">
      <c r="A21" s="42" t="s">
        <v>73</v>
      </c>
      <c r="B21" s="43">
        <v>500109001</v>
      </c>
      <c r="C21" s="44" t="s">
        <v>74</v>
      </c>
      <c r="D21" s="43" t="s">
        <v>75</v>
      </c>
      <c r="E21" s="43" t="s">
        <v>48</v>
      </c>
      <c r="F21" s="47">
        <f>0.5*0.3*(9.2*6+46+65)</f>
        <v>24.93</v>
      </c>
      <c r="G21" s="39"/>
      <c r="H21" s="39"/>
      <c r="I21" s="63"/>
    </row>
    <row r="22" ht="28.8" spans="1:9">
      <c r="A22" s="42" t="s">
        <v>76</v>
      </c>
      <c r="B22" s="43">
        <v>500109002</v>
      </c>
      <c r="C22" s="44" t="s">
        <v>77</v>
      </c>
      <c r="D22" s="43" t="s">
        <v>75</v>
      </c>
      <c r="E22" s="43" t="s">
        <v>48</v>
      </c>
      <c r="F22" s="49">
        <f>1.6*1.3*0.1*2</f>
        <v>0.416</v>
      </c>
      <c r="G22" s="39"/>
      <c r="H22" s="39"/>
      <c r="I22" s="63"/>
    </row>
    <row r="23" ht="28.8" spans="1:9">
      <c r="A23" s="42" t="s">
        <v>78</v>
      </c>
      <c r="B23" s="43">
        <v>500109003</v>
      </c>
      <c r="C23" s="44" t="s">
        <v>79</v>
      </c>
      <c r="D23" s="43" t="s">
        <v>75</v>
      </c>
      <c r="E23" s="43" t="s">
        <v>48</v>
      </c>
      <c r="F23" s="43">
        <f>(1.4*1.4-1*1)*2*2</f>
        <v>3.84</v>
      </c>
      <c r="G23" s="39"/>
      <c r="H23" s="39"/>
      <c r="I23" s="63"/>
    </row>
    <row r="24" ht="28.8" spans="1:9">
      <c r="A24" s="42" t="s">
        <v>80</v>
      </c>
      <c r="B24" s="43">
        <v>500109004</v>
      </c>
      <c r="C24" s="44" t="s">
        <v>81</v>
      </c>
      <c r="D24" s="43" t="s">
        <v>75</v>
      </c>
      <c r="E24" s="43" t="s">
        <v>48</v>
      </c>
      <c r="F24" s="43">
        <f>1.2*1.2*0.1*2</f>
        <v>0.288</v>
      </c>
      <c r="G24" s="39"/>
      <c r="H24" s="39"/>
      <c r="I24" s="63"/>
    </row>
    <row r="25" ht="57.6" spans="1:9">
      <c r="A25" s="42" t="s">
        <v>82</v>
      </c>
      <c r="B25" s="43">
        <v>500109005</v>
      </c>
      <c r="C25" s="44" t="s">
        <v>83</v>
      </c>
      <c r="D25" s="43" t="s">
        <v>84</v>
      </c>
      <c r="E25" s="43" t="s">
        <v>48</v>
      </c>
      <c r="F25" s="47">
        <v>646.3</v>
      </c>
      <c r="G25" s="43"/>
      <c r="H25" s="43"/>
      <c r="I25" s="64"/>
    </row>
    <row r="26" ht="57.6" spans="1:9">
      <c r="A26" s="42" t="s">
        <v>85</v>
      </c>
      <c r="B26" s="43">
        <v>500109006</v>
      </c>
      <c r="C26" s="44" t="s">
        <v>86</v>
      </c>
      <c r="D26" s="43" t="s">
        <v>87</v>
      </c>
      <c r="E26" s="43" t="s">
        <v>48</v>
      </c>
      <c r="F26" s="47">
        <f>9.2*(65+46)*0.08</f>
        <v>81.696</v>
      </c>
      <c r="G26" s="43"/>
      <c r="H26" s="43"/>
      <c r="I26" s="67" t="s">
        <v>88</v>
      </c>
    </row>
    <row r="27" ht="28.8" spans="1:9">
      <c r="A27" s="42">
        <v>1.6</v>
      </c>
      <c r="B27" s="43">
        <v>500111</v>
      </c>
      <c r="C27" s="26" t="s">
        <v>89</v>
      </c>
      <c r="D27" s="43"/>
      <c r="E27" s="39"/>
      <c r="F27" s="39"/>
      <c r="G27" s="39"/>
      <c r="H27" s="39"/>
      <c r="I27" s="63"/>
    </row>
    <row r="28" ht="14.4" spans="1:9">
      <c r="A28" s="42" t="s">
        <v>90</v>
      </c>
      <c r="B28" s="43">
        <v>500111001</v>
      </c>
      <c r="C28" s="44" t="s">
        <v>91</v>
      </c>
      <c r="D28" s="50" t="s">
        <v>92</v>
      </c>
      <c r="E28" s="43" t="s">
        <v>93</v>
      </c>
      <c r="F28" s="49">
        <f>(F23+F24)*0.09</f>
        <v>0.37152</v>
      </c>
      <c r="G28" s="39"/>
      <c r="H28" s="39"/>
      <c r="I28" s="63"/>
    </row>
    <row r="29" ht="14.4" spans="1:9">
      <c r="A29" s="42">
        <v>1.7</v>
      </c>
      <c r="B29" s="43">
        <v>500114</v>
      </c>
      <c r="C29" s="44" t="s">
        <v>94</v>
      </c>
      <c r="D29" s="39"/>
      <c r="E29" s="39"/>
      <c r="F29" s="39"/>
      <c r="G29" s="39"/>
      <c r="H29" s="39"/>
      <c r="I29" s="63"/>
    </row>
    <row r="30" ht="77.4" spans="1:9">
      <c r="A30" s="51" t="s">
        <v>95</v>
      </c>
      <c r="B30" s="52">
        <v>500114001</v>
      </c>
      <c r="C30" s="53" t="s">
        <v>96</v>
      </c>
      <c r="D30" s="52" t="s">
        <v>97</v>
      </c>
      <c r="E30" s="45" t="s">
        <v>41</v>
      </c>
      <c r="F30" s="54">
        <f>(1*1.8*4+1*1)*2</f>
        <v>16.4</v>
      </c>
      <c r="G30" s="55"/>
      <c r="H30" s="55"/>
      <c r="I30" s="68"/>
    </row>
    <row r="31" ht="27" customHeight="1" spans="1:9">
      <c r="A31" s="51" t="s">
        <v>98</v>
      </c>
      <c r="B31" s="52" t="s">
        <v>99</v>
      </c>
      <c r="C31" s="53" t="s">
        <v>100</v>
      </c>
      <c r="D31" s="56" t="s">
        <v>101</v>
      </c>
      <c r="E31" s="52" t="s">
        <v>102</v>
      </c>
      <c r="F31" s="52">
        <v>70</v>
      </c>
      <c r="G31" s="52"/>
      <c r="H31" s="52"/>
      <c r="I31" s="69"/>
    </row>
    <row r="32" ht="14.4" spans="1:9">
      <c r="A32" s="52">
        <v>1.8</v>
      </c>
      <c r="B32" s="52">
        <v>500201001</v>
      </c>
      <c r="C32" s="53" t="s">
        <v>17</v>
      </c>
      <c r="D32" s="52"/>
      <c r="E32" s="52"/>
      <c r="F32" s="52"/>
      <c r="G32" s="52"/>
      <c r="H32" s="52"/>
      <c r="I32" s="69"/>
    </row>
    <row r="33" ht="36" spans="1:11">
      <c r="A33" s="52" t="s">
        <v>103</v>
      </c>
      <c r="B33" s="95" t="s">
        <v>104</v>
      </c>
      <c r="C33" s="53" t="s">
        <v>105</v>
      </c>
      <c r="D33" s="53" t="s">
        <v>106</v>
      </c>
      <c r="E33" s="52" t="s">
        <v>93</v>
      </c>
      <c r="F33" s="52">
        <v>0.4</v>
      </c>
      <c r="G33" s="52"/>
      <c r="H33" s="52"/>
      <c r="I33" s="70" t="s">
        <v>107</v>
      </c>
      <c r="K33" s="71"/>
    </row>
    <row r="34" ht="28.8" spans="1:9">
      <c r="A34" s="52" t="s">
        <v>108</v>
      </c>
      <c r="B34" s="95" t="s">
        <v>109</v>
      </c>
      <c r="C34" s="57" t="s">
        <v>110</v>
      </c>
      <c r="D34" s="53" t="s">
        <v>111</v>
      </c>
      <c r="E34" s="45" t="s">
        <v>41</v>
      </c>
      <c r="F34" s="52">
        <v>530</v>
      </c>
      <c r="G34" s="52"/>
      <c r="H34" s="52"/>
      <c r="I34" s="69"/>
    </row>
    <row r="35" ht="27" customHeight="1" spans="1:9">
      <c r="A35" s="58"/>
      <c r="B35" s="59" t="s">
        <v>112</v>
      </c>
      <c r="C35" s="60"/>
      <c r="D35" s="60"/>
      <c r="E35" s="60"/>
      <c r="F35" s="60"/>
      <c r="G35" s="61"/>
      <c r="H35" s="58"/>
      <c r="I35" s="72"/>
    </row>
  </sheetData>
  <mergeCells count="3">
    <mergeCell ref="A1:I1"/>
    <mergeCell ref="A2:I2"/>
    <mergeCell ref="B35:G35"/>
  </mergeCells>
  <printOptions horizontalCentered="1"/>
  <pageMargins left="0.590551181102362" right="0.393700787401575" top="0.393700787401575" bottom="0.47244094488189" header="0" footer="0"/>
  <pageSetup paperSize="9" scale="83" fitToHeight="0" orientation="portrait" horizontalDpi="300" verticalDpi="300"/>
  <headerFooter alignWithMargins="0" scaleWithDoc="0"/>
  <ignoredErrors>
    <ignoredError sqref="B33:B34"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D16"/>
  <sheetViews>
    <sheetView workbookViewId="0">
      <selection activeCell="E7" sqref="E7"/>
    </sheetView>
  </sheetViews>
  <sheetFormatPr defaultColWidth="9.13888888888889" defaultRowHeight="13.2" outlineLevelCol="3"/>
  <cols>
    <col min="1" max="1" width="9.28703703703704" style="1" customWidth="1"/>
    <col min="2" max="2" width="49.8611111111111" style="1" customWidth="1"/>
    <col min="3" max="3" width="14.712962962963" style="1" customWidth="1"/>
    <col min="4" max="4" width="19.8611111111111" style="1" customWidth="1"/>
    <col min="5" max="16384" width="9.13888888888889" style="1"/>
  </cols>
  <sheetData>
    <row r="1" ht="34.5" customHeight="1" spans="1:4">
      <c r="A1" s="2" t="s">
        <v>113</v>
      </c>
      <c r="B1" s="2"/>
      <c r="C1" s="2" t="s">
        <v>2</v>
      </c>
      <c r="D1" s="2" t="s">
        <v>2</v>
      </c>
    </row>
    <row r="2" ht="13.15" customHeight="1" spans="1:4">
      <c r="A2" s="3" t="s">
        <v>114</v>
      </c>
      <c r="B2" s="3"/>
      <c r="C2" s="3" t="s">
        <v>2</v>
      </c>
      <c r="D2" s="3" t="s">
        <v>2</v>
      </c>
    </row>
    <row r="3" ht="12.75" customHeight="1" spans="1:4">
      <c r="A3" s="3" t="s">
        <v>23</v>
      </c>
      <c r="B3" s="3"/>
      <c r="C3" s="3"/>
      <c r="D3" s="3"/>
    </row>
    <row r="4" ht="14.4" spans="1:4">
      <c r="A4" s="22" t="s">
        <v>3</v>
      </c>
      <c r="B4" s="23" t="s">
        <v>25</v>
      </c>
      <c r="C4" s="23" t="s">
        <v>6</v>
      </c>
      <c r="D4" s="24" t="s">
        <v>7</v>
      </c>
    </row>
    <row r="5" ht="28.8" spans="1:4">
      <c r="A5" s="25" t="s">
        <v>31</v>
      </c>
      <c r="B5" s="26" t="s">
        <v>115</v>
      </c>
      <c r="C5" s="27"/>
      <c r="D5" s="28" t="s">
        <v>116</v>
      </c>
    </row>
    <row r="6" ht="43.2" spans="1:4">
      <c r="A6" s="25" t="s">
        <v>117</v>
      </c>
      <c r="B6" s="26" t="s">
        <v>118</v>
      </c>
      <c r="C6" s="27"/>
      <c r="D6" s="28" t="s">
        <v>116</v>
      </c>
    </row>
    <row r="7" ht="129.6" spans="1:4">
      <c r="A7" s="25" t="s">
        <v>119</v>
      </c>
      <c r="B7" s="26" t="s">
        <v>120</v>
      </c>
      <c r="C7" s="29" t="s">
        <v>121</v>
      </c>
      <c r="D7" s="28" t="s">
        <v>122</v>
      </c>
    </row>
    <row r="8" ht="14.4" spans="1:4">
      <c r="A8" s="25" t="s">
        <v>123</v>
      </c>
      <c r="B8" s="26" t="s">
        <v>124</v>
      </c>
      <c r="C8" s="27"/>
      <c r="D8" s="28"/>
    </row>
    <row r="9" ht="14.4" spans="1:4">
      <c r="A9" s="25" t="s">
        <v>125</v>
      </c>
      <c r="B9" s="26" t="s">
        <v>126</v>
      </c>
      <c r="C9" s="27"/>
      <c r="D9" s="28" t="s">
        <v>116</v>
      </c>
    </row>
    <row r="10" ht="14.4" spans="1:4">
      <c r="A10" s="25" t="s">
        <v>127</v>
      </c>
      <c r="B10" s="26" t="s">
        <v>128</v>
      </c>
      <c r="C10" s="27"/>
      <c r="D10" s="28" t="s">
        <v>116</v>
      </c>
    </row>
    <row r="11" ht="14.4" spans="1:4">
      <c r="A11" s="25" t="s">
        <v>129</v>
      </c>
      <c r="B11" s="26" t="s">
        <v>130</v>
      </c>
      <c r="C11" s="27"/>
      <c r="D11" s="28" t="s">
        <v>116</v>
      </c>
    </row>
    <row r="12" ht="14.4" spans="1:4">
      <c r="A12" s="25" t="s">
        <v>131</v>
      </c>
      <c r="B12" s="26" t="s">
        <v>132</v>
      </c>
      <c r="C12" s="27"/>
      <c r="D12" s="28" t="s">
        <v>116</v>
      </c>
    </row>
    <row r="13" ht="14.4" spans="1:4">
      <c r="A13" s="25" t="s">
        <v>133</v>
      </c>
      <c r="B13" s="26" t="s">
        <v>134</v>
      </c>
      <c r="C13" s="27"/>
      <c r="D13" s="28" t="s">
        <v>2</v>
      </c>
    </row>
    <row r="14" ht="14.4" spans="1:4">
      <c r="A14" s="25">
        <v>10</v>
      </c>
      <c r="B14" s="26" t="s">
        <v>135</v>
      </c>
      <c r="C14" s="27"/>
      <c r="D14" s="28" t="s">
        <v>2</v>
      </c>
    </row>
    <row r="15" ht="15.15" spans="1:4">
      <c r="A15" s="30"/>
      <c r="B15" s="31" t="s">
        <v>112</v>
      </c>
      <c r="C15" s="32"/>
      <c r="D15" s="33" t="s">
        <v>2</v>
      </c>
    </row>
    <row r="16" spans="3:4">
      <c r="C16" s="34" t="s">
        <v>2</v>
      </c>
      <c r="D16" s="34" t="s">
        <v>2</v>
      </c>
    </row>
  </sheetData>
  <mergeCells count="4">
    <mergeCell ref="A1:D1"/>
    <mergeCell ref="A2:D2"/>
    <mergeCell ref="A3:D3"/>
    <mergeCell ref="B16:D16"/>
  </mergeCells>
  <printOptions horizontalCentered="1"/>
  <pageMargins left="0.590551181102362" right="0.393700787401575" top="0.393700787401575" bottom="0.47244094488189" header="0" footer="0"/>
  <pageSetup paperSize="9" fitToHeight="0"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zoomScale="115" zoomScaleNormal="115" topLeftCell="A9" workbookViewId="0">
      <selection activeCell="G10" sqref="G10"/>
    </sheetView>
  </sheetViews>
  <sheetFormatPr defaultColWidth="9.71296296296296" defaultRowHeight="14.4" outlineLevelCol="7"/>
  <cols>
    <col min="1" max="1" width="8.13888888888889" style="9" customWidth="1"/>
    <col min="2" max="2" width="23.4259259259259" style="9" customWidth="1"/>
    <col min="3" max="3" width="8.71296296296296" style="9" customWidth="1"/>
    <col min="4" max="4" width="9.42592592592593" style="10" customWidth="1"/>
    <col min="5" max="5" width="7.57407407407407" style="9" customWidth="1"/>
    <col min="6" max="6" width="7.86111111111111" style="9" customWidth="1"/>
    <col min="7" max="7" width="24" style="9" customWidth="1"/>
    <col min="8" max="8" width="9.42592592592593" style="11" customWidth="1"/>
    <col min="9" max="256" width="9.71296296296296" style="11"/>
    <col min="257" max="257" width="8.13888888888889" style="11" customWidth="1"/>
    <col min="258" max="258" width="22.287037037037" style="11" customWidth="1"/>
    <col min="259" max="259" width="8.71296296296296" style="11" customWidth="1"/>
    <col min="260" max="260" width="6.57407407407407" style="11" customWidth="1"/>
    <col min="261" max="261" width="5.42592592592593" style="11" customWidth="1"/>
    <col min="262" max="262" width="5.86111111111111" style="11" customWidth="1"/>
    <col min="263" max="263" width="17.712962962963" style="11" customWidth="1"/>
    <col min="264" max="264" width="9.42592592592593" style="11" customWidth="1"/>
    <col min="265" max="512" width="9.71296296296296" style="11"/>
    <col min="513" max="513" width="8.13888888888889" style="11" customWidth="1"/>
    <col min="514" max="514" width="22.287037037037" style="11" customWidth="1"/>
    <col min="515" max="515" width="8.71296296296296" style="11" customWidth="1"/>
    <col min="516" max="516" width="6.57407407407407" style="11" customWidth="1"/>
    <col min="517" max="517" width="5.42592592592593" style="11" customWidth="1"/>
    <col min="518" max="518" width="5.86111111111111" style="11" customWidth="1"/>
    <col min="519" max="519" width="17.712962962963" style="11" customWidth="1"/>
    <col min="520" max="520" width="9.42592592592593" style="11" customWidth="1"/>
    <col min="521" max="768" width="9.71296296296296" style="11"/>
    <col min="769" max="769" width="8.13888888888889" style="11" customWidth="1"/>
    <col min="770" max="770" width="22.287037037037" style="11" customWidth="1"/>
    <col min="771" max="771" width="8.71296296296296" style="11" customWidth="1"/>
    <col min="772" max="772" width="6.57407407407407" style="11" customWidth="1"/>
    <col min="773" max="773" width="5.42592592592593" style="11" customWidth="1"/>
    <col min="774" max="774" width="5.86111111111111" style="11" customWidth="1"/>
    <col min="775" max="775" width="17.712962962963" style="11" customWidth="1"/>
    <col min="776" max="776" width="9.42592592592593" style="11" customWidth="1"/>
    <col min="777" max="1024" width="9.71296296296296" style="11"/>
    <col min="1025" max="1025" width="8.13888888888889" style="11" customWidth="1"/>
    <col min="1026" max="1026" width="22.287037037037" style="11" customWidth="1"/>
    <col min="1027" max="1027" width="8.71296296296296" style="11" customWidth="1"/>
    <col min="1028" max="1028" width="6.57407407407407" style="11" customWidth="1"/>
    <col min="1029" max="1029" width="5.42592592592593" style="11" customWidth="1"/>
    <col min="1030" max="1030" width="5.86111111111111" style="11" customWidth="1"/>
    <col min="1031" max="1031" width="17.712962962963" style="11" customWidth="1"/>
    <col min="1032" max="1032" width="9.42592592592593" style="11" customWidth="1"/>
    <col min="1033" max="1280" width="9.71296296296296" style="11"/>
    <col min="1281" max="1281" width="8.13888888888889" style="11" customWidth="1"/>
    <col min="1282" max="1282" width="22.287037037037" style="11" customWidth="1"/>
    <col min="1283" max="1283" width="8.71296296296296" style="11" customWidth="1"/>
    <col min="1284" max="1284" width="6.57407407407407" style="11" customWidth="1"/>
    <col min="1285" max="1285" width="5.42592592592593" style="11" customWidth="1"/>
    <col min="1286" max="1286" width="5.86111111111111" style="11" customWidth="1"/>
    <col min="1287" max="1287" width="17.712962962963" style="11" customWidth="1"/>
    <col min="1288" max="1288" width="9.42592592592593" style="11" customWidth="1"/>
    <col min="1289" max="1536" width="9.71296296296296" style="11"/>
    <col min="1537" max="1537" width="8.13888888888889" style="11" customWidth="1"/>
    <col min="1538" max="1538" width="22.287037037037" style="11" customWidth="1"/>
    <col min="1539" max="1539" width="8.71296296296296" style="11" customWidth="1"/>
    <col min="1540" max="1540" width="6.57407407407407" style="11" customWidth="1"/>
    <col min="1541" max="1541" width="5.42592592592593" style="11" customWidth="1"/>
    <col min="1542" max="1542" width="5.86111111111111" style="11" customWidth="1"/>
    <col min="1543" max="1543" width="17.712962962963" style="11" customWidth="1"/>
    <col min="1544" max="1544" width="9.42592592592593" style="11" customWidth="1"/>
    <col min="1545" max="1792" width="9.71296296296296" style="11"/>
    <col min="1793" max="1793" width="8.13888888888889" style="11" customWidth="1"/>
    <col min="1794" max="1794" width="22.287037037037" style="11" customWidth="1"/>
    <col min="1795" max="1795" width="8.71296296296296" style="11" customWidth="1"/>
    <col min="1796" max="1796" width="6.57407407407407" style="11" customWidth="1"/>
    <col min="1797" max="1797" width="5.42592592592593" style="11" customWidth="1"/>
    <col min="1798" max="1798" width="5.86111111111111" style="11" customWidth="1"/>
    <col min="1799" max="1799" width="17.712962962963" style="11" customWidth="1"/>
    <col min="1800" max="1800" width="9.42592592592593" style="11" customWidth="1"/>
    <col min="1801" max="2048" width="9.71296296296296" style="11"/>
    <col min="2049" max="2049" width="8.13888888888889" style="11" customWidth="1"/>
    <col min="2050" max="2050" width="22.287037037037" style="11" customWidth="1"/>
    <col min="2051" max="2051" width="8.71296296296296" style="11" customWidth="1"/>
    <col min="2052" max="2052" width="6.57407407407407" style="11" customWidth="1"/>
    <col min="2053" max="2053" width="5.42592592592593" style="11" customWidth="1"/>
    <col min="2054" max="2054" width="5.86111111111111" style="11" customWidth="1"/>
    <col min="2055" max="2055" width="17.712962962963" style="11" customWidth="1"/>
    <col min="2056" max="2056" width="9.42592592592593" style="11" customWidth="1"/>
    <col min="2057" max="2304" width="9.71296296296296" style="11"/>
    <col min="2305" max="2305" width="8.13888888888889" style="11" customWidth="1"/>
    <col min="2306" max="2306" width="22.287037037037" style="11" customWidth="1"/>
    <col min="2307" max="2307" width="8.71296296296296" style="11" customWidth="1"/>
    <col min="2308" max="2308" width="6.57407407407407" style="11" customWidth="1"/>
    <col min="2309" max="2309" width="5.42592592592593" style="11" customWidth="1"/>
    <col min="2310" max="2310" width="5.86111111111111" style="11" customWidth="1"/>
    <col min="2311" max="2311" width="17.712962962963" style="11" customWidth="1"/>
    <col min="2312" max="2312" width="9.42592592592593" style="11" customWidth="1"/>
    <col min="2313" max="2560" width="9.71296296296296" style="11"/>
    <col min="2561" max="2561" width="8.13888888888889" style="11" customWidth="1"/>
    <col min="2562" max="2562" width="22.287037037037" style="11" customWidth="1"/>
    <col min="2563" max="2563" width="8.71296296296296" style="11" customWidth="1"/>
    <col min="2564" max="2564" width="6.57407407407407" style="11" customWidth="1"/>
    <col min="2565" max="2565" width="5.42592592592593" style="11" customWidth="1"/>
    <col min="2566" max="2566" width="5.86111111111111" style="11" customWidth="1"/>
    <col min="2567" max="2567" width="17.712962962963" style="11" customWidth="1"/>
    <col min="2568" max="2568" width="9.42592592592593" style="11" customWidth="1"/>
    <col min="2569" max="2816" width="9.71296296296296" style="11"/>
    <col min="2817" max="2817" width="8.13888888888889" style="11" customWidth="1"/>
    <col min="2818" max="2818" width="22.287037037037" style="11" customWidth="1"/>
    <col min="2819" max="2819" width="8.71296296296296" style="11" customWidth="1"/>
    <col min="2820" max="2820" width="6.57407407407407" style="11" customWidth="1"/>
    <col min="2821" max="2821" width="5.42592592592593" style="11" customWidth="1"/>
    <col min="2822" max="2822" width="5.86111111111111" style="11" customWidth="1"/>
    <col min="2823" max="2823" width="17.712962962963" style="11" customWidth="1"/>
    <col min="2824" max="2824" width="9.42592592592593" style="11" customWidth="1"/>
    <col min="2825" max="3072" width="9.71296296296296" style="11"/>
    <col min="3073" max="3073" width="8.13888888888889" style="11" customWidth="1"/>
    <col min="3074" max="3074" width="22.287037037037" style="11" customWidth="1"/>
    <col min="3075" max="3075" width="8.71296296296296" style="11" customWidth="1"/>
    <col min="3076" max="3076" width="6.57407407407407" style="11" customWidth="1"/>
    <col min="3077" max="3077" width="5.42592592592593" style="11" customWidth="1"/>
    <col min="3078" max="3078" width="5.86111111111111" style="11" customWidth="1"/>
    <col min="3079" max="3079" width="17.712962962963" style="11" customWidth="1"/>
    <col min="3080" max="3080" width="9.42592592592593" style="11" customWidth="1"/>
    <col min="3081" max="3328" width="9.71296296296296" style="11"/>
    <col min="3329" max="3329" width="8.13888888888889" style="11" customWidth="1"/>
    <col min="3330" max="3330" width="22.287037037037" style="11" customWidth="1"/>
    <col min="3331" max="3331" width="8.71296296296296" style="11" customWidth="1"/>
    <col min="3332" max="3332" width="6.57407407407407" style="11" customWidth="1"/>
    <col min="3333" max="3333" width="5.42592592592593" style="11" customWidth="1"/>
    <col min="3334" max="3334" width="5.86111111111111" style="11" customWidth="1"/>
    <col min="3335" max="3335" width="17.712962962963" style="11" customWidth="1"/>
    <col min="3336" max="3336" width="9.42592592592593" style="11" customWidth="1"/>
    <col min="3337" max="3584" width="9.71296296296296" style="11"/>
    <col min="3585" max="3585" width="8.13888888888889" style="11" customWidth="1"/>
    <col min="3586" max="3586" width="22.287037037037" style="11" customWidth="1"/>
    <col min="3587" max="3587" width="8.71296296296296" style="11" customWidth="1"/>
    <col min="3588" max="3588" width="6.57407407407407" style="11" customWidth="1"/>
    <col min="3589" max="3589" width="5.42592592592593" style="11" customWidth="1"/>
    <col min="3590" max="3590" width="5.86111111111111" style="11" customWidth="1"/>
    <col min="3591" max="3591" width="17.712962962963" style="11" customWidth="1"/>
    <col min="3592" max="3592" width="9.42592592592593" style="11" customWidth="1"/>
    <col min="3593" max="3840" width="9.71296296296296" style="11"/>
    <col min="3841" max="3841" width="8.13888888888889" style="11" customWidth="1"/>
    <col min="3842" max="3842" width="22.287037037037" style="11" customWidth="1"/>
    <col min="3843" max="3843" width="8.71296296296296" style="11" customWidth="1"/>
    <col min="3844" max="3844" width="6.57407407407407" style="11" customWidth="1"/>
    <col min="3845" max="3845" width="5.42592592592593" style="11" customWidth="1"/>
    <col min="3846" max="3846" width="5.86111111111111" style="11" customWidth="1"/>
    <col min="3847" max="3847" width="17.712962962963" style="11" customWidth="1"/>
    <col min="3848" max="3848" width="9.42592592592593" style="11" customWidth="1"/>
    <col min="3849" max="4096" width="9.71296296296296" style="11"/>
    <col min="4097" max="4097" width="8.13888888888889" style="11" customWidth="1"/>
    <col min="4098" max="4098" width="22.287037037037" style="11" customWidth="1"/>
    <col min="4099" max="4099" width="8.71296296296296" style="11" customWidth="1"/>
    <col min="4100" max="4100" width="6.57407407407407" style="11" customWidth="1"/>
    <col min="4101" max="4101" width="5.42592592592593" style="11" customWidth="1"/>
    <col min="4102" max="4102" width="5.86111111111111" style="11" customWidth="1"/>
    <col min="4103" max="4103" width="17.712962962963" style="11" customWidth="1"/>
    <col min="4104" max="4104" width="9.42592592592593" style="11" customWidth="1"/>
    <col min="4105" max="4352" width="9.71296296296296" style="11"/>
    <col min="4353" max="4353" width="8.13888888888889" style="11" customWidth="1"/>
    <col min="4354" max="4354" width="22.287037037037" style="11" customWidth="1"/>
    <col min="4355" max="4355" width="8.71296296296296" style="11" customWidth="1"/>
    <col min="4356" max="4356" width="6.57407407407407" style="11" customWidth="1"/>
    <col min="4357" max="4357" width="5.42592592592593" style="11" customWidth="1"/>
    <col min="4358" max="4358" width="5.86111111111111" style="11" customWidth="1"/>
    <col min="4359" max="4359" width="17.712962962963" style="11" customWidth="1"/>
    <col min="4360" max="4360" width="9.42592592592593" style="11" customWidth="1"/>
    <col min="4361" max="4608" width="9.71296296296296" style="11"/>
    <col min="4609" max="4609" width="8.13888888888889" style="11" customWidth="1"/>
    <col min="4610" max="4610" width="22.287037037037" style="11" customWidth="1"/>
    <col min="4611" max="4611" width="8.71296296296296" style="11" customWidth="1"/>
    <col min="4612" max="4612" width="6.57407407407407" style="11" customWidth="1"/>
    <col min="4613" max="4613" width="5.42592592592593" style="11" customWidth="1"/>
    <col min="4614" max="4614" width="5.86111111111111" style="11" customWidth="1"/>
    <col min="4615" max="4615" width="17.712962962963" style="11" customWidth="1"/>
    <col min="4616" max="4616" width="9.42592592592593" style="11" customWidth="1"/>
    <col min="4617" max="4864" width="9.71296296296296" style="11"/>
    <col min="4865" max="4865" width="8.13888888888889" style="11" customWidth="1"/>
    <col min="4866" max="4866" width="22.287037037037" style="11" customWidth="1"/>
    <col min="4867" max="4867" width="8.71296296296296" style="11" customWidth="1"/>
    <col min="4868" max="4868" width="6.57407407407407" style="11" customWidth="1"/>
    <col min="4869" max="4869" width="5.42592592592593" style="11" customWidth="1"/>
    <col min="4870" max="4870" width="5.86111111111111" style="11" customWidth="1"/>
    <col min="4871" max="4871" width="17.712962962963" style="11" customWidth="1"/>
    <col min="4872" max="4872" width="9.42592592592593" style="11" customWidth="1"/>
    <col min="4873" max="5120" width="9.71296296296296" style="11"/>
    <col min="5121" max="5121" width="8.13888888888889" style="11" customWidth="1"/>
    <col min="5122" max="5122" width="22.287037037037" style="11" customWidth="1"/>
    <col min="5123" max="5123" width="8.71296296296296" style="11" customWidth="1"/>
    <col min="5124" max="5124" width="6.57407407407407" style="11" customWidth="1"/>
    <col min="5125" max="5125" width="5.42592592592593" style="11" customWidth="1"/>
    <col min="5126" max="5126" width="5.86111111111111" style="11" customWidth="1"/>
    <col min="5127" max="5127" width="17.712962962963" style="11" customWidth="1"/>
    <col min="5128" max="5128" width="9.42592592592593" style="11" customWidth="1"/>
    <col min="5129" max="5376" width="9.71296296296296" style="11"/>
    <col min="5377" max="5377" width="8.13888888888889" style="11" customWidth="1"/>
    <col min="5378" max="5378" width="22.287037037037" style="11" customWidth="1"/>
    <col min="5379" max="5379" width="8.71296296296296" style="11" customWidth="1"/>
    <col min="5380" max="5380" width="6.57407407407407" style="11" customWidth="1"/>
    <col min="5381" max="5381" width="5.42592592592593" style="11" customWidth="1"/>
    <col min="5382" max="5382" width="5.86111111111111" style="11" customWidth="1"/>
    <col min="5383" max="5383" width="17.712962962963" style="11" customWidth="1"/>
    <col min="5384" max="5384" width="9.42592592592593" style="11" customWidth="1"/>
    <col min="5385" max="5632" width="9.71296296296296" style="11"/>
    <col min="5633" max="5633" width="8.13888888888889" style="11" customWidth="1"/>
    <col min="5634" max="5634" width="22.287037037037" style="11" customWidth="1"/>
    <col min="5635" max="5635" width="8.71296296296296" style="11" customWidth="1"/>
    <col min="5636" max="5636" width="6.57407407407407" style="11" customWidth="1"/>
    <col min="5637" max="5637" width="5.42592592592593" style="11" customWidth="1"/>
    <col min="5638" max="5638" width="5.86111111111111" style="11" customWidth="1"/>
    <col min="5639" max="5639" width="17.712962962963" style="11" customWidth="1"/>
    <col min="5640" max="5640" width="9.42592592592593" style="11" customWidth="1"/>
    <col min="5641" max="5888" width="9.71296296296296" style="11"/>
    <col min="5889" max="5889" width="8.13888888888889" style="11" customWidth="1"/>
    <col min="5890" max="5890" width="22.287037037037" style="11" customWidth="1"/>
    <col min="5891" max="5891" width="8.71296296296296" style="11" customWidth="1"/>
    <col min="5892" max="5892" width="6.57407407407407" style="11" customWidth="1"/>
    <col min="5893" max="5893" width="5.42592592592593" style="11" customWidth="1"/>
    <col min="5894" max="5894" width="5.86111111111111" style="11" customWidth="1"/>
    <col min="5895" max="5895" width="17.712962962963" style="11" customWidth="1"/>
    <col min="5896" max="5896" width="9.42592592592593" style="11" customWidth="1"/>
    <col min="5897" max="6144" width="9.71296296296296" style="11"/>
    <col min="6145" max="6145" width="8.13888888888889" style="11" customWidth="1"/>
    <col min="6146" max="6146" width="22.287037037037" style="11" customWidth="1"/>
    <col min="6147" max="6147" width="8.71296296296296" style="11" customWidth="1"/>
    <col min="6148" max="6148" width="6.57407407407407" style="11" customWidth="1"/>
    <col min="6149" max="6149" width="5.42592592592593" style="11" customWidth="1"/>
    <col min="6150" max="6150" width="5.86111111111111" style="11" customWidth="1"/>
    <col min="6151" max="6151" width="17.712962962963" style="11" customWidth="1"/>
    <col min="6152" max="6152" width="9.42592592592593" style="11" customWidth="1"/>
    <col min="6153" max="6400" width="9.71296296296296" style="11"/>
    <col min="6401" max="6401" width="8.13888888888889" style="11" customWidth="1"/>
    <col min="6402" max="6402" width="22.287037037037" style="11" customWidth="1"/>
    <col min="6403" max="6403" width="8.71296296296296" style="11" customWidth="1"/>
    <col min="6404" max="6404" width="6.57407407407407" style="11" customWidth="1"/>
    <col min="6405" max="6405" width="5.42592592592593" style="11" customWidth="1"/>
    <col min="6406" max="6406" width="5.86111111111111" style="11" customWidth="1"/>
    <col min="6407" max="6407" width="17.712962962963" style="11" customWidth="1"/>
    <col min="6408" max="6408" width="9.42592592592593" style="11" customWidth="1"/>
    <col min="6409" max="6656" width="9.71296296296296" style="11"/>
    <col min="6657" max="6657" width="8.13888888888889" style="11" customWidth="1"/>
    <col min="6658" max="6658" width="22.287037037037" style="11" customWidth="1"/>
    <col min="6659" max="6659" width="8.71296296296296" style="11" customWidth="1"/>
    <col min="6660" max="6660" width="6.57407407407407" style="11" customWidth="1"/>
    <col min="6661" max="6661" width="5.42592592592593" style="11" customWidth="1"/>
    <col min="6662" max="6662" width="5.86111111111111" style="11" customWidth="1"/>
    <col min="6663" max="6663" width="17.712962962963" style="11" customWidth="1"/>
    <col min="6664" max="6664" width="9.42592592592593" style="11" customWidth="1"/>
    <col min="6665" max="6912" width="9.71296296296296" style="11"/>
    <col min="6913" max="6913" width="8.13888888888889" style="11" customWidth="1"/>
    <col min="6914" max="6914" width="22.287037037037" style="11" customWidth="1"/>
    <col min="6915" max="6915" width="8.71296296296296" style="11" customWidth="1"/>
    <col min="6916" max="6916" width="6.57407407407407" style="11" customWidth="1"/>
    <col min="6917" max="6917" width="5.42592592592593" style="11" customWidth="1"/>
    <col min="6918" max="6918" width="5.86111111111111" style="11" customWidth="1"/>
    <col min="6919" max="6919" width="17.712962962963" style="11" customWidth="1"/>
    <col min="6920" max="6920" width="9.42592592592593" style="11" customWidth="1"/>
    <col min="6921" max="7168" width="9.71296296296296" style="11"/>
    <col min="7169" max="7169" width="8.13888888888889" style="11" customWidth="1"/>
    <col min="7170" max="7170" width="22.287037037037" style="11" customWidth="1"/>
    <col min="7171" max="7171" width="8.71296296296296" style="11" customWidth="1"/>
    <col min="7172" max="7172" width="6.57407407407407" style="11" customWidth="1"/>
    <col min="7173" max="7173" width="5.42592592592593" style="11" customWidth="1"/>
    <col min="7174" max="7174" width="5.86111111111111" style="11" customWidth="1"/>
    <col min="7175" max="7175" width="17.712962962963" style="11" customWidth="1"/>
    <col min="7176" max="7176" width="9.42592592592593" style="11" customWidth="1"/>
    <col min="7177" max="7424" width="9.71296296296296" style="11"/>
    <col min="7425" max="7425" width="8.13888888888889" style="11" customWidth="1"/>
    <col min="7426" max="7426" width="22.287037037037" style="11" customWidth="1"/>
    <col min="7427" max="7427" width="8.71296296296296" style="11" customWidth="1"/>
    <col min="7428" max="7428" width="6.57407407407407" style="11" customWidth="1"/>
    <col min="7429" max="7429" width="5.42592592592593" style="11" customWidth="1"/>
    <col min="7430" max="7430" width="5.86111111111111" style="11" customWidth="1"/>
    <col min="7431" max="7431" width="17.712962962963" style="11" customWidth="1"/>
    <col min="7432" max="7432" width="9.42592592592593" style="11" customWidth="1"/>
    <col min="7433" max="7680" width="9.71296296296296" style="11"/>
    <col min="7681" max="7681" width="8.13888888888889" style="11" customWidth="1"/>
    <col min="7682" max="7682" width="22.287037037037" style="11" customWidth="1"/>
    <col min="7683" max="7683" width="8.71296296296296" style="11" customWidth="1"/>
    <col min="7684" max="7684" width="6.57407407407407" style="11" customWidth="1"/>
    <col min="7685" max="7685" width="5.42592592592593" style="11" customWidth="1"/>
    <col min="7686" max="7686" width="5.86111111111111" style="11" customWidth="1"/>
    <col min="7687" max="7687" width="17.712962962963" style="11" customWidth="1"/>
    <col min="7688" max="7688" width="9.42592592592593" style="11" customWidth="1"/>
    <col min="7689" max="7936" width="9.71296296296296" style="11"/>
    <col min="7937" max="7937" width="8.13888888888889" style="11" customWidth="1"/>
    <col min="7938" max="7938" width="22.287037037037" style="11" customWidth="1"/>
    <col min="7939" max="7939" width="8.71296296296296" style="11" customWidth="1"/>
    <col min="7940" max="7940" width="6.57407407407407" style="11" customWidth="1"/>
    <col min="7941" max="7941" width="5.42592592592593" style="11" customWidth="1"/>
    <col min="7942" max="7942" width="5.86111111111111" style="11" customWidth="1"/>
    <col min="7943" max="7943" width="17.712962962963" style="11" customWidth="1"/>
    <col min="7944" max="7944" width="9.42592592592593" style="11" customWidth="1"/>
    <col min="7945" max="8192" width="9.71296296296296" style="11"/>
    <col min="8193" max="8193" width="8.13888888888889" style="11" customWidth="1"/>
    <col min="8194" max="8194" width="22.287037037037" style="11" customWidth="1"/>
    <col min="8195" max="8195" width="8.71296296296296" style="11" customWidth="1"/>
    <col min="8196" max="8196" width="6.57407407407407" style="11" customWidth="1"/>
    <col min="8197" max="8197" width="5.42592592592593" style="11" customWidth="1"/>
    <col min="8198" max="8198" width="5.86111111111111" style="11" customWidth="1"/>
    <col min="8199" max="8199" width="17.712962962963" style="11" customWidth="1"/>
    <col min="8200" max="8200" width="9.42592592592593" style="11" customWidth="1"/>
    <col min="8201" max="8448" width="9.71296296296296" style="11"/>
    <col min="8449" max="8449" width="8.13888888888889" style="11" customWidth="1"/>
    <col min="8450" max="8450" width="22.287037037037" style="11" customWidth="1"/>
    <col min="8451" max="8451" width="8.71296296296296" style="11" customWidth="1"/>
    <col min="8452" max="8452" width="6.57407407407407" style="11" customWidth="1"/>
    <col min="8453" max="8453" width="5.42592592592593" style="11" customWidth="1"/>
    <col min="8454" max="8454" width="5.86111111111111" style="11" customWidth="1"/>
    <col min="8455" max="8455" width="17.712962962963" style="11" customWidth="1"/>
    <col min="8456" max="8456" width="9.42592592592593" style="11" customWidth="1"/>
    <col min="8457" max="8704" width="9.71296296296296" style="11"/>
    <col min="8705" max="8705" width="8.13888888888889" style="11" customWidth="1"/>
    <col min="8706" max="8706" width="22.287037037037" style="11" customWidth="1"/>
    <col min="8707" max="8707" width="8.71296296296296" style="11" customWidth="1"/>
    <col min="8708" max="8708" width="6.57407407407407" style="11" customWidth="1"/>
    <col min="8709" max="8709" width="5.42592592592593" style="11" customWidth="1"/>
    <col min="8710" max="8710" width="5.86111111111111" style="11" customWidth="1"/>
    <col min="8711" max="8711" width="17.712962962963" style="11" customWidth="1"/>
    <col min="8712" max="8712" width="9.42592592592593" style="11" customWidth="1"/>
    <col min="8713" max="8960" width="9.71296296296296" style="11"/>
    <col min="8961" max="8961" width="8.13888888888889" style="11" customWidth="1"/>
    <col min="8962" max="8962" width="22.287037037037" style="11" customWidth="1"/>
    <col min="8963" max="8963" width="8.71296296296296" style="11" customWidth="1"/>
    <col min="8964" max="8964" width="6.57407407407407" style="11" customWidth="1"/>
    <col min="8965" max="8965" width="5.42592592592593" style="11" customWidth="1"/>
    <col min="8966" max="8966" width="5.86111111111111" style="11" customWidth="1"/>
    <col min="8967" max="8967" width="17.712962962963" style="11" customWidth="1"/>
    <col min="8968" max="8968" width="9.42592592592593" style="11" customWidth="1"/>
    <col min="8969" max="9216" width="9.71296296296296" style="11"/>
    <col min="9217" max="9217" width="8.13888888888889" style="11" customWidth="1"/>
    <col min="9218" max="9218" width="22.287037037037" style="11" customWidth="1"/>
    <col min="9219" max="9219" width="8.71296296296296" style="11" customWidth="1"/>
    <col min="9220" max="9220" width="6.57407407407407" style="11" customWidth="1"/>
    <col min="9221" max="9221" width="5.42592592592593" style="11" customWidth="1"/>
    <col min="9222" max="9222" width="5.86111111111111" style="11" customWidth="1"/>
    <col min="9223" max="9223" width="17.712962962963" style="11" customWidth="1"/>
    <col min="9224" max="9224" width="9.42592592592593" style="11" customWidth="1"/>
    <col min="9225" max="9472" width="9.71296296296296" style="11"/>
    <col min="9473" max="9473" width="8.13888888888889" style="11" customWidth="1"/>
    <col min="9474" max="9474" width="22.287037037037" style="11" customWidth="1"/>
    <col min="9475" max="9475" width="8.71296296296296" style="11" customWidth="1"/>
    <col min="9476" max="9476" width="6.57407407407407" style="11" customWidth="1"/>
    <col min="9477" max="9477" width="5.42592592592593" style="11" customWidth="1"/>
    <col min="9478" max="9478" width="5.86111111111111" style="11" customWidth="1"/>
    <col min="9479" max="9479" width="17.712962962963" style="11" customWidth="1"/>
    <col min="9480" max="9480" width="9.42592592592593" style="11" customWidth="1"/>
    <col min="9481" max="9728" width="9.71296296296296" style="11"/>
    <col min="9729" max="9729" width="8.13888888888889" style="11" customWidth="1"/>
    <col min="9730" max="9730" width="22.287037037037" style="11" customWidth="1"/>
    <col min="9731" max="9731" width="8.71296296296296" style="11" customWidth="1"/>
    <col min="9732" max="9732" width="6.57407407407407" style="11" customWidth="1"/>
    <col min="9733" max="9733" width="5.42592592592593" style="11" customWidth="1"/>
    <col min="9734" max="9734" width="5.86111111111111" style="11" customWidth="1"/>
    <col min="9735" max="9735" width="17.712962962963" style="11" customWidth="1"/>
    <col min="9736" max="9736" width="9.42592592592593" style="11" customWidth="1"/>
    <col min="9737" max="9984" width="9.71296296296296" style="11"/>
    <col min="9985" max="9985" width="8.13888888888889" style="11" customWidth="1"/>
    <col min="9986" max="9986" width="22.287037037037" style="11" customWidth="1"/>
    <col min="9987" max="9987" width="8.71296296296296" style="11" customWidth="1"/>
    <col min="9988" max="9988" width="6.57407407407407" style="11" customWidth="1"/>
    <col min="9989" max="9989" width="5.42592592592593" style="11" customWidth="1"/>
    <col min="9990" max="9990" width="5.86111111111111" style="11" customWidth="1"/>
    <col min="9991" max="9991" width="17.712962962963" style="11" customWidth="1"/>
    <col min="9992" max="9992" width="9.42592592592593" style="11" customWidth="1"/>
    <col min="9993" max="10240" width="9.71296296296296" style="11"/>
    <col min="10241" max="10241" width="8.13888888888889" style="11" customWidth="1"/>
    <col min="10242" max="10242" width="22.287037037037" style="11" customWidth="1"/>
    <col min="10243" max="10243" width="8.71296296296296" style="11" customWidth="1"/>
    <col min="10244" max="10244" width="6.57407407407407" style="11" customWidth="1"/>
    <col min="10245" max="10245" width="5.42592592592593" style="11" customWidth="1"/>
    <col min="10246" max="10246" width="5.86111111111111" style="11" customWidth="1"/>
    <col min="10247" max="10247" width="17.712962962963" style="11" customWidth="1"/>
    <col min="10248" max="10248" width="9.42592592592593" style="11" customWidth="1"/>
    <col min="10249" max="10496" width="9.71296296296296" style="11"/>
    <col min="10497" max="10497" width="8.13888888888889" style="11" customWidth="1"/>
    <col min="10498" max="10498" width="22.287037037037" style="11" customWidth="1"/>
    <col min="10499" max="10499" width="8.71296296296296" style="11" customWidth="1"/>
    <col min="10500" max="10500" width="6.57407407407407" style="11" customWidth="1"/>
    <col min="10501" max="10501" width="5.42592592592593" style="11" customWidth="1"/>
    <col min="10502" max="10502" width="5.86111111111111" style="11" customWidth="1"/>
    <col min="10503" max="10503" width="17.712962962963" style="11" customWidth="1"/>
    <col min="10504" max="10504" width="9.42592592592593" style="11" customWidth="1"/>
    <col min="10505" max="10752" width="9.71296296296296" style="11"/>
    <col min="10753" max="10753" width="8.13888888888889" style="11" customWidth="1"/>
    <col min="10754" max="10754" width="22.287037037037" style="11" customWidth="1"/>
    <col min="10755" max="10755" width="8.71296296296296" style="11" customWidth="1"/>
    <col min="10756" max="10756" width="6.57407407407407" style="11" customWidth="1"/>
    <col min="10757" max="10757" width="5.42592592592593" style="11" customWidth="1"/>
    <col min="10758" max="10758" width="5.86111111111111" style="11" customWidth="1"/>
    <col min="10759" max="10759" width="17.712962962963" style="11" customWidth="1"/>
    <col min="10760" max="10760" width="9.42592592592593" style="11" customWidth="1"/>
    <col min="10761" max="11008" width="9.71296296296296" style="11"/>
    <col min="11009" max="11009" width="8.13888888888889" style="11" customWidth="1"/>
    <col min="11010" max="11010" width="22.287037037037" style="11" customWidth="1"/>
    <col min="11011" max="11011" width="8.71296296296296" style="11" customWidth="1"/>
    <col min="11012" max="11012" width="6.57407407407407" style="11" customWidth="1"/>
    <col min="11013" max="11013" width="5.42592592592593" style="11" customWidth="1"/>
    <col min="11014" max="11014" width="5.86111111111111" style="11" customWidth="1"/>
    <col min="11015" max="11015" width="17.712962962963" style="11" customWidth="1"/>
    <col min="11016" max="11016" width="9.42592592592593" style="11" customWidth="1"/>
    <col min="11017" max="11264" width="9.71296296296296" style="11"/>
    <col min="11265" max="11265" width="8.13888888888889" style="11" customWidth="1"/>
    <col min="11266" max="11266" width="22.287037037037" style="11" customWidth="1"/>
    <col min="11267" max="11267" width="8.71296296296296" style="11" customWidth="1"/>
    <col min="11268" max="11268" width="6.57407407407407" style="11" customWidth="1"/>
    <col min="11269" max="11269" width="5.42592592592593" style="11" customWidth="1"/>
    <col min="11270" max="11270" width="5.86111111111111" style="11" customWidth="1"/>
    <col min="11271" max="11271" width="17.712962962963" style="11" customWidth="1"/>
    <col min="11272" max="11272" width="9.42592592592593" style="11" customWidth="1"/>
    <col min="11273" max="11520" width="9.71296296296296" style="11"/>
    <col min="11521" max="11521" width="8.13888888888889" style="11" customWidth="1"/>
    <col min="11522" max="11522" width="22.287037037037" style="11" customWidth="1"/>
    <col min="11523" max="11523" width="8.71296296296296" style="11" customWidth="1"/>
    <col min="11524" max="11524" width="6.57407407407407" style="11" customWidth="1"/>
    <col min="11525" max="11525" width="5.42592592592593" style="11" customWidth="1"/>
    <col min="11526" max="11526" width="5.86111111111111" style="11" customWidth="1"/>
    <col min="11527" max="11527" width="17.712962962963" style="11" customWidth="1"/>
    <col min="11528" max="11528" width="9.42592592592593" style="11" customWidth="1"/>
    <col min="11529" max="11776" width="9.71296296296296" style="11"/>
    <col min="11777" max="11777" width="8.13888888888889" style="11" customWidth="1"/>
    <col min="11778" max="11778" width="22.287037037037" style="11" customWidth="1"/>
    <col min="11779" max="11779" width="8.71296296296296" style="11" customWidth="1"/>
    <col min="11780" max="11780" width="6.57407407407407" style="11" customWidth="1"/>
    <col min="11781" max="11781" width="5.42592592592593" style="11" customWidth="1"/>
    <col min="11782" max="11782" width="5.86111111111111" style="11" customWidth="1"/>
    <col min="11783" max="11783" width="17.712962962963" style="11" customWidth="1"/>
    <col min="11784" max="11784" width="9.42592592592593" style="11" customWidth="1"/>
    <col min="11785" max="12032" width="9.71296296296296" style="11"/>
    <col min="12033" max="12033" width="8.13888888888889" style="11" customWidth="1"/>
    <col min="12034" max="12034" width="22.287037037037" style="11" customWidth="1"/>
    <col min="12035" max="12035" width="8.71296296296296" style="11" customWidth="1"/>
    <col min="12036" max="12036" width="6.57407407407407" style="11" customWidth="1"/>
    <col min="12037" max="12037" width="5.42592592592593" style="11" customWidth="1"/>
    <col min="12038" max="12038" width="5.86111111111111" style="11" customWidth="1"/>
    <col min="12039" max="12039" width="17.712962962963" style="11" customWidth="1"/>
    <col min="12040" max="12040" width="9.42592592592593" style="11" customWidth="1"/>
    <col min="12041" max="12288" width="9.71296296296296" style="11"/>
    <col min="12289" max="12289" width="8.13888888888889" style="11" customWidth="1"/>
    <col min="12290" max="12290" width="22.287037037037" style="11" customWidth="1"/>
    <col min="12291" max="12291" width="8.71296296296296" style="11" customWidth="1"/>
    <col min="12292" max="12292" width="6.57407407407407" style="11" customWidth="1"/>
    <col min="12293" max="12293" width="5.42592592592593" style="11" customWidth="1"/>
    <col min="12294" max="12294" width="5.86111111111111" style="11" customWidth="1"/>
    <col min="12295" max="12295" width="17.712962962963" style="11" customWidth="1"/>
    <col min="12296" max="12296" width="9.42592592592593" style="11" customWidth="1"/>
    <col min="12297" max="12544" width="9.71296296296296" style="11"/>
    <col min="12545" max="12545" width="8.13888888888889" style="11" customWidth="1"/>
    <col min="12546" max="12546" width="22.287037037037" style="11" customWidth="1"/>
    <col min="12547" max="12547" width="8.71296296296296" style="11" customWidth="1"/>
    <col min="12548" max="12548" width="6.57407407407407" style="11" customWidth="1"/>
    <col min="12549" max="12549" width="5.42592592592593" style="11" customWidth="1"/>
    <col min="12550" max="12550" width="5.86111111111111" style="11" customWidth="1"/>
    <col min="12551" max="12551" width="17.712962962963" style="11" customWidth="1"/>
    <col min="12552" max="12552" width="9.42592592592593" style="11" customWidth="1"/>
    <col min="12553" max="12800" width="9.71296296296296" style="11"/>
    <col min="12801" max="12801" width="8.13888888888889" style="11" customWidth="1"/>
    <col min="12802" max="12802" width="22.287037037037" style="11" customWidth="1"/>
    <col min="12803" max="12803" width="8.71296296296296" style="11" customWidth="1"/>
    <col min="12804" max="12804" width="6.57407407407407" style="11" customWidth="1"/>
    <col min="12805" max="12805" width="5.42592592592593" style="11" customWidth="1"/>
    <col min="12806" max="12806" width="5.86111111111111" style="11" customWidth="1"/>
    <col min="12807" max="12807" width="17.712962962963" style="11" customWidth="1"/>
    <col min="12808" max="12808" width="9.42592592592593" style="11" customWidth="1"/>
    <col min="12809" max="13056" width="9.71296296296296" style="11"/>
    <col min="13057" max="13057" width="8.13888888888889" style="11" customWidth="1"/>
    <col min="13058" max="13058" width="22.287037037037" style="11" customWidth="1"/>
    <col min="13059" max="13059" width="8.71296296296296" style="11" customWidth="1"/>
    <col min="13060" max="13060" width="6.57407407407407" style="11" customWidth="1"/>
    <col min="13061" max="13061" width="5.42592592592593" style="11" customWidth="1"/>
    <col min="13062" max="13062" width="5.86111111111111" style="11" customWidth="1"/>
    <col min="13063" max="13063" width="17.712962962963" style="11" customWidth="1"/>
    <col min="13064" max="13064" width="9.42592592592593" style="11" customWidth="1"/>
    <col min="13065" max="13312" width="9.71296296296296" style="11"/>
    <col min="13313" max="13313" width="8.13888888888889" style="11" customWidth="1"/>
    <col min="13314" max="13314" width="22.287037037037" style="11" customWidth="1"/>
    <col min="13315" max="13315" width="8.71296296296296" style="11" customWidth="1"/>
    <col min="13316" max="13316" width="6.57407407407407" style="11" customWidth="1"/>
    <col min="13317" max="13317" width="5.42592592592593" style="11" customWidth="1"/>
    <col min="13318" max="13318" width="5.86111111111111" style="11" customWidth="1"/>
    <col min="13319" max="13319" width="17.712962962963" style="11" customWidth="1"/>
    <col min="13320" max="13320" width="9.42592592592593" style="11" customWidth="1"/>
    <col min="13321" max="13568" width="9.71296296296296" style="11"/>
    <col min="13569" max="13569" width="8.13888888888889" style="11" customWidth="1"/>
    <col min="13570" max="13570" width="22.287037037037" style="11" customWidth="1"/>
    <col min="13571" max="13571" width="8.71296296296296" style="11" customWidth="1"/>
    <col min="13572" max="13572" width="6.57407407407407" style="11" customWidth="1"/>
    <col min="13573" max="13573" width="5.42592592592593" style="11" customWidth="1"/>
    <col min="13574" max="13574" width="5.86111111111111" style="11" customWidth="1"/>
    <col min="13575" max="13575" width="17.712962962963" style="11" customWidth="1"/>
    <col min="13576" max="13576" width="9.42592592592593" style="11" customWidth="1"/>
    <col min="13577" max="13824" width="9.71296296296296" style="11"/>
    <col min="13825" max="13825" width="8.13888888888889" style="11" customWidth="1"/>
    <col min="13826" max="13826" width="22.287037037037" style="11" customWidth="1"/>
    <col min="13827" max="13827" width="8.71296296296296" style="11" customWidth="1"/>
    <col min="13828" max="13828" width="6.57407407407407" style="11" customWidth="1"/>
    <col min="13829" max="13829" width="5.42592592592593" style="11" customWidth="1"/>
    <col min="13830" max="13830" width="5.86111111111111" style="11" customWidth="1"/>
    <col min="13831" max="13831" width="17.712962962963" style="11" customWidth="1"/>
    <col min="13832" max="13832" width="9.42592592592593" style="11" customWidth="1"/>
    <col min="13833" max="14080" width="9.71296296296296" style="11"/>
    <col min="14081" max="14081" width="8.13888888888889" style="11" customWidth="1"/>
    <col min="14082" max="14082" width="22.287037037037" style="11" customWidth="1"/>
    <col min="14083" max="14083" width="8.71296296296296" style="11" customWidth="1"/>
    <col min="14084" max="14084" width="6.57407407407407" style="11" customWidth="1"/>
    <col min="14085" max="14085" width="5.42592592592593" style="11" customWidth="1"/>
    <col min="14086" max="14086" width="5.86111111111111" style="11" customWidth="1"/>
    <col min="14087" max="14087" width="17.712962962963" style="11" customWidth="1"/>
    <col min="14088" max="14088" width="9.42592592592593" style="11" customWidth="1"/>
    <col min="14089" max="14336" width="9.71296296296296" style="11"/>
    <col min="14337" max="14337" width="8.13888888888889" style="11" customWidth="1"/>
    <col min="14338" max="14338" width="22.287037037037" style="11" customWidth="1"/>
    <col min="14339" max="14339" width="8.71296296296296" style="11" customWidth="1"/>
    <col min="14340" max="14340" width="6.57407407407407" style="11" customWidth="1"/>
    <col min="14341" max="14341" width="5.42592592592593" style="11" customWidth="1"/>
    <col min="14342" max="14342" width="5.86111111111111" style="11" customWidth="1"/>
    <col min="14343" max="14343" width="17.712962962963" style="11" customWidth="1"/>
    <col min="14344" max="14344" width="9.42592592592593" style="11" customWidth="1"/>
    <col min="14345" max="14592" width="9.71296296296296" style="11"/>
    <col min="14593" max="14593" width="8.13888888888889" style="11" customWidth="1"/>
    <col min="14594" max="14594" width="22.287037037037" style="11" customWidth="1"/>
    <col min="14595" max="14595" width="8.71296296296296" style="11" customWidth="1"/>
    <col min="14596" max="14596" width="6.57407407407407" style="11" customWidth="1"/>
    <col min="14597" max="14597" width="5.42592592592593" style="11" customWidth="1"/>
    <col min="14598" max="14598" width="5.86111111111111" style="11" customWidth="1"/>
    <col min="14599" max="14599" width="17.712962962963" style="11" customWidth="1"/>
    <col min="14600" max="14600" width="9.42592592592593" style="11" customWidth="1"/>
    <col min="14601" max="14848" width="9.71296296296296" style="11"/>
    <col min="14849" max="14849" width="8.13888888888889" style="11" customWidth="1"/>
    <col min="14850" max="14850" width="22.287037037037" style="11" customWidth="1"/>
    <col min="14851" max="14851" width="8.71296296296296" style="11" customWidth="1"/>
    <col min="14852" max="14852" width="6.57407407407407" style="11" customWidth="1"/>
    <col min="14853" max="14853" width="5.42592592592593" style="11" customWidth="1"/>
    <col min="14854" max="14854" width="5.86111111111111" style="11" customWidth="1"/>
    <col min="14855" max="14855" width="17.712962962963" style="11" customWidth="1"/>
    <col min="14856" max="14856" width="9.42592592592593" style="11" customWidth="1"/>
    <col min="14857" max="15104" width="9.71296296296296" style="11"/>
    <col min="15105" max="15105" width="8.13888888888889" style="11" customWidth="1"/>
    <col min="15106" max="15106" width="22.287037037037" style="11" customWidth="1"/>
    <col min="15107" max="15107" width="8.71296296296296" style="11" customWidth="1"/>
    <col min="15108" max="15108" width="6.57407407407407" style="11" customWidth="1"/>
    <col min="15109" max="15109" width="5.42592592592593" style="11" customWidth="1"/>
    <col min="15110" max="15110" width="5.86111111111111" style="11" customWidth="1"/>
    <col min="15111" max="15111" width="17.712962962963" style="11" customWidth="1"/>
    <col min="15112" max="15112" width="9.42592592592593" style="11" customWidth="1"/>
    <col min="15113" max="15360" width="9.71296296296296" style="11"/>
    <col min="15361" max="15361" width="8.13888888888889" style="11" customWidth="1"/>
    <col min="15362" max="15362" width="22.287037037037" style="11" customWidth="1"/>
    <col min="15363" max="15363" width="8.71296296296296" style="11" customWidth="1"/>
    <col min="15364" max="15364" width="6.57407407407407" style="11" customWidth="1"/>
    <col min="15365" max="15365" width="5.42592592592593" style="11" customWidth="1"/>
    <col min="15366" max="15366" width="5.86111111111111" style="11" customWidth="1"/>
    <col min="15367" max="15367" width="17.712962962963" style="11" customWidth="1"/>
    <col min="15368" max="15368" width="9.42592592592593" style="11" customWidth="1"/>
    <col min="15369" max="15616" width="9.71296296296296" style="11"/>
    <col min="15617" max="15617" width="8.13888888888889" style="11" customWidth="1"/>
    <col min="15618" max="15618" width="22.287037037037" style="11" customWidth="1"/>
    <col min="15619" max="15619" width="8.71296296296296" style="11" customWidth="1"/>
    <col min="15620" max="15620" width="6.57407407407407" style="11" customWidth="1"/>
    <col min="15621" max="15621" width="5.42592592592593" style="11" customWidth="1"/>
    <col min="15622" max="15622" width="5.86111111111111" style="11" customWidth="1"/>
    <col min="15623" max="15623" width="17.712962962963" style="11" customWidth="1"/>
    <col min="15624" max="15624" width="9.42592592592593" style="11" customWidth="1"/>
    <col min="15625" max="15872" width="9.71296296296296" style="11"/>
    <col min="15873" max="15873" width="8.13888888888889" style="11" customWidth="1"/>
    <col min="15874" max="15874" width="22.287037037037" style="11" customWidth="1"/>
    <col min="15875" max="15875" width="8.71296296296296" style="11" customWidth="1"/>
    <col min="15876" max="15876" width="6.57407407407407" style="11" customWidth="1"/>
    <col min="15877" max="15877" width="5.42592592592593" style="11" customWidth="1"/>
    <col min="15878" max="15878" width="5.86111111111111" style="11" customWidth="1"/>
    <col min="15879" max="15879" width="17.712962962963" style="11" customWidth="1"/>
    <col min="15880" max="15880" width="9.42592592592593" style="11" customWidth="1"/>
    <col min="15881" max="16128" width="9.71296296296296" style="11"/>
    <col min="16129" max="16129" width="8.13888888888889" style="11" customWidth="1"/>
    <col min="16130" max="16130" width="22.287037037037" style="11" customWidth="1"/>
    <col min="16131" max="16131" width="8.71296296296296" style="11" customWidth="1"/>
    <col min="16132" max="16132" width="6.57407407407407" style="11" customWidth="1"/>
    <col min="16133" max="16133" width="5.42592592592593" style="11" customWidth="1"/>
    <col min="16134" max="16134" width="5.86111111111111" style="11" customWidth="1"/>
    <col min="16135" max="16135" width="17.712962962963" style="11" customWidth="1"/>
    <col min="16136" max="16136" width="9.42592592592593" style="11" customWidth="1"/>
    <col min="16137" max="16384" width="9.71296296296296" style="11"/>
  </cols>
  <sheetData>
    <row r="1" ht="30.95" customHeight="1" spans="1:8">
      <c r="A1" s="12" t="s">
        <v>136</v>
      </c>
      <c r="B1" s="12"/>
      <c r="C1" s="12"/>
      <c r="D1" s="12"/>
      <c r="E1" s="12"/>
      <c r="F1" s="12"/>
      <c r="G1" s="12"/>
      <c r="H1" s="13"/>
    </row>
    <row r="2" s="8" customFormat="1" ht="33" customHeight="1" spans="1:8">
      <c r="A2" s="4" t="s">
        <v>3</v>
      </c>
      <c r="B2" s="14" t="s">
        <v>25</v>
      </c>
      <c r="C2" s="4" t="s">
        <v>137</v>
      </c>
      <c r="D2" s="15" t="s">
        <v>138</v>
      </c>
      <c r="E2" s="4" t="s">
        <v>139</v>
      </c>
      <c r="F2" s="4" t="s">
        <v>140</v>
      </c>
      <c r="G2" s="4" t="s">
        <v>7</v>
      </c>
      <c r="H2" s="16"/>
    </row>
    <row r="3" ht="29.25" customHeight="1" spans="1:8">
      <c r="A3" s="6" t="s">
        <v>141</v>
      </c>
      <c r="B3" s="17" t="s">
        <v>142</v>
      </c>
      <c r="C3" s="6"/>
      <c r="D3" s="18"/>
      <c r="E3" s="6"/>
      <c r="F3" s="6"/>
      <c r="G3" s="6"/>
      <c r="H3" s="13"/>
    </row>
    <row r="4" ht="28.9" customHeight="1" spans="1:8">
      <c r="A4" s="6">
        <v>1</v>
      </c>
      <c r="B4" s="17" t="s">
        <v>143</v>
      </c>
      <c r="C4" s="6" t="s">
        <v>144</v>
      </c>
      <c r="D4" s="18">
        <v>1</v>
      </c>
      <c r="E4" s="6"/>
      <c r="F4" s="6"/>
      <c r="G4" s="17" t="s">
        <v>145</v>
      </c>
      <c r="H4" s="13"/>
    </row>
    <row r="5" ht="46.5" customHeight="1" spans="1:8">
      <c r="A5" s="6">
        <v>2</v>
      </c>
      <c r="B5" s="17" t="s">
        <v>146</v>
      </c>
      <c r="C5" s="6" t="s">
        <v>144</v>
      </c>
      <c r="D5" s="18">
        <v>1</v>
      </c>
      <c r="E5" s="6"/>
      <c r="F5" s="6"/>
      <c r="G5" s="17" t="s">
        <v>147</v>
      </c>
      <c r="H5" s="13"/>
    </row>
    <row r="6" ht="33" customHeight="1" spans="1:8">
      <c r="A6" s="6">
        <v>3</v>
      </c>
      <c r="B6" s="17" t="s">
        <v>148</v>
      </c>
      <c r="C6" s="6" t="s">
        <v>144</v>
      </c>
      <c r="D6" s="18">
        <v>1</v>
      </c>
      <c r="E6" s="6"/>
      <c r="F6" s="6"/>
      <c r="G6" s="17" t="s">
        <v>149</v>
      </c>
      <c r="H6" s="13"/>
    </row>
    <row r="7" ht="44.25" customHeight="1" spans="1:8">
      <c r="A7" s="6">
        <v>4</v>
      </c>
      <c r="B7" s="17" t="s">
        <v>150</v>
      </c>
      <c r="C7" s="6" t="s">
        <v>144</v>
      </c>
      <c r="D7" s="18">
        <v>1</v>
      </c>
      <c r="E7" s="6"/>
      <c r="F7" s="6"/>
      <c r="G7" s="17" t="s">
        <v>151</v>
      </c>
      <c r="H7" s="13"/>
    </row>
    <row r="8" ht="30.75" customHeight="1" spans="1:8">
      <c r="A8" s="6">
        <v>5</v>
      </c>
      <c r="B8" s="17" t="s">
        <v>152</v>
      </c>
      <c r="C8" s="6" t="s">
        <v>144</v>
      </c>
      <c r="D8" s="18">
        <v>1</v>
      </c>
      <c r="E8" s="6"/>
      <c r="F8" s="6"/>
      <c r="G8" s="17" t="s">
        <v>153</v>
      </c>
      <c r="H8" s="13"/>
    </row>
    <row r="9" ht="21" customHeight="1" spans="1:8">
      <c r="A9" s="6">
        <v>6</v>
      </c>
      <c r="B9" s="17" t="s">
        <v>154</v>
      </c>
      <c r="C9" s="6" t="s">
        <v>144</v>
      </c>
      <c r="D9" s="18">
        <v>1</v>
      </c>
      <c r="E9" s="6"/>
      <c r="F9" s="6"/>
      <c r="G9" s="17"/>
      <c r="H9" s="13"/>
    </row>
    <row r="10" ht="27.75" customHeight="1" spans="1:8">
      <c r="A10" s="6">
        <v>7</v>
      </c>
      <c r="B10" s="17" t="s">
        <v>155</v>
      </c>
      <c r="C10" s="6" t="s">
        <v>144</v>
      </c>
      <c r="D10" s="18">
        <v>1</v>
      </c>
      <c r="E10" s="6"/>
      <c r="F10" s="6"/>
      <c r="G10" s="17"/>
      <c r="H10" s="13"/>
    </row>
    <row r="11" ht="30" customHeight="1" spans="1:8">
      <c r="A11" s="6">
        <v>8</v>
      </c>
      <c r="B11" s="17" t="s">
        <v>156</v>
      </c>
      <c r="C11" s="6" t="s">
        <v>144</v>
      </c>
      <c r="D11" s="18">
        <v>1</v>
      </c>
      <c r="E11" s="6"/>
      <c r="F11" s="6"/>
      <c r="G11" s="17" t="s">
        <v>157</v>
      </c>
      <c r="H11" s="13"/>
    </row>
    <row r="12" ht="58.5" customHeight="1" spans="1:8">
      <c r="A12" s="6">
        <v>9</v>
      </c>
      <c r="B12" s="17" t="s">
        <v>158</v>
      </c>
      <c r="C12" s="6" t="s">
        <v>144</v>
      </c>
      <c r="D12" s="18">
        <v>1</v>
      </c>
      <c r="E12" s="6"/>
      <c r="F12" s="6"/>
      <c r="G12" s="17" t="s">
        <v>159</v>
      </c>
      <c r="H12" s="13"/>
    </row>
    <row r="13" ht="30.75" customHeight="1" spans="1:8">
      <c r="A13" s="6" t="s">
        <v>160</v>
      </c>
      <c r="B13" s="17" t="s">
        <v>161</v>
      </c>
      <c r="C13" s="6"/>
      <c r="D13" s="18"/>
      <c r="E13" s="6"/>
      <c r="F13" s="6"/>
      <c r="G13" s="17"/>
      <c r="H13" s="13"/>
    </row>
    <row r="14" ht="33" customHeight="1" spans="1:8">
      <c r="A14" s="6">
        <v>1</v>
      </c>
      <c r="B14" s="17" t="s">
        <v>162</v>
      </c>
      <c r="C14" s="6" t="s">
        <v>144</v>
      </c>
      <c r="D14" s="18">
        <v>1</v>
      </c>
      <c r="E14" s="6"/>
      <c r="F14" s="6"/>
      <c r="G14" s="17" t="s">
        <v>163</v>
      </c>
      <c r="H14" s="13"/>
    </row>
    <row r="15" ht="18" customHeight="1" spans="1:8">
      <c r="A15" s="6">
        <v>2</v>
      </c>
      <c r="B15" s="17" t="s">
        <v>164</v>
      </c>
      <c r="C15" s="6" t="s">
        <v>144</v>
      </c>
      <c r="D15" s="18">
        <v>1</v>
      </c>
      <c r="E15" s="6"/>
      <c r="F15" s="6"/>
      <c r="G15" s="17"/>
      <c r="H15" s="13"/>
    </row>
    <row r="16" ht="30.75" customHeight="1" spans="1:8">
      <c r="A16" s="6" t="s">
        <v>165</v>
      </c>
      <c r="B16" s="17" t="s">
        <v>166</v>
      </c>
      <c r="C16" s="6"/>
      <c r="D16" s="18"/>
      <c r="E16" s="6"/>
      <c r="F16" s="6"/>
      <c r="G16" s="17"/>
      <c r="H16" s="13"/>
    </row>
    <row r="17" ht="32.25" customHeight="1" spans="1:8">
      <c r="A17" s="6">
        <v>1</v>
      </c>
      <c r="B17" s="17" t="s">
        <v>167</v>
      </c>
      <c r="C17" s="6" t="s">
        <v>144</v>
      </c>
      <c r="D17" s="18">
        <v>1</v>
      </c>
      <c r="E17" s="6"/>
      <c r="F17" s="6"/>
      <c r="G17" s="17"/>
      <c r="H17" s="13"/>
    </row>
    <row r="18" ht="27.75" customHeight="1" spans="1:8">
      <c r="A18" s="6">
        <v>2</v>
      </c>
      <c r="B18" s="17" t="s">
        <v>168</v>
      </c>
      <c r="C18" s="6" t="s">
        <v>144</v>
      </c>
      <c r="D18" s="18">
        <v>1</v>
      </c>
      <c r="E18" s="6"/>
      <c r="F18" s="6"/>
      <c r="G18" s="17"/>
      <c r="H18" s="13"/>
    </row>
    <row r="19" ht="83.25" customHeight="1" spans="1:8">
      <c r="A19" s="6" t="s">
        <v>169</v>
      </c>
      <c r="B19" s="17" t="s">
        <v>170</v>
      </c>
      <c r="C19" s="6" t="s">
        <v>144</v>
      </c>
      <c r="D19" s="18">
        <v>1</v>
      </c>
      <c r="E19" s="6"/>
      <c r="F19" s="6"/>
      <c r="G19" s="17" t="s">
        <v>171</v>
      </c>
      <c r="H19" s="13"/>
    </row>
    <row r="20" ht="43.5" customHeight="1" spans="1:8">
      <c r="A20" s="6" t="s">
        <v>172</v>
      </c>
      <c r="B20" s="17" t="s">
        <v>173</v>
      </c>
      <c r="C20" s="6" t="s">
        <v>144</v>
      </c>
      <c r="D20" s="18">
        <v>1</v>
      </c>
      <c r="E20" s="6"/>
      <c r="F20" s="6"/>
      <c r="G20" s="17" t="s">
        <v>174</v>
      </c>
      <c r="H20" s="13"/>
    </row>
    <row r="21" ht="95.25" customHeight="1" spans="1:8">
      <c r="A21" s="6" t="s">
        <v>175</v>
      </c>
      <c r="B21" s="17" t="s">
        <v>176</v>
      </c>
      <c r="C21" s="6" t="s">
        <v>144</v>
      </c>
      <c r="D21" s="18">
        <v>1</v>
      </c>
      <c r="E21" s="6"/>
      <c r="F21" s="6"/>
      <c r="G21" s="17" t="s">
        <v>177</v>
      </c>
      <c r="H21" s="13"/>
    </row>
    <row r="22" ht="45.75" customHeight="1" spans="1:8">
      <c r="A22" s="6" t="s">
        <v>178</v>
      </c>
      <c r="B22" s="17" t="s">
        <v>179</v>
      </c>
      <c r="C22" s="6" t="s">
        <v>144</v>
      </c>
      <c r="D22" s="18">
        <v>1</v>
      </c>
      <c r="E22" s="6"/>
      <c r="F22" s="6"/>
      <c r="G22" s="17"/>
      <c r="H22" s="13"/>
    </row>
    <row r="23" ht="31.5" customHeight="1" spans="1:8">
      <c r="A23" s="6" t="s">
        <v>180</v>
      </c>
      <c r="B23" s="17" t="s">
        <v>181</v>
      </c>
      <c r="C23" s="6" t="s">
        <v>144</v>
      </c>
      <c r="D23" s="18">
        <v>1</v>
      </c>
      <c r="E23" s="6"/>
      <c r="F23" s="6"/>
      <c r="G23" s="17"/>
      <c r="H23" s="13"/>
    </row>
    <row r="24" ht="42.75" customHeight="1" spans="1:8">
      <c r="A24" s="6" t="s">
        <v>182</v>
      </c>
      <c r="B24" s="17" t="s">
        <v>183</v>
      </c>
      <c r="C24" s="6"/>
      <c r="D24" s="18"/>
      <c r="E24" s="6"/>
      <c r="F24" s="6"/>
      <c r="G24" s="17"/>
      <c r="H24" s="13"/>
    </row>
    <row r="25" ht="30" customHeight="1" spans="1:8">
      <c r="A25" s="6">
        <v>1</v>
      </c>
      <c r="B25" s="17" t="s">
        <v>184</v>
      </c>
      <c r="C25" s="6" t="s">
        <v>144</v>
      </c>
      <c r="D25" s="18">
        <v>1</v>
      </c>
      <c r="E25" s="6"/>
      <c r="F25" s="6"/>
      <c r="G25" s="17" t="s">
        <v>185</v>
      </c>
      <c r="H25" s="13"/>
    </row>
    <row r="26" ht="70.5" customHeight="1" spans="1:8">
      <c r="A26" s="6">
        <v>2</v>
      </c>
      <c r="B26" s="17" t="s">
        <v>186</v>
      </c>
      <c r="C26" s="6" t="s">
        <v>144</v>
      </c>
      <c r="D26" s="18">
        <v>1</v>
      </c>
      <c r="E26" s="6"/>
      <c r="F26" s="6"/>
      <c r="G26" s="17" t="s">
        <v>187</v>
      </c>
      <c r="H26" s="13"/>
    </row>
    <row r="27" ht="85.5" customHeight="1" spans="1:8">
      <c r="A27" s="6">
        <v>3</v>
      </c>
      <c r="B27" s="17" t="s">
        <v>188</v>
      </c>
      <c r="C27" s="6" t="s">
        <v>144</v>
      </c>
      <c r="D27" s="18">
        <v>1</v>
      </c>
      <c r="E27" s="6"/>
      <c r="F27" s="6"/>
      <c r="G27" s="19" t="s">
        <v>189</v>
      </c>
      <c r="H27" s="13"/>
    </row>
    <row r="28" ht="38.25" customHeight="1" spans="1:8">
      <c r="A28" s="6" t="s">
        <v>190</v>
      </c>
      <c r="B28" s="17" t="s">
        <v>191</v>
      </c>
      <c r="C28" s="6" t="s">
        <v>144</v>
      </c>
      <c r="D28" s="18">
        <v>1</v>
      </c>
      <c r="E28" s="6"/>
      <c r="F28" s="6"/>
      <c r="G28" s="19" t="s">
        <v>192</v>
      </c>
      <c r="H28" s="13"/>
    </row>
    <row r="29" ht="20.45" customHeight="1" spans="1:8">
      <c r="A29" s="6"/>
      <c r="B29" s="6" t="s">
        <v>193</v>
      </c>
      <c r="C29" s="6"/>
      <c r="D29" s="18"/>
      <c r="E29" s="6"/>
      <c r="F29" s="6"/>
      <c r="G29" s="17"/>
      <c r="H29" s="13"/>
    </row>
    <row r="30" spans="1:8">
      <c r="A30" s="20"/>
      <c r="B30" s="20"/>
      <c r="C30" s="20"/>
      <c r="D30" s="21"/>
      <c r="E30" s="20"/>
      <c r="F30" s="20"/>
      <c r="G30" s="20"/>
      <c r="H30" s="13"/>
    </row>
    <row r="31" spans="1:8">
      <c r="A31" s="20"/>
      <c r="B31" s="20"/>
      <c r="C31" s="20"/>
      <c r="D31" s="21"/>
      <c r="E31" s="20"/>
      <c r="F31" s="20"/>
      <c r="G31" s="20"/>
      <c r="H31" s="13"/>
    </row>
    <row r="32" spans="1:8">
      <c r="A32" s="20"/>
      <c r="B32" s="20"/>
      <c r="C32" s="20"/>
      <c r="D32" s="21"/>
      <c r="E32" s="20"/>
      <c r="F32" s="20"/>
      <c r="G32" s="20"/>
      <c r="H32" s="13"/>
    </row>
    <row r="33" spans="1:8">
      <c r="A33" s="20"/>
      <c r="B33" s="20"/>
      <c r="C33" s="20"/>
      <c r="D33" s="21"/>
      <c r="E33" s="20"/>
      <c r="F33" s="20"/>
      <c r="G33" s="20"/>
      <c r="H33" s="13"/>
    </row>
    <row r="34" spans="1:8">
      <c r="A34" s="20"/>
      <c r="B34" s="20"/>
      <c r="C34" s="20"/>
      <c r="D34" s="21"/>
      <c r="E34" s="20"/>
      <c r="F34" s="20"/>
      <c r="G34" s="20"/>
      <c r="H34" s="13"/>
    </row>
    <row r="35" spans="1:8">
      <c r="A35" s="20"/>
      <c r="B35" s="20"/>
      <c r="C35" s="20"/>
      <c r="D35" s="21"/>
      <c r="E35" s="20"/>
      <c r="F35" s="20"/>
      <c r="G35" s="20"/>
      <c r="H35" s="13"/>
    </row>
    <row r="36" spans="1:8">
      <c r="A36" s="20"/>
      <c r="B36" s="20"/>
      <c r="C36" s="20"/>
      <c r="D36" s="21"/>
      <c r="E36" s="20"/>
      <c r="F36" s="20"/>
      <c r="G36" s="20"/>
      <c r="H36" s="13"/>
    </row>
    <row r="37" spans="1:8">
      <c r="A37" s="20"/>
      <c r="B37" s="20"/>
      <c r="C37" s="20"/>
      <c r="D37" s="21"/>
      <c r="E37" s="20"/>
      <c r="F37" s="20"/>
      <c r="G37" s="20"/>
      <c r="H37" s="13"/>
    </row>
  </sheetData>
  <mergeCells count="1">
    <mergeCell ref="A1:G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D20" sqref="D20"/>
    </sheetView>
  </sheetViews>
  <sheetFormatPr defaultColWidth="9.13888888888889" defaultRowHeight="13.2" outlineLevelRow="6" outlineLevelCol="3"/>
  <cols>
    <col min="1" max="1" width="9.13888888888889" style="1"/>
    <col min="2" max="2" width="20.712962962963" style="1" customWidth="1"/>
    <col min="3" max="3" width="11.5740740740741" style="1" customWidth="1"/>
    <col min="4" max="4" width="21" style="1" customWidth="1"/>
    <col min="5" max="16384" width="9.13888888888889" style="1"/>
  </cols>
  <sheetData>
    <row r="1" ht="30.95" customHeight="1" spans="1:4">
      <c r="A1" s="2" t="s">
        <v>194</v>
      </c>
      <c r="B1" s="2"/>
      <c r="C1" s="2"/>
      <c r="D1" s="2"/>
    </row>
    <row r="2" ht="24" customHeight="1" spans="1:4">
      <c r="A2" s="3" t="s">
        <v>114</v>
      </c>
      <c r="B2" s="3"/>
      <c r="C2" s="3" t="s">
        <v>2</v>
      </c>
      <c r="D2" s="3" t="s">
        <v>2</v>
      </c>
    </row>
    <row r="3" ht="21" customHeight="1" spans="1:4">
      <c r="A3" s="3" t="s">
        <v>23</v>
      </c>
      <c r="B3" s="3"/>
      <c r="C3" s="3"/>
      <c r="D3" s="3"/>
    </row>
    <row r="4" ht="30" customHeight="1" spans="1:4">
      <c r="A4" s="4" t="s">
        <v>3</v>
      </c>
      <c r="B4" s="4" t="s">
        <v>25</v>
      </c>
      <c r="C4" s="4" t="s">
        <v>195</v>
      </c>
      <c r="D4" s="4" t="s">
        <v>7</v>
      </c>
    </row>
    <row r="5" ht="36" customHeight="1" spans="1:4">
      <c r="A5" s="5">
        <v>1</v>
      </c>
      <c r="B5" s="6" t="s">
        <v>196</v>
      </c>
      <c r="C5" s="5"/>
      <c r="D5" s="7" t="s">
        <v>197</v>
      </c>
    </row>
    <row r="6" ht="15.95" customHeight="1"/>
    <row r="7" ht="15.95" customHeight="1"/>
  </sheetData>
  <mergeCells count="3">
    <mergeCell ref="A1:D1"/>
    <mergeCell ref="A2:D2"/>
    <mergeCell ref="A3:D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总表</vt:lpstr>
      <vt:lpstr>建筑工程分类分项工程量清单计价表（A）</vt:lpstr>
      <vt:lpstr>措施项目清单计价表(B)</vt:lpstr>
      <vt:lpstr>安全文明措施费分解表</vt:lpstr>
      <vt:lpstr>其他项目清单计价表(C)</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QT</dc:creator>
  <cp:lastModifiedBy>徐小丢</cp:lastModifiedBy>
  <dcterms:created xsi:type="dcterms:W3CDTF">2024-09-02T06:56:00Z</dcterms:created>
  <cp:lastPrinted>2025-06-26T09:15:00Z</cp:lastPrinted>
  <dcterms:modified xsi:type="dcterms:W3CDTF">2025-07-28T06:18:00Z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2.2.1</vt:lpwstr>
  </property>
  <property fmtid="{D5CDD505-2E9C-101B-9397-08002B2CF9AE}" pid="4" name="ICV">
    <vt:lpwstr>C1CC0ADC571746DFBFC3977B692FA4D1_13</vt:lpwstr>
  </property>
  <property fmtid="{D5CDD505-2E9C-101B-9397-08002B2CF9AE}" pid="5" name="KSOProductBuildVer">
    <vt:lpwstr>2052-11.8.2.11718</vt:lpwstr>
  </property>
</Properties>
</file>