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<sst xmlns="http://schemas.openxmlformats.org/spreadsheetml/2006/main" count="82" uniqueCount="73">
  <si>
    <t>陈桥街道道路作业服务量清单</t>
  </si>
  <si>
    <t>序号</t>
  </si>
  <si>
    <t>道路</t>
  </si>
  <si>
    <t>起-止</t>
  </si>
  <si>
    <t>长</t>
  </si>
  <si>
    <t>宽</t>
  </si>
  <si>
    <t>面积（㎡）</t>
  </si>
  <si>
    <t>主干道</t>
  </si>
  <si>
    <t>非车道</t>
  </si>
  <si>
    <t>人行道</t>
  </si>
  <si>
    <t>隔离栏</t>
  </si>
  <si>
    <t>保洁边数</t>
  </si>
  <si>
    <t>机扫长度（米）</t>
  </si>
  <si>
    <t>绿化面积（㎡）</t>
  </si>
  <si>
    <t>人员配备</t>
  </si>
  <si>
    <t>备注</t>
  </si>
  <si>
    <t>长度</t>
  </si>
  <si>
    <t>宽度</t>
  </si>
  <si>
    <t>边数</t>
  </si>
  <si>
    <t>面积</t>
  </si>
  <si>
    <t>204国道</t>
  </si>
  <si>
    <t>高架桥—204国道-九圩港大桥</t>
  </si>
  <si>
    <t>204高架天桥</t>
  </si>
  <si>
    <t>集美路--河东路匝道</t>
  </si>
  <si>
    <t>城北大道-集美路</t>
  </si>
  <si>
    <t>长泰路</t>
  </si>
  <si>
    <t>城北大道--九圩港大桥</t>
  </si>
  <si>
    <t>宝钢路</t>
  </si>
  <si>
    <t>长泰路--南通远洋船舶</t>
  </si>
  <si>
    <t>集美路东延路</t>
  </si>
  <si>
    <t xml:space="preserve">204国道--城北大道 </t>
  </si>
  <si>
    <t xml:space="preserve">树北中心路 </t>
  </si>
  <si>
    <t>集安路-亭平路</t>
  </si>
  <si>
    <t>204国道西侧辅道</t>
  </si>
  <si>
    <t>集安路--长泰路</t>
  </si>
  <si>
    <t>集慧路</t>
  </si>
  <si>
    <t xml:space="preserve">204国道--树西路 </t>
  </si>
  <si>
    <t>集慧路西延</t>
  </si>
  <si>
    <t>树西路——天生路</t>
  </si>
  <si>
    <t>派出所东侧路</t>
  </si>
  <si>
    <t>集慧路西延路——派出所东门</t>
  </si>
  <si>
    <t>河口路</t>
  </si>
  <si>
    <t xml:space="preserve">204国道辅道--陈桥路 </t>
  </si>
  <si>
    <t xml:space="preserve">无名路 </t>
  </si>
  <si>
    <t>长泰路西侧小桥--集安路西侧</t>
  </si>
  <si>
    <t>亭平路</t>
  </si>
  <si>
    <t>荣盛路--唐树路</t>
  </si>
  <si>
    <t>天和北侧路</t>
  </si>
  <si>
    <t>204国道-树西路</t>
  </si>
  <si>
    <t>天和西侧路</t>
  </si>
  <si>
    <t>陈桥路——天和西门</t>
  </si>
  <si>
    <t>九圩港路</t>
  </si>
  <si>
    <t>通洋运河-集安路</t>
  </si>
  <si>
    <t>惠民路</t>
  </si>
  <si>
    <t>长泰路-集安路</t>
  </si>
  <si>
    <t>集美路</t>
  </si>
  <si>
    <t>204国道——荣盛路</t>
  </si>
  <si>
    <t>荣盛路--工业园内延</t>
  </si>
  <si>
    <t>荣盛路</t>
  </si>
  <si>
    <t>长泰路——亭平路</t>
  </si>
  <si>
    <t>集安路</t>
  </si>
  <si>
    <t>城北大道——荣盛路</t>
  </si>
  <si>
    <t>唐树路</t>
  </si>
  <si>
    <t xml:space="preserve">树西路--204国道 </t>
  </si>
  <si>
    <t>树西路</t>
  </si>
  <si>
    <t xml:space="preserve">唐树路--长泰路  </t>
  </si>
  <si>
    <t>陈桥路</t>
  </si>
  <si>
    <t xml:space="preserve">集安路--长泰路 </t>
  </si>
  <si>
    <t>纬一路</t>
  </si>
  <si>
    <t>树西路-204国道</t>
  </si>
  <si>
    <t xml:space="preserve">天生路  </t>
  </si>
  <si>
    <t>集安路--通扬运河桥中间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</si>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</sst>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176" fontId="3" fillId="0" borderId="8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>
      <alignment horizontal="center" vertical="center" wrapText="1"/>
    </xf>
    <xf numFmtId="0" fontId="3" fillId="0" borderId="5" xfId="49" applyNumberFormat="1" applyFont="1" applyFill="1" applyBorder="1" applyAlignment="1">
      <alignment horizontal="center" vertical="center" wrapText="1"/>
    </xf>
    <xf numFmtId="0" fontId="3" fillId="0" borderId="1" xfId="5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4" fillId="0" borderId="1" xfId="49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1" xfId="51" applyNumberFormat="1" applyFont="1" applyFill="1" applyBorder="1" applyAlignment="1">
      <alignment horizontal="center" vertical="center" wrapText="1"/>
    </xf>
    <xf numFmtId="0" fontId="3" fillId="0" borderId="5" xfId="51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1" xfId="52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176" fontId="2" fillId="0" borderId="8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6" xfId="50"/>
    <cellStyle name="常规 2" xfId="51"/>
    <cellStyle name="常规 4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1"/>
  <sheetViews>
    <sheetView tabSelected="1" workbookViewId="0">
      <selection activeCell="C4" sqref="C4"/>
    </sheetView>
  </sheetViews>
  <sheetFormatPr defaultColWidth="8.88888888888889" defaultRowHeight="14.4"/>
  <sheetData>
    <row r="1" ht="25.8" spans="1:2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5.6" spans="1:24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2" t="s">
        <v>7</v>
      </c>
      <c r="H2" s="2"/>
      <c r="I2" s="2"/>
      <c r="J2" s="2"/>
      <c r="K2" s="2" t="s">
        <v>8</v>
      </c>
      <c r="L2" s="2"/>
      <c r="M2" s="2"/>
      <c r="N2" s="2"/>
      <c r="O2" s="2" t="s">
        <v>9</v>
      </c>
      <c r="P2" s="2"/>
      <c r="Q2" s="2"/>
      <c r="R2" s="2" t="s">
        <v>10</v>
      </c>
      <c r="S2" s="4" t="s">
        <v>11</v>
      </c>
      <c r="T2" s="5"/>
      <c r="U2" s="3" t="s">
        <v>12</v>
      </c>
      <c r="V2" s="3" t="s">
        <v>13</v>
      </c>
      <c r="W2" s="4" t="s">
        <v>14</v>
      </c>
      <c r="X2" s="3" t="s">
        <v>15</v>
      </c>
    </row>
    <row r="3" ht="15.6" spans="1:24">
      <c r="A3" s="2"/>
      <c r="B3" s="2"/>
      <c r="C3" s="6"/>
      <c r="D3" s="6"/>
      <c r="E3" s="6"/>
      <c r="F3" s="6"/>
      <c r="G3" s="2" t="s">
        <v>16</v>
      </c>
      <c r="H3" s="2" t="s">
        <v>17</v>
      </c>
      <c r="I3" s="2" t="s">
        <v>18</v>
      </c>
      <c r="J3" s="2" t="s">
        <v>19</v>
      </c>
      <c r="K3" s="2" t="s">
        <v>16</v>
      </c>
      <c r="L3" s="2" t="s">
        <v>17</v>
      </c>
      <c r="M3" s="2" t="s">
        <v>18</v>
      </c>
      <c r="N3" s="2" t="s">
        <v>19</v>
      </c>
      <c r="O3" s="2" t="s">
        <v>16</v>
      </c>
      <c r="P3" s="2" t="s">
        <v>17</v>
      </c>
      <c r="Q3" s="2" t="s">
        <v>19</v>
      </c>
      <c r="R3" s="2" t="s">
        <v>16</v>
      </c>
      <c r="S3" s="7"/>
      <c r="T3" s="8"/>
      <c r="U3" s="6"/>
      <c r="V3" s="6"/>
      <c r="W3" s="7"/>
      <c r="X3" s="6"/>
    </row>
    <row r="4" ht="62.4" spans="1:24">
      <c r="A4" s="9">
        <v>1</v>
      </c>
      <c r="B4" s="10" t="s">
        <v>20</v>
      </c>
      <c r="C4" s="10" t="s">
        <v>21</v>
      </c>
      <c r="D4" s="10">
        <v>7100</v>
      </c>
      <c r="E4" s="11">
        <v>20</v>
      </c>
      <c r="F4" s="10">
        <f t="shared" ref="F4:F30" si="0">D4*E4</f>
        <v>142000</v>
      </c>
      <c r="G4" s="10">
        <v>7100</v>
      </c>
      <c r="H4" s="9">
        <v>12</v>
      </c>
      <c r="I4" s="9">
        <v>1</v>
      </c>
      <c r="J4" s="9">
        <f t="shared" ref="J4:J18" si="1">G4*H4*I4</f>
        <v>85200</v>
      </c>
      <c r="K4" s="9">
        <v>7100</v>
      </c>
      <c r="L4" s="9">
        <v>8</v>
      </c>
      <c r="M4" s="9">
        <v>1</v>
      </c>
      <c r="N4" s="9">
        <f t="shared" ref="N4:N12" si="2">K4*L4</f>
        <v>56800</v>
      </c>
      <c r="O4" s="9"/>
      <c r="P4" s="10"/>
      <c r="Q4" s="9">
        <f t="shared" ref="Q4:Q13" si="3">O4*P4</f>
        <v>0</v>
      </c>
      <c r="R4" s="9"/>
      <c r="S4" s="10">
        <v>4</v>
      </c>
      <c r="T4" s="9">
        <f t="shared" ref="T4:T12" si="4">G4*S4</f>
        <v>28400</v>
      </c>
      <c r="U4" s="9">
        <f t="shared" ref="U4:U30" si="5">D4*S4</f>
        <v>28400</v>
      </c>
      <c r="V4" s="10">
        <v>46860</v>
      </c>
      <c r="W4" s="12">
        <f t="shared" ref="W4:W15" si="6">D4/1300</f>
        <v>5.46153846153846</v>
      </c>
      <c r="X4" s="13"/>
    </row>
    <row r="5" ht="46.8" spans="1:24">
      <c r="A5" s="9">
        <v>2</v>
      </c>
      <c r="B5" s="14" t="s">
        <v>22</v>
      </c>
      <c r="C5" s="10" t="s">
        <v>23</v>
      </c>
      <c r="D5" s="10">
        <v>900</v>
      </c>
      <c r="E5" s="10">
        <v>9</v>
      </c>
      <c r="F5" s="10">
        <f t="shared" si="0"/>
        <v>8100</v>
      </c>
      <c r="G5" s="10">
        <v>900</v>
      </c>
      <c r="H5" s="9">
        <v>9</v>
      </c>
      <c r="I5" s="9">
        <v>1</v>
      </c>
      <c r="J5" s="9">
        <f t="shared" si="1"/>
        <v>8100</v>
      </c>
      <c r="K5" s="9"/>
      <c r="L5" s="9"/>
      <c r="M5" s="9"/>
      <c r="N5" s="9">
        <f t="shared" si="2"/>
        <v>0</v>
      </c>
      <c r="O5" s="9"/>
      <c r="P5" s="10"/>
      <c r="Q5" s="9">
        <f t="shared" si="3"/>
        <v>0</v>
      </c>
      <c r="R5" s="9"/>
      <c r="S5" s="10">
        <v>2</v>
      </c>
      <c r="T5" s="9">
        <f t="shared" si="4"/>
        <v>1800</v>
      </c>
      <c r="U5" s="9">
        <f t="shared" si="5"/>
        <v>1800</v>
      </c>
      <c r="V5" s="10"/>
      <c r="W5" s="12">
        <f t="shared" si="6"/>
        <v>0.692307692307692</v>
      </c>
      <c r="X5" s="13"/>
    </row>
    <row r="6" ht="46.8" spans="1:24">
      <c r="A6" s="9">
        <v>3</v>
      </c>
      <c r="B6" s="15"/>
      <c r="C6" s="10" t="s">
        <v>24</v>
      </c>
      <c r="D6" s="10">
        <v>900</v>
      </c>
      <c r="E6" s="10">
        <v>9</v>
      </c>
      <c r="F6" s="10">
        <f t="shared" si="0"/>
        <v>8100</v>
      </c>
      <c r="G6" s="10">
        <v>900</v>
      </c>
      <c r="H6" s="9">
        <v>9</v>
      </c>
      <c r="I6" s="9">
        <v>1</v>
      </c>
      <c r="J6" s="9">
        <f t="shared" si="1"/>
        <v>8100</v>
      </c>
      <c r="K6" s="9"/>
      <c r="L6" s="9"/>
      <c r="M6" s="9"/>
      <c r="N6" s="9">
        <f t="shared" si="2"/>
        <v>0</v>
      </c>
      <c r="O6" s="9"/>
      <c r="P6" s="10"/>
      <c r="Q6" s="9">
        <f t="shared" si="3"/>
        <v>0</v>
      </c>
      <c r="R6" s="9"/>
      <c r="S6" s="10">
        <v>2</v>
      </c>
      <c r="T6" s="9">
        <v>1800</v>
      </c>
      <c r="U6" s="9">
        <f t="shared" si="5"/>
        <v>1800</v>
      </c>
      <c r="V6" s="10"/>
      <c r="W6" s="12">
        <f t="shared" si="6"/>
        <v>0.692307692307692</v>
      </c>
      <c r="X6" s="13"/>
    </row>
    <row r="7" ht="62.4" spans="1:24">
      <c r="A7" s="9">
        <v>4</v>
      </c>
      <c r="B7" s="9" t="s">
        <v>25</v>
      </c>
      <c r="C7" s="9" t="s">
        <v>26</v>
      </c>
      <c r="D7" s="9">
        <v>3900</v>
      </c>
      <c r="E7" s="10">
        <v>26.8</v>
      </c>
      <c r="F7" s="10">
        <f t="shared" si="0"/>
        <v>104520</v>
      </c>
      <c r="G7" s="9">
        <v>3900</v>
      </c>
      <c r="H7" s="9">
        <v>20</v>
      </c>
      <c r="I7" s="9">
        <v>1</v>
      </c>
      <c r="J7" s="9">
        <f t="shared" si="1"/>
        <v>78000</v>
      </c>
      <c r="K7" s="9">
        <v>3900</v>
      </c>
      <c r="L7" s="9">
        <v>4.3</v>
      </c>
      <c r="M7" s="9">
        <v>1</v>
      </c>
      <c r="N7" s="9">
        <f t="shared" si="2"/>
        <v>16770</v>
      </c>
      <c r="O7" s="9">
        <v>3900</v>
      </c>
      <c r="P7" s="9">
        <v>2.5</v>
      </c>
      <c r="Q7" s="9">
        <f t="shared" si="3"/>
        <v>9750</v>
      </c>
      <c r="R7" s="9"/>
      <c r="S7" s="10">
        <v>4</v>
      </c>
      <c r="T7" s="9">
        <f t="shared" si="4"/>
        <v>15600</v>
      </c>
      <c r="U7" s="9">
        <f t="shared" si="5"/>
        <v>15600</v>
      </c>
      <c r="V7" s="9">
        <v>184300</v>
      </c>
      <c r="W7" s="12">
        <f t="shared" si="6"/>
        <v>3</v>
      </c>
      <c r="X7" s="13"/>
    </row>
    <row r="8" ht="46.8" spans="1:24">
      <c r="A8" s="9">
        <v>5</v>
      </c>
      <c r="B8" s="16" t="s">
        <v>27</v>
      </c>
      <c r="C8" s="9" t="s">
        <v>28</v>
      </c>
      <c r="D8" s="16">
        <v>900</v>
      </c>
      <c r="E8" s="10">
        <v>16</v>
      </c>
      <c r="F8" s="10">
        <f t="shared" si="0"/>
        <v>14400</v>
      </c>
      <c r="G8" s="16">
        <v>900</v>
      </c>
      <c r="H8" s="9">
        <v>16</v>
      </c>
      <c r="I8" s="9">
        <v>1</v>
      </c>
      <c r="J8" s="9">
        <f t="shared" si="1"/>
        <v>14400</v>
      </c>
      <c r="K8" s="9"/>
      <c r="L8" s="9"/>
      <c r="M8" s="9"/>
      <c r="N8" s="9">
        <f t="shared" si="2"/>
        <v>0</v>
      </c>
      <c r="O8" s="9"/>
      <c r="P8" s="16"/>
      <c r="Q8" s="9">
        <f t="shared" si="3"/>
        <v>0</v>
      </c>
      <c r="R8" s="9"/>
      <c r="S8" s="10">
        <v>2</v>
      </c>
      <c r="T8" s="9">
        <f t="shared" si="4"/>
        <v>1800</v>
      </c>
      <c r="U8" s="9">
        <f t="shared" si="5"/>
        <v>1800</v>
      </c>
      <c r="V8" s="16">
        <v>4500</v>
      </c>
      <c r="W8" s="12">
        <f t="shared" si="6"/>
        <v>0.692307692307692</v>
      </c>
      <c r="X8" s="13"/>
    </row>
    <row r="9" ht="46.8" spans="1:24">
      <c r="A9" s="9">
        <v>6</v>
      </c>
      <c r="B9" s="9" t="s">
        <v>29</v>
      </c>
      <c r="C9" s="9" t="s">
        <v>30</v>
      </c>
      <c r="D9" s="9">
        <v>1100</v>
      </c>
      <c r="E9" s="10">
        <v>28</v>
      </c>
      <c r="F9" s="10">
        <f t="shared" si="0"/>
        <v>30800</v>
      </c>
      <c r="G9" s="9">
        <v>1100</v>
      </c>
      <c r="H9" s="9">
        <v>25</v>
      </c>
      <c r="I9" s="9">
        <v>1</v>
      </c>
      <c r="J9" s="9">
        <f t="shared" si="1"/>
        <v>27500</v>
      </c>
      <c r="K9" s="9"/>
      <c r="L9" s="9"/>
      <c r="M9" s="9"/>
      <c r="N9" s="9">
        <f t="shared" si="2"/>
        <v>0</v>
      </c>
      <c r="O9" s="9">
        <v>1100</v>
      </c>
      <c r="P9" s="9">
        <v>3</v>
      </c>
      <c r="Q9" s="9">
        <f t="shared" si="3"/>
        <v>3300</v>
      </c>
      <c r="R9" s="9"/>
      <c r="S9" s="10">
        <v>2</v>
      </c>
      <c r="T9" s="9">
        <f t="shared" si="4"/>
        <v>2200</v>
      </c>
      <c r="U9" s="9">
        <f t="shared" si="5"/>
        <v>2200</v>
      </c>
      <c r="V9" s="9">
        <v>5500</v>
      </c>
      <c r="W9" s="12">
        <f t="shared" si="6"/>
        <v>0.846153846153846</v>
      </c>
      <c r="X9" s="13"/>
    </row>
    <row r="10" ht="31.2" spans="1:24">
      <c r="A10" s="9">
        <v>7</v>
      </c>
      <c r="B10" s="9" t="s">
        <v>31</v>
      </c>
      <c r="C10" s="9" t="s">
        <v>32</v>
      </c>
      <c r="D10" s="9">
        <v>1600</v>
      </c>
      <c r="E10" s="10">
        <v>26</v>
      </c>
      <c r="F10" s="10">
        <f t="shared" si="0"/>
        <v>41600</v>
      </c>
      <c r="G10" s="9">
        <v>1600</v>
      </c>
      <c r="H10" s="9">
        <v>23</v>
      </c>
      <c r="I10" s="9">
        <v>1</v>
      </c>
      <c r="J10" s="9">
        <f t="shared" si="1"/>
        <v>36800</v>
      </c>
      <c r="K10" s="9"/>
      <c r="L10" s="9"/>
      <c r="M10" s="9"/>
      <c r="N10" s="9">
        <f t="shared" si="2"/>
        <v>0</v>
      </c>
      <c r="O10" s="9">
        <v>1600</v>
      </c>
      <c r="P10" s="9">
        <v>3</v>
      </c>
      <c r="Q10" s="9">
        <f t="shared" si="3"/>
        <v>4800</v>
      </c>
      <c r="R10" s="9"/>
      <c r="S10" s="10">
        <v>2</v>
      </c>
      <c r="T10" s="9">
        <f t="shared" si="4"/>
        <v>3200</v>
      </c>
      <c r="U10" s="9">
        <f t="shared" si="5"/>
        <v>3200</v>
      </c>
      <c r="V10" s="9"/>
      <c r="W10" s="12">
        <f t="shared" si="6"/>
        <v>1.23076923076923</v>
      </c>
      <c r="X10" s="13"/>
    </row>
    <row r="11" ht="46.8" spans="1:24">
      <c r="A11" s="9">
        <v>8</v>
      </c>
      <c r="B11" s="9" t="s">
        <v>33</v>
      </c>
      <c r="C11" s="9" t="s">
        <v>34</v>
      </c>
      <c r="D11" s="9">
        <v>1600</v>
      </c>
      <c r="E11" s="10">
        <v>15.5</v>
      </c>
      <c r="F11" s="10">
        <f t="shared" si="0"/>
        <v>24800</v>
      </c>
      <c r="G11" s="9">
        <v>1600</v>
      </c>
      <c r="H11" s="9">
        <v>14</v>
      </c>
      <c r="I11" s="9">
        <v>1</v>
      </c>
      <c r="J11" s="9">
        <f t="shared" si="1"/>
        <v>22400</v>
      </c>
      <c r="K11" s="9"/>
      <c r="L11" s="9"/>
      <c r="M11" s="9"/>
      <c r="N11" s="9">
        <f t="shared" si="2"/>
        <v>0</v>
      </c>
      <c r="O11" s="9">
        <v>1600</v>
      </c>
      <c r="P11" s="9">
        <v>1.5</v>
      </c>
      <c r="Q11" s="9">
        <f t="shared" si="3"/>
        <v>2400</v>
      </c>
      <c r="R11" s="9"/>
      <c r="S11" s="10">
        <v>2</v>
      </c>
      <c r="T11" s="9">
        <f t="shared" si="4"/>
        <v>3200</v>
      </c>
      <c r="U11" s="9">
        <f t="shared" si="5"/>
        <v>3200</v>
      </c>
      <c r="V11" s="9"/>
      <c r="W11" s="12">
        <f t="shared" si="6"/>
        <v>1.23076923076923</v>
      </c>
      <c r="X11" s="13"/>
    </row>
    <row r="12" ht="46.8" spans="1:24">
      <c r="A12" s="9">
        <v>9</v>
      </c>
      <c r="B12" s="9" t="s">
        <v>35</v>
      </c>
      <c r="C12" s="9" t="s">
        <v>36</v>
      </c>
      <c r="D12" s="9">
        <v>1000</v>
      </c>
      <c r="E12" s="10">
        <v>15</v>
      </c>
      <c r="F12" s="10">
        <f t="shared" si="0"/>
        <v>15000</v>
      </c>
      <c r="G12" s="9">
        <v>1000</v>
      </c>
      <c r="H12" s="9">
        <v>12</v>
      </c>
      <c r="I12" s="9">
        <v>1</v>
      </c>
      <c r="J12" s="9">
        <f t="shared" si="1"/>
        <v>12000</v>
      </c>
      <c r="K12" s="9"/>
      <c r="L12" s="9"/>
      <c r="M12" s="9"/>
      <c r="N12" s="9">
        <f t="shared" si="2"/>
        <v>0</v>
      </c>
      <c r="O12" s="9">
        <v>1000</v>
      </c>
      <c r="P12" s="9">
        <v>3</v>
      </c>
      <c r="Q12" s="9">
        <f t="shared" si="3"/>
        <v>3000</v>
      </c>
      <c r="R12" s="9"/>
      <c r="S12" s="10">
        <v>2</v>
      </c>
      <c r="T12" s="9">
        <f t="shared" si="4"/>
        <v>2000</v>
      </c>
      <c r="U12" s="9">
        <f t="shared" si="5"/>
        <v>2000</v>
      </c>
      <c r="V12" s="9"/>
      <c r="W12" s="12">
        <f t="shared" si="6"/>
        <v>0.769230769230769</v>
      </c>
      <c r="X12" s="13"/>
    </row>
    <row r="13" ht="46.8" spans="1:24">
      <c r="A13" s="9">
        <v>10</v>
      </c>
      <c r="B13" s="9" t="s">
        <v>37</v>
      </c>
      <c r="C13" s="9" t="s">
        <v>38</v>
      </c>
      <c r="D13" s="9">
        <v>2500</v>
      </c>
      <c r="E13" s="10">
        <v>10</v>
      </c>
      <c r="F13" s="10">
        <f t="shared" si="0"/>
        <v>25000</v>
      </c>
      <c r="G13" s="9">
        <v>2500</v>
      </c>
      <c r="H13" s="9">
        <v>10</v>
      </c>
      <c r="I13" s="9">
        <v>1</v>
      </c>
      <c r="J13" s="9">
        <f t="shared" si="1"/>
        <v>25000</v>
      </c>
      <c r="K13" s="9"/>
      <c r="L13" s="9"/>
      <c r="M13" s="9"/>
      <c r="N13" s="9"/>
      <c r="O13" s="9">
        <v>2500</v>
      </c>
      <c r="P13" s="9">
        <v>7.6</v>
      </c>
      <c r="Q13" s="9">
        <f t="shared" si="3"/>
        <v>19000</v>
      </c>
      <c r="R13" s="9"/>
      <c r="S13" s="10">
        <v>2</v>
      </c>
      <c r="T13" s="9">
        <f>D13*2</f>
        <v>5000</v>
      </c>
      <c r="U13" s="9">
        <f t="shared" si="5"/>
        <v>5000</v>
      </c>
      <c r="V13" s="9"/>
      <c r="W13" s="12">
        <f t="shared" si="6"/>
        <v>1.92307692307692</v>
      </c>
      <c r="X13" s="13"/>
    </row>
    <row r="14" ht="78" spans="1:24">
      <c r="A14" s="9">
        <v>11</v>
      </c>
      <c r="B14" s="9" t="s">
        <v>39</v>
      </c>
      <c r="C14" s="9" t="s">
        <v>40</v>
      </c>
      <c r="D14" s="9">
        <v>200</v>
      </c>
      <c r="E14" s="10">
        <v>10</v>
      </c>
      <c r="F14" s="10">
        <f t="shared" si="0"/>
        <v>2000</v>
      </c>
      <c r="G14" s="9">
        <v>200</v>
      </c>
      <c r="H14" s="9">
        <v>10</v>
      </c>
      <c r="I14" s="9">
        <v>1</v>
      </c>
      <c r="J14" s="9">
        <f t="shared" si="1"/>
        <v>2000</v>
      </c>
      <c r="K14" s="9"/>
      <c r="L14" s="9"/>
      <c r="M14" s="9"/>
      <c r="N14" s="9"/>
      <c r="O14" s="17"/>
      <c r="P14" s="17"/>
      <c r="Q14" s="17"/>
      <c r="R14" s="9"/>
      <c r="S14" s="10"/>
      <c r="T14" s="9">
        <f>D14*2</f>
        <v>400</v>
      </c>
      <c r="U14" s="9">
        <f t="shared" si="5"/>
        <v>0</v>
      </c>
      <c r="V14" s="9"/>
      <c r="W14" s="12">
        <f t="shared" si="6"/>
        <v>0.153846153846154</v>
      </c>
      <c r="X14" s="13"/>
    </row>
    <row r="15" ht="46.8" spans="1:24">
      <c r="A15" s="9">
        <v>12</v>
      </c>
      <c r="B15" s="9" t="s">
        <v>41</v>
      </c>
      <c r="C15" s="9" t="s">
        <v>42</v>
      </c>
      <c r="D15" s="9">
        <v>400</v>
      </c>
      <c r="E15" s="10">
        <v>15</v>
      </c>
      <c r="F15" s="10">
        <f t="shared" si="0"/>
        <v>6000</v>
      </c>
      <c r="G15" s="9">
        <v>400</v>
      </c>
      <c r="H15" s="9">
        <v>12</v>
      </c>
      <c r="I15" s="9">
        <v>1</v>
      </c>
      <c r="J15" s="9">
        <f t="shared" si="1"/>
        <v>4800</v>
      </c>
      <c r="K15" s="9"/>
      <c r="L15" s="9"/>
      <c r="M15" s="9"/>
      <c r="N15" s="9">
        <f t="shared" ref="N15:N18" si="7">K15*L15</f>
        <v>0</v>
      </c>
      <c r="O15" s="9">
        <v>400</v>
      </c>
      <c r="P15" s="9">
        <v>3</v>
      </c>
      <c r="Q15" s="9">
        <f t="shared" ref="Q15:Q18" si="8">O15*P15</f>
        <v>1200</v>
      </c>
      <c r="R15" s="9"/>
      <c r="S15" s="10"/>
      <c r="T15" s="9">
        <f t="shared" ref="T15:T18" si="9">G15*S15</f>
        <v>0</v>
      </c>
      <c r="U15" s="9">
        <f t="shared" si="5"/>
        <v>0</v>
      </c>
      <c r="V15" s="9"/>
      <c r="W15" s="12">
        <f t="shared" si="6"/>
        <v>0.307692307692308</v>
      </c>
      <c r="X15" s="13"/>
    </row>
    <row r="16" ht="78" spans="1:24">
      <c r="A16" s="9">
        <v>13</v>
      </c>
      <c r="B16" s="9" t="s">
        <v>43</v>
      </c>
      <c r="C16" s="9" t="s">
        <v>44</v>
      </c>
      <c r="D16" s="13">
        <v>1500</v>
      </c>
      <c r="E16" s="18">
        <f>H16+L16+P16++W29</f>
        <v>16</v>
      </c>
      <c r="F16" s="18">
        <f t="shared" si="0"/>
        <v>24000</v>
      </c>
      <c r="G16" s="13">
        <v>1500</v>
      </c>
      <c r="H16" s="13">
        <v>12</v>
      </c>
      <c r="I16" s="13">
        <v>1</v>
      </c>
      <c r="J16" s="13">
        <f t="shared" si="1"/>
        <v>18000</v>
      </c>
      <c r="K16" s="13"/>
      <c r="L16" s="13"/>
      <c r="M16" s="13"/>
      <c r="N16" s="13">
        <f t="shared" si="7"/>
        <v>0</v>
      </c>
      <c r="O16" s="13">
        <v>1500</v>
      </c>
      <c r="P16" s="13">
        <v>3</v>
      </c>
      <c r="Q16" s="13">
        <f t="shared" si="8"/>
        <v>4500</v>
      </c>
      <c r="R16" s="13"/>
      <c r="S16" s="18"/>
      <c r="T16" s="13">
        <f t="shared" si="9"/>
        <v>0</v>
      </c>
      <c r="U16" s="9">
        <f t="shared" si="5"/>
        <v>0</v>
      </c>
      <c r="V16" s="13"/>
      <c r="W16" s="19">
        <f>D16/1500</f>
        <v>1</v>
      </c>
      <c r="X16" s="13"/>
    </row>
    <row r="17" ht="31.2" spans="1:24">
      <c r="A17" s="9">
        <v>14</v>
      </c>
      <c r="B17" s="9" t="s">
        <v>45</v>
      </c>
      <c r="C17" s="9" t="s">
        <v>46</v>
      </c>
      <c r="D17" s="9">
        <v>2000</v>
      </c>
      <c r="E17" s="10">
        <v>7</v>
      </c>
      <c r="F17" s="10">
        <f t="shared" si="0"/>
        <v>14000</v>
      </c>
      <c r="G17" s="9">
        <v>2000</v>
      </c>
      <c r="H17" s="9">
        <v>7</v>
      </c>
      <c r="I17" s="9">
        <v>1</v>
      </c>
      <c r="J17" s="9">
        <f t="shared" si="1"/>
        <v>14000</v>
      </c>
      <c r="K17" s="9"/>
      <c r="L17" s="9"/>
      <c r="M17" s="9"/>
      <c r="N17" s="9">
        <f t="shared" si="7"/>
        <v>0</v>
      </c>
      <c r="O17" s="9"/>
      <c r="P17" s="9"/>
      <c r="Q17" s="9">
        <f t="shared" si="8"/>
        <v>0</v>
      </c>
      <c r="R17" s="9"/>
      <c r="S17" s="10"/>
      <c r="T17" s="9">
        <f t="shared" si="9"/>
        <v>0</v>
      </c>
      <c r="U17" s="9">
        <f t="shared" si="5"/>
        <v>0</v>
      </c>
      <c r="V17" s="9"/>
      <c r="W17" s="12">
        <f t="shared" ref="W17:W30" si="10">D17/1300</f>
        <v>1.53846153846154</v>
      </c>
      <c r="X17" s="13"/>
    </row>
    <row r="18" ht="31.2" spans="1:24">
      <c r="A18" s="9">
        <v>15</v>
      </c>
      <c r="B18" s="20" t="s">
        <v>47</v>
      </c>
      <c r="C18" s="9" t="s">
        <v>48</v>
      </c>
      <c r="D18" s="20">
        <v>1000</v>
      </c>
      <c r="E18" s="10">
        <f>H18+L18+P18++W33</f>
        <v>8</v>
      </c>
      <c r="F18" s="10">
        <f t="shared" si="0"/>
        <v>8000</v>
      </c>
      <c r="G18" s="20">
        <v>1000</v>
      </c>
      <c r="H18" s="20">
        <v>8</v>
      </c>
      <c r="I18" s="9">
        <v>1</v>
      </c>
      <c r="J18" s="9">
        <f t="shared" si="1"/>
        <v>8000</v>
      </c>
      <c r="K18" s="20"/>
      <c r="L18" s="20"/>
      <c r="M18" s="20"/>
      <c r="N18" s="9">
        <f t="shared" si="7"/>
        <v>0</v>
      </c>
      <c r="O18" s="20"/>
      <c r="P18" s="9"/>
      <c r="Q18" s="9">
        <f t="shared" si="8"/>
        <v>0</v>
      </c>
      <c r="R18" s="20"/>
      <c r="S18" s="10"/>
      <c r="T18" s="9">
        <f t="shared" si="9"/>
        <v>0</v>
      </c>
      <c r="U18" s="9">
        <f t="shared" si="5"/>
        <v>0</v>
      </c>
      <c r="V18" s="9"/>
      <c r="W18" s="12">
        <f t="shared" si="10"/>
        <v>0.769230769230769</v>
      </c>
      <c r="X18" s="13"/>
    </row>
    <row r="19" ht="46.8" spans="1:24">
      <c r="A19" s="9">
        <v>16</v>
      </c>
      <c r="B19" s="20" t="s">
        <v>49</v>
      </c>
      <c r="C19" s="9" t="s">
        <v>50</v>
      </c>
      <c r="D19" s="20">
        <v>200</v>
      </c>
      <c r="E19" s="10">
        <v>8</v>
      </c>
      <c r="F19" s="10">
        <f t="shared" si="0"/>
        <v>1600</v>
      </c>
      <c r="G19" s="20"/>
      <c r="H19" s="20"/>
      <c r="I19" s="9"/>
      <c r="J19" s="9"/>
      <c r="K19" s="20"/>
      <c r="L19" s="20"/>
      <c r="M19" s="20"/>
      <c r="N19" s="9"/>
      <c r="O19" s="20"/>
      <c r="P19" s="9"/>
      <c r="Q19" s="9"/>
      <c r="R19" s="20"/>
      <c r="S19" s="10"/>
      <c r="T19" s="9">
        <v>400</v>
      </c>
      <c r="U19" s="9">
        <f t="shared" si="5"/>
        <v>0</v>
      </c>
      <c r="V19" s="9">
        <v>400</v>
      </c>
      <c r="W19" s="12">
        <f t="shared" si="10"/>
        <v>0.153846153846154</v>
      </c>
      <c r="X19" s="13"/>
    </row>
    <row r="20" ht="46.8" spans="1:24">
      <c r="A20" s="9">
        <v>17</v>
      </c>
      <c r="B20" s="10" t="s">
        <v>51</v>
      </c>
      <c r="C20" s="10" t="s">
        <v>52</v>
      </c>
      <c r="D20" s="10">
        <v>1400</v>
      </c>
      <c r="E20" s="10">
        <f t="shared" ref="E20:E22" si="11">H20+L20+P20++W34</f>
        <v>12</v>
      </c>
      <c r="F20" s="10">
        <f t="shared" si="0"/>
        <v>16800</v>
      </c>
      <c r="G20" s="10">
        <v>1400</v>
      </c>
      <c r="H20" s="9">
        <v>12</v>
      </c>
      <c r="I20" s="9">
        <v>1</v>
      </c>
      <c r="J20" s="9">
        <f t="shared" ref="J20:J22" si="12">G20*H20*I20</f>
        <v>16800</v>
      </c>
      <c r="K20" s="9"/>
      <c r="L20" s="9"/>
      <c r="M20" s="9"/>
      <c r="N20" s="9">
        <f t="shared" ref="N20:N22" si="13">K20*L20</f>
        <v>0</v>
      </c>
      <c r="O20" s="9"/>
      <c r="P20" s="10"/>
      <c r="Q20" s="9">
        <f t="shared" ref="Q20:Q22" si="14">O20*P20</f>
        <v>0</v>
      </c>
      <c r="R20" s="9"/>
      <c r="S20" s="10">
        <v>2</v>
      </c>
      <c r="T20" s="9">
        <f t="shared" ref="T20:T22" si="15">G20*S20</f>
        <v>2800</v>
      </c>
      <c r="U20" s="9">
        <f t="shared" si="5"/>
        <v>2800</v>
      </c>
      <c r="V20" s="10"/>
      <c r="W20" s="12">
        <f t="shared" si="10"/>
        <v>1.07692307692308</v>
      </c>
      <c r="X20" s="13"/>
    </row>
    <row r="21" ht="31.2" spans="1:24">
      <c r="A21" s="9">
        <v>18</v>
      </c>
      <c r="B21" s="9" t="s">
        <v>53</v>
      </c>
      <c r="C21" s="9" t="s">
        <v>54</v>
      </c>
      <c r="D21" s="9">
        <v>1200</v>
      </c>
      <c r="E21" s="10">
        <f t="shared" si="11"/>
        <v>19.5</v>
      </c>
      <c r="F21" s="10">
        <f t="shared" si="0"/>
        <v>23400</v>
      </c>
      <c r="G21" s="9">
        <v>1200</v>
      </c>
      <c r="H21" s="9">
        <v>16</v>
      </c>
      <c r="I21" s="9">
        <v>1</v>
      </c>
      <c r="J21" s="9">
        <f t="shared" si="12"/>
        <v>19200</v>
      </c>
      <c r="K21" s="9"/>
      <c r="L21" s="9"/>
      <c r="M21" s="9"/>
      <c r="N21" s="9">
        <f t="shared" si="13"/>
        <v>0</v>
      </c>
      <c r="O21" s="9">
        <v>1200</v>
      </c>
      <c r="P21" s="9">
        <v>3.5</v>
      </c>
      <c r="Q21" s="9">
        <f t="shared" si="14"/>
        <v>4200</v>
      </c>
      <c r="R21" s="9"/>
      <c r="S21" s="10">
        <v>2</v>
      </c>
      <c r="T21" s="9">
        <f t="shared" si="15"/>
        <v>2400</v>
      </c>
      <c r="U21" s="9">
        <f t="shared" si="5"/>
        <v>2400</v>
      </c>
      <c r="V21" s="9"/>
      <c r="W21" s="12">
        <f t="shared" si="10"/>
        <v>0.923076923076923</v>
      </c>
      <c r="X21" s="13"/>
    </row>
    <row r="22" ht="46.8" spans="1:24">
      <c r="A22" s="9">
        <v>19</v>
      </c>
      <c r="B22" s="21" t="s">
        <v>55</v>
      </c>
      <c r="C22" s="21" t="s">
        <v>56</v>
      </c>
      <c r="D22" s="21">
        <v>2800</v>
      </c>
      <c r="E22" s="10">
        <f t="shared" si="11"/>
        <v>23</v>
      </c>
      <c r="F22" s="10">
        <f t="shared" si="0"/>
        <v>64400</v>
      </c>
      <c r="G22" s="21">
        <v>2800</v>
      </c>
      <c r="H22" s="9">
        <v>20</v>
      </c>
      <c r="I22" s="9">
        <v>1</v>
      </c>
      <c r="J22" s="9">
        <f t="shared" si="12"/>
        <v>56000</v>
      </c>
      <c r="K22" s="9"/>
      <c r="L22" s="9"/>
      <c r="M22" s="9"/>
      <c r="N22" s="9">
        <f t="shared" si="13"/>
        <v>0</v>
      </c>
      <c r="O22" s="9">
        <v>2800</v>
      </c>
      <c r="P22" s="21">
        <v>3</v>
      </c>
      <c r="Q22" s="9">
        <f t="shared" si="14"/>
        <v>8400</v>
      </c>
      <c r="R22" s="9"/>
      <c r="S22" s="10">
        <v>2</v>
      </c>
      <c r="T22" s="9">
        <f t="shared" si="15"/>
        <v>5600</v>
      </c>
      <c r="U22" s="9">
        <f t="shared" si="5"/>
        <v>5600</v>
      </c>
      <c r="V22" s="21"/>
      <c r="W22" s="12">
        <f t="shared" si="10"/>
        <v>2.15384615384615</v>
      </c>
      <c r="X22" s="13"/>
    </row>
    <row r="23" ht="46.8" spans="1:24">
      <c r="A23" s="9">
        <v>20</v>
      </c>
      <c r="B23" s="21" t="s">
        <v>55</v>
      </c>
      <c r="C23" s="21" t="s">
        <v>57</v>
      </c>
      <c r="D23" s="22">
        <v>1000</v>
      </c>
      <c r="E23" s="10">
        <v>8</v>
      </c>
      <c r="F23" s="10">
        <f t="shared" si="0"/>
        <v>8000</v>
      </c>
      <c r="G23" s="22"/>
      <c r="H23" s="23"/>
      <c r="I23" s="9"/>
      <c r="J23" s="23"/>
      <c r="K23" s="23"/>
      <c r="L23" s="23"/>
      <c r="M23" s="23"/>
      <c r="N23" s="9"/>
      <c r="O23" s="23"/>
      <c r="P23" s="22"/>
      <c r="Q23" s="9"/>
      <c r="R23" s="23"/>
      <c r="S23" s="15">
        <v>2</v>
      </c>
      <c r="T23" s="9">
        <v>2000</v>
      </c>
      <c r="U23" s="9">
        <f t="shared" si="5"/>
        <v>2000</v>
      </c>
      <c r="V23" s="22"/>
      <c r="W23" s="12">
        <f t="shared" si="10"/>
        <v>0.769230769230769</v>
      </c>
      <c r="X23" s="13"/>
    </row>
    <row r="24" ht="46.8" spans="1:24">
      <c r="A24" s="9">
        <v>21</v>
      </c>
      <c r="B24" s="22" t="s">
        <v>58</v>
      </c>
      <c r="C24" s="21" t="s">
        <v>59</v>
      </c>
      <c r="D24" s="22">
        <v>3600</v>
      </c>
      <c r="E24" s="10">
        <f t="shared" ref="E24:E30" si="16">H24+L24+P24++W37</f>
        <v>12</v>
      </c>
      <c r="F24" s="10">
        <f t="shared" si="0"/>
        <v>43200</v>
      </c>
      <c r="G24" s="22">
        <v>3600</v>
      </c>
      <c r="H24" s="23">
        <v>12</v>
      </c>
      <c r="I24" s="9">
        <v>1</v>
      </c>
      <c r="J24" s="23">
        <f t="shared" ref="J24:J30" si="17">G24*H24*I24</f>
        <v>43200</v>
      </c>
      <c r="K24" s="23"/>
      <c r="L24" s="23"/>
      <c r="M24" s="23"/>
      <c r="N24" s="9">
        <f t="shared" ref="N24:N30" si="18">K24*L24</f>
        <v>0</v>
      </c>
      <c r="O24" s="23"/>
      <c r="P24" s="22"/>
      <c r="Q24" s="9">
        <f t="shared" ref="Q24:Q30" si="19">O24*P24</f>
        <v>0</v>
      </c>
      <c r="R24" s="23"/>
      <c r="S24" s="15">
        <v>2</v>
      </c>
      <c r="T24" s="23">
        <f t="shared" ref="T24:T30" si="20">G24*S24</f>
        <v>7200</v>
      </c>
      <c r="U24" s="9">
        <f t="shared" si="5"/>
        <v>7200</v>
      </c>
      <c r="V24" s="22">
        <v>14400</v>
      </c>
      <c r="W24" s="12">
        <f t="shared" si="10"/>
        <v>2.76923076923077</v>
      </c>
      <c r="X24" s="13"/>
    </row>
    <row r="25" ht="46.8" spans="1:24">
      <c r="A25" s="9">
        <v>22</v>
      </c>
      <c r="B25" s="21" t="s">
        <v>60</v>
      </c>
      <c r="C25" s="21" t="s">
        <v>61</v>
      </c>
      <c r="D25" s="21">
        <v>4600</v>
      </c>
      <c r="E25" s="10">
        <f t="shared" si="16"/>
        <v>10</v>
      </c>
      <c r="F25" s="10">
        <f t="shared" si="0"/>
        <v>46000</v>
      </c>
      <c r="G25" s="21">
        <v>4600</v>
      </c>
      <c r="H25" s="9">
        <v>10</v>
      </c>
      <c r="I25" s="9">
        <v>1</v>
      </c>
      <c r="J25" s="9">
        <f t="shared" si="17"/>
        <v>46000</v>
      </c>
      <c r="K25" s="9"/>
      <c r="L25" s="9"/>
      <c r="M25" s="9">
        <v>1</v>
      </c>
      <c r="N25" s="9">
        <f t="shared" si="18"/>
        <v>0</v>
      </c>
      <c r="O25" s="9"/>
      <c r="P25" s="21"/>
      <c r="Q25" s="9">
        <f t="shared" si="19"/>
        <v>0</v>
      </c>
      <c r="R25" s="9"/>
      <c r="S25" s="10">
        <v>2</v>
      </c>
      <c r="T25" s="9">
        <f t="shared" si="20"/>
        <v>9200</v>
      </c>
      <c r="U25" s="9">
        <f t="shared" si="5"/>
        <v>9200</v>
      </c>
      <c r="V25" s="21">
        <v>72000</v>
      </c>
      <c r="W25" s="12">
        <f t="shared" si="10"/>
        <v>3.53846153846154</v>
      </c>
      <c r="X25" s="13"/>
    </row>
    <row r="26" ht="46.8" spans="1:24">
      <c r="A26" s="9">
        <v>23</v>
      </c>
      <c r="B26" s="21" t="s">
        <v>62</v>
      </c>
      <c r="C26" s="9" t="s">
        <v>63</v>
      </c>
      <c r="D26" s="21">
        <v>500</v>
      </c>
      <c r="E26" s="10">
        <f t="shared" si="16"/>
        <v>16</v>
      </c>
      <c r="F26" s="10">
        <f t="shared" si="0"/>
        <v>8000</v>
      </c>
      <c r="G26" s="21">
        <v>500</v>
      </c>
      <c r="H26" s="9">
        <v>9</v>
      </c>
      <c r="I26" s="9">
        <v>1</v>
      </c>
      <c r="J26" s="9">
        <f t="shared" si="17"/>
        <v>4500</v>
      </c>
      <c r="K26" s="9">
        <v>500</v>
      </c>
      <c r="L26" s="9">
        <v>3.5</v>
      </c>
      <c r="M26" s="9">
        <v>1</v>
      </c>
      <c r="N26" s="9">
        <f t="shared" si="18"/>
        <v>1750</v>
      </c>
      <c r="O26" s="9">
        <v>500</v>
      </c>
      <c r="P26" s="21">
        <v>3.5</v>
      </c>
      <c r="Q26" s="9">
        <f t="shared" si="19"/>
        <v>1750</v>
      </c>
      <c r="R26" s="9"/>
      <c r="S26" s="10">
        <v>6</v>
      </c>
      <c r="T26" s="9">
        <f t="shared" si="20"/>
        <v>3000</v>
      </c>
      <c r="U26" s="9">
        <f t="shared" si="5"/>
        <v>3000</v>
      </c>
      <c r="V26" s="21">
        <v>4750</v>
      </c>
      <c r="W26" s="12">
        <f t="shared" si="10"/>
        <v>0.384615384615385</v>
      </c>
      <c r="X26" s="13"/>
    </row>
    <row r="27" ht="31.2" spans="1:24">
      <c r="A27" s="9">
        <v>24</v>
      </c>
      <c r="B27" s="21" t="s">
        <v>64</v>
      </c>
      <c r="C27" s="9" t="s">
        <v>65</v>
      </c>
      <c r="D27" s="21">
        <v>2500</v>
      </c>
      <c r="E27" s="10">
        <f t="shared" si="16"/>
        <v>23.5</v>
      </c>
      <c r="F27" s="10">
        <f t="shared" si="0"/>
        <v>58750</v>
      </c>
      <c r="G27" s="21">
        <v>2500</v>
      </c>
      <c r="H27" s="9">
        <v>21</v>
      </c>
      <c r="I27" s="9">
        <v>1</v>
      </c>
      <c r="J27" s="9">
        <f t="shared" si="17"/>
        <v>52500</v>
      </c>
      <c r="K27" s="9"/>
      <c r="L27" s="9"/>
      <c r="M27" s="9"/>
      <c r="N27" s="9">
        <f t="shared" si="18"/>
        <v>0</v>
      </c>
      <c r="O27" s="9">
        <v>2500</v>
      </c>
      <c r="P27" s="21">
        <v>2.5</v>
      </c>
      <c r="Q27" s="9">
        <f t="shared" si="19"/>
        <v>6250</v>
      </c>
      <c r="R27" s="9"/>
      <c r="S27" s="10">
        <v>2</v>
      </c>
      <c r="T27" s="9">
        <f t="shared" si="20"/>
        <v>5000</v>
      </c>
      <c r="U27" s="9">
        <f t="shared" si="5"/>
        <v>5000</v>
      </c>
      <c r="V27" s="21"/>
      <c r="W27" s="12">
        <f t="shared" si="10"/>
        <v>1.92307692307692</v>
      </c>
      <c r="X27" s="13"/>
    </row>
    <row r="28" ht="31.2" spans="1:24">
      <c r="A28" s="9">
        <v>25</v>
      </c>
      <c r="B28" s="24" t="s">
        <v>66</v>
      </c>
      <c r="C28" s="9" t="s">
        <v>67</v>
      </c>
      <c r="D28" s="24">
        <v>1300</v>
      </c>
      <c r="E28" s="10">
        <f t="shared" si="16"/>
        <v>19.8</v>
      </c>
      <c r="F28" s="10">
        <f t="shared" si="0"/>
        <v>25740</v>
      </c>
      <c r="G28" s="24">
        <v>1300</v>
      </c>
      <c r="H28" s="9">
        <v>16</v>
      </c>
      <c r="I28" s="9">
        <v>1</v>
      </c>
      <c r="J28" s="9">
        <f t="shared" si="17"/>
        <v>20800</v>
      </c>
      <c r="K28" s="9"/>
      <c r="L28" s="9"/>
      <c r="M28" s="9"/>
      <c r="N28" s="9">
        <f t="shared" si="18"/>
        <v>0</v>
      </c>
      <c r="O28" s="9">
        <v>1300</v>
      </c>
      <c r="P28" s="24">
        <v>3.8</v>
      </c>
      <c r="Q28" s="9">
        <f t="shared" si="19"/>
        <v>4940</v>
      </c>
      <c r="R28" s="9"/>
      <c r="S28" s="10">
        <v>2</v>
      </c>
      <c r="T28" s="9">
        <f t="shared" si="20"/>
        <v>2600</v>
      </c>
      <c r="U28" s="9">
        <f t="shared" si="5"/>
        <v>2600</v>
      </c>
      <c r="V28" s="24"/>
      <c r="W28" s="12">
        <f t="shared" si="10"/>
        <v>1</v>
      </c>
      <c r="X28" s="13"/>
    </row>
    <row r="29" ht="31.2" spans="1:24">
      <c r="A29" s="9">
        <v>26</v>
      </c>
      <c r="B29" s="9" t="s">
        <v>68</v>
      </c>
      <c r="C29" s="9" t="s">
        <v>69</v>
      </c>
      <c r="D29" s="9">
        <v>1300</v>
      </c>
      <c r="E29" s="10">
        <f t="shared" si="16"/>
        <v>20.5</v>
      </c>
      <c r="F29" s="10">
        <f t="shared" si="0"/>
        <v>26650</v>
      </c>
      <c r="G29" s="9">
        <v>1300</v>
      </c>
      <c r="H29" s="9">
        <v>18</v>
      </c>
      <c r="I29" s="9">
        <v>1</v>
      </c>
      <c r="J29" s="9">
        <f t="shared" si="17"/>
        <v>23400</v>
      </c>
      <c r="K29" s="9"/>
      <c r="L29" s="9"/>
      <c r="M29" s="9"/>
      <c r="N29" s="9">
        <f t="shared" si="18"/>
        <v>0</v>
      </c>
      <c r="O29" s="9">
        <v>1300</v>
      </c>
      <c r="P29" s="9">
        <v>2.5</v>
      </c>
      <c r="Q29" s="9">
        <f t="shared" si="19"/>
        <v>3250</v>
      </c>
      <c r="R29" s="9"/>
      <c r="S29" s="10">
        <v>2</v>
      </c>
      <c r="T29" s="9">
        <f t="shared" si="20"/>
        <v>2600</v>
      </c>
      <c r="U29" s="9">
        <f t="shared" si="5"/>
        <v>2600</v>
      </c>
      <c r="V29" s="9">
        <v>1000</v>
      </c>
      <c r="W29" s="12">
        <f t="shared" si="10"/>
        <v>1</v>
      </c>
      <c r="X29" s="13"/>
    </row>
    <row r="30" ht="62.4" spans="1:24">
      <c r="A30" s="9">
        <v>27</v>
      </c>
      <c r="B30" s="9" t="s">
        <v>70</v>
      </c>
      <c r="C30" s="9" t="s">
        <v>71</v>
      </c>
      <c r="D30" s="9">
        <v>3200</v>
      </c>
      <c r="E30" s="10">
        <f t="shared" si="16"/>
        <v>12</v>
      </c>
      <c r="F30" s="10">
        <f t="shared" si="0"/>
        <v>38400</v>
      </c>
      <c r="G30" s="9">
        <v>3200</v>
      </c>
      <c r="H30" s="9">
        <v>10</v>
      </c>
      <c r="I30" s="9">
        <v>1</v>
      </c>
      <c r="J30" s="9">
        <f t="shared" si="17"/>
        <v>32000</v>
      </c>
      <c r="K30" s="9"/>
      <c r="L30" s="9"/>
      <c r="M30" s="9"/>
      <c r="N30" s="9">
        <f t="shared" si="18"/>
        <v>0</v>
      </c>
      <c r="O30" s="9">
        <v>3200</v>
      </c>
      <c r="P30" s="9">
        <v>2</v>
      </c>
      <c r="Q30" s="9">
        <f t="shared" si="19"/>
        <v>6400</v>
      </c>
      <c r="R30" s="9"/>
      <c r="S30" s="10">
        <v>2</v>
      </c>
      <c r="T30" s="9">
        <f t="shared" si="20"/>
        <v>6400</v>
      </c>
      <c r="U30" s="9">
        <f t="shared" si="5"/>
        <v>6400</v>
      </c>
      <c r="V30" s="9"/>
      <c r="W30" s="12">
        <f t="shared" si="10"/>
        <v>2.46153846153846</v>
      </c>
      <c r="X30" s="13"/>
    </row>
    <row r="31" ht="15.6" spans="1:24">
      <c r="A31" s="2" t="s">
        <v>72</v>
      </c>
      <c r="B31" s="2"/>
      <c r="C31" s="2"/>
      <c r="D31" s="2">
        <f t="shared" ref="D31:Q31" si="21">SUM(D4:D30)</f>
        <v>50200</v>
      </c>
      <c r="E31" s="2">
        <f t="shared" si="21"/>
        <v>415.6</v>
      </c>
      <c r="F31" s="2">
        <f t="shared" si="21"/>
        <v>829260</v>
      </c>
      <c r="G31" s="2">
        <f t="shared" si="21"/>
        <v>49000</v>
      </c>
      <c r="H31" s="2">
        <f t="shared" si="21"/>
        <v>343</v>
      </c>
      <c r="I31" s="2">
        <f t="shared" si="21"/>
        <v>25</v>
      </c>
      <c r="J31" s="2">
        <f t="shared" si="21"/>
        <v>678700</v>
      </c>
      <c r="K31" s="2">
        <f t="shared" si="21"/>
        <v>11500</v>
      </c>
      <c r="L31" s="2">
        <f t="shared" si="21"/>
        <v>15.8</v>
      </c>
      <c r="M31" s="2">
        <f t="shared" si="21"/>
        <v>4</v>
      </c>
      <c r="N31" s="2">
        <f t="shared" si="21"/>
        <v>75320</v>
      </c>
      <c r="O31" s="2">
        <f t="shared" si="21"/>
        <v>26400</v>
      </c>
      <c r="P31" s="2">
        <f t="shared" si="21"/>
        <v>47.4</v>
      </c>
      <c r="Q31" s="2">
        <f t="shared" si="21"/>
        <v>83140</v>
      </c>
      <c r="R31" s="2"/>
      <c r="S31" s="2"/>
      <c r="T31" s="2">
        <f t="shared" ref="T31:W31" si="22">SUM(T4:T30)</f>
        <v>114600</v>
      </c>
      <c r="U31" s="25">
        <f t="shared" si="22"/>
        <v>113800</v>
      </c>
      <c r="V31" s="25">
        <f t="shared" si="22"/>
        <v>333710</v>
      </c>
      <c r="W31" s="26">
        <f t="shared" si="22"/>
        <v>38.4615384615385</v>
      </c>
      <c r="X31" s="27"/>
    </row>
  </sheetData>
  <mergeCells count="17">
    <mergeCell ref="A1:X1"/>
    <mergeCell ref="G2:J2"/>
    <mergeCell ref="K2:N2"/>
    <mergeCell ref="O2:Q2"/>
    <mergeCell ref="A31:B31"/>
    <mergeCell ref="A2:A3"/>
    <mergeCell ref="B2:B3"/>
    <mergeCell ref="B5:B6"/>
    <mergeCell ref="C2:C3"/>
    <mergeCell ref="D2:D3"/>
    <mergeCell ref="E2:E3"/>
    <mergeCell ref="F2:F3"/>
    <mergeCell ref="U2:U3"/>
    <mergeCell ref="V2:V3"/>
    <mergeCell ref="W2:W3"/>
    <mergeCell ref="X2:X3"/>
    <mergeCell ref="S2:T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</dc:creator>
  <cp:lastModifiedBy>袁萍萍</cp:lastModifiedBy>
  <dcterms:created xsi:type="dcterms:W3CDTF">2025-12-05T01:22:43Z</dcterms:created>
  <dcterms:modified xsi:type="dcterms:W3CDTF">2025-12-05T01:24:30Z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7A18998151FB47E6A44B657FD14809A4_11</vt:lpwstr>
  </property>
  <property fmtid="{D5CDD505-2E9C-101B-9397-08002B2CF9AE}" pid="3" name="KSOProductBuildVer">
    <vt:lpwstr>2052-12.1.0.23542</vt:lpwstr>
  </property>
</Properties>
</file>