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汇总表" sheetId="1" r:id="rId1"/>
    <sheet name="水利局" sheetId="3" r:id="rId2"/>
    <sheet name=" 交通局" sheetId="4" r:id="rId3"/>
    <sheet name="湖塘、前黄、嘉泽、南夏墅、礼嘉" sheetId="7" r:id="rId4"/>
  </sheets>
  <definedNames>
    <definedName name="_xlnm.Print_Area" localSheetId="2">' 交通局'!$A$2:$G$7</definedName>
    <definedName name="_xlnm.Print_Area" localSheetId="3">湖塘、前黄、嘉泽、南夏墅、礼嘉!$A$1:$G$29</definedName>
    <definedName name="_xlnm.Print_Area" localSheetId="0">汇总表!$A$1:$D$30</definedName>
    <definedName name="_xlnm.Print_Area" localSheetId="1">水利局!$A$1:$G$21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<sst xmlns="http://schemas.openxmlformats.org/spreadsheetml/2006/main" count="178" uniqueCount="88">
  <si>
    <t>报价明细表</t>
  </si>
  <si>
    <t>项目名称：武进区城市公共服务（水利管护及排水设施养护）项目</t>
  </si>
  <si>
    <t>项目编号：JSZC-320412-JSWJ-G2025-0023</t>
  </si>
  <si>
    <t>单位：元</t>
  </si>
  <si>
    <t>序号</t>
  </si>
  <si>
    <t>分项目名称</t>
  </si>
  <si>
    <t>年度报价</t>
  </si>
  <si>
    <t>备注</t>
  </si>
  <si>
    <t>常州市武进区水利局</t>
  </si>
  <si>
    <t>半夜浜、战斗河水质提升工程设施长效管护服务</t>
  </si>
  <si>
    <t>锡溧漕河航道及大通河（苏南运河北侧段）保洁服务项目</t>
  </si>
  <si>
    <t>新孟河（南延段）、北干河、漕桥河、太滆运河河道绿化、岸坡设施、防汛道路长效管护项目</t>
  </si>
  <si>
    <t>骨干河湖应急处置</t>
  </si>
  <si>
    <t>常州市武进区公路事业发展中心</t>
  </si>
  <si>
    <t>武进区县道公路泵站管养服务</t>
  </si>
  <si>
    <t>相关镇人民政府</t>
  </si>
  <si>
    <t>湖塘镇河道长效管护服务</t>
  </si>
  <si>
    <t>常州市武进区前黄镇圩堤长效管护服务</t>
  </si>
  <si>
    <t>嘉泽镇镇级河道长效管护服务</t>
  </si>
  <si>
    <t>南夏墅街道镇村级河道长效管护服务</t>
  </si>
  <si>
    <t>礼嘉镇河道长效管护项目</t>
  </si>
  <si>
    <t>年度报价合计</t>
  </si>
  <si>
    <t>（1）+（2）+（3）</t>
  </si>
  <si>
    <t>三年报价总计</t>
  </si>
  <si>
    <r>
      <rPr>
        <sz val="10"/>
        <rFont val="宋体"/>
        <charset val="134"/>
      </rPr>
      <t>（4）</t>
    </r>
    <r>
      <rPr>
        <sz val="10"/>
        <rFont val="Arial"/>
        <charset val="134"/>
      </rPr>
      <t>×</t>
    </r>
    <r>
      <rPr>
        <sz val="10"/>
        <rFont val="宋体"/>
        <charset val="134"/>
      </rPr>
      <t>3</t>
    </r>
  </si>
  <si>
    <t>投标报价：</t>
  </si>
  <si>
    <t>注：1.投标人须对本项目进行年度费用进行测算，并按3年总费用计入投标报价。本报价明细表的“三年报价总计”应与开标一览表“总价”一致。</t>
  </si>
  <si>
    <t>2.投标报价应包括服务期内的人工工资、机械和设备设施费用、检测费、维修费、处置费、运输费，还包括管理平台、办公、保险、各种税费及政策性文件规定及合同包含的所有风险、责任等各项应有费用。除非合同条款中另有规定，投标人所报价格在合同实施期间不因市场变化因素而变动。</t>
  </si>
  <si>
    <t>3.投标人必须填报此表以及各分项报价表。分项报价表按年度报价，投标人应将分项报价表总计金额填入报价明细表各分项目对应的年度报价栏。</t>
  </si>
  <si>
    <t>4.招标清单中标注“不可竞争费”的项目，必须在投标报价表中无修改的填报。否则将视为未响应招标文件的实质性要求。</t>
  </si>
  <si>
    <t>5.投标人的报价不得超过各单价限价，年度报价合计不得超过1016万元/年。</t>
  </si>
  <si>
    <t>投标单位名称：</t>
  </si>
  <si>
    <t>（签章）</t>
  </si>
  <si>
    <t>日期：    年   月   日</t>
  </si>
  <si>
    <t>1.1 半夜浜、战斗河水质提升工程设施长效管护项目</t>
  </si>
  <si>
    <t>项目名称</t>
  </si>
  <si>
    <t>单位</t>
  </si>
  <si>
    <t>数量</t>
  </si>
  <si>
    <t>单价</t>
  </si>
  <si>
    <t>合价</t>
  </si>
  <si>
    <t>半夜浜、战斗河水质提升工程设施长效管护项目</t>
  </si>
  <si>
    <t>万吨</t>
  </si>
  <si>
    <t>单价限价3000元/万吨</t>
  </si>
  <si>
    <t>总计</t>
  </si>
  <si>
    <t>1.2 锡溧漕河航道及大通河（苏南运河北侧段）保洁服务项目</t>
  </si>
  <si>
    <t>大通河（苏南运河北侧武进段）河道及岸坡保洁</t>
  </si>
  <si>
    <t>km</t>
  </si>
  <si>
    <t>含支浜保洁
单价限价29500元/km</t>
  </si>
  <si>
    <t>锡溧漕河航道保洁</t>
  </si>
  <si>
    <t>单价限价85947元/km</t>
  </si>
  <si>
    <t>1.3 新孟河（南延段）、北干河、漕桥河、太滆运河河道绿化、岸坡设施、防汛道路长效管护项目</t>
  </si>
  <si>
    <t>绿化长效管护</t>
  </si>
  <si>
    <t>㎡</t>
  </si>
  <si>
    <t>单价限价3.5元/m2</t>
  </si>
  <si>
    <t>岸坡设施、防汛道路等维修费</t>
  </si>
  <si>
    <t>元</t>
  </si>
  <si>
    <t>按折扣率报价，报价不超过100%</t>
  </si>
  <si>
    <t>1.4 骨干河湖应急处置</t>
  </si>
  <si>
    <t>项</t>
  </si>
  <si>
    <t>不可竞争费（包括但不限于蓝藻、水葫芦打捞等）</t>
  </si>
  <si>
    <t>2.1  武进区县道公路泵站管养项目</t>
  </si>
  <si>
    <t>排水泵站（人工看护型）</t>
  </si>
  <si>
    <t>座</t>
  </si>
  <si>
    <t>单价限价13万元/座</t>
  </si>
  <si>
    <t>排水泵站（无人看护型）</t>
  </si>
  <si>
    <t>单价限价6万元/座</t>
  </si>
  <si>
    <t>注：上述报价不包含电费、维修费</t>
  </si>
  <si>
    <t>3.1  湖塘镇河道长效管护项目</t>
  </si>
  <si>
    <t>单价限价1.5万元/km</t>
  </si>
  <si>
    <t>考核经费</t>
  </si>
  <si>
    <t>不可竞争费</t>
  </si>
  <si>
    <t>应急经费</t>
  </si>
  <si>
    <t>3.2 常州市武进区前黄镇圩堤长效管护项目</t>
  </si>
  <si>
    <t>达标圩堤</t>
  </si>
  <si>
    <t>单价限价8020元/km</t>
  </si>
  <si>
    <t>非达标圩堤</t>
  </si>
  <si>
    <t>单价限价3010元/km</t>
  </si>
  <si>
    <t>3.3  嘉泽镇镇级河道长效管护项目</t>
  </si>
  <si>
    <t>嘉泽镇镇级河道长效管护</t>
  </si>
  <si>
    <t>单价限价1.3万元/km</t>
  </si>
  <si>
    <t>3.4  南夏墅街道镇村级河道长效管护项目</t>
  </si>
  <si>
    <t>镇村级河道</t>
  </si>
  <si>
    <t>单价限价10143元/km</t>
  </si>
  <si>
    <t>突击费用</t>
  </si>
  <si>
    <t>3.5  礼嘉镇河道长效管护项目</t>
  </si>
  <si>
    <t>河道管护</t>
  </si>
  <si>
    <t>单价限价1.45万元/km</t>
  </si>
  <si>
    <t>应急费用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</si>
</sst>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3">
    <font>
      <sz val="11"/>
      <color theme="1"/>
      <name val="等线"/>
      <charset val="134"/>
      <scheme val="minor"/>
    </font>
    <font>
      <sz val="10"/>
      <color theme="1"/>
      <name val="宋体"/>
      <charset val="134"/>
    </font>
    <font>
      <b/>
      <sz val="12"/>
      <color theme="1"/>
      <name val="宋体"/>
      <charset val="134"/>
    </font>
    <font>
      <sz val="10"/>
      <name val="宋体"/>
      <charset val="134"/>
    </font>
    <font>
      <b/>
      <sz val="14"/>
      <color theme="1"/>
      <name val="宋体"/>
      <charset val="134"/>
    </font>
    <font>
      <sz val="11"/>
      <color theme="1"/>
      <name val="宋体"/>
      <charset val="134"/>
    </font>
    <font>
      <b/>
      <sz val="11"/>
      <color theme="1"/>
      <name val="宋体"/>
      <charset val="134"/>
    </font>
    <font>
      <sz val="16"/>
      <color theme="1"/>
      <name val="宋体"/>
      <charset val="134"/>
    </font>
    <font>
      <sz val="10"/>
      <color rgb="FF000000"/>
      <name val="宋体"/>
      <charset val="134"/>
    </font>
    <font>
      <b/>
      <sz val="10"/>
      <name val="宋体"/>
      <charset val="134"/>
    </font>
    <font>
      <b/>
      <u/>
      <sz val="12"/>
      <name val="宋体"/>
      <charset val="134"/>
    </font>
    <font>
      <sz val="10.5"/>
      <color theme="1"/>
      <name val="宋体"/>
      <charset val="134"/>
    </font>
    <font>
      <b/>
      <sz val="10.5"/>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47">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2" xfId="0" applyFont="1" applyBorder="1" applyAlignment="1">
      <alignment horizontal="center" vertical="center"/>
    </xf>
    <xf numFmtId="1" fontId="1" fillId="0" borderId="2" xfId="0" applyNumberFormat="1" applyFont="1" applyBorder="1" applyAlignment="1" applyProtection="1">
      <alignment horizontal="center" vertical="center"/>
      <protection locked="0"/>
    </xf>
    <xf numFmtId="1" fontId="1" fillId="0" borderId="2" xfId="0" applyNumberFormat="1"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1" fontId="1" fillId="2" borderId="2" xfId="0"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1" fillId="2" borderId="2" xfId="0" applyFont="1" applyFill="1" applyBorder="1" applyAlignment="1">
      <alignment horizontal="center" vertical="center"/>
    </xf>
    <xf numFmtId="176" fontId="1" fillId="2" borderId="2" xfId="0" applyNumberFormat="1" applyFont="1" applyFill="1" applyBorder="1" applyAlignment="1">
      <alignment horizontal="center" vertical="center"/>
    </xf>
    <xf numFmtId="1" fontId="1" fillId="2" borderId="2" xfId="0" applyNumberFormat="1" applyFont="1" applyFill="1" applyBorder="1" applyAlignment="1">
      <alignment horizontal="center" vertical="center"/>
    </xf>
    <xf numFmtId="0" fontId="4" fillId="0" borderId="1" xfId="0" applyFont="1" applyBorder="1" applyAlignment="1">
      <alignment horizontal="center" vertical="center"/>
    </xf>
    <xf numFmtId="0" fontId="1" fillId="0" borderId="0" xfId="0" applyFont="1" applyAlignment="1">
      <alignment horizontal="left" vertical="center"/>
    </xf>
    <xf numFmtId="0" fontId="5" fillId="0" borderId="0" xfId="0" applyFont="1" applyAlignment="1">
      <alignment vertical="center"/>
    </xf>
    <xf numFmtId="0" fontId="1" fillId="0" borderId="0" xfId="0" applyFont="1" applyBorder="1" applyAlignment="1">
      <alignment horizontal="center" vertical="center"/>
    </xf>
    <xf numFmtId="0" fontId="1" fillId="0" borderId="2" xfId="0" applyFont="1" applyBorder="1" applyAlignment="1" applyProtection="1">
      <alignment horizontal="center" vertical="center"/>
      <protection locked="0"/>
    </xf>
    <xf numFmtId="0" fontId="6" fillId="0" borderId="1" xfId="0" applyFont="1" applyBorder="1" applyAlignment="1">
      <alignment horizontal="center" vertical="center" wrapText="1"/>
    </xf>
    <xf numFmtId="9" fontId="1" fillId="0" borderId="2" xfId="0" applyNumberFormat="1" applyFont="1" applyBorder="1" applyAlignment="1" applyProtection="1">
      <alignment horizontal="center" vertical="center"/>
      <protection locked="0"/>
    </xf>
    <xf numFmtId="0" fontId="1" fillId="0" borderId="0" xfId="0" applyFont="1" applyProtection="1">
      <protection locked="0"/>
    </xf>
    <xf numFmtId="0" fontId="5" fillId="0" borderId="0" xfId="0" applyFont="1" applyAlignment="1" applyProtection="1">
      <alignment horizontal="left"/>
      <protection locked="0"/>
    </xf>
    <xf numFmtId="0" fontId="5" fillId="0" borderId="0" xfId="0" applyFont="1" applyProtection="1">
      <protection locked="0"/>
    </xf>
    <xf numFmtId="0" fontId="5" fillId="0" borderId="0" xfId="0" applyFont="1" applyAlignment="1" applyProtection="1">
      <alignment vertical="center"/>
      <protection locked="0"/>
    </xf>
    <xf numFmtId="0" fontId="7" fillId="0" borderId="0" xfId="0" applyFont="1" applyAlignment="1">
      <alignment horizontal="center" vertical="center"/>
    </xf>
    <xf numFmtId="0" fontId="1" fillId="0" borderId="0" xfId="0" applyFont="1" applyAlignment="1" applyProtection="1">
      <alignment vertical="center"/>
      <protection locked="0"/>
    </xf>
    <xf numFmtId="0" fontId="3" fillId="0" borderId="0" xfId="0" applyFont="1" applyAlignment="1">
      <alignment horizontal="left" vertical="center"/>
    </xf>
    <xf numFmtId="0" fontId="1" fillId="0" borderId="0" xfId="0" applyFont="1"/>
    <xf numFmtId="0" fontId="8" fillId="0" borderId="0" xfId="0" applyFont="1" applyAlignment="1">
      <alignment horizontal="center" vertical="center" wrapText="1"/>
    </xf>
    <xf numFmtId="0" fontId="3"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0" xfId="0" applyFont="1" applyAlignment="1">
      <alignment horizontal="left" vertical="center"/>
    </xf>
    <xf numFmtId="0" fontId="5" fillId="0" borderId="0" xfId="0" applyFont="1"/>
    <xf numFmtId="0" fontId="11" fillId="0" borderId="0" xfId="0" applyFont="1" applyAlignment="1">
      <alignment horizontal="left" vertical="center" wrapText="1"/>
    </xf>
    <xf numFmtId="0" fontId="11" fillId="0" borderId="0" xfId="0" applyFont="1" applyAlignment="1" applyProtection="1">
      <alignment horizontal="justify"/>
      <protection locked="0"/>
    </xf>
    <xf numFmtId="0" fontId="11" fillId="0" borderId="0" xfId="0" applyFont="1" applyAlignment="1" applyProtection="1">
      <alignment horizontal="justify" indent="2"/>
      <protection locked="0"/>
    </xf>
    <xf numFmtId="0" fontId="12" fillId="0" borderId="0" xfId="0" applyFont="1" applyAlignment="1" applyProtection="1">
      <alignment horizontal="justify" indent="2"/>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right" vertical="center"/>
      <protection locked="0"/>
    </xf>
    <xf numFmtId="0" fontId="5" fillId="0" borderId="1" xfId="0" applyFont="1" applyBorder="1" applyAlignment="1" applyProtection="1">
      <alignment horizontal="left"/>
      <protection locked="0"/>
    </xf>
    <xf numFmtId="0" fontId="5" fillId="0" borderId="1" xfId="0" applyFont="1" applyBorder="1" applyAlignment="1" applyProtection="1">
      <alignment horizontal="left" vertical="center"/>
      <protection locked="0"/>
    </xf>
    <xf numFmtId="0" fontId="0" fillId="0" borderId="0" xfId="0" applyProtection="1">
      <protection locked="0"/>
    </xf>
    <xf numFmtId="0" fontId="5" fillId="0" borderId="0" xfId="0" applyFont="1" applyAlignment="1" applyProtection="1">
      <alignment horizontal="right"/>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zoomScale="70" zoomScaleNormal="70" zoomScaleSheetLayoutView="70" topLeftCell="A12" workbookViewId="0">
      <selection activeCell="A23" sqref="A23:D23"/>
    </sheetView>
  </sheetViews>
  <sheetFormatPr defaultColWidth="8.66666666666667" defaultRowHeight="26" customHeight="1" outlineLevelCol="7"/>
  <cols>
    <col min="1" max="1" width="8.75" style="24" customWidth="1"/>
    <col min="2" max="2" width="44.5833333333333" style="24" customWidth="1"/>
    <col min="3" max="3" width="18.6833333333333" style="24" customWidth="1"/>
    <col min="4" max="4" width="15.7083333333333" style="24" customWidth="1"/>
    <col min="5" max="5" width="8.66666666666667" style="24"/>
    <col min="6" max="6" width="8.66666666666667" style="25"/>
    <col min="7" max="16384" width="8.66666666666667" style="24"/>
  </cols>
  <sheetData>
    <row r="1" ht="30.5" customHeight="1" spans="1:6">
      <c r="A1" s="26" t="s">
        <v>0</v>
      </c>
      <c r="B1" s="26"/>
      <c r="C1" s="26"/>
      <c r="D1" s="26"/>
    </row>
    <row r="2" s="22" customFormat="1" ht="24" customHeight="1" spans="1:6">
      <c r="A2" s="16" t="s">
        <v>1</v>
      </c>
      <c r="B2" s="1"/>
      <c r="C2" s="1"/>
      <c r="D2" s="1"/>
      <c r="F2" s="27"/>
    </row>
    <row r="3" s="22" customFormat="1" ht="21" customHeight="1" spans="1:6">
      <c r="A3" s="28" t="s">
        <v>2</v>
      </c>
      <c r="B3" s="29"/>
      <c r="C3" s="29"/>
      <c r="D3" s="30" t="s">
        <v>3</v>
      </c>
      <c r="F3" s="27"/>
    </row>
    <row r="4" ht="24.5" customHeight="1" spans="1:6">
      <c r="A4" s="31" t="s">
        <v>4</v>
      </c>
      <c r="B4" s="31" t="s">
        <v>5</v>
      </c>
      <c r="C4" s="31" t="s">
        <v>6</v>
      </c>
      <c r="D4" s="31" t="s">
        <v>7</v>
      </c>
    </row>
    <row r="5" ht="24.5" customHeight="1" spans="1:6">
      <c r="A5" s="32">
        <v>1</v>
      </c>
      <c r="B5" s="32" t="s">
        <v>8</v>
      </c>
      <c r="C5" s="33"/>
      <c r="D5" s="33"/>
    </row>
    <row r="6" ht="24.5" customHeight="1" spans="1:6">
      <c r="A6" s="31">
        <v>1.1</v>
      </c>
      <c r="B6" s="31" t="s">
        <v>9</v>
      </c>
      <c r="C6" s="31">
        <f>水利局!F4</f>
        <v>0</v>
      </c>
      <c r="D6" s="31"/>
    </row>
    <row r="7" ht="25.5" customHeight="1" spans="1:6">
      <c r="A7" s="31">
        <v>1.2</v>
      </c>
      <c r="B7" s="31" t="s">
        <v>10</v>
      </c>
      <c r="C7" s="31">
        <f>水利局!F10</f>
        <v>0</v>
      </c>
      <c r="D7" s="31"/>
    </row>
    <row r="8" ht="30" customHeight="1" spans="1:6">
      <c r="A8" s="31">
        <v>1.3</v>
      </c>
      <c r="B8" s="31" t="s">
        <v>11</v>
      </c>
      <c r="C8" s="31">
        <f>水利局!F16</f>
        <v>0</v>
      </c>
      <c r="D8" s="31"/>
    </row>
    <row r="9" ht="24.5" customHeight="1" spans="1:6">
      <c r="A9" s="31">
        <v>1.4</v>
      </c>
      <c r="B9" s="31" t="s">
        <v>12</v>
      </c>
      <c r="C9" s="31">
        <f>水利局!F21</f>
        <v>300000</v>
      </c>
      <c r="D9" s="31"/>
    </row>
    <row r="10" ht="24.5" customHeight="1" spans="1:6">
      <c r="A10" s="32">
        <v>2</v>
      </c>
      <c r="B10" s="32" t="s">
        <v>13</v>
      </c>
      <c r="C10" s="33"/>
      <c r="D10" s="33"/>
    </row>
    <row r="11" ht="24.5" customHeight="1" spans="1:6">
      <c r="A11" s="31">
        <v>2.1</v>
      </c>
      <c r="B11" s="31" t="s">
        <v>14</v>
      </c>
      <c r="C11" s="31">
        <f>' 交通局'!F6</f>
        <v>0</v>
      </c>
      <c r="D11" s="31"/>
    </row>
    <row r="12" ht="24.5" customHeight="1" spans="1:6">
      <c r="A12" s="32">
        <v>3</v>
      </c>
      <c r="B12" s="32" t="s">
        <v>15</v>
      </c>
      <c r="C12" s="33"/>
      <c r="D12" s="33"/>
    </row>
    <row r="13" ht="24.5" customHeight="1" spans="1:6">
      <c r="A13" s="31">
        <v>3.1</v>
      </c>
      <c r="B13" s="31" t="s">
        <v>16</v>
      </c>
      <c r="C13" s="31">
        <f>湖塘、前黄、嘉泽、南夏墅、礼嘉!F6</f>
        <v>369640</v>
      </c>
      <c r="D13" s="31"/>
    </row>
    <row r="14" ht="24.5" customHeight="1" spans="1:6">
      <c r="A14" s="31">
        <v>3.2</v>
      </c>
      <c r="B14" s="31" t="s">
        <v>17</v>
      </c>
      <c r="C14" s="31">
        <f>湖塘、前黄、嘉泽、南夏墅、礼嘉!F12</f>
        <v>0</v>
      </c>
      <c r="D14" s="31"/>
    </row>
    <row r="15" ht="24.5" customHeight="1" spans="1:6">
      <c r="A15" s="31">
        <v>3.3</v>
      </c>
      <c r="B15" s="31" t="s">
        <v>18</v>
      </c>
      <c r="C15" s="31">
        <f>湖塘、前黄、嘉泽、南夏墅、礼嘉!F17</f>
        <v>0</v>
      </c>
      <c r="D15" s="31"/>
    </row>
    <row r="16" ht="24.5" customHeight="1" spans="1:6">
      <c r="A16" s="31">
        <v>3.4</v>
      </c>
      <c r="B16" s="31" t="s">
        <v>19</v>
      </c>
      <c r="C16" s="31">
        <f>湖塘、前黄、嘉泽、南夏墅、礼嘉!F23</f>
        <v>30000</v>
      </c>
      <c r="D16" s="31"/>
    </row>
    <row r="17" ht="24.5" customHeight="1" spans="1:8">
      <c r="A17" s="31">
        <v>3.5</v>
      </c>
      <c r="B17" s="31" t="s">
        <v>20</v>
      </c>
      <c r="C17" s="31">
        <f>湖塘、前黄、嘉泽、南夏墅、礼嘉!F29</f>
        <v>50000</v>
      </c>
      <c r="D17" s="31"/>
    </row>
    <row r="18" ht="25" customHeight="1" spans="1:8">
      <c r="A18" s="34">
        <v>4</v>
      </c>
      <c r="B18" s="34" t="s">
        <v>21</v>
      </c>
      <c r="C18" s="34">
        <f>SUM(C5:C17)</f>
        <v>749640</v>
      </c>
      <c r="D18" s="31" t="s">
        <v>22</v>
      </c>
    </row>
    <row r="19" ht="24.5" customHeight="1" spans="1:8">
      <c r="A19" s="34">
        <v>5</v>
      </c>
      <c r="B19" s="34" t="s">
        <v>23</v>
      </c>
      <c r="C19" s="34">
        <f>C18*3</f>
        <v>2248920</v>
      </c>
      <c r="D19" s="31" t="s">
        <v>24</v>
      </c>
    </row>
    <row r="20" ht="23.5" customHeight="1" spans="1:8">
      <c r="A20" s="17" t="s">
        <v>25</v>
      </c>
      <c r="B20" s="35" t="str">
        <f>"人民币："&amp;IF(C19&lt;0,"负","")&amp;IF(ROUND(C19,2)=0,"零元整",IF(ROUND(ABS(C19),2)&gt;=1,TEXT(INT(ROUND(ABS(C19),2)),"[DBNum2]")&amp;"元","")&amp;IF(RIGHT(TEXT(C19,".00"),2)*1=0,"整",IF(RIGHT(TEXT(C19,".00"),4)*1&gt;=1,IF(RIGHT(TEXT(C19,".00"),2)*1&gt;9,"","零"),IF(ROUND(ABS(C19),2)&gt;=1,"零",""))&amp;IF(RIGHT(TEXT(C19,".00"),2)*1&gt;9,TEXT(LEFT(RIGHT(TEXT(C19,".00"),2)),"[DBNum2]")&amp;"角","")&amp;IF(RIGHT(TEXT(C19,".00"))*1&gt;0,TEXT(RIGHT(TEXT(C19,".00")),"[DBNum2]")&amp;"分","整")))</f>
        <v>人民币：贰佰贰拾肆万捌仟玖佰贰拾元整</v>
      </c>
      <c r="C20" s="36"/>
      <c r="D20" s="36"/>
    </row>
    <row r="21" ht="14" customHeight="1" spans="1:8">
      <c r="A21" s="17"/>
      <c r="B21" s="35"/>
      <c r="C21" s="36"/>
      <c r="D21" s="36"/>
    </row>
    <row r="22" ht="32" customHeight="1" spans="1:8">
      <c r="A22" s="37" t="s">
        <v>26</v>
      </c>
      <c r="B22" s="37"/>
      <c r="C22" s="37"/>
      <c r="D22" s="37"/>
      <c r="F22" s="38"/>
    </row>
    <row r="23" ht="48" customHeight="1" spans="1:8">
      <c r="A23" s="37" t="s">
        <v>27</v>
      </c>
      <c r="B23" s="37"/>
      <c r="C23" s="37"/>
      <c r="D23" s="37"/>
      <c r="F23" s="39"/>
    </row>
    <row r="24" ht="38" customHeight="1" spans="1:8">
      <c r="A24" s="37" t="s">
        <v>28</v>
      </c>
      <c r="B24" s="37"/>
      <c r="C24" s="37"/>
      <c r="D24" s="37"/>
      <c r="F24" s="39"/>
    </row>
    <row r="25" ht="32" customHeight="1" spans="1:8">
      <c r="A25" s="37" t="s">
        <v>29</v>
      </c>
      <c r="B25" s="37"/>
      <c r="C25" s="37"/>
      <c r="D25" s="37"/>
      <c r="F25" s="40"/>
    </row>
    <row r="26" customHeight="1" spans="1:8">
      <c r="A26" s="37" t="s">
        <v>30</v>
      </c>
      <c r="B26" s="37"/>
      <c r="C26" s="37"/>
      <c r="D26" s="37"/>
      <c r="F26" s="40"/>
    </row>
    <row r="27" ht="24.5" customHeight="1" spans="1:8">
      <c r="A27" s="41"/>
      <c r="B27" s="41"/>
      <c r="C27" s="41"/>
      <c r="D27" s="41"/>
    </row>
    <row r="28" s="23" customFormat="1" ht="28.5" customHeight="1" spans="1:8">
      <c r="B28" s="42" t="s">
        <v>31</v>
      </c>
      <c r="C28" s="43"/>
      <c r="D28" s="44"/>
      <c r="F28" s="25"/>
      <c r="G28" s="45"/>
      <c r="H28" s="45"/>
    </row>
    <row r="29" s="23" customFormat="1" ht="28.5" customHeight="1" spans="1:8">
      <c r="B29" s="46"/>
      <c r="D29" s="42" t="s">
        <v>32</v>
      </c>
      <c r="F29" s="25"/>
      <c r="G29" s="45"/>
      <c r="H29" s="45"/>
    </row>
    <row r="30" customHeight="1" spans="1:8">
      <c r="C30" s="42" t="s">
        <v>33</v>
      </c>
      <c r="G30" s="45"/>
      <c r="H30" s="45"/>
    </row>
  </sheetData>
  <sheetProtection algorithmName="SHA-512" hashValue="Z/SJaxTifi+/NfvzRbCvzRKqfs62ADsgXWPoBeqU6I21sqH2a2IG3YFngWU/1ivhVfetcdvnthNBqW8NJ8qBIQ==" saltValue="yYkPKAWfN0AOodEiTcIdmQ==" spinCount="100000" sheet="1" formatCells="0" formatColumns="0" formatRows="0" objects="1"/>
  <mergeCells count="6">
    <mergeCell ref="A1:D1"/>
    <mergeCell ref="A22:D22"/>
    <mergeCell ref="A23:D23"/>
    <mergeCell ref="A24:D24"/>
    <mergeCell ref="A25:D25"/>
    <mergeCell ref="A26:D26"/>
  </mergeCells>
  <printOptions horizontalCentered="1"/>
  <pageMargins left="0.46" right="0.354330708661417" top="0.67" bottom="0.57"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zoomScale="70" zoomScaleNormal="70" topLeftCell="A7" workbookViewId="0">
      <selection activeCell="F17" sqref="F17"/>
    </sheetView>
  </sheetViews>
  <sheetFormatPr defaultColWidth="8.66666666666667" defaultRowHeight="14"/>
  <cols>
    <col min="1" max="1" width="6.75" style="1" customWidth="1"/>
    <col min="2" max="2" width="24.4166666666667" style="1" customWidth="1"/>
    <col min="3" max="3" width="8.66666666666667" style="1"/>
    <col min="4" max="4" width="10.0833333333333" style="1" customWidth="1"/>
    <col min="5" max="5" width="10.5833333333333" style="1" customWidth="1"/>
    <col min="6" max="6" width="12.25" style="1" customWidth="1"/>
    <col min="7" max="7" width="16" style="1" customWidth="1"/>
    <col min="8" max="9" width="8.66666666666667" style="1"/>
    <col min="10" max="10" width="6.75" style="1" customWidth="1"/>
    <col min="11" max="11" width="30.75" style="1" customWidth="1"/>
    <col min="12" max="12" width="7.08333333333333" style="1" customWidth="1"/>
    <col min="13" max="13" width="8.66666666666667" style="1"/>
    <col min="14" max="14" width="10.0833333333333" style="1" customWidth="1"/>
    <col min="15" max="15" width="11.75" style="1" customWidth="1"/>
    <col min="16" max="16" width="15.4166666666667" style="1" customWidth="1"/>
    <col min="17" max="17" width="14.75" style="17" customWidth="1"/>
    <col min="18" max="18" width="8.66666666666667" style="1"/>
    <col min="19" max="19" width="16.0833333333333" style="1" customWidth="1"/>
    <col min="20" max="21" width="8.66666666666667" style="1"/>
    <col min="22" max="22" width="11.4166666666667" style="1" customWidth="1"/>
    <col min="23" max="26" width="8.66666666666667" style="1"/>
    <col min="27" max="27" width="14.3333333333333" style="1" customWidth="1"/>
    <col min="28" max="29" width="8.66666666666667" style="1"/>
    <col min="30" max="30" width="10.75" style="1" customWidth="1"/>
    <col min="31" max="34" width="8.66666666666667" style="1"/>
    <col min="35" max="35" width="15.75" style="1" customWidth="1"/>
    <col min="36" max="16384" width="8.66666666666667" style="1"/>
  </cols>
  <sheetData>
    <row r="1" ht="25" customHeight="1" spans="1:17">
      <c r="A1" s="2" t="s">
        <v>34</v>
      </c>
      <c r="B1" s="2"/>
      <c r="C1" s="2"/>
      <c r="D1" s="2"/>
      <c r="E1" s="2"/>
      <c r="F1" s="2"/>
      <c r="G1" s="2"/>
    </row>
    <row r="2" ht="25" customHeight="1" spans="1:17">
      <c r="A2" s="3" t="s">
        <v>4</v>
      </c>
      <c r="B2" s="3" t="s">
        <v>35</v>
      </c>
      <c r="C2" s="3" t="s">
        <v>36</v>
      </c>
      <c r="D2" s="3" t="s">
        <v>37</v>
      </c>
      <c r="E2" s="3" t="s">
        <v>38</v>
      </c>
      <c r="F2" s="3" t="s">
        <v>39</v>
      </c>
      <c r="G2" s="3" t="s">
        <v>7</v>
      </c>
    </row>
    <row r="3" ht="32" customHeight="1" spans="1:17">
      <c r="A3" s="3">
        <v>1</v>
      </c>
      <c r="B3" s="7" t="s">
        <v>40</v>
      </c>
      <c r="C3" s="3" t="s">
        <v>41</v>
      </c>
      <c r="D3" s="3">
        <v>150</v>
      </c>
      <c r="E3" s="8"/>
      <c r="F3" s="3">
        <f>D3*E3</f>
        <v>0</v>
      </c>
      <c r="G3" s="9" t="s">
        <v>42</v>
      </c>
    </row>
    <row r="4" ht="25" customHeight="1" spans="1:17">
      <c r="A4" s="3"/>
      <c r="B4" s="3" t="s">
        <v>43</v>
      </c>
      <c r="C4" s="3"/>
      <c r="D4" s="3">
        <f>SUM(D3:D3)</f>
        <v>150</v>
      </c>
      <c r="E4" s="3"/>
      <c r="F4" s="3">
        <f>SUM(F3:F3)</f>
        <v>0</v>
      </c>
      <c r="G4" s="3"/>
    </row>
    <row r="5" ht="25" customHeight="1" spans="1:17">
      <c r="A5" s="18"/>
      <c r="B5" s="18"/>
      <c r="C5" s="18"/>
      <c r="D5" s="18"/>
      <c r="E5" s="18"/>
      <c r="F5" s="18"/>
      <c r="G5" s="18"/>
    </row>
    <row r="6" ht="28" customHeight="1" spans="1:17">
      <c r="A6" s="2" t="s">
        <v>44</v>
      </c>
      <c r="B6" s="2"/>
      <c r="C6" s="2"/>
      <c r="D6" s="2"/>
      <c r="E6" s="2"/>
      <c r="F6" s="2"/>
      <c r="G6" s="2"/>
      <c r="Q6" s="1"/>
    </row>
    <row r="7" ht="25" customHeight="1" spans="1:17">
      <c r="A7" s="3" t="s">
        <v>4</v>
      </c>
      <c r="B7" s="3" t="s">
        <v>35</v>
      </c>
      <c r="C7" s="3" t="s">
        <v>36</v>
      </c>
      <c r="D7" s="3" t="s">
        <v>37</v>
      </c>
      <c r="E7" s="3" t="s">
        <v>38</v>
      </c>
      <c r="F7" s="3" t="s">
        <v>39</v>
      </c>
      <c r="G7" s="3" t="s">
        <v>7</v>
      </c>
      <c r="Q7" s="1"/>
    </row>
    <row r="8" ht="34.5" customHeight="1" spans="1:17">
      <c r="A8" s="3">
        <v>1</v>
      </c>
      <c r="B8" s="7" t="s">
        <v>45</v>
      </c>
      <c r="C8" s="3" t="s">
        <v>46</v>
      </c>
      <c r="D8" s="3">
        <v>2</v>
      </c>
      <c r="E8" s="19"/>
      <c r="F8" s="3">
        <f>ROUND(D8*E8,0)</f>
        <v>0</v>
      </c>
      <c r="G8" s="7" t="s">
        <v>47</v>
      </c>
      <c r="Q8" s="1"/>
    </row>
    <row r="9" ht="25" customHeight="1" spans="1:17">
      <c r="A9" s="3">
        <v>2</v>
      </c>
      <c r="B9" s="3" t="s">
        <v>48</v>
      </c>
      <c r="C9" s="3" t="s">
        <v>46</v>
      </c>
      <c r="D9" s="3">
        <v>23.27</v>
      </c>
      <c r="E9" s="8"/>
      <c r="F9" s="3">
        <f>ROUND(D9*E9,0)</f>
        <v>0</v>
      </c>
      <c r="G9" s="7" t="s">
        <v>49</v>
      </c>
      <c r="Q9" s="1"/>
    </row>
    <row r="10" ht="25" customHeight="1" spans="1:17">
      <c r="A10" s="3"/>
      <c r="B10" s="3" t="s">
        <v>43</v>
      </c>
      <c r="C10" s="3"/>
      <c r="D10" s="3">
        <f>SUM(D8:D9)</f>
        <v>25.27</v>
      </c>
      <c r="E10" s="3"/>
      <c r="F10" s="3">
        <f>SUM(F8:F9)</f>
        <v>0</v>
      </c>
      <c r="G10" s="3"/>
      <c r="Q10" s="1"/>
    </row>
    <row r="11" ht="25" customHeight="1" spans="1:17">
      <c r="A11" s="18"/>
      <c r="B11" s="18"/>
      <c r="C11" s="18"/>
      <c r="D11" s="18"/>
      <c r="E11" s="18"/>
      <c r="F11" s="18"/>
      <c r="G11" s="18"/>
      <c r="Q11" s="1"/>
    </row>
    <row r="12" ht="31" customHeight="1" spans="1:17">
      <c r="A12" s="20" t="s">
        <v>50</v>
      </c>
      <c r="B12" s="20"/>
      <c r="C12" s="20"/>
      <c r="D12" s="20"/>
      <c r="E12" s="20"/>
      <c r="F12" s="20"/>
      <c r="G12" s="20"/>
      <c r="Q12" s="1"/>
    </row>
    <row r="13" ht="25.5" customHeight="1" spans="1:17">
      <c r="A13" s="3" t="s">
        <v>4</v>
      </c>
      <c r="B13" s="3" t="s">
        <v>35</v>
      </c>
      <c r="C13" s="3" t="s">
        <v>36</v>
      </c>
      <c r="D13" s="3" t="s">
        <v>37</v>
      </c>
      <c r="E13" s="3" t="s">
        <v>38</v>
      </c>
      <c r="F13" s="3" t="s">
        <v>39</v>
      </c>
      <c r="G13" s="3" t="s">
        <v>7</v>
      </c>
      <c r="Q13" s="1"/>
    </row>
    <row r="14" ht="29.5" customHeight="1" spans="1:17">
      <c r="A14" s="3">
        <v>1</v>
      </c>
      <c r="B14" s="7" t="s">
        <v>51</v>
      </c>
      <c r="C14" s="3" t="s">
        <v>52</v>
      </c>
      <c r="D14" s="3">
        <v>443902</v>
      </c>
      <c r="E14" s="19"/>
      <c r="F14" s="3">
        <f>ROUND(D14*E14,0)</f>
        <v>0</v>
      </c>
      <c r="G14" s="3" t="s">
        <v>53</v>
      </c>
      <c r="Q14" s="1"/>
    </row>
    <row r="15" ht="32" customHeight="1" spans="1:17">
      <c r="A15" s="3">
        <v>2</v>
      </c>
      <c r="B15" s="7" t="s">
        <v>54</v>
      </c>
      <c r="C15" s="3" t="s">
        <v>55</v>
      </c>
      <c r="D15" s="3">
        <v>500000</v>
      </c>
      <c r="E15" s="21"/>
      <c r="F15" s="3">
        <f>ROUND(D15*E15,0)</f>
        <v>0</v>
      </c>
      <c r="G15" s="7" t="s">
        <v>56</v>
      </c>
      <c r="Q15" s="1"/>
    </row>
    <row r="16" ht="28.5" customHeight="1" spans="1:17">
      <c r="A16" s="3"/>
      <c r="B16" s="7" t="s">
        <v>43</v>
      </c>
      <c r="C16" s="3"/>
      <c r="D16" s="3"/>
      <c r="E16" s="3"/>
      <c r="F16" s="3">
        <f>SUM(F14:F15)</f>
        <v>0</v>
      </c>
      <c r="G16" s="3"/>
    </row>
    <row r="17" ht="27" customHeight="1" spans="1:7">
      <c r="A17" s="16"/>
    </row>
    <row r="18" ht="30.5" customHeight="1" spans="1:7">
      <c r="A18" s="2" t="s">
        <v>57</v>
      </c>
      <c r="B18" s="2"/>
      <c r="C18" s="2"/>
      <c r="D18" s="2"/>
      <c r="E18" s="2"/>
      <c r="F18" s="2"/>
      <c r="G18" s="2"/>
    </row>
    <row r="19" ht="27" customHeight="1" spans="1:7">
      <c r="A19" s="3" t="s">
        <v>4</v>
      </c>
      <c r="B19" s="3" t="s">
        <v>35</v>
      </c>
      <c r="C19" s="3" t="s">
        <v>36</v>
      </c>
      <c r="D19" s="3" t="s">
        <v>37</v>
      </c>
      <c r="E19" s="3" t="s">
        <v>38</v>
      </c>
      <c r="F19" s="3" t="s">
        <v>39</v>
      </c>
      <c r="G19" s="3" t="s">
        <v>7</v>
      </c>
    </row>
    <row r="20" ht="39" spans="1:7">
      <c r="A20" s="3">
        <v>1</v>
      </c>
      <c r="B20" s="7" t="s">
        <v>12</v>
      </c>
      <c r="C20" s="3" t="s">
        <v>58</v>
      </c>
      <c r="D20" s="3">
        <v>1</v>
      </c>
      <c r="E20" s="3">
        <v>300000</v>
      </c>
      <c r="F20" s="3">
        <f>ROUND(D20*E20,0)</f>
        <v>300000</v>
      </c>
      <c r="G20" s="7" t="s">
        <v>59</v>
      </c>
    </row>
    <row r="21" ht="28.5" customHeight="1" spans="1:7">
      <c r="A21" s="3"/>
      <c r="B21" s="7" t="s">
        <v>43</v>
      </c>
      <c r="C21" s="3"/>
      <c r="D21" s="3"/>
      <c r="E21" s="3"/>
      <c r="F21" s="3">
        <f>SUM(F20)</f>
        <v>300000</v>
      </c>
      <c r="G21" s="3"/>
    </row>
  </sheetData>
  <sheetProtection algorithmName="SHA-512" hashValue="7ZELPNOSX5e06WCObPHt2OAsIPG5vA7ndxJHtITmUSjzHrpP91z+IDSNxRAqvR0XSjGQWeeUIK1dPI9tMt458w==" saltValue="thRyll9U/48cH/WX3qyurQ==" spinCount="100000" sheet="1" formatCells="0" formatColumns="0" formatRows="0" objects="1"/>
  <mergeCells count="4">
    <mergeCell ref="A1:G1"/>
    <mergeCell ref="A6:G6"/>
    <mergeCell ref="A12:G12"/>
    <mergeCell ref="A18:G18"/>
  </mergeCells>
  <printOptions horizontalCentered="1"/>
  <pageMargins left="0.708661417322835" right="0.354330708661417" top="0.748031496062992" bottom="0.4"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zoomScale="70" zoomScaleNormal="70" workbookViewId="0">
      <selection activeCell="E8" sqref="E8"/>
    </sheetView>
  </sheetViews>
  <sheetFormatPr defaultColWidth="8.66666666666667" defaultRowHeight="13" outlineLevelCol="6"/>
  <cols>
    <col min="1" max="1" width="6.75" style="1" customWidth="1"/>
    <col min="2" max="2" width="21.75" style="1" customWidth="1"/>
    <col min="3" max="4" width="8.66666666666667" style="1"/>
    <col min="5" max="5" width="9.5" style="1" customWidth="1"/>
    <col min="6" max="6" width="10.3333333333333" style="1" customWidth="1"/>
    <col min="7" max="7" width="21.6666666666667" style="1" customWidth="1"/>
    <col min="8" max="16384" width="8.66666666666667" style="1"/>
  </cols>
  <sheetData>
    <row r="1" ht="18" customHeight="1"/>
    <row r="2" ht="25" customHeight="1" spans="1:7">
      <c r="A2" s="15" t="s">
        <v>60</v>
      </c>
      <c r="B2" s="15"/>
      <c r="C2" s="15"/>
      <c r="D2" s="15"/>
      <c r="E2" s="15"/>
      <c r="F2" s="15"/>
      <c r="G2" s="15"/>
    </row>
    <row r="3" ht="25" customHeight="1" spans="1:7">
      <c r="A3" s="3" t="s">
        <v>4</v>
      </c>
      <c r="B3" s="3" t="s">
        <v>35</v>
      </c>
      <c r="C3" s="3" t="s">
        <v>36</v>
      </c>
      <c r="D3" s="3" t="s">
        <v>37</v>
      </c>
      <c r="E3" s="3" t="s">
        <v>38</v>
      </c>
      <c r="F3" s="3" t="s">
        <v>39</v>
      </c>
      <c r="G3" s="3" t="s">
        <v>7</v>
      </c>
    </row>
    <row r="4" ht="29.5" customHeight="1" spans="1:7">
      <c r="A4" s="3">
        <v>1</v>
      </c>
      <c r="B4" s="7" t="s">
        <v>61</v>
      </c>
      <c r="C4" s="3" t="s">
        <v>62</v>
      </c>
      <c r="D4" s="3">
        <v>4</v>
      </c>
      <c r="E4" s="8"/>
      <c r="F4" s="3">
        <f>D4*E4</f>
        <v>0</v>
      </c>
      <c r="G4" s="9" t="s">
        <v>63</v>
      </c>
    </row>
    <row r="5" ht="29.5" customHeight="1" spans="1:7">
      <c r="A5" s="3">
        <v>2</v>
      </c>
      <c r="B5" s="3" t="s">
        <v>64</v>
      </c>
      <c r="C5" s="3" t="s">
        <v>62</v>
      </c>
      <c r="D5" s="3">
        <v>1</v>
      </c>
      <c r="E5" s="8"/>
      <c r="F5" s="3">
        <f>D5*E5</f>
        <v>0</v>
      </c>
      <c r="G5" s="7" t="s">
        <v>65</v>
      </c>
    </row>
    <row r="6" ht="31" customHeight="1" spans="1:7">
      <c r="A6" s="3"/>
      <c r="B6" s="3" t="s">
        <v>43</v>
      </c>
      <c r="C6" s="3"/>
      <c r="D6" s="3">
        <f>SUM(D4:D5)</f>
        <v>5</v>
      </c>
      <c r="E6" s="3"/>
      <c r="F6" s="3">
        <f>SUM(F4:F5)</f>
        <v>0</v>
      </c>
      <c r="G6" s="3"/>
    </row>
    <row r="7" ht="22.5" customHeight="1" spans="1:7">
      <c r="A7" s="16" t="s">
        <v>66</v>
      </c>
    </row>
    <row r="8" ht="25" customHeight="1"/>
    <row r="9" ht="25" customHeight="1"/>
    <row r="10" ht="25" customHeight="1"/>
    <row r="11" ht="25" customHeight="1"/>
    <row r="12" ht="25" customHeight="1"/>
    <row r="13" ht="24" customHeight="1"/>
  </sheetData>
  <sheetProtection algorithmName="SHA-512" hashValue="DYqHQMlgKQa7H0kKHQzqZPGhPR5kMMhgh4FLTh5+LjMq6N5cYA/CI62fRafM7HM8We/iN2+qzUbKsYTUwAh8Zg==" saltValue="x2GRaE0aDL8PrVw7xP7NCg==" spinCount="100000" sheet="1" formatCells="0" formatColumns="0" formatRows="0" objects="1"/>
  <mergeCells count="1">
    <mergeCell ref="A2:G2"/>
  </mergeCells>
  <printOptions horizontalCentered="1"/>
  <pageMargins left="0.61" right="0.354330708661417"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70" zoomScaleNormal="70" workbookViewId="0">
      <selection activeCell="A25" sqref="A25:G25"/>
    </sheetView>
  </sheetViews>
  <sheetFormatPr defaultColWidth="8.66666666666667" defaultRowHeight="13"/>
  <cols>
    <col min="1" max="1" width="6.75" style="1" customWidth="1"/>
    <col min="2" max="2" width="21.75" style="1" customWidth="1"/>
    <col min="3" max="4" width="8.66666666666667" style="1"/>
    <col min="5" max="5" width="10.5833333333333" style="1" customWidth="1"/>
    <col min="6" max="6" width="11.75" style="1" customWidth="1"/>
    <col min="7" max="7" width="17.5" style="1" customWidth="1"/>
    <col min="8" max="16384" width="8.66666666666667" style="1"/>
  </cols>
  <sheetData>
    <row r="1" ht="25" customHeight="1" spans="1:10">
      <c r="A1" s="2" t="s">
        <v>67</v>
      </c>
      <c r="B1" s="2"/>
      <c r="C1" s="2"/>
      <c r="D1" s="2"/>
      <c r="E1" s="2"/>
      <c r="F1" s="2"/>
      <c r="G1" s="2"/>
    </row>
    <row r="2" ht="25" customHeight="1" spans="1:10">
      <c r="A2" s="3" t="s">
        <v>4</v>
      </c>
      <c r="B2" s="3" t="s">
        <v>35</v>
      </c>
      <c r="C2" s="3" t="s">
        <v>36</v>
      </c>
      <c r="D2" s="3" t="s">
        <v>37</v>
      </c>
      <c r="E2" s="3" t="s">
        <v>38</v>
      </c>
      <c r="F2" s="3" t="s">
        <v>39</v>
      </c>
      <c r="G2" s="3" t="s">
        <v>7</v>
      </c>
    </row>
    <row r="3" ht="25" customHeight="1" spans="1:10">
      <c r="A3" s="3">
        <v>1</v>
      </c>
      <c r="B3" s="3" t="str">
        <f>汇总表!B13</f>
        <v>湖塘镇河道长效管护服务</v>
      </c>
      <c r="C3" s="3" t="s">
        <v>46</v>
      </c>
      <c r="D3" s="3">
        <v>42.41</v>
      </c>
      <c r="E3" s="4"/>
      <c r="F3" s="3">
        <f>D3*E3</f>
        <v>0</v>
      </c>
      <c r="G3" s="3" t="s">
        <v>68</v>
      </c>
    </row>
    <row r="4" ht="25" customHeight="1" spans="1:10">
      <c r="A4" s="3">
        <v>2</v>
      </c>
      <c r="B4" s="3" t="s">
        <v>69</v>
      </c>
      <c r="C4" s="3" t="s">
        <v>46</v>
      </c>
      <c r="D4" s="3">
        <f>D3</f>
        <v>42.41</v>
      </c>
      <c r="E4" s="5">
        <v>4000</v>
      </c>
      <c r="F4" s="3">
        <f>D4*E4</f>
        <v>169640</v>
      </c>
      <c r="G4" s="3" t="s">
        <v>70</v>
      </c>
    </row>
    <row r="5" ht="25" customHeight="1" spans="1:10">
      <c r="A5" s="3">
        <v>3</v>
      </c>
      <c r="B5" s="3" t="s">
        <v>71</v>
      </c>
      <c r="C5" s="3" t="s">
        <v>58</v>
      </c>
      <c r="D5" s="3">
        <v>1</v>
      </c>
      <c r="E5" s="5"/>
      <c r="F5" s="3">
        <v>200000</v>
      </c>
      <c r="G5" s="3" t="s">
        <v>70</v>
      </c>
    </row>
    <row r="6" ht="27.5" customHeight="1" spans="1:10">
      <c r="A6" s="3"/>
      <c r="B6" s="3" t="s">
        <v>43</v>
      </c>
      <c r="C6" s="3"/>
      <c r="D6" s="3">
        <f>SUM(D3:D3)</f>
        <v>42.41</v>
      </c>
      <c r="E6" s="3"/>
      <c r="F6" s="3">
        <f>SUM(F3:F5)</f>
        <v>369640</v>
      </c>
      <c r="G6" s="3"/>
    </row>
    <row r="7" customFormat="1" ht="27.5" customHeight="1" spans="1:10">
      <c r="A7" s="6"/>
      <c r="B7" s="6"/>
      <c r="C7" s="6"/>
      <c r="D7" s="6"/>
      <c r="E7" s="6"/>
      <c r="F7" s="6"/>
      <c r="G7" s="6"/>
      <c r="H7" s="1"/>
      <c r="I7" s="1"/>
      <c r="J7" s="1"/>
    </row>
    <row r="8" customFormat="1" ht="26.5" customHeight="1" spans="1:10">
      <c r="A8" s="2" t="s">
        <v>72</v>
      </c>
      <c r="B8" s="2"/>
      <c r="C8" s="2"/>
      <c r="D8" s="2"/>
      <c r="E8" s="2"/>
      <c r="F8" s="2"/>
      <c r="G8" s="2"/>
      <c r="H8" s="1"/>
      <c r="I8" s="1"/>
      <c r="J8" s="1"/>
    </row>
    <row r="9" customFormat="1" ht="26.5" customHeight="1" spans="1:10">
      <c r="A9" s="3" t="s">
        <v>4</v>
      </c>
      <c r="B9" s="3" t="s">
        <v>35</v>
      </c>
      <c r="C9" s="3" t="s">
        <v>36</v>
      </c>
      <c r="D9" s="3" t="s">
        <v>37</v>
      </c>
      <c r="E9" s="3" t="s">
        <v>38</v>
      </c>
      <c r="F9" s="3" t="s">
        <v>39</v>
      </c>
      <c r="G9" s="3" t="s">
        <v>7</v>
      </c>
      <c r="H9" s="1"/>
      <c r="I9" s="1"/>
      <c r="J9" s="1"/>
    </row>
    <row r="10" customFormat="1" ht="26.5" customHeight="1" spans="1:10">
      <c r="A10" s="3">
        <v>1</v>
      </c>
      <c r="B10" s="7" t="s">
        <v>73</v>
      </c>
      <c r="C10" s="3" t="s">
        <v>46</v>
      </c>
      <c r="D10" s="3">
        <v>8.97</v>
      </c>
      <c r="E10" s="8"/>
      <c r="F10" s="3">
        <f>ROUND(D10*E10,0)</f>
        <v>0</v>
      </c>
      <c r="G10" s="9" t="s">
        <v>74</v>
      </c>
      <c r="H10" s="1"/>
      <c r="I10" s="1"/>
      <c r="J10" s="1"/>
    </row>
    <row r="11" customFormat="1" ht="26.5" customHeight="1" spans="1:10">
      <c r="A11" s="3">
        <v>2</v>
      </c>
      <c r="B11" s="3" t="s">
        <v>75</v>
      </c>
      <c r="C11" s="3" t="s">
        <v>46</v>
      </c>
      <c r="D11" s="3">
        <v>17.63</v>
      </c>
      <c r="E11" s="8"/>
      <c r="F11" s="3">
        <f>ROUND(D11*E11,0)</f>
        <v>0</v>
      </c>
      <c r="G11" s="9" t="s">
        <v>76</v>
      </c>
      <c r="H11" s="1"/>
      <c r="I11" s="1"/>
      <c r="J11" s="1"/>
    </row>
    <row r="12" ht="26.5" customHeight="1" spans="1:10">
      <c r="A12" s="3"/>
      <c r="B12" s="3" t="s">
        <v>43</v>
      </c>
      <c r="C12" s="3"/>
      <c r="D12" s="3"/>
      <c r="E12" s="3"/>
      <c r="F12" s="3">
        <f>SUM(F10:F11)</f>
        <v>0</v>
      </c>
      <c r="G12" s="7"/>
    </row>
    <row r="13" customFormat="1" ht="26.5" customHeight="1" spans="1:10">
      <c r="A13" s="6"/>
      <c r="B13" s="6"/>
      <c r="C13" s="6"/>
      <c r="D13" s="6"/>
      <c r="E13" s="6"/>
      <c r="F13" s="6"/>
      <c r="G13" s="6"/>
      <c r="H13" s="1"/>
      <c r="I13" s="1"/>
    </row>
    <row r="14" customFormat="1" ht="27.5" customHeight="1" spans="1:10">
      <c r="A14" s="2" t="s">
        <v>77</v>
      </c>
      <c r="B14" s="2"/>
      <c r="C14" s="2"/>
      <c r="D14" s="2"/>
      <c r="E14" s="2"/>
      <c r="F14" s="2"/>
      <c r="G14" s="2"/>
      <c r="H14" s="1"/>
      <c r="I14" s="1"/>
    </row>
    <row r="15" customFormat="1" ht="27.5" customHeight="1" spans="1:10">
      <c r="A15" s="3" t="s">
        <v>4</v>
      </c>
      <c r="B15" s="3" t="s">
        <v>35</v>
      </c>
      <c r="C15" s="3" t="s">
        <v>36</v>
      </c>
      <c r="D15" s="3" t="s">
        <v>37</v>
      </c>
      <c r="E15" s="3" t="s">
        <v>38</v>
      </c>
      <c r="F15" s="3" t="s">
        <v>39</v>
      </c>
      <c r="G15" s="3" t="s">
        <v>7</v>
      </c>
      <c r="H15" s="1"/>
      <c r="I15" s="1"/>
    </row>
    <row r="16" customFormat="1" ht="27.5" customHeight="1" spans="1:10">
      <c r="A16" s="3">
        <v>1</v>
      </c>
      <c r="B16" s="3" t="s">
        <v>78</v>
      </c>
      <c r="C16" s="3" t="s">
        <v>46</v>
      </c>
      <c r="D16" s="3">
        <v>117.699</v>
      </c>
      <c r="E16" s="10"/>
      <c r="F16" s="3">
        <f>ROUND(D16*E16,0)</f>
        <v>0</v>
      </c>
      <c r="G16" s="7" t="s">
        <v>79</v>
      </c>
      <c r="H16" s="1"/>
      <c r="I16" s="1"/>
    </row>
    <row r="17" customFormat="1" ht="27.5" customHeight="1" spans="1:9">
      <c r="A17" s="3"/>
      <c r="B17" s="3" t="s">
        <v>43</v>
      </c>
      <c r="C17" s="3"/>
      <c r="D17" s="3"/>
      <c r="E17" s="3"/>
      <c r="F17" s="3">
        <f>SUM(F16:F16)</f>
        <v>0</v>
      </c>
      <c r="G17" s="7"/>
      <c r="H17" s="1"/>
      <c r="I17" s="1"/>
    </row>
    <row r="18" customFormat="1" ht="27.5" customHeight="1" spans="1:9">
      <c r="A18" s="6"/>
      <c r="B18" s="6"/>
      <c r="C18" s="6"/>
      <c r="D18" s="6"/>
      <c r="E18" s="6"/>
      <c r="F18" s="6"/>
      <c r="G18" s="6"/>
      <c r="H18" s="1"/>
      <c r="I18" s="1"/>
    </row>
    <row r="19" ht="29" customHeight="1" spans="1:9">
      <c r="A19" s="11" t="s">
        <v>80</v>
      </c>
      <c r="B19" s="11"/>
      <c r="C19" s="11"/>
      <c r="D19" s="11"/>
      <c r="E19" s="11"/>
      <c r="F19" s="11"/>
      <c r="G19" s="11"/>
    </row>
    <row r="20" ht="28" customHeight="1" spans="1:9">
      <c r="A20" s="12" t="s">
        <v>4</v>
      </c>
      <c r="B20" s="12" t="s">
        <v>35</v>
      </c>
      <c r="C20" s="12" t="s">
        <v>36</v>
      </c>
      <c r="D20" s="12" t="s">
        <v>37</v>
      </c>
      <c r="E20" s="12" t="s">
        <v>38</v>
      </c>
      <c r="F20" s="12" t="s">
        <v>39</v>
      </c>
      <c r="G20" s="12" t="s">
        <v>7</v>
      </c>
    </row>
    <row r="21" ht="28" customHeight="1" spans="1:9">
      <c r="A21" s="12">
        <v>1</v>
      </c>
      <c r="B21" s="12" t="s">
        <v>81</v>
      </c>
      <c r="C21" s="12" t="s">
        <v>46</v>
      </c>
      <c r="D21" s="13">
        <v>44.305</v>
      </c>
      <c r="E21" s="8"/>
      <c r="F21" s="3">
        <f>ROUND(D21*E21,0)</f>
        <v>0</v>
      </c>
      <c r="G21" s="9" t="s">
        <v>82</v>
      </c>
    </row>
    <row r="22" ht="28" customHeight="1" spans="1:9">
      <c r="A22" s="12">
        <v>2</v>
      </c>
      <c r="B22" s="12" t="s">
        <v>83</v>
      </c>
      <c r="C22" s="12" t="s">
        <v>58</v>
      </c>
      <c r="D22" s="12">
        <v>1</v>
      </c>
      <c r="E22" s="14">
        <v>30000</v>
      </c>
      <c r="F22" s="12">
        <f>D22*E22</f>
        <v>30000</v>
      </c>
      <c r="G22" s="12" t="s">
        <v>70</v>
      </c>
    </row>
    <row r="23" ht="28" customHeight="1" spans="1:9">
      <c r="A23" s="12"/>
      <c r="B23" s="12" t="s">
        <v>43</v>
      </c>
      <c r="C23" s="12"/>
      <c r="D23" s="12">
        <f>SUM(D21:D21)</f>
        <v>44.305</v>
      </c>
      <c r="E23" s="12"/>
      <c r="F23" s="12">
        <f>SUM(F21:F22)</f>
        <v>30000</v>
      </c>
      <c r="G23" s="12"/>
    </row>
    <row r="24" ht="28" customHeight="1" spans="1:9">
      <c r="A24" s="6"/>
      <c r="B24" s="6"/>
      <c r="C24" s="6"/>
      <c r="D24" s="6"/>
      <c r="E24" s="6"/>
      <c r="F24" s="6"/>
      <c r="G24" s="6"/>
    </row>
    <row r="25" ht="34.25" customHeight="1" spans="1:9">
      <c r="A25" s="11" t="s">
        <v>84</v>
      </c>
      <c r="B25" s="11"/>
      <c r="C25" s="11"/>
      <c r="D25" s="11"/>
      <c r="E25" s="11"/>
      <c r="F25" s="11"/>
      <c r="G25" s="11"/>
    </row>
    <row r="26" ht="34.25" customHeight="1" spans="1:9">
      <c r="A26" s="3" t="s">
        <v>4</v>
      </c>
      <c r="B26" s="3" t="s">
        <v>35</v>
      </c>
      <c r="C26" s="3" t="s">
        <v>36</v>
      </c>
      <c r="D26" s="3" t="s">
        <v>37</v>
      </c>
      <c r="E26" s="3" t="s">
        <v>38</v>
      </c>
      <c r="F26" s="3" t="s">
        <v>39</v>
      </c>
      <c r="G26" s="3" t="s">
        <v>7</v>
      </c>
    </row>
    <row r="27" ht="34.25" customHeight="1" spans="1:9">
      <c r="A27" s="3">
        <v>1</v>
      </c>
      <c r="B27" s="3" t="s">
        <v>85</v>
      </c>
      <c r="C27" s="3" t="s">
        <v>46</v>
      </c>
      <c r="D27" s="3">
        <v>104.725</v>
      </c>
      <c r="E27" s="8"/>
      <c r="F27" s="3">
        <f>ROUND(D27*E27,0)</f>
        <v>0</v>
      </c>
      <c r="G27" s="7" t="s">
        <v>86</v>
      </c>
    </row>
    <row r="28" ht="34.25" customHeight="1" spans="1:9">
      <c r="A28" s="3">
        <v>2</v>
      </c>
      <c r="B28" s="3" t="s">
        <v>87</v>
      </c>
      <c r="C28" s="3" t="s">
        <v>58</v>
      </c>
      <c r="D28" s="3">
        <v>1</v>
      </c>
      <c r="E28" s="12">
        <v>50000</v>
      </c>
      <c r="F28" s="3">
        <f>ROUND(D28*E28,0)</f>
        <v>50000</v>
      </c>
      <c r="G28" s="7" t="s">
        <v>70</v>
      </c>
    </row>
    <row r="29" ht="31" customHeight="1" spans="1:9">
      <c r="A29" s="3"/>
      <c r="B29" s="3" t="s">
        <v>43</v>
      </c>
      <c r="C29" s="3"/>
      <c r="D29" s="3"/>
      <c r="E29" s="3"/>
      <c r="F29" s="3">
        <f>SUM(F27:F28)</f>
        <v>50000</v>
      </c>
      <c r="G29" s="7"/>
    </row>
  </sheetData>
  <sheetProtection algorithmName="SHA-512" hashValue="YL/z4HkYWbabfwgKlGDzulZv4U1PpxyM9VMq+fMUMtadwU3sy8pxv9YSnO8+1MpfS4XqFa9MiiHdYJpeJmQlIg==" saltValue="thtIjNR2a+FvNmOwrIM9Vw==" spinCount="100000" sheet="1" formatCells="0" formatColumns="0" formatRows="0" objects="1"/>
  <mergeCells count="5">
    <mergeCell ref="A1:G1"/>
    <mergeCell ref="A8:G8"/>
    <mergeCell ref="A14:G14"/>
    <mergeCell ref="A19:G19"/>
    <mergeCell ref="A25:G25"/>
  </mergeCells>
  <printOptions horizontalCentered="1"/>
  <pageMargins left="0.708661417322835" right="0.354330708661417" top="0.748031496062992" bottom="0.748031496062992"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3" master="" otherUserPermission="visible"/>
  <rangeList sheetStid="4"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水利局</vt:lpstr>
      <vt:lpstr> 交通局</vt:lpstr>
      <vt:lpstr>湖塘、前黄、嘉泽、南夏墅、礼嘉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蒋涛涛</dc:creator>
  <cp:lastModifiedBy>青蛙妈妈</cp:lastModifiedBy>
  <dcterms:created xsi:type="dcterms:W3CDTF">2015-06-05T18:19:00Z</dcterms:created>
  <cp:lastPrinted>2025-11-07T03:31:00Z</cp:lastPrinted>
  <dcterms:modified xsi:type="dcterms:W3CDTF">2025-11-11T07:13:54Z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7CDC0C28D20F4F3C8B84FBCB38DB9949_13</vt:lpwstr>
  </property>
  <property fmtid="{D5CDD505-2E9C-101B-9397-08002B2CF9AE}" pid="3" name="KSOProductBuildVer">
    <vt:lpwstr>2052-12.1.0.23542</vt:lpwstr>
  </property>
</Properties>
</file>