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5"/>
  </bookViews>
  <sheets>
    <sheet name="封面" sheetId="8" r:id="rId1"/>
    <sheet name="汇总表" sheetId="13" r:id="rId2"/>
    <sheet name="100章" sheetId="1" r:id="rId3"/>
    <sheet name="200章" sheetId="2" r:id="rId4"/>
    <sheet name="300章" sheetId="3" r:id="rId5"/>
    <sheet name="600章 " sheetId="11" r:id="rId6"/>
  </sheets>
  <externalReferences>
    <externalReference r:id="rId7"/>
    <externalReference r:id="rId8"/>
    <externalReference r:id="rId9"/>
  </externalReferences>
  <definedNames>
    <definedName name="_1_?">#REF!</definedName>
    <definedName name="_12">[1]材料!$H$22</definedName>
    <definedName name="_编制人">[2]Sheet2!$A$48</definedName>
    <definedName name="_编制日期">[2]Sheet2!$A$49</definedName>
    <definedName name="_单位工程名称">[2]Sheet2!$A$38</definedName>
    <definedName name="_复核人">[2]Sheet2!$A$50</definedName>
    <definedName name="_复核日期">[2]Sheet2!$A$51</definedName>
    <definedName name="_造价咨询人">[2]Sheet2!$A$46</definedName>
    <definedName name="_造价咨询人法定代表人或其授权人">[2]Sheet2!$A$47</definedName>
    <definedName name="_招标人">[2]Sheet2!$A$44</definedName>
    <definedName name="_招标人法定代表人或其授权人">[2]Sheet2!$A$45</definedName>
    <definedName name="_xlnm.Print_Titles" localSheetId="4">'300章'!$1:$3</definedName>
    <definedName name="_安全文明施工费">[3]Sheet2!$A$19</definedName>
    <definedName name="_版本">[3]Sheet2!$A$9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<sst xmlns="http://schemas.openxmlformats.org/spreadsheetml/2006/main" count="194" uniqueCount="137">
  <si>
    <t>社头集镇社万线提档升级工程</t>
  </si>
  <si>
    <t>工程</t>
  </si>
  <si>
    <t>招标工程量清单</t>
  </si>
  <si>
    <t>投标价(小写):</t>
  </si>
  <si>
    <t>(大写):</t>
  </si>
  <si>
    <t>招　标　人:</t>
  </si>
  <si>
    <t>工 程 造 价咨  询  人:</t>
  </si>
  <si>
    <t>(单位盖章)</t>
  </si>
  <si>
    <t>(单位资质专用章)</t>
  </si>
  <si>
    <t>法定代表人
或其授权人:</t>
  </si>
  <si>
    <t xml:space="preserve">法定代表人:
或其授权人:
</t>
  </si>
  <si>
    <t>(签字或盖章)</t>
  </si>
  <si>
    <t>编制人:</t>
  </si>
  <si>
    <t>复 核 人:</t>
  </si>
  <si>
    <t>(造价人员签字盖专用章)</t>
  </si>
  <si>
    <t>(造价工程师签字盖专用章)</t>
  </si>
  <si>
    <t>编制时间：</t>
  </si>
  <si>
    <t>复核时间:</t>
  </si>
  <si>
    <t>工程量清单汇总表</t>
  </si>
  <si>
    <t>合同段：社头集镇社万线提档升级工程</t>
  </si>
  <si>
    <t>单位：人民币元</t>
  </si>
  <si>
    <t>序号</t>
  </si>
  <si>
    <t>章次</t>
  </si>
  <si>
    <t>科目名称</t>
  </si>
  <si>
    <t>总金额（元）</t>
  </si>
  <si>
    <t>总则</t>
  </si>
  <si>
    <t>路基</t>
  </si>
  <si>
    <t>路面</t>
  </si>
  <si>
    <t>安全设施及预埋管线</t>
  </si>
  <si>
    <t xml:space="preserve">第100章至700章清单小计                                           </t>
  </si>
  <si>
    <t>暂列金额（2.5万元，不得改动）</t>
  </si>
  <si>
    <t>控制价报价([5]+[6])</t>
  </si>
  <si>
    <t>清单  第100章  总 则</t>
  </si>
  <si>
    <t>子目号</t>
  </si>
  <si>
    <t>子目名称</t>
  </si>
  <si>
    <t>单位</t>
  </si>
  <si>
    <t>数量</t>
  </si>
  <si>
    <t>单价</t>
  </si>
  <si>
    <t>合价</t>
  </si>
  <si>
    <t>101</t>
  </si>
  <si>
    <t>通则</t>
  </si>
  <si>
    <t/>
  </si>
  <si>
    <t>101-1</t>
  </si>
  <si>
    <t>保险费 建筑工程一切险及第三者责任险</t>
  </si>
  <si>
    <t>总额</t>
  </si>
  <si>
    <t>102</t>
  </si>
  <si>
    <t>工程管理</t>
  </si>
  <si>
    <t>102-1</t>
  </si>
  <si>
    <t>竣工文件</t>
  </si>
  <si>
    <t>102-2</t>
  </si>
  <si>
    <t>施工环保费</t>
  </si>
  <si>
    <t>102-3</t>
  </si>
  <si>
    <t>安全生产费（按200~700章的1.5%进行计取，费率不得改动）</t>
  </si>
  <si>
    <t>104</t>
  </si>
  <si>
    <t>承包人驻地建设（含承包人驻地建设包括施工与管理所需的办公室、住房、工地试验室、车间、工作场地、预制场地、仓库与储料场、拌和站、施工机械以及医疗卫生与消防设施等；承包人驻地的防护、围墙等；承包人驻地的建设、管理与维护；交工后拆除、清理、恢复等工作）。</t>
  </si>
  <si>
    <t>104-1</t>
  </si>
  <si>
    <t>承包人驻地建设</t>
  </si>
  <si>
    <t xml:space="preserve">  第100章小计（结转至工程量清单汇总表）                    人民币</t>
  </si>
  <si>
    <t>清单  第200章  路 基</t>
  </si>
  <si>
    <t>子目特征</t>
  </si>
  <si>
    <t>202</t>
  </si>
  <si>
    <t>场地清理</t>
  </si>
  <si>
    <t>202-2</t>
  </si>
  <si>
    <t>挖除旧路面</t>
  </si>
  <si>
    <t>-a</t>
  </si>
  <si>
    <t>水泥混凝土路面</t>
  </si>
  <si>
    <t>拆除砼路面、路牙、垫层等混凝土结构,含锯缝、破除、装车外运处置，处置费用投标人自行考虑</t>
  </si>
  <si>
    <t>m3</t>
  </si>
  <si>
    <t>202-3</t>
  </si>
  <si>
    <t>拆除结构物</t>
  </si>
  <si>
    <t>-b</t>
  </si>
  <si>
    <t>砖、石及其他砌体结构</t>
  </si>
  <si>
    <t>拆除路基层、砌体等非混凝土结构,含破除、处置，处置费用投标人自行考虑</t>
  </si>
  <si>
    <t xml:space="preserve">  第200章小计（结转至工程量清单汇总）                      人民币</t>
  </si>
  <si>
    <t xml:space="preserve">
清单  第300章  路 面</t>
  </si>
  <si>
    <t>混凝土基层修复</t>
  </si>
  <si>
    <t>15cm厚C20混凝土</t>
  </si>
  <si>
    <t>15cm厚C20混凝土基层，含模板安拆、混凝土浇筑养护、刻痕、伸缩缝设置</t>
  </si>
  <si>
    <t>m2</t>
  </si>
  <si>
    <t>20cm厚C35混凝土</t>
  </si>
  <si>
    <t>20cm厚C30混凝土基层，含模板安拆、混凝土浇筑养护、刻痕、伸缩缝设置</t>
  </si>
  <si>
    <t>-c</t>
  </si>
  <si>
    <t>沥青灌缝</t>
  </si>
  <si>
    <t>沥青灌缝，混凝土路面裂缝、接缝割缝、清理采用热沥青填充密实，裂缝宽度综合考虑，后期不做调整；具体做法详见图纸设计</t>
  </si>
  <si>
    <t>m</t>
  </si>
  <si>
    <t>-d</t>
  </si>
  <si>
    <t>抗裂贴</t>
  </si>
  <si>
    <t>自粘型聚合物改性沥青抗裂贴，厚度2mm；具体做法详见图纸设计</t>
  </si>
  <si>
    <t>-e</t>
  </si>
  <si>
    <t>塑钢格栅</t>
  </si>
  <si>
    <t>塑钢格栅；具体做法详见图纸设计</t>
  </si>
  <si>
    <t>308</t>
  </si>
  <si>
    <t>透层和黏层</t>
  </si>
  <si>
    <t>308-2</t>
  </si>
  <si>
    <t>黏层</t>
  </si>
  <si>
    <t>PC-3乳化沥青粘层油</t>
  </si>
  <si>
    <t>7405.3</t>
  </si>
  <si>
    <t>309</t>
  </si>
  <si>
    <t>热拌沥青混合料面层</t>
  </si>
  <si>
    <t>309-1</t>
  </si>
  <si>
    <t>细粒式沥青混凝土</t>
  </si>
  <si>
    <t>5cmAC-13C细粒式沥青砼</t>
  </si>
  <si>
    <t>部位：新建沥青混凝土面层；工作内容：5cmAC-13C细粒式沥青砼摊铺、碾压等所有工序；具体做法和参数详见图纸，满足相关规范及甲方的具体要求；</t>
  </si>
  <si>
    <t>312</t>
  </si>
  <si>
    <t>水泥混凝土面板</t>
  </si>
  <si>
    <t>312-2</t>
  </si>
  <si>
    <t>钢筋</t>
  </si>
  <si>
    <t>带肋钢筋（HRB335、HRB400）</t>
  </si>
  <si>
    <t>路面钢筋制作、安装、植筋，钢筋规格综合考虑</t>
  </si>
  <si>
    <t>kg</t>
  </si>
  <si>
    <t>313</t>
  </si>
  <si>
    <t>路肩培土、中央分隔带回填土、土路肩加固及路缘石</t>
  </si>
  <si>
    <t>313-1</t>
  </si>
  <si>
    <t>路肩培土</t>
  </si>
  <si>
    <t>路肩培土，含土资源费、土方挖、运、填筑等全部相关工作</t>
  </si>
  <si>
    <t>13.2</t>
  </si>
  <si>
    <t>路面及中央分隔带排水</t>
  </si>
  <si>
    <t>314-3</t>
  </si>
  <si>
    <t>井抬高（利用原盖板）</t>
  </si>
  <si>
    <t>座</t>
  </si>
  <si>
    <t xml:space="preserve">  第300章小计（结转至工程量清单汇总）                      人民币</t>
  </si>
  <si>
    <t xml:space="preserve">
清单  第600章  安全设施及预埋管线</t>
  </si>
  <si>
    <t>604</t>
  </si>
  <si>
    <t>道路交通标志</t>
  </si>
  <si>
    <t>单柱式交通标志</t>
  </si>
  <si>
    <t>道路标牌标杆（警告标志），单立柱立杆:φ76*4*2850,表面镀锌,含紧固件A=720，LF2型铝板（厚2mm），二级反光膜，具体做法以设计图纸为准，工作内容为完成该项工作的所有工序（含基础）</t>
  </si>
  <si>
    <t>个</t>
  </si>
  <si>
    <t>道路标牌标杆（线形诱导标志），单立柱立杆:φ89*4*2900,表面镀锌,含紧固件1600*620，LF2型铝板（厚2mm），二级反光膜，具体做法以设计图纸为准，工作内容为完成该项工作的所有工序（含基础）</t>
  </si>
  <si>
    <t>道路标柱</t>
  </si>
  <si>
    <t>道路标柱，单立柱立杆:φ12*4.5*1200,镀锌钢管制作，二级反光膜，具体做法以设计图纸为准，工作内容为完成该项工作的所有工序（含基础）</t>
  </si>
  <si>
    <t>605</t>
  </si>
  <si>
    <t>道路交通标线</t>
  </si>
  <si>
    <t>605-1</t>
  </si>
  <si>
    <t>热熔型涂料路面标线</t>
  </si>
  <si>
    <t>行车道线、中心黄线、人行横道线、导向箭头等</t>
  </si>
  <si>
    <t>行车道线、中心黄线、人行横道线、导向箭头等，热熔型2号涂料，表面撒布玻璃微珠，具体做法以设计图纸为准，工作内容为完成该项工作的所有工序</t>
  </si>
  <si>
    <t xml:space="preserve">  第600章小计（结转至工程量清单汇总）                      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</si>
</sst>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0.00"/>
    <numFmt numFmtId="179" formatCode="0_);[Red]\(0\)"/>
    <numFmt numFmtId="180" formatCode="0.00;[Red]0.00"/>
    <numFmt numFmtId="181" formatCode="[DBNum2][$RMB]General;[Red][DBNum2][$RMB]General"/>
  </numFmts>
  <fonts count="42">
    <font>
      <sz val="11"/>
      <color theme="1"/>
      <name val="等线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0"/>
    </font>
    <font>
      <b/>
      <sz val="12"/>
      <color theme="1"/>
      <name val="宋体"/>
      <charset val="134"/>
    </font>
    <font>
      <sz val="8"/>
      <color indexed="8"/>
      <name val="Arial Narrow"/>
      <charset val="0"/>
    </font>
    <font>
      <sz val="12"/>
      <color indexed="8"/>
      <name val="宋体"/>
      <charset val="0"/>
    </font>
    <font>
      <sz val="12"/>
      <color rgb="FF000000"/>
      <name val="宋体"/>
      <charset val="0"/>
    </font>
    <font>
      <sz val="12"/>
      <color indexed="8"/>
      <name val="Arial Narrow"/>
      <charset val="0"/>
    </font>
    <font>
      <sz val="11"/>
      <color indexed="8"/>
      <name val="Arial Narrow"/>
      <charset val="134"/>
    </font>
    <font>
      <sz val="10"/>
      <color theme="1"/>
      <name val="等线"/>
      <charset val="134"/>
      <scheme val="minor"/>
    </font>
    <font>
      <sz val="10"/>
      <color indexed="8"/>
      <name val="SansSerif"/>
      <charset val="2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u/>
      <sz val="18"/>
      <name val="宋体"/>
      <charset val="134"/>
    </font>
    <font>
      <b/>
      <sz val="36"/>
      <name val="宋体"/>
      <charset val="134"/>
    </font>
    <font>
      <sz val="11"/>
      <name val="黑体"/>
      <charset val="134"/>
    </font>
    <font>
      <sz val="1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7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1" fillId="0" borderId="0"/>
  </cellStyleXfs>
  <cellXfs count="79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2" borderId="0" xfId="0" applyFont="1" applyFill="1" applyAlignment="1">
      <alignment horizontal="center" vertical="top" wrapText="1"/>
    </xf>
    <xf numFmtId="176" fontId="1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6" fillId="2" borderId="3" xfId="0" applyFont="1" applyFill="1" applyBorder="1" applyAlignment="1" applyProtection="1">
      <alignment horizontal="righ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right" vertical="center" wrapText="1"/>
    </xf>
    <xf numFmtId="178" fontId="3" fillId="2" borderId="2" xfId="0" applyNumberFormat="1" applyFont="1" applyFill="1" applyBorder="1" applyAlignment="1">
      <alignment horizontal="right" vertical="center" wrapText="1"/>
    </xf>
    <xf numFmtId="176" fontId="5" fillId="0" borderId="2" xfId="0" applyNumberFormat="1" applyFont="1" applyBorder="1">
      <alignment vertical="center"/>
    </xf>
    <xf numFmtId="0" fontId="2" fillId="2" borderId="0" xfId="0" applyFont="1" applyFill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 wrapText="1"/>
    </xf>
    <xf numFmtId="178" fontId="10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77" fontId="0" fillId="0" borderId="2" xfId="0" applyNumberForma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right" vertical="center" wrapText="1"/>
    </xf>
    <xf numFmtId="0" fontId="14" fillId="0" borderId="2" xfId="0" applyFont="1" applyBorder="1" applyAlignment="1">
      <alignment horizontal="center" vertical="center"/>
    </xf>
    <xf numFmtId="179" fontId="14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80" fontId="15" fillId="0" borderId="2" xfId="0" applyNumberFormat="1" applyFont="1" applyBorder="1" applyAlignment="1">
      <alignment horizontal="center" vertical="center"/>
    </xf>
    <xf numFmtId="179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Alignment="1"/>
    <xf numFmtId="49" fontId="15" fillId="0" borderId="0" xfId="0" applyNumberFormat="1" applyFont="1" applyFill="1" applyBorder="1" applyAlignment="1">
      <alignment horizontal="center" wrapText="1"/>
    </xf>
    <xf numFmtId="49" fontId="15" fillId="0" borderId="0" xfId="0" applyNumberFormat="1" applyFont="1" applyFill="1" applyBorder="1" applyAlignment="1">
      <alignment wrapText="1"/>
    </xf>
    <xf numFmtId="0" fontId="16" fillId="0" borderId="1" xfId="0" applyNumberFormat="1" applyFont="1" applyFill="1" applyBorder="1" applyAlignment="1">
      <alignment horizontal="center" wrapText="1"/>
    </xf>
    <xf numFmtId="49" fontId="17" fillId="0" borderId="0" xfId="0" applyNumberFormat="1" applyFont="1" applyFill="1" applyBorder="1" applyAlignment="1">
      <alignment horizontal="left" wrapText="1"/>
    </xf>
    <xf numFmtId="0" fontId="18" fillId="0" borderId="0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/>
    </xf>
    <xf numFmtId="0" fontId="21" fillId="0" borderId="0" xfId="0" applyNumberFormat="1" applyFont="1" applyFill="1" applyBorder="1" applyAlignment="1">
      <alignment horizontal="center" wrapText="1"/>
    </xf>
    <xf numFmtId="176" fontId="21" fillId="0" borderId="1" xfId="0" applyNumberFormat="1" applyFont="1" applyFill="1" applyBorder="1" applyAlignment="1">
      <alignment horizontal="left" wrapText="1"/>
    </xf>
    <xf numFmtId="181" fontId="21" fillId="0" borderId="5" xfId="0" applyNumberFormat="1" applyFont="1" applyFill="1" applyBorder="1" applyAlignment="1">
      <alignment horizontal="left" wrapText="1"/>
    </xf>
    <xf numFmtId="49" fontId="21" fillId="0" borderId="0" xfId="0" applyNumberFormat="1" applyFont="1" applyFill="1" applyBorder="1" applyAlignment="1">
      <alignment horizontal="center" wrapText="1"/>
    </xf>
    <xf numFmtId="0" fontId="21" fillId="0" borderId="1" xfId="0" applyNumberFormat="1" applyFont="1" applyFill="1" applyBorder="1" applyAlignment="1">
      <alignment wrapText="1"/>
    </xf>
    <xf numFmtId="0" fontId="21" fillId="0" borderId="0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horizontal="center" wrapText="1"/>
    </xf>
    <xf numFmtId="49" fontId="15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/>
    </xf>
    <xf numFmtId="49" fontId="21" fillId="0" borderId="0" xfId="0" applyNumberFormat="1" applyFont="1" applyFill="1" applyBorder="1" applyAlignment="1">
      <alignment wrapText="1"/>
    </xf>
    <xf numFmtId="0" fontId="21" fillId="0" borderId="0" xfId="0" applyNumberFormat="1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0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213;&#23569;&#24179;\&#25237;&#26631;&#25991;&#20214;\&#27700;&#21033;&#27700;&#30005;&#24037;&#31243;\&#25237;&#26631;&#25991;&#20214;03&#29256;\ghh\&#24314;&#20891;&#31435;&#20132;&#19996;&#27573;\&#24314;&#20891;&#19996;&#36335;&#31435;&#20132;&#267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&#25307;&#26631;&#24037;&#31243;&#37327;&#28165;&#21333;;&#25161;&#821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31243;\&#21556;&#26216;&#26093;2025\&#25307;&#26631;&#20195;&#29702;\2.21%20&#20754;&#26519;&#38646;&#26143;\&#25307;&#26631;&#25511;&#21046;&#20215;&#25161;&#39029;&#65306;&#25161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费用表"/>
      <sheetName val="参数"/>
      <sheetName val="临时报价"/>
      <sheetName val="机械台班"/>
      <sheetName val="材料"/>
      <sheetName val="费率表"/>
      <sheetName val="单价分析表"/>
      <sheetName val="清单"/>
      <sheetName val="清单汇总"/>
      <sheetName val="大宗材料费"/>
      <sheetName val="付款计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view="pageBreakPreview" zoomScaleNormal="100" topLeftCell="A6" workbookViewId="0">
      <selection activeCell="J9" sqref="J9"/>
    </sheetView>
  </sheetViews>
  <sheetFormatPr defaultColWidth="9" defaultRowHeight="14.25" outlineLevelCol="5"/>
  <cols>
    <col min="1" max="1" width="2" style="50" customWidth="1"/>
    <col min="2" max="2" width="18.775" style="50" customWidth="1"/>
    <col min="3" max="3" width="29.1083333333333" style="51" customWidth="1"/>
    <col min="4" max="4" width="18.775" style="52" customWidth="1"/>
    <col min="5" max="5" width="20.2166666666667" style="52" customWidth="1"/>
    <col min="6" max="6" width="14.8833333333333" style="52" customWidth="1"/>
    <col min="7" max="16384" width="9" style="53"/>
  </cols>
  <sheetData>
    <row r="1" spans="1:6">
      <c r="A1" s="54"/>
      <c r="B1" s="54"/>
      <c r="C1" s="54"/>
      <c r="D1" s="54"/>
      <c r="E1" s="54"/>
      <c r="F1" s="54"/>
    </row>
    <row r="2" ht="42" customHeight="1" spans="1:6">
      <c r="A2" s="54"/>
      <c r="B2" s="55"/>
      <c r="C2" s="56" t="s">
        <v>0</v>
      </c>
      <c r="D2" s="56"/>
      <c r="E2" s="56"/>
      <c r="F2" s="57" t="s">
        <v>1</v>
      </c>
    </row>
    <row r="3" ht="65" customHeight="1" spans="1:6">
      <c r="A3" s="54"/>
      <c r="B3" s="58"/>
      <c r="C3" s="58"/>
      <c r="D3" s="58"/>
      <c r="E3" s="57"/>
      <c r="F3" s="59"/>
    </row>
    <row r="4" ht="50.1" customHeight="1" spans="1:6">
      <c r="A4" s="54"/>
      <c r="B4" s="58"/>
      <c r="C4" s="58"/>
      <c r="D4" s="58"/>
      <c r="E4" s="57"/>
      <c r="F4" s="59"/>
    </row>
    <row r="5" ht="50.1" customHeight="1" spans="1:6">
      <c r="A5" s="60"/>
      <c r="B5" s="60"/>
      <c r="C5" s="61" t="s">
        <v>2</v>
      </c>
      <c r="D5" s="61"/>
      <c r="E5" s="61"/>
      <c r="F5" s="60"/>
    </row>
    <row r="6" ht="50.1" customHeight="1" spans="1:6">
      <c r="A6" s="62"/>
      <c r="B6" s="62"/>
      <c r="C6" s="62"/>
      <c r="D6" s="62"/>
      <c r="E6" s="62"/>
      <c r="F6" s="63"/>
    </row>
    <row r="7" ht="84" customHeight="1" spans="1:6">
      <c r="A7" s="54"/>
      <c r="B7" s="64" t="s">
        <v>3</v>
      </c>
      <c r="C7" s="65"/>
      <c r="D7" s="65"/>
      <c r="E7" s="65"/>
      <c r="F7" s="65"/>
    </row>
    <row r="8" ht="45" customHeight="1" spans="1:6">
      <c r="A8" s="54"/>
      <c r="B8" s="64" t="s">
        <v>4</v>
      </c>
      <c r="C8" s="66"/>
      <c r="D8" s="66"/>
      <c r="E8" s="66"/>
      <c r="F8" s="66"/>
    </row>
    <row r="9" ht="110" customHeight="1" spans="1:6">
      <c r="A9" s="67"/>
      <c r="B9" s="67" t="s">
        <v>5</v>
      </c>
      <c r="C9" s="68"/>
      <c r="D9" s="69" t="s">
        <v>6</v>
      </c>
      <c r="E9" s="70"/>
      <c r="F9" s="70"/>
    </row>
    <row r="10" ht="24" customHeight="1" spans="1:6">
      <c r="A10" s="54"/>
      <c r="B10" s="71"/>
      <c r="C10" s="72" t="s">
        <v>7</v>
      </c>
      <c r="D10" s="72"/>
      <c r="E10" s="73" t="s">
        <v>8</v>
      </c>
      <c r="F10" s="73"/>
    </row>
    <row r="11" ht="39" customHeight="1" spans="1:6">
      <c r="A11" s="54"/>
      <c r="B11" s="71"/>
      <c r="C11" s="72"/>
      <c r="D11" s="72"/>
      <c r="E11" s="74"/>
      <c r="F11" s="75"/>
    </row>
    <row r="12" ht="81" customHeight="1" spans="1:6">
      <c r="A12" s="67"/>
      <c r="B12" s="76" t="s">
        <v>9</v>
      </c>
      <c r="C12" s="68"/>
      <c r="D12" s="77" t="s">
        <v>10</v>
      </c>
      <c r="E12" s="70"/>
      <c r="F12" s="70"/>
    </row>
    <row r="13" ht="30" customHeight="1" spans="1:6">
      <c r="A13" s="54"/>
      <c r="B13" s="71"/>
      <c r="C13" s="72" t="s">
        <v>11</v>
      </c>
      <c r="D13" s="72"/>
      <c r="E13" s="74" t="s">
        <v>11</v>
      </c>
      <c r="F13" s="74"/>
    </row>
    <row r="14" ht="50.1" customHeight="1" spans="1:6">
      <c r="A14" s="54"/>
      <c r="B14" s="71"/>
      <c r="C14" s="72"/>
      <c r="D14" s="72"/>
      <c r="E14" s="74"/>
      <c r="F14" s="75"/>
    </row>
    <row r="15" ht="75" customHeight="1" spans="1:6">
      <c r="A15" s="67"/>
      <c r="B15" s="76" t="s">
        <v>12</v>
      </c>
      <c r="C15" s="68"/>
      <c r="D15" s="77" t="s">
        <v>13</v>
      </c>
      <c r="E15" s="70"/>
      <c r="F15" s="70"/>
    </row>
    <row r="16" ht="25" customHeight="1" spans="1:6">
      <c r="A16" s="54"/>
      <c r="B16" s="54"/>
      <c r="C16" s="54" t="s">
        <v>14</v>
      </c>
      <c r="D16" s="54"/>
      <c r="E16" s="54" t="s">
        <v>15</v>
      </c>
      <c r="F16" s="54"/>
    </row>
    <row r="17" ht="26" customHeight="1" spans="1:6">
      <c r="A17" s="55"/>
      <c r="B17" s="55"/>
      <c r="C17" s="55"/>
      <c r="D17" s="55"/>
      <c r="E17" s="55"/>
      <c r="F17" s="59"/>
    </row>
    <row r="18" ht="66" customHeight="1" spans="1:6">
      <c r="A18" s="67"/>
      <c r="B18" s="67" t="s">
        <v>16</v>
      </c>
      <c r="C18" s="69"/>
      <c r="D18" s="69" t="s">
        <v>17</v>
      </c>
      <c r="E18" s="78"/>
      <c r="F18" s="78"/>
    </row>
  </sheetData>
  <mergeCells count="12">
    <mergeCell ref="A1:F1"/>
    <mergeCell ref="C2:E2"/>
    <mergeCell ref="C5:E5"/>
    <mergeCell ref="C7:F7"/>
    <mergeCell ref="C8:F8"/>
    <mergeCell ref="E9:F9"/>
    <mergeCell ref="E10:F10"/>
    <mergeCell ref="E12:F12"/>
    <mergeCell ref="E13:F13"/>
    <mergeCell ref="E15:F15"/>
    <mergeCell ref="E16:F16"/>
    <mergeCell ref="E18:F18"/>
  </mergeCells>
  <pageMargins left="0.7" right="0.7" top="0.75" bottom="0.75" header="0.3" footer="0.3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I8" sqref="I8"/>
    </sheetView>
  </sheetViews>
  <sheetFormatPr defaultColWidth="9" defaultRowHeight="24.9" customHeight="1" outlineLevelCol="4"/>
  <cols>
    <col min="1" max="1" width="8.775" customWidth="1"/>
    <col min="2" max="2" width="6.44166666666667" customWidth="1"/>
    <col min="3" max="3" width="39.775" customWidth="1"/>
    <col min="4" max="4" width="17.8833333333333" style="17" customWidth="1"/>
    <col min="5" max="5" width="9.33333333333333" style="17" customWidth="1"/>
    <col min="6" max="6" width="12.625"/>
  </cols>
  <sheetData>
    <row r="1" customHeight="1" spans="1:5">
      <c r="A1" s="40"/>
      <c r="B1" s="40"/>
      <c r="C1" s="40"/>
      <c r="D1" s="41"/>
      <c r="E1" s="41"/>
    </row>
    <row r="2" ht="48" customHeight="1" spans="1:5">
      <c r="A2" s="21" t="s">
        <v>18</v>
      </c>
      <c r="B2" s="21"/>
      <c r="C2" s="21"/>
      <c r="D2" s="21"/>
      <c r="E2" s="21"/>
    </row>
    <row r="3" customHeight="1" spans="1:5">
      <c r="A3" s="42" t="s">
        <v>19</v>
      </c>
      <c r="B3" s="42"/>
      <c r="C3" s="42"/>
      <c r="D3" s="43" t="s">
        <v>20</v>
      </c>
      <c r="E3" s="43"/>
    </row>
    <row r="4" ht="34.05" customHeight="1" spans="1:5">
      <c r="A4" s="44" t="s">
        <v>21</v>
      </c>
      <c r="B4" s="44" t="s">
        <v>22</v>
      </c>
      <c r="C4" s="44" t="s">
        <v>23</v>
      </c>
      <c r="D4" s="45" t="s">
        <v>24</v>
      </c>
      <c r="E4" s="45"/>
    </row>
    <row r="5" ht="34.05" customHeight="1" spans="1:5">
      <c r="A5" s="46">
        <v>1</v>
      </c>
      <c r="B5" s="46">
        <v>100</v>
      </c>
      <c r="C5" s="46" t="s">
        <v>25</v>
      </c>
      <c r="D5" s="47">
        <f>'100章'!F15</f>
        <v>0</v>
      </c>
      <c r="E5" s="48"/>
    </row>
    <row r="6" ht="34.05" customHeight="1" spans="1:5">
      <c r="A6" s="46">
        <v>2</v>
      </c>
      <c r="B6" s="46">
        <v>200</v>
      </c>
      <c r="C6" s="46" t="s">
        <v>26</v>
      </c>
      <c r="D6" s="47">
        <f>'200章'!G9</f>
        <v>0</v>
      </c>
      <c r="E6" s="48"/>
    </row>
    <row r="7" ht="34.05" customHeight="1" spans="1:5">
      <c r="A7" s="46">
        <v>3</v>
      </c>
      <c r="B7" s="46">
        <v>300</v>
      </c>
      <c r="C7" s="46" t="s">
        <v>27</v>
      </c>
      <c r="D7" s="47">
        <f>'300章'!G22</f>
        <v>0</v>
      </c>
      <c r="E7" s="48"/>
    </row>
    <row r="8" ht="34.05" customHeight="1" spans="1:5">
      <c r="A8" s="46">
        <v>4</v>
      </c>
      <c r="B8" s="46">
        <v>600</v>
      </c>
      <c r="C8" s="46" t="s">
        <v>28</v>
      </c>
      <c r="D8" s="47">
        <f>'600章 '!G11</f>
        <v>0</v>
      </c>
      <c r="E8" s="48"/>
    </row>
    <row r="9" ht="34.05" customHeight="1" spans="1:5">
      <c r="A9" s="46">
        <v>5</v>
      </c>
      <c r="B9" s="49" t="s">
        <v>29</v>
      </c>
      <c r="C9" s="49"/>
      <c r="D9" s="47">
        <f>SUM(D5:D8)</f>
        <v>0</v>
      </c>
      <c r="E9" s="48"/>
    </row>
    <row r="10" ht="34.05" customHeight="1" spans="1:5">
      <c r="A10" s="46">
        <v>6</v>
      </c>
      <c r="B10" s="46" t="s">
        <v>30</v>
      </c>
      <c r="C10" s="46"/>
      <c r="D10" s="47">
        <v>25000</v>
      </c>
      <c r="E10" s="48"/>
    </row>
    <row r="11" ht="34.05" customHeight="1" spans="1:5">
      <c r="A11" s="46">
        <v>7</v>
      </c>
      <c r="B11" s="46" t="s">
        <v>31</v>
      </c>
      <c r="C11" s="46"/>
      <c r="D11" s="47">
        <f>D9+D10</f>
        <v>25000</v>
      </c>
      <c r="E11" s="48"/>
    </row>
  </sheetData>
  <mergeCells count="6">
    <mergeCell ref="A2:E2"/>
    <mergeCell ref="A3:C3"/>
    <mergeCell ref="D3:E3"/>
    <mergeCell ref="B9:C9"/>
    <mergeCell ref="B10:C10"/>
    <mergeCell ref="B11:C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view="pageBreakPreview" zoomScaleNormal="100" workbookViewId="0">
      <selection activeCell="I11" sqref="I11"/>
    </sheetView>
  </sheetViews>
  <sheetFormatPr defaultColWidth="9" defaultRowHeight="24.9" customHeight="1" outlineLevelCol="5"/>
  <cols>
    <col min="1" max="1" width="7.66666666666667" customWidth="1"/>
    <col min="2" max="2" width="39.625" customWidth="1"/>
    <col min="3" max="3" width="7.50833333333333" customWidth="1"/>
    <col min="4" max="4" width="9.66666666666667" style="17" customWidth="1"/>
    <col min="5" max="5" width="9.21666666666667" style="17" customWidth="1"/>
    <col min="6" max="6" width="11.6666666666667" style="17" customWidth="1"/>
  </cols>
  <sheetData>
    <row r="1" ht="48" customHeight="1" spans="1:6">
      <c r="A1" s="21" t="s">
        <v>32</v>
      </c>
      <c r="B1" s="21"/>
      <c r="C1" s="21"/>
      <c r="D1" s="21"/>
      <c r="E1" s="21"/>
      <c r="F1" s="21"/>
    </row>
    <row r="2" customHeight="1" spans="1:6">
      <c r="A2" s="5" t="s">
        <v>19</v>
      </c>
      <c r="B2" s="5"/>
      <c r="C2" s="28" t="s">
        <v>20</v>
      </c>
      <c r="D2" s="28"/>
      <c r="E2" s="28"/>
      <c r="F2" s="28"/>
    </row>
    <row r="3" ht="34.05" customHeight="1" spans="1:6">
      <c r="A3" s="8" t="s">
        <v>33</v>
      </c>
      <c r="B3" s="8" t="s">
        <v>34</v>
      </c>
      <c r="C3" s="8" t="s">
        <v>35</v>
      </c>
      <c r="D3" s="8" t="s">
        <v>36</v>
      </c>
      <c r="E3" s="8" t="s">
        <v>37</v>
      </c>
      <c r="F3" s="8" t="s">
        <v>38</v>
      </c>
    </row>
    <row r="4" ht="34.05" customHeight="1" spans="1:6">
      <c r="A4" s="12" t="s">
        <v>39</v>
      </c>
      <c r="B4" s="11" t="s">
        <v>40</v>
      </c>
      <c r="C4" s="12" t="s">
        <v>41</v>
      </c>
      <c r="D4" s="29" t="s">
        <v>41</v>
      </c>
      <c r="E4" s="29"/>
      <c r="F4" s="29"/>
    </row>
    <row r="5" ht="34.05" customHeight="1" spans="1:6">
      <c r="A5" s="12" t="s">
        <v>42</v>
      </c>
      <c r="B5" s="11" t="s">
        <v>43</v>
      </c>
      <c r="C5" s="12" t="s">
        <v>44</v>
      </c>
      <c r="D5" s="30">
        <v>1</v>
      </c>
      <c r="E5" s="31"/>
      <c r="F5" s="30"/>
    </row>
    <row r="6" ht="34.05" customHeight="1" spans="1:6">
      <c r="A6" s="12" t="s">
        <v>45</v>
      </c>
      <c r="B6" s="11" t="s">
        <v>46</v>
      </c>
      <c r="C6" s="12" t="s">
        <v>41</v>
      </c>
      <c r="D6" s="30"/>
      <c r="E6" s="30"/>
      <c r="F6" s="30"/>
    </row>
    <row r="7" ht="34.05" customHeight="1" spans="1:6">
      <c r="A7" s="12" t="s">
        <v>47</v>
      </c>
      <c r="B7" s="11" t="s">
        <v>48</v>
      </c>
      <c r="C7" s="12" t="s">
        <v>44</v>
      </c>
      <c r="D7" s="30">
        <v>1</v>
      </c>
      <c r="E7" s="30"/>
      <c r="F7" s="30"/>
    </row>
    <row r="8" ht="34.05" customHeight="1" spans="1:6">
      <c r="A8" s="12" t="s">
        <v>49</v>
      </c>
      <c r="B8" s="11" t="s">
        <v>50</v>
      </c>
      <c r="C8" s="12" t="s">
        <v>44</v>
      </c>
      <c r="D8" s="30">
        <v>1</v>
      </c>
      <c r="E8" s="30"/>
      <c r="F8" s="30"/>
    </row>
    <row r="9" ht="34.05" customHeight="1" spans="1:6">
      <c r="A9" s="12" t="s">
        <v>51</v>
      </c>
      <c r="B9" s="11" t="s">
        <v>52</v>
      </c>
      <c r="C9" s="12" t="s">
        <v>44</v>
      </c>
      <c r="D9" s="30">
        <v>1</v>
      </c>
      <c r="E9" s="31"/>
      <c r="F9" s="30"/>
    </row>
    <row r="10" ht="94.5" spans="1:6">
      <c r="A10" s="12" t="s">
        <v>53</v>
      </c>
      <c r="B10" s="11" t="s">
        <v>54</v>
      </c>
      <c r="C10" s="12" t="s">
        <v>41</v>
      </c>
      <c r="D10" s="30"/>
      <c r="E10" s="30"/>
      <c r="F10" s="30"/>
    </row>
    <row r="11" ht="34.05" customHeight="1" spans="1:6">
      <c r="A11" s="12" t="s">
        <v>55</v>
      </c>
      <c r="B11" s="11" t="s">
        <v>56</v>
      </c>
      <c r="C11" s="12" t="s">
        <v>44</v>
      </c>
      <c r="D11" s="30">
        <v>1</v>
      </c>
      <c r="E11" s="31"/>
      <c r="F11" s="30"/>
    </row>
    <row r="12" ht="34.05" customHeight="1" spans="1:6">
      <c r="A12" s="32"/>
      <c r="B12" s="32"/>
      <c r="C12" s="32"/>
      <c r="D12" s="33"/>
      <c r="E12" s="33"/>
      <c r="F12" s="33"/>
    </row>
    <row r="13" ht="34.05" customHeight="1" spans="1:6">
      <c r="A13" s="34"/>
      <c r="B13" s="34"/>
      <c r="C13" s="34"/>
      <c r="D13" s="35"/>
      <c r="E13" s="35"/>
      <c r="F13" s="35"/>
    </row>
    <row r="14" ht="34.05" customHeight="1" spans="1:6">
      <c r="A14" s="34"/>
      <c r="B14" s="34"/>
      <c r="C14" s="34"/>
      <c r="D14" s="35"/>
      <c r="E14" s="35"/>
      <c r="F14" s="35"/>
    </row>
    <row r="15" ht="34.05" customHeight="1" spans="1:6">
      <c r="A15" s="36" t="s">
        <v>57</v>
      </c>
      <c r="B15" s="37"/>
      <c r="C15" s="37"/>
      <c r="D15" s="37"/>
      <c r="E15" s="38"/>
      <c r="F15" s="39">
        <f>SUM(F4:F14)</f>
        <v>0</v>
      </c>
    </row>
  </sheetData>
  <mergeCells count="4">
    <mergeCell ref="A1:F1"/>
    <mergeCell ref="A2:B2"/>
    <mergeCell ref="C2:F2"/>
    <mergeCell ref="A15:E1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view="pageBreakPreview" zoomScaleNormal="100" workbookViewId="0">
      <selection activeCell="J9" sqref="J9"/>
    </sheetView>
  </sheetViews>
  <sheetFormatPr defaultColWidth="9" defaultRowHeight="24.9" customHeight="1" outlineLevelCol="6"/>
  <cols>
    <col min="1" max="1" width="7.66666666666667" customWidth="1"/>
    <col min="2" max="2" width="13.5" customWidth="1"/>
    <col min="3" max="3" width="30.625" customWidth="1"/>
    <col min="4" max="4" width="5.625" customWidth="1"/>
    <col min="5" max="6" width="8.125" customWidth="1"/>
    <col min="7" max="7" width="10.625" style="1" customWidth="1"/>
  </cols>
  <sheetData>
    <row r="1" ht="61.05" customHeight="1" spans="1:7">
      <c r="A1" s="21" t="s">
        <v>58</v>
      </c>
      <c r="B1" s="21"/>
      <c r="C1" s="21"/>
      <c r="D1" s="21"/>
      <c r="E1" s="21"/>
      <c r="F1" s="21"/>
      <c r="G1" s="22"/>
    </row>
    <row r="2" customHeight="1" spans="1:7">
      <c r="A2" s="5" t="s">
        <v>19</v>
      </c>
      <c r="B2" s="5"/>
      <c r="C2" s="5"/>
      <c r="D2" s="6" t="s">
        <v>20</v>
      </c>
      <c r="E2" s="6"/>
      <c r="F2" s="6"/>
      <c r="G2" s="7"/>
    </row>
    <row r="3" customHeight="1" spans="1:7">
      <c r="A3" s="8" t="s">
        <v>33</v>
      </c>
      <c r="B3" s="8" t="s">
        <v>34</v>
      </c>
      <c r="C3" s="8" t="s">
        <v>59</v>
      </c>
      <c r="D3" s="8" t="s">
        <v>35</v>
      </c>
      <c r="E3" s="8" t="s">
        <v>36</v>
      </c>
      <c r="F3" s="8" t="s">
        <v>37</v>
      </c>
      <c r="G3" s="9" t="s">
        <v>38</v>
      </c>
    </row>
    <row r="4" ht="36" customHeight="1" spans="1:7">
      <c r="A4" s="23" t="s">
        <v>60</v>
      </c>
      <c r="B4" s="23" t="s">
        <v>61</v>
      </c>
      <c r="C4" s="24"/>
      <c r="D4" s="23"/>
      <c r="E4" s="25"/>
      <c r="F4" s="26"/>
      <c r="G4" s="13"/>
    </row>
    <row r="5" ht="36" customHeight="1" spans="1:7">
      <c r="A5" s="23" t="s">
        <v>62</v>
      </c>
      <c r="B5" s="23" t="s">
        <v>63</v>
      </c>
      <c r="C5" s="24"/>
      <c r="D5" s="23"/>
      <c r="E5" s="25"/>
      <c r="F5" s="26"/>
      <c r="G5" s="13"/>
    </row>
    <row r="6" ht="47" customHeight="1" spans="1:7">
      <c r="A6" s="23" t="s">
        <v>64</v>
      </c>
      <c r="B6" s="23" t="s">
        <v>65</v>
      </c>
      <c r="C6" s="24" t="s">
        <v>66</v>
      </c>
      <c r="D6" s="23" t="s">
        <v>67</v>
      </c>
      <c r="E6" s="26">
        <f>51.6</f>
        <v>51.6</v>
      </c>
      <c r="F6" s="26"/>
      <c r="G6" s="13"/>
    </row>
    <row r="7" ht="36" customHeight="1" spans="1:7">
      <c r="A7" s="23" t="s">
        <v>68</v>
      </c>
      <c r="B7" s="23" t="s">
        <v>69</v>
      </c>
      <c r="C7" s="24"/>
      <c r="D7" s="23"/>
      <c r="E7" s="26"/>
      <c r="F7" s="26"/>
      <c r="G7" s="13"/>
    </row>
    <row r="8" ht="51" customHeight="1" spans="1:7">
      <c r="A8" s="23" t="s">
        <v>70</v>
      </c>
      <c r="B8" s="23" t="s">
        <v>71</v>
      </c>
      <c r="C8" s="24" t="s">
        <v>72</v>
      </c>
      <c r="D8" s="23" t="s">
        <v>67</v>
      </c>
      <c r="E8" s="26">
        <v>25.15</v>
      </c>
      <c r="F8" s="26"/>
      <c r="G8" s="13"/>
    </row>
    <row r="9" ht="39" customHeight="1" spans="1:7">
      <c r="A9" s="15" t="s">
        <v>73</v>
      </c>
      <c r="B9" s="15"/>
      <c r="C9" s="15"/>
      <c r="D9" s="15"/>
      <c r="E9" s="15"/>
      <c r="F9" s="15"/>
      <c r="G9" s="27">
        <f>SUM(G4:G8)</f>
        <v>0</v>
      </c>
    </row>
  </sheetData>
  <mergeCells count="4">
    <mergeCell ref="A1:G1"/>
    <mergeCell ref="A2:C2"/>
    <mergeCell ref="D2:G2"/>
    <mergeCell ref="A9:F9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view="pageBreakPreview" zoomScaleNormal="100" topLeftCell="A6" workbookViewId="0">
      <selection activeCell="I13" sqref="I13"/>
    </sheetView>
  </sheetViews>
  <sheetFormatPr defaultColWidth="9" defaultRowHeight="24.9" customHeight="1" outlineLevelCol="6"/>
  <cols>
    <col min="1" max="1" width="7.66666666666667" customWidth="1"/>
    <col min="2" max="2" width="13.5083333333333" customWidth="1"/>
    <col min="3" max="3" width="30.625" customWidth="1"/>
    <col min="4" max="4" width="5.375" style="17" customWidth="1"/>
    <col min="5" max="5" width="8.25" style="1" customWidth="1"/>
    <col min="6" max="6" width="8.5" customWidth="1"/>
    <col min="7" max="7" width="11.625" style="1" customWidth="1"/>
  </cols>
  <sheetData>
    <row r="1" ht="54" customHeight="1" spans="1:7">
      <c r="A1" s="3" t="s">
        <v>74</v>
      </c>
      <c r="B1" s="3"/>
      <c r="C1" s="3"/>
      <c r="D1" s="3"/>
      <c r="E1" s="4"/>
      <c r="F1" s="3"/>
      <c r="G1" s="4"/>
    </row>
    <row r="2" customHeight="1" spans="1:7">
      <c r="A2" s="5" t="s">
        <v>19</v>
      </c>
      <c r="B2" s="5"/>
      <c r="C2" s="5"/>
      <c r="D2" s="6" t="s">
        <v>20</v>
      </c>
      <c r="E2" s="7"/>
      <c r="F2" s="6"/>
      <c r="G2" s="7"/>
    </row>
    <row r="3" customHeight="1" spans="1:7">
      <c r="A3" s="8" t="s">
        <v>33</v>
      </c>
      <c r="B3" s="8" t="s">
        <v>34</v>
      </c>
      <c r="C3" s="8" t="s">
        <v>59</v>
      </c>
      <c r="D3" s="8" t="s">
        <v>35</v>
      </c>
      <c r="E3" s="8" t="s">
        <v>36</v>
      </c>
      <c r="F3" s="8" t="s">
        <v>37</v>
      </c>
      <c r="G3" s="9" t="s">
        <v>38</v>
      </c>
    </row>
    <row r="4" ht="36" customHeight="1" spans="1:7">
      <c r="A4" s="12">
        <v>304</v>
      </c>
      <c r="B4" s="12" t="s">
        <v>75</v>
      </c>
      <c r="C4" s="11"/>
      <c r="D4" s="14"/>
      <c r="E4" s="18"/>
      <c r="F4" s="13"/>
      <c r="G4" s="13"/>
    </row>
    <row r="5" ht="40.5" spans="1:7">
      <c r="A5" s="12" t="s">
        <v>64</v>
      </c>
      <c r="B5" s="12" t="s">
        <v>76</v>
      </c>
      <c r="C5" s="11" t="s">
        <v>77</v>
      </c>
      <c r="D5" s="19" t="s">
        <v>78</v>
      </c>
      <c r="E5" s="13">
        <v>9.33</v>
      </c>
      <c r="F5" s="13"/>
      <c r="G5" s="13"/>
    </row>
    <row r="6" ht="44" customHeight="1" spans="1:7">
      <c r="A6" s="12" t="s">
        <v>70</v>
      </c>
      <c r="B6" s="12" t="s">
        <v>79</v>
      </c>
      <c r="C6" s="11" t="s">
        <v>80</v>
      </c>
      <c r="D6" s="19" t="s">
        <v>78</v>
      </c>
      <c r="E6" s="13">
        <f>(4.6+47.5)/0.2</f>
        <v>260.5</v>
      </c>
      <c r="F6" s="13"/>
      <c r="G6" s="13"/>
    </row>
    <row r="7" ht="63" customHeight="1" spans="1:7">
      <c r="A7" s="12" t="s">
        <v>81</v>
      </c>
      <c r="B7" s="12" t="s">
        <v>82</v>
      </c>
      <c r="C7" s="11" t="s">
        <v>83</v>
      </c>
      <c r="D7" s="19" t="s">
        <v>84</v>
      </c>
      <c r="E7" s="13">
        <v>2684.9</v>
      </c>
      <c r="F7" s="13"/>
      <c r="G7" s="13"/>
    </row>
    <row r="8" ht="36" customHeight="1" spans="1:7">
      <c r="A8" s="12" t="s">
        <v>85</v>
      </c>
      <c r="B8" s="12" t="s">
        <v>86</v>
      </c>
      <c r="C8" s="11" t="s">
        <v>87</v>
      </c>
      <c r="D8" s="19" t="s">
        <v>78</v>
      </c>
      <c r="E8" s="13">
        <v>1342.1</v>
      </c>
      <c r="F8" s="13"/>
      <c r="G8" s="13"/>
    </row>
    <row r="9" ht="36" customHeight="1" spans="1:7">
      <c r="A9" s="12" t="s">
        <v>88</v>
      </c>
      <c r="B9" s="12" t="s">
        <v>89</v>
      </c>
      <c r="C9" s="11" t="s">
        <v>90</v>
      </c>
      <c r="D9" s="19" t="s">
        <v>78</v>
      </c>
      <c r="E9" s="13">
        <v>20</v>
      </c>
      <c r="F9" s="13"/>
      <c r="G9" s="13"/>
    </row>
    <row r="10" ht="36" customHeight="1" spans="1:7">
      <c r="A10" s="12" t="s">
        <v>91</v>
      </c>
      <c r="B10" s="12" t="s">
        <v>92</v>
      </c>
      <c r="C10" s="11"/>
      <c r="D10" s="19"/>
      <c r="E10" s="13"/>
      <c r="F10" s="13"/>
      <c r="G10" s="13"/>
    </row>
    <row r="11" ht="36" customHeight="1" spans="1:7">
      <c r="A11" s="12" t="s">
        <v>93</v>
      </c>
      <c r="B11" s="12" t="s">
        <v>94</v>
      </c>
      <c r="C11" s="11" t="s">
        <v>95</v>
      </c>
      <c r="D11" s="19" t="s">
        <v>78</v>
      </c>
      <c r="E11" s="13" t="s">
        <v>96</v>
      </c>
      <c r="F11" s="13"/>
      <c r="G11" s="13"/>
    </row>
    <row r="12" ht="27" spans="1:7">
      <c r="A12" s="12" t="s">
        <v>97</v>
      </c>
      <c r="B12" s="12" t="s">
        <v>98</v>
      </c>
      <c r="C12" s="11"/>
      <c r="D12" s="19"/>
      <c r="E12" s="13"/>
      <c r="F12" s="13"/>
      <c r="G12" s="13"/>
    </row>
    <row r="13" ht="45" customHeight="1" spans="1:7">
      <c r="A13" s="12" t="s">
        <v>99</v>
      </c>
      <c r="B13" s="12" t="s">
        <v>100</v>
      </c>
      <c r="C13" s="11"/>
      <c r="D13" s="19"/>
      <c r="E13" s="13"/>
      <c r="F13" s="13"/>
      <c r="G13" s="13"/>
    </row>
    <row r="14" ht="78" customHeight="1" spans="1:7">
      <c r="A14" s="12" t="s">
        <v>64</v>
      </c>
      <c r="B14" s="12" t="s">
        <v>101</v>
      </c>
      <c r="C14" s="11" t="s">
        <v>102</v>
      </c>
      <c r="D14" s="19" t="s">
        <v>78</v>
      </c>
      <c r="E14" s="13" t="s">
        <v>96</v>
      </c>
      <c r="F14" s="13"/>
      <c r="G14" s="13"/>
    </row>
    <row r="15" ht="36" customHeight="1" spans="1:7">
      <c r="A15" s="12" t="s">
        <v>103</v>
      </c>
      <c r="B15" s="12" t="s">
        <v>104</v>
      </c>
      <c r="C15" s="11"/>
      <c r="D15" s="19"/>
      <c r="E15" s="13"/>
      <c r="F15" s="13"/>
      <c r="G15" s="13"/>
    </row>
    <row r="16" spans="1:7">
      <c r="A16" s="12" t="s">
        <v>105</v>
      </c>
      <c r="B16" s="12" t="s">
        <v>106</v>
      </c>
      <c r="C16" s="11"/>
      <c r="D16" s="19"/>
      <c r="E16" s="13"/>
      <c r="F16" s="13"/>
      <c r="G16" s="13"/>
    </row>
    <row r="17" ht="45" customHeight="1" spans="1:7">
      <c r="A17" s="12" t="s">
        <v>70</v>
      </c>
      <c r="B17" s="12" t="s">
        <v>107</v>
      </c>
      <c r="C17" s="11" t="s">
        <v>108</v>
      </c>
      <c r="D17" s="19" t="s">
        <v>109</v>
      </c>
      <c r="E17" s="13">
        <f>38.6+9.7</f>
        <v>48.3</v>
      </c>
      <c r="F17" s="13"/>
      <c r="G17" s="13"/>
    </row>
    <row r="18" ht="60" customHeight="1" spans="1:7">
      <c r="A18" s="12" t="s">
        <v>110</v>
      </c>
      <c r="B18" s="12" t="s">
        <v>111</v>
      </c>
      <c r="C18" s="11"/>
      <c r="D18" s="19"/>
      <c r="E18" s="13"/>
      <c r="F18" s="13"/>
      <c r="G18" s="13"/>
    </row>
    <row r="19" ht="43" customHeight="1" spans="1:7">
      <c r="A19" s="12" t="s">
        <v>112</v>
      </c>
      <c r="B19" s="12" t="s">
        <v>113</v>
      </c>
      <c r="C19" s="11" t="s">
        <v>114</v>
      </c>
      <c r="D19" s="19" t="s">
        <v>67</v>
      </c>
      <c r="E19" s="13" t="s">
        <v>115</v>
      </c>
      <c r="F19" s="13"/>
      <c r="G19" s="13"/>
    </row>
    <row r="20" ht="50" customHeight="1" spans="1:7">
      <c r="A20" s="12">
        <v>314</v>
      </c>
      <c r="B20" s="12" t="s">
        <v>116</v>
      </c>
      <c r="C20" s="12"/>
      <c r="D20" s="12"/>
      <c r="E20" s="12"/>
      <c r="F20" s="12"/>
      <c r="G20" s="12"/>
    </row>
    <row r="21" ht="36" customHeight="1" spans="1:7">
      <c r="A21" s="12" t="s">
        <v>117</v>
      </c>
      <c r="B21" s="12" t="s">
        <v>118</v>
      </c>
      <c r="C21" s="11" t="s">
        <v>118</v>
      </c>
      <c r="D21" s="12" t="s">
        <v>119</v>
      </c>
      <c r="E21" s="13">
        <v>5</v>
      </c>
      <c r="F21" s="13"/>
      <c r="G21" s="13"/>
    </row>
    <row r="22" ht="43.95" customHeight="1" spans="1:7">
      <c r="A22" s="15" t="s">
        <v>120</v>
      </c>
      <c r="B22" s="15"/>
      <c r="C22" s="15"/>
      <c r="D22" s="15"/>
      <c r="E22" s="15"/>
      <c r="F22" s="15"/>
      <c r="G22" s="20">
        <f>SUM(G5:G21)</f>
        <v>0</v>
      </c>
    </row>
  </sheetData>
  <mergeCells count="4">
    <mergeCell ref="A1:G1"/>
    <mergeCell ref="A2:C2"/>
    <mergeCell ref="D2:G2"/>
    <mergeCell ref="A22:F2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view="pageBreakPreview" zoomScaleNormal="100" workbookViewId="0">
      <selection activeCell="I10" sqref="I10"/>
    </sheetView>
  </sheetViews>
  <sheetFormatPr defaultColWidth="9" defaultRowHeight="24.9" customHeight="1" outlineLevelCol="6"/>
  <cols>
    <col min="1" max="1" width="7.66666666666667" customWidth="1"/>
    <col min="2" max="2" width="13.5083333333333" customWidth="1"/>
    <col min="3" max="3" width="30.625" customWidth="1"/>
    <col min="4" max="4" width="5.625" customWidth="1"/>
    <col min="5" max="5" width="8.125" style="1" customWidth="1"/>
    <col min="6" max="6" width="8.5" customWidth="1"/>
    <col min="7" max="7" width="11.6666666666667" style="2" customWidth="1"/>
  </cols>
  <sheetData>
    <row r="1" ht="54" customHeight="1" spans="1:7">
      <c r="A1" s="3" t="s">
        <v>121</v>
      </c>
      <c r="B1" s="3"/>
      <c r="C1" s="3"/>
      <c r="D1" s="3"/>
      <c r="E1" s="4"/>
      <c r="F1" s="3"/>
      <c r="G1" s="3"/>
    </row>
    <row r="2" customHeight="1" spans="1:7">
      <c r="A2" s="5" t="s">
        <v>19</v>
      </c>
      <c r="B2" s="5"/>
      <c r="C2" s="5"/>
      <c r="D2" s="6" t="s">
        <v>20</v>
      </c>
      <c r="E2" s="7"/>
      <c r="F2" s="6"/>
      <c r="G2" s="6"/>
    </row>
    <row r="3" customHeight="1" spans="1:7">
      <c r="A3" s="8" t="s">
        <v>33</v>
      </c>
      <c r="B3" s="8" t="s">
        <v>34</v>
      </c>
      <c r="C3" s="8" t="s">
        <v>59</v>
      </c>
      <c r="D3" s="8" t="s">
        <v>35</v>
      </c>
      <c r="E3" s="8" t="s">
        <v>36</v>
      </c>
      <c r="F3" s="8" t="s">
        <v>37</v>
      </c>
      <c r="G3" s="9" t="s">
        <v>38</v>
      </c>
    </row>
    <row r="4" ht="36" customHeight="1" spans="1:7">
      <c r="A4" s="10" t="s">
        <v>122</v>
      </c>
      <c r="B4" s="11" t="s">
        <v>123</v>
      </c>
      <c r="C4" s="11"/>
      <c r="D4" s="12"/>
      <c r="E4" s="13"/>
      <c r="F4" s="13"/>
      <c r="G4" s="13"/>
    </row>
    <row r="5" ht="81" spans="1:7">
      <c r="A5" s="10" t="s">
        <v>64</v>
      </c>
      <c r="B5" s="11" t="s">
        <v>124</v>
      </c>
      <c r="C5" s="11" t="s">
        <v>125</v>
      </c>
      <c r="D5" s="14" t="s">
        <v>126</v>
      </c>
      <c r="E5" s="13">
        <v>11</v>
      </c>
      <c r="F5" s="13"/>
      <c r="G5" s="13"/>
    </row>
    <row r="6" ht="81" spans="1:7">
      <c r="A6" s="10" t="s">
        <v>70</v>
      </c>
      <c r="B6" s="11" t="s">
        <v>124</v>
      </c>
      <c r="C6" s="11" t="s">
        <v>127</v>
      </c>
      <c r="D6" s="14" t="s">
        <v>126</v>
      </c>
      <c r="E6" s="13">
        <v>2</v>
      </c>
      <c r="F6" s="13"/>
      <c r="G6" s="13"/>
    </row>
    <row r="7" ht="67.5" spans="1:7">
      <c r="A7" s="10" t="s">
        <v>81</v>
      </c>
      <c r="B7" s="11" t="s">
        <v>128</v>
      </c>
      <c r="C7" s="11" t="s">
        <v>129</v>
      </c>
      <c r="D7" s="14" t="s">
        <v>126</v>
      </c>
      <c r="E7" s="13">
        <v>28</v>
      </c>
      <c r="F7" s="13"/>
      <c r="G7" s="13"/>
    </row>
    <row r="8" ht="36" customHeight="1" spans="1:7">
      <c r="A8" s="10" t="s">
        <v>130</v>
      </c>
      <c r="B8" s="11" t="s">
        <v>131</v>
      </c>
      <c r="C8" s="11"/>
      <c r="D8" s="12"/>
      <c r="E8" s="13"/>
      <c r="F8" s="13"/>
      <c r="G8" s="13"/>
    </row>
    <row r="9" ht="36" customHeight="1" spans="1:7">
      <c r="A9" s="10" t="s">
        <v>132</v>
      </c>
      <c r="B9" s="11" t="s">
        <v>133</v>
      </c>
      <c r="C9" s="11"/>
      <c r="D9" s="12"/>
      <c r="E9" s="13"/>
      <c r="F9" s="13"/>
      <c r="G9" s="13"/>
    </row>
    <row r="10" ht="67.5" spans="1:7">
      <c r="A10" s="10" t="s">
        <v>64</v>
      </c>
      <c r="B10" s="11" t="s">
        <v>134</v>
      </c>
      <c r="C10" s="11" t="s">
        <v>135</v>
      </c>
      <c r="D10" s="12" t="s">
        <v>78</v>
      </c>
      <c r="E10" s="13">
        <f>50+82</f>
        <v>132</v>
      </c>
      <c r="F10" s="13"/>
      <c r="G10" s="13"/>
    </row>
    <row r="11" ht="43.95" customHeight="1" spans="1:7">
      <c r="A11" s="15" t="s">
        <v>136</v>
      </c>
      <c r="B11" s="15"/>
      <c r="C11" s="15"/>
      <c r="D11" s="15"/>
      <c r="E11" s="15"/>
      <c r="F11" s="15"/>
      <c r="G11" s="16">
        <f>SUM(G4:G10)</f>
        <v>0</v>
      </c>
    </row>
  </sheetData>
  <mergeCells count="4">
    <mergeCell ref="A1:G1"/>
    <mergeCell ref="A2:C2"/>
    <mergeCell ref="D2:G2"/>
    <mergeCell ref="A11:F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汇总表</vt:lpstr>
      <vt:lpstr>100章</vt:lpstr>
      <vt:lpstr>200章</vt:lpstr>
      <vt:lpstr>300章</vt:lpstr>
      <vt:lpstr>600章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蒋诚</dc:creator>
  <cp:lastModifiedBy>踌躇</cp:lastModifiedBy>
  <dcterms:created xsi:type="dcterms:W3CDTF">2019-07-02T14:13:00Z</dcterms:created>
  <cp:lastPrinted>2019-07-03T02:35:00Z</cp:lastPrinted>
  <dcterms:modified xsi:type="dcterms:W3CDTF">2025-10-20T03:16:50Z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AD74FC9A68B846238A6EEE0568C49D36_13</vt:lpwstr>
  </property>
  <property fmtid="{D5CDD505-2E9C-101B-9397-08002B2CF9AE}" pid="3" name="KSOProductBuildVer">
    <vt:lpwstr>2052-12.1.0.22529</vt:lpwstr>
  </property>
</Properties>
</file>