
<file path=[Content_Types].xml><?xml version="1.0" encoding="utf-8"?>
<Types xmlns="http://schemas.openxmlformats.org/package/2006/content-types">
  <Default Extension="jpeg" ContentType="image/jpeg"/>
  <Default Extension="JPG" ContentType="image/.jpg"/>
  <Default Extension="png" ContentType="image/pn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media/image14.webp" ContentType="image/webp"/>
  <Override PartName="/xl/media/image18.webp" ContentType="image/webp"/>
  <Override PartName="/xl/media/image20.webp" ContentType="image/webp"/>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activeTab="1"/>
  </bookViews>
  <sheets>
    <sheet name="汇总" sheetId="2" r:id="rId1"/>
    <sheet name="专用功能室" sheetId="1" r:id="rId2"/>
  </sheets>
  <definedNames>
    <definedName name="_xlnm._FilterDatabase" localSheetId="1" hidden="1">专用功能室!$A$1:$G$186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0" name="ID_0DDB0B20366B42839D5E41B8151258F7"/>
        <xdr:cNvPicPr>
          <a:picLocks noChangeAspect="1"/>
        </xdr:cNvPicPr>
      </xdr:nvPicPr>
      <xdr:blipFill>
        <a:blip r:embed="rId1" r:link="rId2"/>
        <a:stretch>
          <a:fillRect/>
        </a:stretch>
      </xdr:blipFill>
      <xdr:spPr>
        <a:xfrm>
          <a:off x="9568180" y="191507745"/>
          <a:ext cx="1209675" cy="891540"/>
        </a:xfrm>
        <a:prstGeom prst="rect">
          <a:avLst/>
        </a:prstGeom>
        <a:noFill/>
        <a:ln w="9525">
          <a:noFill/>
        </a:ln>
      </xdr:spPr>
    </xdr:pic>
  </etc:cellImage>
  <etc:cellImage>
    <xdr:pic>
      <xdr:nvPicPr>
        <xdr:cNvPr id="228" name="ID_CCF0F9A6426C4E0D9F9E33151800F91B" descr="桌子-钢木桌"/>
        <xdr:cNvPicPr>
          <a:picLocks noChangeAspect="1"/>
        </xdr:cNvPicPr>
      </xdr:nvPicPr>
      <xdr:blipFill>
        <a:blip r:embed="rId3"/>
        <a:srcRect/>
        <a:stretch>
          <a:fillRect/>
        </a:stretch>
      </xdr:blipFill>
      <xdr:spPr>
        <a:xfrm>
          <a:off x="9294495" y="590868770"/>
          <a:ext cx="663575" cy="859790"/>
        </a:xfrm>
        <a:prstGeom prst="rect">
          <a:avLst/>
        </a:prstGeom>
      </xdr:spPr>
    </xdr:pic>
  </etc:cellImage>
  <etc:cellImage>
    <xdr:pic>
      <xdr:nvPicPr>
        <xdr:cNvPr id="383" name="ID_07D7A1B590E74A91AB2E86A81BA5D0DD"/>
        <xdr:cNvPicPr>
          <a:picLocks noChangeAspect="1"/>
        </xdr:cNvPicPr>
      </xdr:nvPicPr>
      <xdr:blipFill>
        <a:blip r:embed="rId4" r:link="rId2"/>
        <a:srcRect t="48905" b="27581"/>
        <a:stretch>
          <a:fillRect/>
        </a:stretch>
      </xdr:blipFill>
      <xdr:spPr>
        <a:xfrm>
          <a:off x="9359265" y="904854680"/>
          <a:ext cx="1606550" cy="484505"/>
        </a:xfrm>
        <a:prstGeom prst="rect">
          <a:avLst/>
        </a:prstGeom>
        <a:noFill/>
        <a:ln>
          <a:noFill/>
        </a:ln>
      </xdr:spPr>
    </xdr:pic>
  </etc:cellImage>
  <etc:cellImage>
    <xdr:pic>
      <xdr:nvPicPr>
        <xdr:cNvPr id="313" name="ID_21C8ED21ACAD4412AFFF3DABDA5B2B31"/>
        <xdr:cNvPicPr>
          <a:picLocks noChangeAspect="1"/>
        </xdr:cNvPicPr>
      </xdr:nvPicPr>
      <xdr:blipFill>
        <a:blip r:embed="rId5"/>
        <a:stretch>
          <a:fillRect/>
        </a:stretch>
      </xdr:blipFill>
      <xdr:spPr>
        <a:xfrm>
          <a:off x="9748520" y="67468750"/>
          <a:ext cx="758825" cy="938530"/>
        </a:xfrm>
        <a:prstGeom prst="rect">
          <a:avLst/>
        </a:prstGeom>
        <a:noFill/>
        <a:ln w="9525">
          <a:noFill/>
        </a:ln>
      </xdr:spPr>
    </xdr:pic>
  </etc:cellImage>
  <etc:cellImage>
    <xdr:pic>
      <xdr:nvPicPr>
        <xdr:cNvPr id="396" name="ID_F64B38DD6E0C40BB9425F0BDC959C727" descr="2274ba5808f7261580c64d5a7741cf7"/>
        <xdr:cNvPicPr>
          <a:picLocks noChangeAspect="1"/>
        </xdr:cNvPicPr>
      </xdr:nvPicPr>
      <xdr:blipFill>
        <a:blip r:embed="rId6"/>
        <a:srcRect t="14635"/>
        <a:stretch>
          <a:fillRect/>
        </a:stretch>
      </xdr:blipFill>
      <xdr:spPr>
        <a:xfrm>
          <a:off x="9629775" y="931363390"/>
          <a:ext cx="1065530" cy="895350"/>
        </a:xfrm>
        <a:prstGeom prst="rect">
          <a:avLst/>
        </a:prstGeom>
      </xdr:spPr>
    </xdr:pic>
  </etc:cellImage>
  <etc:cellImage>
    <xdr:pic>
      <xdr:nvPicPr>
        <xdr:cNvPr id="386" name="ID_226CE662EF5A447BA9B898639E112AD7"/>
        <xdr:cNvPicPr>
          <a:picLocks noChangeAspect="1"/>
        </xdr:cNvPicPr>
      </xdr:nvPicPr>
      <xdr:blipFill>
        <a:blip r:embed="rId7" cstate="print"/>
        <a:stretch>
          <a:fillRect/>
        </a:stretch>
      </xdr:blipFill>
      <xdr:spPr>
        <a:xfrm>
          <a:off x="9532620" y="24565610"/>
          <a:ext cx="1343025" cy="904240"/>
        </a:xfrm>
        <a:prstGeom prst="rect">
          <a:avLst/>
        </a:prstGeom>
        <a:noFill/>
        <a:ln w="9525">
          <a:noFill/>
        </a:ln>
      </xdr:spPr>
    </xdr:pic>
  </etc:cellImage>
  <etc:cellImage>
    <xdr:pic>
      <xdr:nvPicPr>
        <xdr:cNvPr id="4" name="ID_ACC59313B10444C5916E469AD4031020"/>
        <xdr:cNvPicPr>
          <a:picLocks noChangeAspect="1"/>
        </xdr:cNvPicPr>
      </xdr:nvPicPr>
      <xdr:blipFill>
        <a:blip r:embed="rId8" r:link="rId2"/>
        <a:stretch>
          <a:fillRect/>
        </a:stretch>
      </xdr:blipFill>
      <xdr:spPr>
        <a:xfrm>
          <a:off x="9878060" y="67147440"/>
          <a:ext cx="569595" cy="813435"/>
        </a:xfrm>
        <a:prstGeom prst="rect">
          <a:avLst/>
        </a:prstGeom>
        <a:noFill/>
        <a:ln w="9525">
          <a:noFill/>
        </a:ln>
      </xdr:spPr>
    </xdr:pic>
  </etc:cellImage>
  <etc:cellImage>
    <xdr:pic>
      <xdr:nvPicPr>
        <xdr:cNvPr id="236" name="ID_696FC72978504823892A6E24B2B60522"/>
        <xdr:cNvPicPr>
          <a:picLocks noChangeAspect="1"/>
        </xdr:cNvPicPr>
      </xdr:nvPicPr>
      <xdr:blipFill>
        <a:blip r:embed="rId9"/>
        <a:stretch>
          <a:fillRect/>
        </a:stretch>
      </xdr:blipFill>
      <xdr:spPr>
        <a:xfrm>
          <a:off x="9472295" y="141025245"/>
          <a:ext cx="1553845" cy="909320"/>
        </a:xfrm>
        <a:prstGeom prst="rect">
          <a:avLst/>
        </a:prstGeom>
        <a:noFill/>
        <a:ln w="9525">
          <a:noFill/>
        </a:ln>
      </xdr:spPr>
    </xdr:pic>
  </etc:cellImage>
  <etc:cellImage>
    <xdr:pic>
      <xdr:nvPicPr>
        <xdr:cNvPr id="5" name="ID_C0C2E5F3C8974E01A84346FD33387907"/>
        <xdr:cNvPicPr>
          <a:picLocks noChangeAspect="1"/>
        </xdr:cNvPicPr>
      </xdr:nvPicPr>
      <xdr:blipFill>
        <a:blip r:embed="rId10"/>
        <a:srcRect l="2213" t="7667" r="10316" b="8818"/>
        <a:stretch>
          <a:fillRect/>
        </a:stretch>
      </xdr:blipFill>
      <xdr:spPr>
        <a:xfrm>
          <a:off x="9721215" y="28548330"/>
          <a:ext cx="735330" cy="923290"/>
        </a:xfrm>
        <a:prstGeom prst="rect">
          <a:avLst/>
        </a:prstGeom>
        <a:noFill/>
        <a:ln w="9525">
          <a:noFill/>
        </a:ln>
      </xdr:spPr>
    </xdr:pic>
  </etc:cellImage>
  <etc:cellImage>
    <xdr:pic>
      <xdr:nvPicPr>
        <xdr:cNvPr id="2" name="ID_D9DEDC0FD3ED4DDCB486FCFD285ABB24" descr="upload_post_object_v2_1169913501"/>
        <xdr:cNvPicPr>
          <a:picLocks noChangeAspect="1"/>
        </xdr:cNvPicPr>
      </xdr:nvPicPr>
      <xdr:blipFill>
        <a:blip r:embed="rId11"/>
        <a:stretch>
          <a:fillRect/>
        </a:stretch>
      </xdr:blipFill>
      <xdr:spPr>
        <a:xfrm>
          <a:off x="8981440" y="34895790"/>
          <a:ext cx="809625" cy="901065"/>
        </a:xfrm>
        <a:prstGeom prst="rect">
          <a:avLst/>
        </a:prstGeom>
      </xdr:spPr>
    </xdr:pic>
  </etc:cellImage>
  <etc:cellImage>
    <xdr:pic>
      <xdr:nvPicPr>
        <xdr:cNvPr id="461" name="ID_FC404C71E230449FB825D7049E488CE4"/>
        <xdr:cNvPicPr>
          <a:picLocks noChangeAspect="1"/>
        </xdr:cNvPicPr>
      </xdr:nvPicPr>
      <xdr:blipFill>
        <a:blip r:embed="rId12"/>
        <a:stretch>
          <a:fillRect/>
        </a:stretch>
      </xdr:blipFill>
      <xdr:spPr>
        <a:xfrm>
          <a:off x="9674860" y="107203875"/>
          <a:ext cx="1043305" cy="941705"/>
        </a:xfrm>
        <a:prstGeom prst="rect">
          <a:avLst/>
        </a:prstGeom>
        <a:noFill/>
        <a:ln w="9525">
          <a:noFill/>
        </a:ln>
      </xdr:spPr>
    </xdr:pic>
  </etc:cellImage>
  <etc:cellImage>
    <xdr:pic>
      <xdr:nvPicPr>
        <xdr:cNvPr id="9" name="ID_2B7E1E8C9FDD430693C79364C1F5F063" descr="D:\赵钱慧-新接收文件\未来教室-25-芬格（圆弧型）\微信图片_20230629132522.jpg微信图片_20230629132522"/>
        <xdr:cNvPicPr>
          <a:picLocks noChangeAspect="1"/>
        </xdr:cNvPicPr>
      </xdr:nvPicPr>
      <xdr:blipFill>
        <a:blip r:embed="rId13"/>
        <a:srcRect l="19794" t="18699" r="24327" b="14211"/>
        <a:stretch>
          <a:fillRect/>
        </a:stretch>
      </xdr:blipFill>
      <xdr:spPr>
        <a:xfrm>
          <a:off x="9130665" y="50976530"/>
          <a:ext cx="996315" cy="914400"/>
        </a:xfrm>
        <a:prstGeom prst="rect">
          <a:avLst/>
        </a:prstGeom>
        <a:noFill/>
        <a:ln w="9525">
          <a:noFill/>
        </a:ln>
      </xdr:spPr>
    </xdr:pic>
  </etc:cellImage>
  <etc:cellImage>
    <xdr:pic>
      <xdr:nvPicPr>
        <xdr:cNvPr id="12" name="ID_9F11669BC0FC4228A381DDC533C83C83" descr="D:\赵钱慧-新接收文件\诗敏报价系统-未来教室-26-芬格（矩形）\微信图片_20230703092825.jpg微信图片_20230703092825"/>
        <xdr:cNvPicPr>
          <a:picLocks noChangeAspect="1"/>
        </xdr:cNvPicPr>
      </xdr:nvPicPr>
      <xdr:blipFill>
        <a:blip r:embed="rId14"/>
        <a:srcRect l="24566" t="19237" r="17820" b="9012"/>
        <a:stretch>
          <a:fillRect/>
        </a:stretch>
      </xdr:blipFill>
      <xdr:spPr>
        <a:xfrm>
          <a:off x="8957945" y="51976655"/>
          <a:ext cx="1313815" cy="892175"/>
        </a:xfrm>
        <a:prstGeom prst="rect">
          <a:avLst/>
        </a:prstGeom>
        <a:noFill/>
        <a:ln w="9525">
          <a:noFill/>
        </a:ln>
      </xdr:spPr>
    </xdr:pic>
  </etc:cellImage>
  <etc:cellImage>
    <xdr:pic>
      <xdr:nvPicPr>
        <xdr:cNvPr id="15" name="ID_68DB93B5677D4E72895822CC72DC69D6"/>
        <xdr:cNvPicPr>
          <a:picLocks noChangeAspect="1"/>
        </xdr:cNvPicPr>
      </xdr:nvPicPr>
      <xdr:blipFill>
        <a:blip r:embed="rId15" r:link="rId2"/>
        <a:srcRect l="11682" t="33046" r="13193" b="19294"/>
        <a:stretch>
          <a:fillRect/>
        </a:stretch>
      </xdr:blipFill>
      <xdr:spPr>
        <a:xfrm>
          <a:off x="9554845" y="6370955"/>
          <a:ext cx="1275080" cy="963930"/>
        </a:xfrm>
        <a:prstGeom prst="rect">
          <a:avLst/>
        </a:prstGeom>
        <a:noFill/>
        <a:ln>
          <a:noFill/>
        </a:ln>
      </xdr:spPr>
    </xdr:pic>
  </etc:cellImage>
  <etc:cellImage>
    <xdr:pic>
      <xdr:nvPicPr>
        <xdr:cNvPr id="14" name="ID_F545666DE52347298851F1F99CFA5BF4"/>
        <xdr:cNvPicPr>
          <a:picLocks noChangeAspect="1"/>
        </xdr:cNvPicPr>
      </xdr:nvPicPr>
      <xdr:blipFill>
        <a:blip r:embed="rId16"/>
        <a:stretch>
          <a:fillRect/>
        </a:stretch>
      </xdr:blipFill>
      <xdr:spPr>
        <a:xfrm>
          <a:off x="9579610" y="101512370"/>
          <a:ext cx="1009650" cy="895350"/>
        </a:xfrm>
        <a:prstGeom prst="rect">
          <a:avLst/>
        </a:prstGeom>
        <a:noFill/>
        <a:ln w="9525">
          <a:noFill/>
        </a:ln>
      </xdr:spPr>
    </xdr:pic>
  </etc:cellImage>
  <etc:cellImage>
    <xdr:pic>
      <xdr:nvPicPr>
        <xdr:cNvPr id="219" name="ID_7FA83CCEB86D4E2D88CBB0B37A9E5B03" descr="桌-办公桌"/>
        <xdr:cNvPicPr>
          <a:picLocks noChangeAspect="1"/>
        </xdr:cNvPicPr>
      </xdr:nvPicPr>
      <xdr:blipFill>
        <a:blip r:embed="rId17"/>
        <a:srcRect t="16856" b="48752"/>
        <a:stretch>
          <a:fillRect/>
        </a:stretch>
      </xdr:blipFill>
      <xdr:spPr>
        <a:xfrm>
          <a:off x="9474200" y="63792735"/>
          <a:ext cx="1376680" cy="954405"/>
        </a:xfrm>
        <a:prstGeom prst="rect">
          <a:avLst/>
        </a:prstGeom>
      </xdr:spPr>
    </xdr:pic>
  </etc:cellImage>
  <etc:cellImage>
    <xdr:pic>
      <xdr:nvPicPr>
        <xdr:cNvPr id="19" name="ID_CECB1E9B5FC243C586FA7B51E915D908"/>
        <xdr:cNvPicPr>
          <a:picLocks noChangeAspect="1"/>
        </xdr:cNvPicPr>
      </xdr:nvPicPr>
      <xdr:blipFill>
        <a:blip r:embed="rId18"/>
        <a:stretch>
          <a:fillRect/>
        </a:stretch>
      </xdr:blipFill>
      <xdr:spPr>
        <a:xfrm>
          <a:off x="8985250" y="14069695"/>
          <a:ext cx="1029970" cy="913130"/>
        </a:xfrm>
        <a:prstGeom prst="rect">
          <a:avLst/>
        </a:prstGeom>
        <a:noFill/>
        <a:ln w="9525">
          <a:noFill/>
        </a:ln>
      </xdr:spPr>
    </xdr:pic>
  </etc:cellImage>
  <etc:cellImage>
    <xdr:pic>
      <xdr:nvPicPr>
        <xdr:cNvPr id="20" name="ID_27B80E39C3D24F36B857D8C7EC7B27E5"/>
        <xdr:cNvPicPr>
          <a:picLocks noChangeAspect="1"/>
        </xdr:cNvPicPr>
      </xdr:nvPicPr>
      <xdr:blipFill>
        <a:blip r:embed="rId19" r:link="rId2"/>
        <a:srcRect l="19627" t="25890" r="6430" b="13947"/>
        <a:stretch>
          <a:fillRect/>
        </a:stretch>
      </xdr:blipFill>
      <xdr:spPr>
        <a:xfrm>
          <a:off x="9137650" y="57386855"/>
          <a:ext cx="913765" cy="944245"/>
        </a:xfrm>
        <a:prstGeom prst="rect">
          <a:avLst/>
        </a:prstGeom>
        <a:noFill/>
        <a:ln>
          <a:noFill/>
        </a:ln>
      </xdr:spPr>
    </xdr:pic>
  </etc:cellImage>
  <etc:cellImage>
    <xdr:pic>
      <xdr:nvPicPr>
        <xdr:cNvPr id="382" name="ID_057229C8DE6F40D5B0133CDE02FDF3C7"/>
        <xdr:cNvPicPr>
          <a:picLocks noChangeAspect="1"/>
        </xdr:cNvPicPr>
      </xdr:nvPicPr>
      <xdr:blipFill>
        <a:blip r:embed="rId20" r:link="rId2"/>
        <a:srcRect l="15132" t="46325" r="10227" b="11533"/>
        <a:stretch>
          <a:fillRect/>
        </a:stretch>
      </xdr:blipFill>
      <xdr:spPr>
        <a:xfrm>
          <a:off x="9684385" y="900732260"/>
          <a:ext cx="956310" cy="911860"/>
        </a:xfrm>
        <a:prstGeom prst="rect">
          <a:avLst/>
        </a:prstGeom>
        <a:noFill/>
        <a:ln>
          <a:noFill/>
        </a:ln>
      </xdr:spPr>
    </xdr:pic>
  </etc:cellImage>
  <etc:cellImage>
    <xdr:pic>
      <xdr:nvPicPr>
        <xdr:cNvPr id="21" name="ID_DC28A36789E94EFE92262716DAE8F56C"/>
        <xdr:cNvPicPr>
          <a:picLocks noChangeAspect="1"/>
        </xdr:cNvPicPr>
      </xdr:nvPicPr>
      <xdr:blipFill>
        <a:blip r:embed="rId21" r:link="rId2"/>
        <a:srcRect l="9658" t="66202" r="6537" b="6006"/>
        <a:stretch>
          <a:fillRect/>
        </a:stretch>
      </xdr:blipFill>
      <xdr:spPr>
        <a:xfrm>
          <a:off x="9359900" y="116943505"/>
          <a:ext cx="1605280" cy="809625"/>
        </a:xfrm>
        <a:prstGeom prst="rect">
          <a:avLst/>
        </a:prstGeom>
        <a:noFill/>
        <a:ln>
          <a:noFill/>
        </a:ln>
      </xdr:spPr>
    </xdr:pic>
  </etc:cellImage>
  <etc:cellImage>
    <xdr:pic>
      <xdr:nvPicPr>
        <xdr:cNvPr id="22" name="ID_661ABF291A4A4AC0BC37196C76D83996"/>
        <xdr:cNvPicPr>
          <a:picLocks noChangeAspect="1"/>
        </xdr:cNvPicPr>
      </xdr:nvPicPr>
      <xdr:blipFill>
        <a:blip r:embed="rId22"/>
        <a:stretch>
          <a:fillRect/>
        </a:stretch>
      </xdr:blipFill>
      <xdr:spPr>
        <a:xfrm>
          <a:off x="9413240" y="129667000"/>
          <a:ext cx="1136650" cy="882015"/>
        </a:xfrm>
        <a:prstGeom prst="rect">
          <a:avLst/>
        </a:prstGeom>
        <a:noFill/>
        <a:ln w="9525">
          <a:noFill/>
        </a:ln>
      </xdr:spPr>
    </xdr:pic>
  </etc:cellImage>
  <etc:cellImage>
    <xdr:pic>
      <xdr:nvPicPr>
        <xdr:cNvPr id="223" name="ID_06AFEDD139CB4A929E51D5FB7A4B9336"/>
        <xdr:cNvPicPr>
          <a:picLocks noChangeAspect="1"/>
        </xdr:cNvPicPr>
      </xdr:nvPicPr>
      <xdr:blipFill>
        <a:blip r:embed="rId23"/>
        <a:stretch>
          <a:fillRect/>
        </a:stretch>
      </xdr:blipFill>
      <xdr:spPr>
        <a:xfrm>
          <a:off x="9794240" y="116372005"/>
          <a:ext cx="628650" cy="892175"/>
        </a:xfrm>
        <a:prstGeom prst="rect">
          <a:avLst/>
        </a:prstGeom>
        <a:noFill/>
        <a:ln w="9525">
          <a:noFill/>
        </a:ln>
      </xdr:spPr>
    </xdr:pic>
  </etc:cellImage>
  <etc:cellImage>
    <xdr:pic>
      <xdr:nvPicPr>
        <xdr:cNvPr id="78" name="ID_F26CF48281384D9C8B9293C4EF8BB6CB"/>
        <xdr:cNvPicPr>
          <a:picLocks noChangeAspect="1"/>
        </xdr:cNvPicPr>
      </xdr:nvPicPr>
      <xdr:blipFill>
        <a:blip r:embed="rId24"/>
        <a:stretch>
          <a:fillRect/>
        </a:stretch>
      </xdr:blipFill>
      <xdr:spPr>
        <a:xfrm>
          <a:off x="9341485" y="17334230"/>
          <a:ext cx="1638935" cy="875030"/>
        </a:xfrm>
        <a:prstGeom prst="rect">
          <a:avLst/>
        </a:prstGeom>
        <a:noFill/>
        <a:ln w="9525">
          <a:noFill/>
        </a:ln>
      </xdr:spPr>
    </xdr:pic>
  </etc:cellImage>
  <etc:cellImage>
    <xdr:pic>
      <xdr:nvPicPr>
        <xdr:cNvPr id="79" name="ID_96272003D2D541AF825D077788B17E79" descr="18种地貌"/>
        <xdr:cNvPicPr>
          <a:picLocks noChangeAspect="1"/>
        </xdr:cNvPicPr>
      </xdr:nvPicPr>
      <xdr:blipFill>
        <a:blip r:embed="rId25"/>
        <a:stretch>
          <a:fillRect/>
        </a:stretch>
      </xdr:blipFill>
      <xdr:spPr>
        <a:xfrm>
          <a:off x="9353550" y="19985990"/>
          <a:ext cx="1786255" cy="2156460"/>
        </a:xfrm>
        <a:prstGeom prst="rect">
          <a:avLst/>
        </a:prstGeom>
        <a:noFill/>
        <a:ln w="9525">
          <a:noFill/>
        </a:ln>
      </xdr:spPr>
    </xdr:pic>
  </etc:cellImage>
  <etc:cellImage>
    <xdr:pic>
      <xdr:nvPicPr>
        <xdr:cNvPr id="80" name="ID_8567976D8F01498080142D765A56DAFC"/>
        <xdr:cNvPicPr>
          <a:picLocks noChangeAspect="1"/>
        </xdr:cNvPicPr>
      </xdr:nvPicPr>
      <xdr:blipFill>
        <a:blip r:embed="rId26"/>
        <a:stretch>
          <a:fillRect/>
        </a:stretch>
      </xdr:blipFill>
      <xdr:spPr>
        <a:xfrm>
          <a:off x="9460230" y="9250680"/>
          <a:ext cx="1551940" cy="881380"/>
        </a:xfrm>
        <a:prstGeom prst="rect">
          <a:avLst/>
        </a:prstGeom>
        <a:noFill/>
        <a:ln w="9525">
          <a:noFill/>
        </a:ln>
      </xdr:spPr>
    </xdr:pic>
  </etc:cellImage>
  <etc:cellImage>
    <xdr:pic>
      <xdr:nvPicPr>
        <xdr:cNvPr id="81" name="ID_3EF4DCDC1DF74FC685EA967EE8243CAA"/>
        <xdr:cNvPicPr>
          <a:picLocks noChangeAspect="1"/>
        </xdr:cNvPicPr>
      </xdr:nvPicPr>
      <xdr:blipFill>
        <a:blip r:embed="rId27"/>
        <a:stretch>
          <a:fillRect/>
        </a:stretch>
      </xdr:blipFill>
      <xdr:spPr>
        <a:xfrm>
          <a:off x="9483725" y="10267950"/>
          <a:ext cx="1395095" cy="902335"/>
        </a:xfrm>
        <a:prstGeom prst="rect">
          <a:avLst/>
        </a:prstGeom>
        <a:noFill/>
        <a:ln w="9525">
          <a:noFill/>
        </a:ln>
      </xdr:spPr>
    </xdr:pic>
  </etc:cellImage>
  <etc:cellImage>
    <xdr:pic>
      <xdr:nvPicPr>
        <xdr:cNvPr id="82" name="ID_20DA99C89C544106983617472FB8D1F3"/>
        <xdr:cNvPicPr>
          <a:picLocks noChangeAspect="1"/>
        </xdr:cNvPicPr>
      </xdr:nvPicPr>
      <xdr:blipFill>
        <a:blip r:embed="rId28"/>
        <a:stretch>
          <a:fillRect/>
        </a:stretch>
      </xdr:blipFill>
      <xdr:spPr>
        <a:xfrm>
          <a:off x="9973310" y="7357745"/>
          <a:ext cx="626745" cy="855345"/>
        </a:xfrm>
        <a:prstGeom prst="rect">
          <a:avLst/>
        </a:prstGeom>
        <a:noFill/>
        <a:ln w="9525">
          <a:noFill/>
        </a:ln>
      </xdr:spPr>
    </xdr:pic>
  </etc:cellImage>
  <etc:cellImage>
    <xdr:pic>
      <xdr:nvPicPr>
        <xdr:cNvPr id="83" name="ID_BCEA3E3038484AC7B7DCAD665939F117"/>
        <xdr:cNvPicPr>
          <a:picLocks noChangeAspect="1"/>
        </xdr:cNvPicPr>
      </xdr:nvPicPr>
      <xdr:blipFill>
        <a:blip r:embed="rId29"/>
        <a:stretch>
          <a:fillRect/>
        </a:stretch>
      </xdr:blipFill>
      <xdr:spPr>
        <a:xfrm>
          <a:off x="9831070" y="8391525"/>
          <a:ext cx="725170" cy="879475"/>
        </a:xfrm>
        <a:prstGeom prst="rect">
          <a:avLst/>
        </a:prstGeom>
        <a:noFill/>
        <a:ln w="9525">
          <a:noFill/>
        </a:ln>
      </xdr:spPr>
    </xdr:pic>
  </etc:cellImage>
  <etc:cellImage>
    <xdr:pic>
      <xdr:nvPicPr>
        <xdr:cNvPr id="84" name="ID_463171D9855B4B3A96F783D914B39389" descr="经纬度模型"/>
        <xdr:cNvPicPr>
          <a:picLocks noChangeAspect="1"/>
        </xdr:cNvPicPr>
      </xdr:nvPicPr>
      <xdr:blipFill>
        <a:blip r:embed="rId30"/>
        <a:stretch>
          <a:fillRect/>
        </a:stretch>
      </xdr:blipFill>
      <xdr:spPr>
        <a:xfrm>
          <a:off x="9805670" y="9382125"/>
          <a:ext cx="800100" cy="875030"/>
        </a:xfrm>
        <a:prstGeom prst="rect">
          <a:avLst/>
        </a:prstGeom>
        <a:noFill/>
        <a:ln w="9525">
          <a:noFill/>
        </a:ln>
      </xdr:spPr>
    </xdr:pic>
  </etc:cellImage>
  <etc:cellImage>
    <xdr:pic>
      <xdr:nvPicPr>
        <xdr:cNvPr id="49" name="ID_E269E0CAF7CC44B98C932E7698A0F1E6"/>
        <xdr:cNvPicPr>
          <a:picLocks noChangeAspect="1"/>
        </xdr:cNvPicPr>
      </xdr:nvPicPr>
      <xdr:blipFill>
        <a:blip r:embed="rId31" r:link="rId2"/>
        <a:stretch>
          <a:fillRect/>
        </a:stretch>
      </xdr:blipFill>
      <xdr:spPr>
        <a:xfrm>
          <a:off x="9449435" y="33856930"/>
          <a:ext cx="1522730" cy="911225"/>
        </a:xfrm>
        <a:prstGeom prst="rect">
          <a:avLst/>
        </a:prstGeom>
        <a:noFill/>
        <a:ln w="9525">
          <a:noFill/>
        </a:ln>
      </xdr:spPr>
    </xdr:pic>
  </etc:cellImage>
  <etc:cellImage>
    <xdr:pic>
      <xdr:nvPicPr>
        <xdr:cNvPr id="50" name="ID_2C4CDF13E9E24BC0B3FD0C8EB77982D2"/>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8947785" y="79390240"/>
          <a:ext cx="1325880" cy="935990"/>
        </a:xfrm>
        <a:prstGeom prst="rect">
          <a:avLst/>
        </a:prstGeom>
        <a:noFill/>
        <a:ln>
          <a:noFill/>
        </a:ln>
      </xdr:spPr>
    </xdr:pic>
  </etc:cellImage>
  <etc:cellImage>
    <xdr:pic>
      <xdr:nvPicPr>
        <xdr:cNvPr id="51" name="ID_E6EB172ACA12448497D2D6B15421A096"/>
        <xdr:cNvPicPr>
          <a:picLocks noChangeAspect="1" noChangeArrowheads="1"/>
        </xdr:cNvPicPr>
      </xdr:nvPicPr>
      <xdr:blipFill>
        <a:blip r:embed="rId33">
          <a:extLst>
            <a:ext uri="{28A0092B-C50C-407E-A947-70E740481C1C}">
              <a14:useLocalDpi xmlns:a14="http://schemas.microsoft.com/office/drawing/2010/main" val="0"/>
            </a:ext>
          </a:extLst>
        </a:blip>
        <a:srcRect t="19708" b="16138"/>
        <a:stretch>
          <a:fillRect/>
        </a:stretch>
      </xdr:blipFill>
      <xdr:spPr>
        <a:xfrm>
          <a:off x="8982075" y="80443705"/>
          <a:ext cx="1408430" cy="899160"/>
        </a:xfrm>
        <a:prstGeom prst="rect">
          <a:avLst/>
        </a:prstGeom>
        <a:noFill/>
      </xdr:spPr>
    </xdr:pic>
  </etc:cellImage>
  <etc:cellImage>
    <xdr:pic>
      <xdr:nvPicPr>
        <xdr:cNvPr id="32" name="ID_5B1CEEC5D6FC4228A8BEEDC85590D514"/>
        <xdr:cNvPicPr>
          <a:picLocks noChangeAspect="1"/>
        </xdr:cNvPicPr>
      </xdr:nvPicPr>
      <xdr:blipFill>
        <a:blip r:embed="rId34"/>
        <a:srcRect l="11544" t="30432" r="7863" b="7743"/>
        <a:stretch>
          <a:fillRect/>
        </a:stretch>
      </xdr:blipFill>
      <xdr:spPr>
        <a:xfrm>
          <a:off x="9257030" y="125711585"/>
          <a:ext cx="1928495" cy="928370"/>
        </a:xfrm>
        <a:prstGeom prst="rect">
          <a:avLst/>
        </a:prstGeom>
        <a:noFill/>
        <a:ln w="9525">
          <a:noFill/>
        </a:ln>
      </xdr:spPr>
    </xdr:pic>
  </etc:cellImage>
  <etc:cellImage>
    <xdr:pic>
      <xdr:nvPicPr>
        <xdr:cNvPr id="26" name="ID_79C92D239ECA4E4FAEA2CA7415733835" descr="D:\产品参数\标准教室\22.23布里讲台\渲图房间-副本-未命名-20230807-171352(1).jpg渲图房间-副本-未命名-20230807-171352(1)"/>
        <xdr:cNvPicPr>
          <a:picLocks noChangeAspect="1"/>
        </xdr:cNvPicPr>
      </xdr:nvPicPr>
      <xdr:blipFill>
        <a:blip r:embed="rId35"/>
        <a:srcRect l="18329" t="23961" r="12403" b="15466"/>
        <a:stretch>
          <a:fillRect/>
        </a:stretch>
      </xdr:blipFill>
      <xdr:spPr>
        <a:xfrm>
          <a:off x="9235440" y="14033500"/>
          <a:ext cx="1654810" cy="1442085"/>
        </a:xfrm>
        <a:prstGeom prst="rect">
          <a:avLst/>
        </a:prstGeom>
        <a:noFill/>
        <a:ln w="9525">
          <a:noFill/>
        </a:ln>
      </xdr:spPr>
    </xdr:pic>
  </etc:cellImage>
  <etc:cellImage>
    <xdr:pic>
      <xdr:nvPicPr>
        <xdr:cNvPr id="3" name="ID_337086E71807460CB80F41E3FB4A10B7"/>
        <xdr:cNvPicPr>
          <a:picLocks noChangeAspect="1"/>
        </xdr:cNvPicPr>
      </xdr:nvPicPr>
      <xdr:blipFill>
        <a:blip r:embed="rId36"/>
        <a:stretch>
          <a:fillRect/>
        </a:stretch>
      </xdr:blipFill>
      <xdr:spPr>
        <a:xfrm>
          <a:off x="9269095" y="29547185"/>
          <a:ext cx="640080" cy="950595"/>
        </a:xfrm>
        <a:prstGeom prst="rect">
          <a:avLst/>
        </a:prstGeom>
        <a:noFill/>
        <a:ln w="9525">
          <a:noFill/>
        </a:ln>
      </xdr:spPr>
    </xdr:pic>
  </etc:cellImage>
  <etc:cellImage>
    <xdr:pic>
      <xdr:nvPicPr>
        <xdr:cNvPr id="8" name="ID_78E937BBCA604CDEB6C3DFC17346C603"/>
        <xdr:cNvPicPr>
          <a:picLocks noChangeAspect="1"/>
        </xdr:cNvPicPr>
      </xdr:nvPicPr>
      <xdr:blipFill>
        <a:blip r:embed="rId37"/>
        <a:stretch>
          <a:fillRect/>
        </a:stretch>
      </xdr:blipFill>
      <xdr:spPr>
        <a:xfrm>
          <a:off x="9274810" y="31838265"/>
          <a:ext cx="718820" cy="944245"/>
        </a:xfrm>
        <a:prstGeom prst="rect">
          <a:avLst/>
        </a:prstGeom>
        <a:noFill/>
        <a:ln w="9525">
          <a:noFill/>
        </a:ln>
      </xdr:spPr>
    </xdr:pic>
  </etc:cellImage>
  <etc:cellImage>
    <xdr:pic>
      <xdr:nvPicPr>
        <xdr:cNvPr id="7" name="ID_DA704E6BD55B421BB2E93E32DC318F70"/>
        <xdr:cNvPicPr>
          <a:picLocks noChangeAspect="1"/>
        </xdr:cNvPicPr>
      </xdr:nvPicPr>
      <xdr:blipFill>
        <a:blip r:embed="rId38"/>
        <a:stretch>
          <a:fillRect/>
        </a:stretch>
      </xdr:blipFill>
      <xdr:spPr>
        <a:xfrm>
          <a:off x="8999220" y="33896935"/>
          <a:ext cx="1120140" cy="921385"/>
        </a:xfrm>
        <a:prstGeom prst="rect">
          <a:avLst/>
        </a:prstGeom>
        <a:noFill/>
        <a:ln w="9525">
          <a:noFill/>
        </a:ln>
      </xdr:spPr>
    </xdr:pic>
  </etc:cellImage>
  <etc:cellImage>
    <xdr:pic>
      <xdr:nvPicPr>
        <xdr:cNvPr id="487" name="ID_8B98F9C4A18C4DB5B2B561C4AD295B76"/>
        <xdr:cNvPicPr>
          <a:picLocks noChangeAspect="1"/>
        </xdr:cNvPicPr>
      </xdr:nvPicPr>
      <xdr:blipFill>
        <a:blip r:embed="rId39"/>
        <a:stretch>
          <a:fillRect/>
        </a:stretch>
      </xdr:blipFill>
      <xdr:spPr>
        <a:xfrm>
          <a:off x="9793605" y="894043170"/>
          <a:ext cx="923925" cy="966470"/>
        </a:xfrm>
        <a:prstGeom prst="rect">
          <a:avLst/>
        </a:prstGeom>
        <a:noFill/>
        <a:ln w="9525">
          <a:noFill/>
        </a:ln>
      </xdr:spPr>
    </xdr:pic>
  </etc:cellImage>
  <etc:cellImage>
    <xdr:pic>
      <xdr:nvPicPr>
        <xdr:cNvPr id="18" name="ID_B10ED60B4CEB40E5BDA834507759C979"/>
        <xdr:cNvPicPr>
          <a:picLocks noChangeAspect="1"/>
        </xdr:cNvPicPr>
      </xdr:nvPicPr>
      <xdr:blipFill>
        <a:blip r:embed="rId40"/>
        <a:stretch>
          <a:fillRect/>
        </a:stretch>
      </xdr:blipFill>
      <xdr:spPr>
        <a:xfrm>
          <a:off x="9519285" y="102540435"/>
          <a:ext cx="944245" cy="904875"/>
        </a:xfrm>
        <a:prstGeom prst="rect">
          <a:avLst/>
        </a:prstGeom>
        <a:noFill/>
        <a:ln w="9525">
          <a:noFill/>
        </a:ln>
      </xdr:spPr>
    </xdr:pic>
  </etc:cellImage>
  <etc:cellImage>
    <xdr:pic>
      <xdr:nvPicPr>
        <xdr:cNvPr id="33" name="ID_F984E6DD60BF4D03B7AB89D30113789D"/>
        <xdr:cNvPicPr>
          <a:picLocks noChangeAspect="1"/>
        </xdr:cNvPicPr>
      </xdr:nvPicPr>
      <xdr:blipFill>
        <a:blip r:embed="rId41"/>
        <a:stretch>
          <a:fillRect/>
        </a:stretch>
      </xdr:blipFill>
      <xdr:spPr>
        <a:xfrm>
          <a:off x="8698865" y="106362500"/>
          <a:ext cx="6824980" cy="2357755"/>
        </a:xfrm>
        <a:prstGeom prst="rect">
          <a:avLst/>
        </a:prstGeom>
        <a:noFill/>
        <a:ln w="9525">
          <a:noFill/>
        </a:ln>
      </xdr:spPr>
    </xdr:pic>
  </etc:cellImage>
  <etc:cellImage>
    <xdr:pic>
      <xdr:nvPicPr>
        <xdr:cNvPr id="35" name="ID_5EEC1EA4050A4F4D99A617E225B676C6"/>
        <xdr:cNvPicPr>
          <a:picLocks noChangeAspect="1"/>
        </xdr:cNvPicPr>
      </xdr:nvPicPr>
      <xdr:blipFill>
        <a:blip r:embed="rId42"/>
        <a:stretch>
          <a:fillRect/>
        </a:stretch>
      </xdr:blipFill>
      <xdr:spPr>
        <a:xfrm>
          <a:off x="8698865" y="136715500"/>
          <a:ext cx="4815205" cy="1814830"/>
        </a:xfrm>
        <a:prstGeom prst="rect">
          <a:avLst/>
        </a:prstGeom>
        <a:noFill/>
        <a:ln w="9525">
          <a:noFill/>
        </a:ln>
      </xdr:spPr>
    </xdr:pic>
  </etc:cellImage>
  <etc:cellImage>
    <xdr:pic>
      <xdr:nvPicPr>
        <xdr:cNvPr id="16" name="ID_E955BC7629254C93A11A4ED79F7AF6BF"/>
        <xdr:cNvPicPr>
          <a:picLocks noChangeAspect="1"/>
        </xdr:cNvPicPr>
      </xdr:nvPicPr>
      <xdr:blipFill>
        <a:blip r:embed="rId43"/>
        <a:stretch>
          <a:fillRect/>
        </a:stretch>
      </xdr:blipFill>
      <xdr:spPr>
        <a:xfrm>
          <a:off x="2336800" y="27432000"/>
          <a:ext cx="3790950" cy="3657600"/>
        </a:xfrm>
        <a:prstGeom prst="rect">
          <a:avLst/>
        </a:prstGeom>
        <a:noFill/>
        <a:ln w="9525">
          <a:noFill/>
        </a:ln>
      </xdr:spPr>
    </xdr:pic>
  </etc:cellImage>
  <etc:cellImage>
    <xdr:pic>
      <xdr:nvPicPr>
        <xdr:cNvPr id="174" name="ID_3AC60F65386C472AAE50DF64675D126C"/>
        <xdr:cNvPicPr>
          <a:picLocks noChangeAspect="1"/>
        </xdr:cNvPicPr>
      </xdr:nvPicPr>
      <xdr:blipFill>
        <a:blip r:embed="rId44"/>
        <a:stretch>
          <a:fillRect/>
        </a:stretch>
      </xdr:blipFill>
      <xdr:spPr>
        <a:xfrm>
          <a:off x="3023870" y="215183720"/>
          <a:ext cx="1012825" cy="1624965"/>
        </a:xfrm>
        <a:prstGeom prst="rect">
          <a:avLst/>
        </a:prstGeom>
        <a:noFill/>
        <a:ln w="1">
          <a:noFill/>
        </a:ln>
      </xdr:spPr>
    </xdr:pic>
  </etc:cellImage>
</etc:cellImages>
</file>

<file path=xl/sharedStrings.xml><?xml version="1.0" encoding="utf-8"?>
<sst xmlns="http://schemas.openxmlformats.org/spreadsheetml/2006/main" count="543" uniqueCount="347">
  <si>
    <t>序号</t>
  </si>
  <si>
    <t>功能室</t>
  </si>
  <si>
    <t>数量</t>
  </si>
  <si>
    <t>单位</t>
  </si>
  <si>
    <t>项</t>
  </si>
  <si>
    <t>间</t>
  </si>
  <si>
    <t>南菁高中绮山湖校区专用功能室设备采购</t>
  </si>
  <si>
    <t>设备名称</t>
  </si>
  <si>
    <t>技术参数与功能要求</t>
  </si>
  <si>
    <t>备注</t>
  </si>
  <si>
    <t>配图</t>
  </si>
  <si>
    <t>一、地理专用教室-【3#-3】3F</t>
  </si>
  <si>
    <t>1、常规教学区</t>
  </si>
  <si>
    <t>虚拟现实沙盘（魔沙）</t>
  </si>
  <si>
    <t>1.产品外形尺寸约1500*1202*2450mm。
2.产品硬件构成：虚拟现实沙盘主要由以下部分构成交互传感器、工程投影机、虚拟现实主机、高强度沙盘、精制石英砂、扩展接口等。
（1）交互传感器：可以感应操作者动作，能够显示操作者手势和动作，可以对动作幅度、方位等进行计算处理，可以对操作者做出的造型进行记忆、处理；可视范围：水平视角：不低于57度；垂直视角：不低于43度。
（2）工程投影机：①投影机特性：互动；②投影技术：3LCD；③显示芯片：不低于0.63英寸芯片；④亮度：不低于5200流明；⑤亮度均匀值：不低于85%；⑥对比度：10000：1；⑦标准分辨率XGA（1024*768）；⑧灯泡参数：灯泡功率不低于270W，灯泡寿命正常模式不低于5000小时、经济模式不低于7000小时；⑨镜头垂直位移确保图像无失真；⑩水平、垂直和四角梯形校正功能；⑪曲面校正功能；⑫兼容先进的控制系统；⑬不低于1.6倍变焦镜头，灵活安装；⑭包含HDMIx2的丰富端口设计实现更多功能。
（3）虚拟现实主机：系统：win1064位操作系统；主板；B75主板（或相当性能）；主板芯片组：不低于英特尔H87系列；CPU：不低于英特尔酷睿i54代或更高；CPU主频：3.0G或以上；最高睿频：不低于3400MHz；制程工艺：不低于22nm；内存：不低于8GBDDR31600Mhz；硬盘：SSD固态硬盘，容量120G或以上；显卡：GTX700以上显卡；芯片：NVIDIA；显卡芯片：GeForceGTX700以上；显存：2G或以上。
（4）高强度沙盘：外形经过工业设计，外表面覆以耐划伤亚克力材质，内部结构以高强度铝型材材质为主，外观流线型设计，高度适中，操作者能够方面的进行各种沙盘内容的制作。
（5）精制石英砂：沙子颗粒粗细0.6-1毫米，砂体颗粒大小适中，具有良好的堆积性和易塑性。
（6）扩展接口：可以扩展多个显示器和音频接口。
3.软件特色：
（1）多种互动演示模式：软件采用模块化设计，各个功能模块采用一键切换功能，根据演示内容和教学点需求，可以一键切换如地形地貌模式、下雨模式、沙滩模式、深海模式等。
（2）软件多屏互动：多屏互动使地理课上比较复杂的知识变的简单，如在讲授等高线章节的内容时，就可以通过沙盘上立体的分层设色的等高线和扩展屏上显示的平面等高线的内容进行对比。
4.课件内容：
（1）地形图的判读：可以在沙盘上堆积出如陡坡山峰、山脊、山谷和陡崖等常见的地形部位。软件根据高度进行分层设色，并将颜色投影到沙盘表面，可以一目了然的看到地表的高低形态和海洋的起伏状况。
（2）虚拟现实可以实现多种教学模式，可以根据地理教科书各个章节内容，制作出不同的地形地貌及互动课件，如：①地形图的判读②等高线的绘制③海陆变迁④陆地与海洋⑤板块运动⑥多变的气候和天气⑦自然灾害的成因和模拟⑧各种地形地貌的成因展示。
（3）等高线和高度值的显示，直接和地理相关教学篇章完全切合。立体等高线和平面等高线有机结合，老师容易讲解，学生便于理解。
（4）随心所欲的制作各种教学上使用的沙盘和地貌，各种互动情景只需一键切换就可以随时由下雨模式进入到泥石流模式等。</t>
  </si>
  <si>
    <t>套</t>
  </si>
  <si>
    <t>地理VR教学一体机</t>
  </si>
  <si>
    <t>一、地理VR教学系统（高中版）
地理课程部分
1.系统研发依据高中地理课标，以地理核心素养为主导，基于桌面级虚拟现实设备，通过VR、AR、MR等技术的集成，将较大时空跨度的地理景观、场景及复杂的区域地貌、人文景观以三维、动态、仿真的形式进行呈现。系统兼顾人机交互、师生教学及生生互动等需求，应适用于地理学科教、学、研等应用场景。
2.软件支持利用触控笔实现三维操控，操作者应能够观察到3D模型的出屏或景深效果；使用触控笔可虚拟“拿起”3D模型，对其进行360°观察及放大、缩小的操作，并能够对模型进行拆分与组合。
3.课程资源要求：具有配套高中课程资源不少于12课，课程应依据普通高中地理课程标准开发，应包含“太阳系、地球的公转运动、热力环流、天气系统、水循环、洋流、喀斯特地貌地上、土壤、地震、农业区位因素及变化、海洋权益”等教学内容。
4.具有地球公转运动的课程，应支持公转俯视视角与近距离同时观察，支持独立控制地球自转和公转，支持快速切换地球公转位置观察重要节气昼夜分布和太阳直射点位置，支持在地球上进行黄赤交角、经纬线、政区线的显示叠加。
5.软件具有热力环流课程中热力环流的模拟实验，要求场景支持构建单圈热力环流、双圈热力环流构建方式。
6.软件支持虚拟沙盘、情景推演，可利用自建数据模型智能模拟、计算某产业生产过程引发的数据变化，及其影响。
二、虚拟现实一体机
桌面级VR一体机设备，可支持教、学、研使用，一体机的高清VR显示器与应用服务主机系统高度集成，内置适用于教学的虚拟现实VR及增强现实AR软件，通过轻便的无源偏光镜及触控笔实现逼真的VR/AR效果，支持师生及学生小组之间的交互，使用者在佩戴眼睛时不影响正常的课堂教学交流。
（一）硬件要求：
1.主机参数：
（1）CPU：IntelCore≥i5。
（2）硬盘：≥500G。
（3）内存：8G及以上。
（4）支持四缓冲立体成像技术SsF。
（5）显示屏：≥24英寸高清显示器（分辨率1920x1080），支持120HZ刷新率，支持自由调节屏幕角度已达到最佳使用观感。
（6）无线连接：支持802.11nac及蓝牙。
（7）接口：内置≥5个USB接口，支持音频输出、HDMI输出及RJ45网络接口。
2.眼镜：
（1）系统配备3D跟踪眼镜及非跟踪转换眼镜，在眼镜上无电池及连接线，简单轻便，在佩戴眼镜的情况下不影响师生之间的正常课堂交流。
（2）3D跟踪眼镜具有多个与显示器上的跟踪器配合使用的反光点来实现头部跟踪功能，系统能准确判断眼镜所在位置，从而根据眼镜视角的不同来转换不同视角下的显示内容，达到逼真的VR效果。
（3）非跟踪转换眼镜上没有反光点，可供旁观者使用，透过该眼镜用户可以观察到无重影的影像，并且不会影响主操作者的头部跟踪交互。
3.触控笔：能够对屏幕上显示的虚拟物体进行交互操作，具备以下特点：
（1）支持对对象进行3个自由度坐标轴移动及3个自由度坐标轴的转动。
（2）触控笔与主机采用有线方式连接以保证信号稳定性，触控笔上无需电池供电。
（3）在触控笔上有功能按键来实现对象选择、菜单调用等操作。
（4）触控笔内置震动器，可以通过震动的方式回馈用户的操作。
（5）触控笔的解析度、精度、刷新率要求如下：轴解析度≤2mm；轴精度≤+/-3mm；轴刷新率≥100Hz；间距精度≤2deg；摆动精度≤2deg；偏转精度≤2deg。
（二）功能要求：
1.软件可以选择各式各样的制作工具，支持3D模型制作或3D画创作。
2.平台支持启动已安装的教学资源并且支持通过快速启动代码启动资源；平台支持显示未安装内容、可更新的内容，并且支持在线下载安装。
3.系统具备XR模块检测功能，可以通过该模块对机器的XR功能进行检测，能够读取XR硬件设备信息，并展示出XR设备的检测画面。
4.系统具备教学演示功能，包含蝴蝶的一生知识点学习、机械手臂原理学习、人类器官仿真模拟相关功能。
5.系统具备力学实验模拟功能，支持对模拟实验的结果进行自动数据统计，并反馈结果。
6.支持登录在线平台后拥有进入个人空间，支持在个人空间发布文章、上传图片和资源。</t>
  </si>
  <si>
    <t>地图图层学习套装（高中版）</t>
  </si>
  <si>
    <t>1.地图图层学习箱：
产品外观尺寸≥320*290*85mm；电器参数：直流4.5V，配备有外接电源接口。
2.产品功能：
（1）能够实现地图投影，通过配备的灯光和光通道系统可以实现地图的影射等功能。
（2）填图练习功能：可以对所学地理知识在提供地图册上进行重复使用和擦写。
（3）叠加分析功能：能够将绘制的地图和原始（正确的地图）进行必要的叠加分析功能，并找出所学不足，可以更滑不同的绘图片进行反复学习和练习。
（4）重复可擦写功能：产品配备有绘图面，可以反复利用，使用过程中如有错误可以随时进行擦写并不留痕迹，擦写方便。
（5）带有工具文具收纳盒：随机设计有文具收纳盒，可以将绘图工具等放置到收纳盒中，拿取方便。</t>
  </si>
  <si>
    <t>平面政区地球仪</t>
  </si>
  <si>
    <t>不低于Φ32cm（1：4000万）</t>
  </si>
  <si>
    <t>个</t>
  </si>
  <si>
    <t>平面地形地球仪</t>
  </si>
  <si>
    <t>经纬度模型</t>
  </si>
  <si>
    <t>密度流模拟演示器</t>
  </si>
  <si>
    <t>1.产品规格：≥长41cm*宽23.5cm*高18cm。
2.部件：亚克力盒、高密度板、塑料瓶、磁铁等。
3.教具介绍：准备长方形透明玻璃钢、亚克力隔板、食用盐、红墨水等，颜色较深的液体模拟为浓盐水，将两个海洋球放置在中间，当隔板抽离后，可以模拟由于两侧水体的密度差异引起的表层与底层水体流动方向差异。
4.实验操作步骤：①在容器两侧加入等量的水，一侧加入食盐并搅拌均匀；②加入红墨水；③将小球定位在中间，抽出亚克力板；观察实验现象。</t>
  </si>
  <si>
    <t>太阳高度测量仪</t>
  </si>
  <si>
    <t>1.产品规格：≥长60cm*宽40cm。
2.部件：量角器、高密度、钢尺、指南针、钟表、水平仪、磁铁等。
3.功能1：任意时刻太阳高度测量：
【演示步骤】
①借助水平仪将整个平台放平。
②把三角测量模块竖立，确保红色竿与泡沫板垂直。
③移动平台，让红色竿的影子落在黑色竿上。
④捏住黑色竿钢珠，调整长度，让其与影子等长。
⑤用量角器中心点对准黑色竿三角环底边，即可测出此刻太阳高度角。（注意读数时视线与皮筋持平）
【实验建议】
观测一天中一段时间内太阳高度的变化情况。
4.功能2：影子朝向和长度测量：
①任意时刻，红色竿的影子落在黑色竿上，捏住黑色竿钢珠，调整长度，让其与影子等长。
②旋转指南针，让指针尖头对准南方，即可判断影子的朝向，借助贴尺即可测出此时的影长。
③观察一天中影子的朝向和长度变化，并由此判断测量时段是上午还是下午时段。
④测量一年中不同日期的正午影子朝向和长度变化，据此判断当地的大致纬度和直射点的移动情况。</t>
  </si>
  <si>
    <t>台</t>
  </si>
  <si>
    <t>横波纵波演示仪</t>
  </si>
  <si>
    <t>1.产品规格：≥长18cm*宽11cm*高15cm。
2.部件：小木屋、弹簧、支架、螺杆、螺丝等。
3.主要功能：
①演示横波纵波的特征差异。
②演示横波纵波对地面影响的差异。
4.注意事项：
①演示纵波时请向上迅速顶托弹簧，然后突然停住，让让弹簧呈水平状态向上传递能量。
②演示横波时，请拖住一部分弹簧然后左右抖动，注意用力均匀，保持节奏。</t>
  </si>
  <si>
    <t>世界地形图（世界立体地形模型）</t>
  </si>
  <si>
    <t>1.产品尺寸：≥2850mm*2000mm，采用PVC材料用模具热压而成，符合环保要求。
2.要求达到地图出版精度，经由专门地图出版社出版。
3.电子点读功能：
①提供无线点读教鞭，电子教鞭装有特殊摄像头，具有光学图像识别功能，可识别隐形底码。
②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4.地图内容：
①世界各大洲的名称、范围、界线。中华人民共和国的名称、范围、界限。世界部分主要城市的名称、位置。
②世界主要海洋、河流、湖泊、山脉、山峰、火山、沙漠、盆地、高原、平原、半岛、群岛、岛屿、海峡、海湾、海岭、海丘、海沟、海盆等地理要素的名称及相关要素。
③世界各国的国旗和面积。
④突出显示七大洲、四大洋自然地理形态，综合表达世界地形的起伏形态和地理特点。
⑤国际日期变更线、北极圈、南极圈、北回归线、南回归线的名称和位置。
5.可以声光电演示的内容有：
①河流：长江、黄河、松花江、雅鲁藏布江、珠江。
②核电站：石油天燃气、煤炭、世界能源分布。
③鄂毕河4070km（俄罗斯）、勒拿河4320km（俄罗斯）、湄公河4500km（亚洲）、刚果河4640km（非洲）、拉普拉塔河4700km（南美）、黄河5460km（中国）、密西西比河6262km（北美洲）、长江6300km（中国）、亚马孙河6480km（南美）、尼罗河6671km（非洲）。</t>
  </si>
  <si>
    <t>中国地形图（中国立体地形模型）</t>
  </si>
  <si>
    <t>1.产品尺寸：≥2850mm*2000mm，采用PVC材料用模具热压而成，符合环保要求。
2.政区图、地形图合二为一，达到地图出版精度，经由专业地图出版社出版。
3.电子点读功能：
①提供无线点读教鞭，电子教鞭装有特殊摄像头，具有光学图像识别功能，可识别隐形底码。
②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4.地图内容：
①中国的国界线，省级行政区划的名称和界线，首都及各省级行政中心的名称和位置，国内部分城市的名称和位置。
②中国的主要河流、湖泊、山脉、山峰、沙漠、盆地、高原、平原、丘陵、半岛、群岛、岛屿、海洋、海湾、海峡的名称及相关要素。
③中国周边国家及首都的名称及国界线。周边部分河流、湖泊、平原、丘陵、群岛、岛屿、海洋、海峡、海湾的名称及相关要素。
④突出表示三大阶梯、四大高原、四大盆地、三大平原自然地理形态，综合表达中国地形的起伏形态和地理特点。
5.利用集成电路和光纤，使国界、省会、直辖市灯光显示，五大河流以及13条主要铁路按北京发往全国各地重要车站灯光显示，及我国三级阶梯等地势形式，同时配语音同步解说。
▲6.投标时提供带有CMA标识的第三方权威检测机构出具的检测性能、安全、结构、外观一般要求合格的检测报告复印件加盖公章。</t>
  </si>
  <si>
    <t>2、模拟实验/研学展示区</t>
  </si>
  <si>
    <t>数字模型演示仪</t>
  </si>
  <si>
    <t>1.数字地理模型是利用镀膜玻璃对光的折射和反射原理，把虚像投影到成像空间，通过精调三个面的成像融合，形成“实像”，给人一种“物在其中”的真实感觉。可分别演示天文、地理等三维内容。
2.产品构成：主显示屏高亮不低于50寸，分辨率不低于1920x1080，操作屏为电容式触摸一体机。
3.整机尺寸：≥长1200*宽800mm*高1400mm，三维播放器支持AVI、MOV、FLV、MP4、WMV等视频格式。
4.软件功能：
①支持软件联机调试，可适用于各种不同的幻影成像产品，通过软件的调试模式可设置显示网格区域及内容显示位置来适应不同的幻影成像产品。
②支持3D模型，视频的播放和操作，软件支持内部外部的模型和影片格式内容。
5.课件内容：
（1）地貌：海底地貌、喀斯特地貌、褶皱地貌、断裂地貌（地垒、地堑）、流水地貌、黄土地貌、风蚀地貌、丹霞地貌、冰川地貌、火山地貌、等高线地形图、地震模型、海岸山川、高山湖泊、海岸沙滩、重力地貌模型、地下水地貌模型、峡谷地貌、京张人字铁路地貌、地形组合模型（高原、山地、盆地、丘陵、平原）、滑坡、地上河地貌。
（2）天气：云、晴、小雨、中雨、大雨、暴雨、雷阵雨、多云、小雪、中雪、大雪、暴雪、台风。
（3）运输方式：公路、铁路、水运、航空。
（4）宇宙：地球自转（地轴）、地球绕日公转、太阳系、水星剖面、金星剖面、地球剖面、火星剖面、木星剖面、土星剖面、天王星剖面、海王星剖面、彗星、人造卫星、宇宙飞船。
（5）大气：大气层分层模型、沃克环流、热力环流、冷锋、暖锋、城市热力环流。
（6）矿石：黄铁矿、铅锌矿、硅线石、蛇纹石、辉锑矿、硅灰石、黄铜矿、萤石、石英、滑石、长石、玄武岩、花岗岩、砾岩、页岩、石英岩、蓝铜矿、方解石。
（7）能源：风力发电、太阳能发电、海洋研究船、水电站。
▲6.投标时提供带有CMA标识的第三方权威检测机构出具的检测性能、安全、结构、外观一般要求合格的检测报告复印件加盖公章。</t>
  </si>
  <si>
    <t>河流综合实验设备</t>
  </si>
  <si>
    <t>1.产品特色：河流综合演示设备是一款仿真演示河流发育过程及流水地貌的模拟实验设备，用水流和特制泥沙可逼真演示河流在发育过程中产生的侵蚀、搬运、堆积等自然现象，配合计算机控制调整流量、落差等要素，可演示流水作用的相应变化。能够直观的仿真演示河流的下蚀、侧蚀、溯源侵蚀等流水侵蚀现象；能再现流水的搬运作用及由此产生的堆积物等分选性，能动态演示曲流的发育过程（凹岸侵蚀、凸岸堆积、裁弯取直等河床形态变化）及由此产生的河道横剖面形态（凹岸陡、凸岸缓，河流主航道中心线靠凹岸一侧）等地理现象；能真实再现流水沉积形成的河漫滩、江心洲、三角洲等堆积地貌及发育过程。将自然界需千年、万年乃至数千万年的河流发育过程浓缩在几分钟时间内进行仿真演示，并能根据实验需要随时改变相关要素，进行对比性实验。高仿真性实验和高参与性调控使其成为学校开展探究性学习的利器，在展示科学原理、激发探索精神等方面具有重要价值。
2.产品尺寸：≥长1800mm*宽1200mm*高870mm。
3.技术参数：
（1）计算机实时监控功能：能够对各种数据进行计算机实时监控，各种数据及参数实时记录，带有录像拍摄功能，能够将原始河道与最终经过流水的搬运、侵蚀、堆积等作用后形成的河道进行拍摄对比实验，在运行过程中可以实时记录演示过程及实验现象，视频资源可拷贝、可编辑，可充当教学资源来利用。
（2）带有坡度、斜度、流量等流水地貌相应参数调整功能，调节范围：坡度：0-6度，斜度：±0-3度。流量：0-20L/分；数据同步实时显示于屏幕之上。
（3）带有颜色注入系统：能够注入两种颜色对流水及上游来水进行水体颜色的调节，此功能主要用于不同河段及河道地理现象的演示，还用来区分河道各个位置（上游、中游、下游）演示侧侵、搬运、堆积等现象发生的河段位置。颜色注入系统采用旋钮式操作，颜色注入量在显示屏上实时显示。
（4）带有水平面指示及控制功能：能够控制水平面水量的高度，通过控制水平面高度带来水位的落差变化，可以快速实现如溯源侵蚀、决堤等演示内容；水平面高度可以实时调控，数据在显示屏上实时显示。
（5）带有实验砂石，实验砂石具有不染色，可重复使用，可快速实现实验效果等特点；平均粒径搭配合理，带有辅助实验材料（鹅卵石、房屋模型等）可以演示更多的自然地理现象：如聚落的选址、堤坝的建立、地下水的径流、塌方、决堤等现象。
4.功能说明：
（1）河流的发育：侵蚀地貌、堆积地貌的形成；通过流水的控制以及实验砂石的流动作用，可以在极短的时间内模拟演示凹岸侵蚀、凸岸堆积、溯源侵蚀等现象。
（2）流水地貌的三要素：搬运、侵蚀、堆积；河流综合演示模型通过流量传感器、上游水流控制等功能旋钮可以快速演示和显示出搬运、侵蚀、堆积等自然现象。
（3）V型谷、U型谷、河流的溯源侵蚀、侧侵、河漫滩、阶地的演示：通过制作一条完整的河流，对上游来水的控制，对坡度及实验砂石的堆积和流量的变化控制，在仿真过程中会出现上游由于搬运能力强而使河道呈现V型谷等现象，中游及下游由于侵蚀及搬运能力的减弱形成河流截面的U型谷等现象；中下游由于凹岸侵蚀、凸岸堆积的原因在形成河漫滩平原以及阶地等现象。
（4）曲流的形成、牛扼湖的演示：可以在河流综合演示平台上任意设计各种河流。通过上游流水控制以及传感器控制，河流会发生河道改变、由于地形结构及材质的疏密等因素从而形成曲流。通过调节流速开关控制上游流量可以快速演示形成曲流后由于河道发生改变后形成牛扼湖的自然现象。
（5）冲积扇、河口三角洲的演示：通过在河流综合演示平台上任意设计一条河流，通过控制坡度、流速传感器等参数配合辅助实验材料（小石块、鹅卵石、仿真草地等）可以快速演示河流下游堆积后形成的河流改道从而形成冲积扇、河口三角洲等自然现象。
（6）江心洲的演示：通过在河流综合演示平台上设计两条河流，调控流速传感器、坡度以及斜度等参数配合小石块、鹅卵石、仿真草地，从而使河流某一段发生改道和合流，随着各种参数的改变，形成江心洲。
（7）河流地貌对于聚落分布的演示：通过在河流综合演示平台上设计的河流在流动过程中以及通过堆积带来的松软程度不同会发生河流的改道等自然现象。产品配置了不同的房屋模型、树木、鹅卵石等辅助实验材料，从而可以演示河流地貌对于聚落分布的影响以及规划问题。
5.电器参数：
（1）整机交流220V/2.0A，控制系统经过变压设备采用5-12V直流电源工作。
（2）计算机参数：CPU不低于英特尔I5系列；内存不低于DDR44G内存；硬盘不低于SSD120G固态硬盘。
（3）屏幕参数：面板类型：IPS；面板尺寸：不低于23.8英寸；屏幕比例：16：9；最佳分辨：不低于1920x1080@60Hz。
（4）传感器参数：角度传感器：测量范围：±10度；分辨率：0.05度；绝对精度：0.1度；测量轴；XY；工作电压：直流12V；启动时间：0.5秒；流量传感器：原理：旋浆式；输出：Rs485/232自定义协议；采样频率：4/秒；频率：0-10000Hz，范围：0.1-25L/分；分辨率：0.01L/分。
6.软件参数：
（1）软件界面采用直观化设计，软件界面主要分为：数据实时监控显示区、数据调整区、录像拍照区、实时显示区等主要功能模块，各个模块协同工作。
（2）数据实时监控区：能够实时查看实时流量数据以及一次仿真实验的总流量数据，此项参数的调整再配合河流的形态能够实现流量和流速之间关系对于流水搬运能力的影响的地理现象。
（3）数据调整区：数据调整区主要对坡度、斜度、流量大小、颜色注入、水平面等数据进行实时调整和改变；通过以上各种参数的配合调节和设置可以形成不同的关于流水地貌及河流发育的地理现象的仿真实验。
（4）录像拍照区：产品带有高清摄像功能，能够从初始状态开始记录河流的发育的整个过程以及在发育过程中形成的如侵蚀、搬运、堆积、冲积扇、河口三角洲、河漫滩、河流裁弯取直等自然现象；能够清楚地记录在自然作用下所实现的地理现象；加入拍照功能主要是为了方便对河流的初始状态、发育状态、发育后状态的河床变化进行对比实验和知识讲解；配合录像视频教师在讲授相关内容时更加直观、科学、便捷有效。对于自然界发生的现象可以在短时间内实现，可充分调动学生的探究兴趣，营造出探究学习和内容思考的氛围。</t>
  </si>
  <si>
    <t>流水地貌</t>
  </si>
  <si>
    <t>1.产品规格：≥68cm*48cm，ABS模具注塑；优质颜料着色，色彩鲜艳、直观，永不褪色。
2.地貌采用永不褪色优质复合材料，精雕而成，外形直观，细腻，能防潮，牢固，配以底座，说明牌，使学生一目了然，直观了解到各种地貌形状。</t>
  </si>
  <si>
    <t>黄土地貌</t>
  </si>
  <si>
    <t>冰川地貌</t>
  </si>
  <si>
    <t>海岸地貌</t>
  </si>
  <si>
    <t>丹霞地貌</t>
  </si>
  <si>
    <t>重力地貌</t>
  </si>
  <si>
    <t>喀斯特地貌</t>
  </si>
  <si>
    <t>风沙地貌</t>
  </si>
  <si>
    <t>火山地貌</t>
  </si>
  <si>
    <t>地质构造地貌</t>
  </si>
  <si>
    <t>等高线地貌</t>
  </si>
  <si>
    <t>地上河地貌</t>
  </si>
  <si>
    <t>煤和石油构造地貌</t>
  </si>
  <si>
    <t>环境问题地貌</t>
  </si>
  <si>
    <t>地震地貌</t>
  </si>
  <si>
    <t>风化地貌</t>
  </si>
  <si>
    <t>五种地形模型</t>
  </si>
  <si>
    <t>地下水地形地貌</t>
  </si>
  <si>
    <t>岩石矿物标本</t>
  </si>
  <si>
    <t>1.岩石矿物标本规格：单盒装，单块标本尺寸约2*4*6cm左右，120种。
2.标本种类：至少包含三大类岩石(岩浆岩、变质岩、沉积岩)，常见矿物(磁铁矿、黑钨矿、蓝铜矿、方铅矿、滑石、石英、云母、正长石、方解石、斜长石、磷灰石等。</t>
  </si>
  <si>
    <t>二、学生发展指导中心-【5#-2】1F</t>
  </si>
  <si>
    <t>1、接待大厅</t>
  </si>
  <si>
    <t>心理图书</t>
  </si>
  <si>
    <t>不少于200本，可以给来访的学生和老师提供心理学方面的知识，并且心理学方面的书对于情绪的自我管理，压力调节都有很大的帮助，对于自己和身边的朋友都会有帮助。</t>
  </si>
  <si>
    <t>心理自助一体机</t>
  </si>
  <si>
    <t>（一）功能要求：
1.系统基于自助、助人、互助的心理健康理念开发，借助智能化人机交互技术，提供丰富的心理知识库，集理论性、系统性、普及性和趣味性于一体，面向不同人群，介绍自我心理调适的技巧和方法。
2.系统具有心理自助及迎宾宣传展示两种功能，且两种功能可进行一键切换，其中自助功能可进行心理知识的宣传普及，帮助用户了解心理常识，自主获取心理服务；迎宾宣传功能可以进行心理中心的宣传，接待来访人员，满足组织重要人员智能接待的需要。
3.系统至少包含心理科普、自助方案、心理悦读、健康医典、能力训练、心理视频、放松减压、心理图库、心理测评、心理树洞、中心介绍、心理互动、咨询辅导、迎宾宣传等14个栏目，由系统前台和管理后台两部分组成。
4.系统前台导航页面须具有分页功能，可多屏分页显示心理自助系统的栏目，通过触控滑动或翻页按钮即可实现导航屏幕多页切换。通过管理后台中设置栏目的多屏导航分页，可实现自助系统栏目的无限扩充。前台导航页点击栏目后，可进入二级栏目和文章列表界面，具有分页按钮，点击文章图标即可进入文章内容浏览模式，系统提供返回上一页和返回主页按钮，用户可随时可返回上一页和系统导航主界面。
5.系统管理后台具有将文章、视频、训练游戏等内容设置“是否推荐到前端导航页”功能，设置为推荐到前端导航页的内容，将在前台导航分屏页面中进行显示，方便用户快捷的阅读浏览。
6.系统支持自主无限添加、管理一级栏目，用户可完全自主的添加新的一级栏目，要求系统中内置文章模板、音乐模板、视频模板、图集模板等多种栏目内容模板。并支持设置一级栏目的名称、图标、排序、每页显示数据条数等。要求可通过对一级栏目设置“是否在前端导航页显示当前栏目按钮”，实现对一级栏目是否显示在导航页进行开启/关闭的操作。
7.系统支持自主无限添加、管理二级栏目，用户可完全自主的添加新的二级栏目，要求系统中内置文章模板、音乐模板、视频模板、图集模板等多种栏目内容模板。并支持设置二级栏目的名称、所属父级栏目、图标、排序、每页显示数据条数等。要求可通过对二级栏目设置“是否在前端导航页显示当前栏目按钮”，实现对二级栏目是否显示在导航页进行开启/关闭的操作。
8.系统具有自定义扩充内容的功能，要求直接在一级栏目或二级栏目下进行文章内容添加，可对文章无限扩充，支持添加视频，文章、图片、音频等内容模板格式。
9.系统具有心理科普栏目，支持二级栏目定义，文章无限上传添加，包含心理学家、心理学名词、心理学效应、心理学实验、心理学疗法、心理学分类等二级栏目。
10.系统具有自助方案栏目，支持二级栏目定义，文章无限上传添加，包含学习工作、人际交往、压力应对、环境适应、情绪管理、挫折成败、家庭关系、应激调节、生命认知、自我成长等二级栏目。
11.系统具有心理悦读栏目，支持二级栏目定义，文章无限上传添加，包含励志美文、心理故事、名言名句、心灵鸡汤等二级栏目。
12.系统具有健康医典栏目，包含抑郁症、焦虑症、恐怖症、神经衰弱症、精神分裂症以及常见的13种人格障碍等内容。
13.系统具有能力训练栏目，具有视觉追踪训练、注意广度训练、逻辑思维训练、注意集中性训练、选择性注意训练、空间认知训练、记忆力训练、问题解决训练、认知灵活性训练等多个心理认知训练方向的训练项目，须提供如心理涂鸦、财务专家、点点骰子、记忆矩阵、记忆连连看、落叶追寻、清理线条、舒尔特方格、水杯猜球、算术挑战、图文匹配、图形拼贴、小鱼喂食、心理旋转等至少14个训练游戏，游戏采用H5技术设计，须支持满屏运行，要求游戏具有多关卡设计，满足用户不断进阶训练、能力提升的需求。
14.系统具有心理视频栏目，支持二级栏目定义，包含科普动画、心理课堂、放松训练、心理电影、心灵动画等二级栏目。视频播放时，支持暂停、停止等操作，可进行全屏播放，并支持音量调节功能。
15.系统具有放松减压栏目，支持二级栏目定义，包含减压音乐、钢琴名曲、催眠音乐等二级栏目。音频播放时，支持支持快进、快退、暂停、停止、循环、随机等播放操作，支持音量调节功能。
16.系统具有心理图库栏目，支持二级栏目定义，包含三维立体图、错觉图片、双关图形、测试图片、美图欣赏、心灵漫画、生涯图片、似动图片、视觉后像等二级栏目。支持图片幻灯浏览功能，可通过左右按钮来切换图片。
17.系统具有心理测评栏目，具有SCL-90、SDS、SAS等至少14个常用测评量表，测评后即时给出测评结果。测评结果同时保存到系统中，咨询师可在管理后台查询测评结果。管理后台提供量表管理功能，可对量表进行发布/停用操作，实现量表在前台页面的显示和关闭操作，预留量表扩充运维接口，可对量表的数量进行扩充。
18.系统具有心理树洞功能，来访者可自由在心理树洞中添加倾诉留言，可自定义头像、昵称、表情。咨询师在管理端审核通过后，即可在自助端页面显示。心理树洞为来访者提供了心灵倾诉的途径。
19.系统具有咨询辅导栏目，系统提供在线咨询辅导功能，来访者可通过系统提交咨询信息，支持在系统接入局域网情况下，咨询师可远程进入管理后台对咨询信息进行处理和回访。
20.系统具有心理互动栏目，提供新闻发布功能，通过管理后台发布心理中心动态新闻，起到新闻实时发布，展现心理中心工作内容、沟通来访者的功能。
21.系统具有中心介绍栏目，可发布咨询师介绍、功能室介绍、心理中心工作内容等信息，帮助组织进行心理中心的宣传。
22.系统具有迎宾宣传展示功能，系统采用图文、音频互动技术形象生动的展示心理工作开展的详尽情况，为参访来宾提供多方位的内容展示。系统至少包含迎宾、启迪、智库、实践四个栏目，支持添加新的栏目，每个栏目可自定义栏目标签名称和栏目背景音乐。各栏目下可以无限添加文章内容，栏目和文章在前台显示时具有幻灯切换效果。
▲投标时提供以上第13、17-19、22项满足功能的软件截图加盖公章。
（二）产品组成：
1.包含心理自助系统1套（预置安装）；触控一体机1台；控制主机1台。
2.心理自助系统为自主研发，具有软件著作权证书及CSTC软件产品登记测试报告。
（三）硬件配置要求：
1.产品规格：≥1259*550mm±5mm，底座500*700mm±5mm，屏幕不低于43寸。
2.功率：65W以上。
3.CPU：不低于I5。
4.内存：不低于8+128GB。
5.显卡：集显。</t>
  </si>
  <si>
    <t>生涯导航自助一体机</t>
  </si>
  <si>
    <t>（一）功能要求：
1.系统基于生涯理论知识进行设计，以自助形式开展生涯教育，提供全面的生涯自助方案，搭建生涯科普、生涯课堂、生涯探索等一体化平台，集理论性、系统性、普及性和趣味性于一体，须包含探索互动、生涯科普、生涯FM、生涯课堂、生涯测评、生涯图库、生涯问答、公告栏、机构介绍等栏目。
2.系统具备探索互动功能，支持生涯知识自主探索，可以充分挖掘个人潜能及特质，要求包括但不限于自我探索、职业探索、能力挑战等5大方面，且每个主题下须具备不同的学习内容，以游戏互动形式普及生涯知识，要求数量不少于23个。
（1）系统具备生涯彩虹图，可以包括成长期、探索期、建立期、维持期、衰退期等各阶段生涯过程，从长度上包含一个人从生到死的全部生命历程，从空间上，不局限于对职业角色的关注。要求可以自主设置角色名称、分配各年龄段比重，能够针对自身未来的各阶段进行调配，做出各种角色的计划和安排。
（2）系统以游戏互动的形式开展职业星盘活动，可根据系统描述的关键词进行选择，包括但不限于“谨慎规矩”、“直接敏锐”、“可信赖”等，游戏结束后系统将自动出具报告，以雷达图的形式表示个体的性格倾向，分析其职业倾向，且系统具备各项维度说明，具有不同维度的性格特点及典型职业的详细解释，帮助个体了解自身的特质，进行职业决策。
（3）系统具备潜意识测试功能，以人员选择游戏为媒介进行测试，在选择过程中可自由排序、优化调整，选择结束后系统将自动出具隐含寓意，帮助个体了解生命中的重要性排序，更好地了解自己。
（4）系统具备生命鱼骨图功能，具备时间轴流程，可根据鱼骨时间自由添加年龄节点，根据时间节点划出鱼刺线，标注高峰经验、谷底经验等信息，根据事件信息，帮助个体重新看待相关事件，提升自身对于生命的认知，明确自己的人生定位。
3.系统具备生涯科普功能，支持生涯知识自主学习，通过学习可提升生涯认知度、拓宽职业认识、提升职业素养。要求系统至少包含生涯百科、生涯故事、职业规划、学业规划等6大主题，至少270篇专业文章，且系统须支持二级栏目自定义添加，可自由上传文章，实现资源无限添加。
4.系统具备生涯FM功能，支持二级栏目自定义，FM资源无限上传、添加，要求系统至少包含生涯案例、生涯故事、生涯百态、生涯闲谈等4大主题，不少于70个FM内容，且FM播放支持快进、后退、暂停、随机播放、循环播放等操作。
5.系统具备生涯课堂功能，支持视频无限上传、添加，栏目自定义管理，系统不少于4大主题内容，至少包含生涯教育、自我认知、生涯故事、职业介绍等，至少有140篇视频内容，且视频播放时可支持快进、快退、暂停等操作，可进行全屏播放，支持音量调节。
6.系统具备生涯测评功能，通过自评量表可详细了解自我特质、职业倾向、成就动机等，要求系统至少包含多元智能测评、霍兰德职业倾向测验、成就动机测评、一般学习能力倾向、管理能力测试、MBTI人格量表、变革意识测评等19项测评量表，测评结束后可在系统管理端查询档案，了解测评具体内容。
7.系统具备生涯图库功能，内置生涯彩虹图、职业发展三角模型、生涯探索步骤图等12项内容，须以图片的形式宣传、普及生涯知识，图片可根据大小自定义缩放，支持图片无限添加上传。
8.系统具备生涯问答功能，支持滚动展示问答信息，点击即可出现相关信息，可自由搜索问题，支持问答内容无限上传添加。
9.系统具备公告栏功能，用户可根据需要发布工作动态信息，进行组织内部信息宣传，通过公告栏功能完成新闻速递作用，实现资讯一键同步。
10.系统具有机构介绍功能，支持二级栏目定义，可无限上传、添加文章，任意发布机构介绍相关文章信息，帮助用户快速了解机构详情。
11.系统具备管理端功能，可自定义管理用户端资源，实现二级栏目无限添加，支持视频、文章、图片、音频等格式上传，可自主设置用户端背景图、拓展栏目数量、修改或删除资源信息等。
▲投标时提供以上第2、5、6项满足功能的软件截图加盖公章。
（二）产品组成：
1.包含生涯导航自助系统1套（预置安装）；触控一体机1台；控制主机1台。
2.生涯导航自助系统为自主研发，具有软件著作权证书及CSTC软件产品登记测试报告。
（三）硬件配置要求：
1.产品规格：≥1259*550mm±5mm，底座500*700mm±5mm，屏幕不低于43寸。
2.功率：65W以上。
3.CPU：不低于I5。
4.内存：不低于8+128GB。
5.显卡：集显。</t>
  </si>
  <si>
    <t>2、沙盘游戏室</t>
  </si>
  <si>
    <t>心理沙盘（一个体、一团体）</t>
  </si>
  <si>
    <t>（一）功能要求：
1.个体沙箱1个：规格≥长度72cm*宽度57cm*高度7cm，材质为橡木板材，内侧蓝色；沙盘甲醛含量检验合格，确保产品环保安全。
2.团体沙箱1个：规格≥长度114cm*宽度72cm*高10cm，材质为橡木板材，内侧蓝色；沙盘甲醛含量检验合格，确保产品环保安全。
3.沙具不少于1500件：由人物类、宗教类、死亡类、文体类、食物类、家居类、交通类、军事类、建筑类、动物类、植物类、自然物类、名胜古迹类、颜色形状类、符号及钱币类15大类组成。
4.沙具摆放架4个：规格≥高度160cm*宽度80cm*深度30cm，橡木板材，9层设计；沙具摆放架甲醛含量检验合格，确保产品环保安全。
5.细沙不少于45KG：天然细沙、颗粒光滑、大小均匀、手感好。
6.提供至少30课时的沙盘培训微课一套，课程以双人访谈QA一对一解答的方式，分主题讲解沙盘游戏咨询的理论背景、实操技术，能让初学者迅速入门。
（二）产品资质：
▲1.所投个体沙盘、团体沙盘、沙具摆放架具有国家级检验中心出具的甲醛含量检验合格报告。（投标时提供检验报告复印件加盖公章）</t>
  </si>
  <si>
    <t>3、办公档案室</t>
  </si>
  <si>
    <t>录音笔</t>
  </si>
  <si>
    <t>1.电池类型：锂电池。
2.录音模式：普通录音。
3.自带内存录音时长：不低于16小时。
4.麦克风：内置麦克风。
5.录音距离：不低于10米。
6.扬声器：内置扬声器。</t>
  </si>
  <si>
    <t>支</t>
  </si>
  <si>
    <t>手持摄像机</t>
  </si>
  <si>
    <t>1.传感器尺寸：不低于1英寸。
2.像素：500-1000万。
3.存储介质：TF（MicroSD）卡。
4.最大光圈：F2。
5.外接电源：支持外接电源。
6.电池类型：锂离子电池。
7.功能：可遥控；自拍；手柄；全景拍摄；机身防抖；延时拍摄。
8.语言：中文。
9.画幅：不低于1英寸画幅。
10.标准ISO感光度：ISO50-16000。
11.传感器类型：CMOS。
12.接口：USB；Wi-Fi；蓝牙。
13.液晶屏尺寸：不低于2英寸。
14.液晶屏类型：旋转屏；触摸屏。
15.全能套装：保护壳、快充线、续航手柄、增广器、三脚架等。</t>
  </si>
  <si>
    <t>小音箱</t>
  </si>
  <si>
    <t>1.变频器：45mm/1.75。
2.输出功率：不低于4.2W RMS。
3.频率响应：90Hz-20kHz。
4.信噪比：&gt;85dB。
5.电池类型：锂离子电池3.23Wh(相当于3.8V/850mAh)。
6.电池充电时间：＜3小时。
7.音乐播放时间：长达7小时(取决于音量和音频内容)。
8.Bluetooth@蓝牙版本：不低于5.3。</t>
  </si>
  <si>
    <t>只</t>
  </si>
  <si>
    <t>壁挂时钟</t>
  </si>
  <si>
    <t>1.尺寸：直径不低于25cm。
2.材质：PP材质钟盘，高透钢化玻璃盘面。
3.机芯：石英机芯。</t>
  </si>
  <si>
    <t>6、音乐放松室</t>
  </si>
  <si>
    <t>HRV身心反馈训练主机</t>
  </si>
  <si>
    <t>（一）功能要求：
1.系统具有HRV生物反馈监测功能，采用指夹式脉搏血氧传感器，要求可实时采集训练者的脉搏、血氧、协调度、放松度、压力指数、M-HRT、SD-HRT、M-NN、SDNN、PNN50、RMS-SD、M-SD、SDSD、TP、VLF、LF、HF、HFnorm、LFnorm、LF/HF等生物反馈参数，须提供RR间期曲线图、功率谱图、散点图、HRT直方图、脉搏波形图，要求监测界面中具有反馈参数的详细介绍信息，且数据实时刷新显示。监测结束后，可生成详细的监测报告，支持导出为文档格式。
2.要求系统具有心理评估功能，提供焦虑自评量表SAS、SCL-90，抑郁自评量表SDS，人际关系综合诊断量表、精神压力自测问卷、自我压力测试量表，Texas社交行为调查量表、阿森斯失眠量表、贝克焦虑量表、贝克抑郁自评问卷、工作压力自测问卷、同学关系测验问卷、显性焦虑量表(MAS)、性格倾向测试等至少14款心理测评量表，测评过程中监测训练者生物反馈指标，测评结束后出具详细的测评报告，报告中要求包含生物反馈指标监测数据。
3.系统具有呼吸放松训练、肌肉放松训练、冥想放松训练等减压放松训练项目，要求提供呼吸助手，可自定义呼吸助手的呼吸时间节律。训练过程中实时监控训练者各项生理指标，训练结束后出具详细的训练报告，报告中须包含生物反馈指标监测数据。
4.系统具有多款互动训练游戏，提供如百花齐放、射箭冠军、水墨丹青、心理冲击波、心语星空、云中行走、竞技赛跑、许愿灯、元宵灯会、意念识字、钢琴家、标枪大赛等至少12款互动游戏，游戏须具备简单、普通、困难三个训练难度，要求可自定义设置游戏训练难度值。游戏界面中须实时显示训练者协调度值，同时游戏中具有呼吸助手，指导训练者通过调节呼吸节律来提升协调度。训练过程中实时监控训练者各项生理指标，训练结束后出具详细的训练报告，报告中须包含生物反馈指标监测数据。
5.系统须包含至少8个类型的放松音乐，可通过音乐播放列表自由进行音乐放松训练。具有播放、停止、上一首、下一首等功能按钮。要求具有音乐管理模式，可自定义添加音乐分类、音乐文件。训练过程中实时监控训练者各项生理指标，训练结束后出具详细的训练报告，报告中须包含生物反馈指标监测数据。
6.系统须具有火灾、飓风、地震、洪水、雷电、泥石流、沉船、火山、海啸、战争、车祸、矿难、空难等至少14种心理应激训练素材。具有全屏播放模式，训练过程中实时监控训练者各项生理指标，训练结束后出具详细的训练报告，报告中须包含生物反馈指标监测数据。
7.系统具有EMDR眼动脱敏训练功能，提供基于EMDR眼动脱敏技术的8步干预方案，支持眼动小球摆动速度调节、颜色更换、大小调节等，用户可根据需要选择合适的速度、喜爱的颜色和大小开展训练。训练过程中实时监控训练者各项生理指标，训练结束后出具详细的训练报告，报告中须包含生物反馈指标监测数据。
8.系统须具备大海、草原、森林、山峰、星空、雪景、沙漠等至少14个放松主题。训练过程中实时监控训练者各项生理指标，训练结束后出具详细的训练报告，报告中须包含生物反馈指标监测数据。
9.系统具有心理训练报告数据管理功能，支持多用户档案管理，采用分级权限保护，具有管理员和训练者角色权限，管理员可查看所有训练者生物反馈指标、训练记录数据、训练成绩等，支持导出训练记录结果。
10.系统具备智能椅控功能，支持智能匹配与手动匹配双模式，可自主选择坐姿、头罩状态、光疗、热敷、训练模式等，要求具备安全设置可在突发情况下紧急制动，保障用户的训练安全，真正意义上实现软硬件联动。
（1）系统具备智能匹配按摩模式，可根据不同的训练内容自动匹配最合适的按摩训练状态，包括按摩模式和强度级别，能够帮助用户更有针对性地调节身心压力，舒缓身体紧张。
（2）系统具备手动匹配按摩模式，可自主选择悬浮位、固定位、坐姿位3个姿态，支持智能按摩、自由按摩、气压按摩3种模式，可自由打开/关闭头罩，开启光疗、热敷功能，帮助用户缓解腰背酸疼、缓解紧张、焦虑。
▲投标时提供以上第1、4、6-8、10项满足功能的软件截图加盖公章。
（二）产品组成：
1.包含HRV身心反馈训练系统1套（预置安装）；身心减压舱1台；指夹式生物反馈采集仪1套；控制主机1套；移动训练台1个。
2.HRV身心反馈训练系统为自主研发，具有软件著作权证书及CSTC软件产品登记测试报告。
（三）硬件配置要求：
1.减压舱要求如下：
（1）采用太空舱体电动头罩设计，可形成静谧的孤岛效应摆脱外界干扰，具备消减噪音功能有助宁静心神，有效改善血液循环增强脑部供氧，促进睡眠、振奋精神达到调理放松的最佳效果。
（2）采用东方手感柔性按摩机芯，具备揉捏、叩击、指压、拍打等多种按摩手法，深入筋膜、穴位和肌肉，深层梳理，快速放松肌肉。搭配五步九点式体型检测技术及穴脉追踪理念，根据中医推拿理论及人体生理特征，运用仿生学智能检测系统，对颈、肩、腰、臀等部位进行自动检测，实现精准的身体定点和局部按摩。
（3）具备一键零重力体验功能，通过全身受力均衡减轻心脏及脊椎压力，使心脏、脊椎、椎间盘等获得充足休息，减少体内皮质醇，缓解疲劳、抑郁等情绪。
（4）采用34组全息气囊包覆设计，通过独特的仿真手掌气囊技术，对肩部、腰部、座部、手臂、腿部、脚部等进行细腻、柔和的气压按摩，促进血液循环，放松肌肉，灵活关节，消除疲劳。
（5）具有专业足底保健功能，具有足底专业揉压滚轮，可以对脚底的穴位进行全方位覆盖式精准按摩，深层刺激足底反射区，舒经通络。
（6）设备功率不低于200W，电压220V(50Hz)，椅子竖立尺寸不低于1460*830*1300mm±5mm，椅子全倒尺寸不低于1750*830*920mm±5mm。
2.指夹式生物反馈采集仪要求如下：
（1）适用人群：成人、儿童。
（2）测量方法：双波长光电探测法。
（3）检测参数：血氧饱和度（SPO2）；脉率（PR）；血流灌注指数（PI）。
（4）数据传输：通过USB接口连接PC使用，支持TTL串口传输。
（5）测量范围：血氧值70%-100%；脉搏值PR30-250BPM。
（6）分辨率：血氧饱和度1%。
（7）精度：SpO2测试范围90%-100%（误差±1%），80%-89%时（误差±2%），70%-79%时（误差±3%）；脉搏值PR精度±1/±2%BPM；血流灌注指数0.1%。
（8）工作电压：5V±0.05VDC。
（9）环境条件：工作温度5-40℃；存储温度-20-+70℃；相对湿度0-85%(无冷凝)。
3.移动工作台要求如下：
（1）CPU：不低于i5-5代。
（2）主板：芯片组。
（3）声卡：集成声卡。
（4）USB接口：不低于4个。
（5）内存容量：不低于8G内存，128G固态硬盘。
（6）处理器：不低于Inteli5。
（7）系统：不低于Windows10。
（8）尺寸：不低于550*500*890mm±5mm。</t>
  </si>
  <si>
    <t>7、减压游戏室</t>
  </si>
  <si>
    <t>智能击打呐喊宣泄主机</t>
  </si>
  <si>
    <t>（一）功能要求：
1.系统具有击打、呐喊双模式功能，支持一键击打、呐喊功能模式切换。系统提供多主题训练方案和多款互动训练游戏，通过采集训练者击打力度或呐喊分贝值以及持续时间智能匹配互动指导语音，以游戏方式完成情绪宣泄训练。
2.系统具有严格的权限验证机制，用户类型分为管理员和训练用户，管理员登录后具有用户管理、训练档案管理等高级功能，可查看所有训练者的训练档案。训练用户登录后可进行宣泄训练、查看自己的训练档案。系统登录页面具有注册帐号功能，要求训练用户既可以通过自主注册帐号登录系统，也可以利用管理员分配的帐号登录系统。
3.系统具有心理评估功能，要求须具有自我压力测试、焦虑自评量表、人际关系诊断等至少8个专业心理测评量表，采用逐题答题模式设计，测试后立即生成测评报告，且报告支持导出文档格式。
4.系统提供如“学习工作、恋爱情感、人际交往、环境适应、情绪管理、自知自省、生命认知、挫折成败、家庭关系、应激调节”等至少十大宣泄主题。进入主题训练后，系统自动播放主题指导语，主题训练倒计时提示，训练结束后给出训练时间、最大值、平均值、标准差等详细的统计分析数据，并生成主题训练档案，支持导出文档格式。
5.系统具有男声、女声两种互动指导语音库，支持两种语音库模式自由切换。通过高灵敏度无线加速度传感器以及高灵敏度麦克风精准采集训练者击打力度、呐喊声音分贝值和持续时间，智能匹配互动指导语音，给予训练者积极正向引导。
6.系统具有情境游戏互动训练功能，要求击打模式下提供如“打爆气球、功夫小子、力量测试、拳击大赛、拳击小丑、忍者切炸弹、心花怒放、旭日东升、点球大战、投篮训练、摘苹果、风车发电”等至少12款互动训练游戏。呐喊模式下提供如“飞机起飞、花开蝴蝶、火箭升空、宣泄气球、萝卜丰收、热气球之旅、跳跳鸭、超级自行车、举重训练、玫瑰花开、震碎玻璃杯、钓鱼”等至少12款互动训练游戏，共至少24款互动训练游戏，所有游戏均须具备简单、普通、困难三级难度设置，满足训练者不断进阶来提升自身能力。训练者通过调整击打力度、呐喊声音分贝值和持续时间进行互动游戏训练，训练结束后生成训练档案，支持导出文档格式。
7.具有管理模式下的音乐放松管理功能，管理员可添加、管理音乐文件，组建新的音乐列表。系统预设8类音乐训练处方，分别是α波心理能量训练、催眠安神训练、放松减压训练、经典古乐放松训练、精力再生训练、五行放松减压、心理能量音乐、自然背景减压音乐等，满足不同放松对象的训练需要。
8.系统内置呼吸放松训练、意念放松训练、肌肉放松训练训练教程，配备专业指导语，有效指导训练者如何把握自我情绪，掌握合理宣泄的方法。
9.系统具有档案信息管理功能，管理员可自定义添加、修改用户信息，设置登录密码，管理员可查看所有训练者的训练档案。训练者只能查看自己的训练档案，训练档案支持导出文档格式。
10.系统通过高灵敏度无线加速度传感器以及高灵敏度麦克风精准采集训练者击打力度或呐喊声音分贝值和持续时间来进行互动宣泄训练。采用移动式击打靶设计，硅胶材质制作，击打舒适安全，击打靶须内置高灵敏无线加速度传感器，采用2.4G无线传输模式，通过接收器自动将力度模拟信号转为数字信号，传输到系统进行阈值分级分析后，予以互动式反馈，进行人机互动的宣泄训练。
11.系统提供击打阈值设置功能，要求可设置击打力度阈值分值范围。同时提供呐喊阈值设置功能，可自由根据周围背景噪音，来设置系统感应的阈值分值，能有效屏蔽外界环境的背景噪音干扰。通过阈值设置，可调整训练难度，实现不同训练者的训练需求。
▲投标时提供以上第1、3、5、6、11项满足功能的软件截图加盖公章。
（二）产品组成：
1.包含主控机柜1台；触控一体机1台；控制主机1台；移动式击打靶1个；无线加速度传感器1套。
2.智能击打呐喊宣泄系统为自主研发，具有软件著作权证书及CSTC软件产品登记测试报告。
（三）硬件配置要求：
1.一体机要求：
（1）机柜尺寸：不低于1573*992mm±5mm，底座750*550mm±5mm。
（2）材质：超厚钣金、低碳钢、微颗粒喷塑。
（3）供电：交流220V。
2.主机要求如下：
（1）规格：不低于195*180*33mm。
（2）功率：65W以上。
（3）CPU：不低于I5-6400。
（4）内存：不低于8+128GB。
（5）显卡：集显。</t>
  </si>
  <si>
    <t>VR动感单车身心调适主机</t>
  </si>
  <si>
    <t>（一）功能要求：
1.系统采用VR技术，为训练者构建高沉浸度的虚拟现实心理训练，通过与虚拟场景身临其境的交互，结合动感单车运动调适方法，实时监测采集训练者的生物反馈数据，配合场景、游戏、音乐等形式来对训练者进行减压训练，系统须由训练端和管理端两部分组成。
2.系统管理端具有用户管理和档案管理功能，可对用户账号信息进行管理，可添加、删除、查询、修改用户账号信息，可查看所有用户的训练报告，要求报告支持导出为文档格式。
3.用户可在训练端自由注册信息，注册成功后即可进行训练，要求训练端至少具备训练指导、智能训练、自助训练、互动训练、档案中心等功能，可以充分满足用户各项训练需求，帮助用户科学宣泄心理压力。
4.系统提供设备使用、运动安全、身心调节等多种指导教程，指导训练者掌握科学、安全、有效的运动身心调适方法。
5.系统具有智能身心状态评估功能，具有专业的压力评估量表，训练者可进行自我心理压力状态自评，且测评结束后系统将自动匹配个性化的智能训练方案，帮助训练者科学训练。
6.系统具备智能训练方案功能，且须包括训练指导语、训练场景、音乐以及训练时长等，训练场景具有音乐播放功能，训练中系统可自动切换音乐。
7.要求系统在智能训练方案训练过程中，须实时监测训练者脉搏生物反馈指标，并在训练场景中显示脉搏数据、骑行速度、骑行距离、训练时间等。训练结束后生成详细的训练报告，报告中须包含脉搏等监测数据内容。
8.系统自动记录历次的智能训练方案，并以列表方式显示，训练者可选取智能训练方案再次进行训练。
9.系统自助训练中须支持训练者自由组建训练方案，预设多个训练场景、音乐，训练者可自定义选择训练场景、音乐以及训练时长进行组合，形成个性化的自助训练方案。要求系统至少包含11款训练场景，如森林骑行、雪地骑行、沙滩骑行、峡谷骑行、城市骑行、浅滩骑行、星空骑行、林中骑行、雪中骑行、海边骑行、山谷骑行等。
10.系统在自助训练方案训练过程中，实时监测训练者的脉搏生物反馈指标，并在训练场景中显示脉搏数据、骑行速度、骑行距离、训练时间等。训练结束后生成详细的训练报告，报告中须包含脉搏等监测数据内容。
11.系统可自动记录历次的自助训练方案，并以列表方式显示，训练者可选取自助训练方案再次进行训练。
12.系统支持单人训练模式，包括如极速摩托、坦克战争、大鱼吃小鱼、飞机大战、太空战争、急速逃生等至少6款单人训练游戏。
13.系统预置团体训练模式功能，在具有多台VR动感单车身心调适系统设备情况下，支持扩展为多人团体训练模式，团体训练模式下可支持多个训练者在局域网中同时在同一个训练游戏中进行团体竞技协同训练。要求系统包括如卡通跑酷、赛马等至少2款团体训练游戏，团体训练模式要求支持单人进行训练。
14.在互动游戏训练过程中，实时监测训练者的脉搏生物反馈指标，并在训练场景中显示脉搏数据、训练时间等。训练结束后生成详细的训练报告，报告中须包含脉搏等监测数据内容。
15.系统具有脉搏参数采集传感器，芯片采集设备预置单车车把中，可实时采集训练者脉搏参数。
16.系统具有角度方向和运动速度传感器，可实时检测训练者的骑行速度和方向角度，通过实时检测骑行速度和方向角度来参与心理游戏训练。
17.系统同时具有VR模式和PC模式两种训练模式，VR模式下支持训练者佩戴VR头显进行心理训练，通过视觉焦点进行训练功能控制，训练过程中，训练画面可实现头显、屏幕同步显示。PC模式下不需佩戴VR头显，通过大屏幕即可进行心理训练。
▲投标时提供以上第3、5、7、9、10、12-14项满足功能的软件截图加盖公章。
（二）产品组成：
1.包含VR动感单车身心调适系统1套（预置安装）；动感单车1部；虚拟现实头显1个；控制主机1套；42英寸显示屏1个；机柜1个。
2.VR动感单车身心调适系统为自主研发，具有软件著作权证书及CSTC软件产品登记测试报告。
（三）硬件配置要求：
1.动感单车要求如下：
（1）具备有线迷你键盘。
（2）飞轮组装尺寸不低于1120*560*1348mm±5mm。
（3）尺寸：不低于1068*270*1702mm±5mm，底座800*600mm±50mm。
（4）主机：CPU不低于10代i5，内存不低于8GB+256，网络接口：WIFI，显卡不低于GTX1660S6G，USB3.0。
2.虚拟现实头显要求如下：
（1）尺寸：不低于1068*270*1702mm。
（2）显示：高清Fast-LCD屏/分辨率3840x2160/75Hz。
（3）光学：FOV110°/菲涅尔镜片/瞳距54-74mm自适应。
（4）头带：为一体化头带。
（5）接口：HMDI1.4b*1；USB2.0(数据)*1；USB2.0(电源)*1。
（6）音频：支持3.5mm音频接入。</t>
  </si>
  <si>
    <t>智能自助减压小屋</t>
  </si>
  <si>
    <t>1.智能自助减压小屋具备三种模式：支持朗读模式、点歌模式、呐喊模式，来访者可以自主进行训练。
2.不低于32寸液晶电视（显示区域220*140MM）；不低于21.5寸触摸屏（支持3.5COM及USB232协议）；屏幕亮度：300CD/M2(TYP)，屏幕对比度：800：01：00，屏幕等级：A+，响应速度：0.01秒。
3.硬件：八核芯片存储不低于1GBRAM+8GBROM。
4.自带效果器，自带音频。
5.耳机（3.5接口），话筒（YS-3086.5标准接口）。
6.硬盘：不低于4TB。
7.多系统切换：支持KTV系统、朗读系统自由切换。
8.录音分享：微信扫二维码可以试听与分享到朋友圈。
9.粉丝互动：微信分享后在作品下边可以互动评论。
10.收藏功能：可以把自己喜欢的文章作品收藏到私人文件夹。
11.语种分类：简体中文、繁体中文、英语。
12.公播设置：可以自由设置电视开机播放的视频。
13.点播分类：支持作者选文、标题选文、经典类目、热门文章、散文推荐、古诗文推荐，儿童天地、歌颂祖国、党政精神、等等。
14.自动滚屏：朗读过程中可自由设置滚动速度。
15.朗读声音：可以通过界面自由控制麦克风声音大小。
16.调音功能：可以自由调接音乐高低音，话筒高低音混响延时。
17.背景音乐：支持用户朗读过程中可以自由设置背景音可以切换。
18.已选已读：可以查看点播列表、已读列表。
19.效果重置：可以设置默认效果，开关机后恢复默认调节好的效果。
20.朗读效果：默认效果、原声效果、室内效果、户外效果。
21.网络：支持2.4Gwifi无线连接和RJ45接口有线连接。
22.手写功能：手写汉字、拼音操作。
23.呐喊模式：提供多主题训练方案和多款互动训练游戏，通过采集训练者呐喊分贝值以及持续时间智能匹配互动指导语音，以游戏方式完成情绪宣泄训练。
24.提供多种宣泄主题。
25.具有男声、女声两种互动指导语音库，支持两种语音库模式自由切换。通过高灵敏度麦克风精准采集训练者呐喊声音分贝值和持续时间，智能匹配互动指导语音，给予训练者积极正向引导。
26.具有情境游戏互动训练功能。训练者通过调整呐喊声音分贝值和持续时间进行互动游戏训练，训练结束后生成训练档案，支持导出文档格式。
27.提供管理模式下的音乐放松管理功能，管理员可添加、管理音乐文件，组建新的音乐列表。
28.内置呼吸放松训练、意念放松训练、肌肉放松训练训练教程，配备专业指导语，有效指导训练者如何把握自我情绪，掌握合理宣泄的方法。
29.提供呐喊阈值设置功能，可自由根据周围背景噪音，来设置系统感应的阈值分值，能有效屏蔽外界环境的背景噪音干扰。通过阈值设置，可调整训练难度，实现不同训练者的训练需求。</t>
  </si>
  <si>
    <t>8、团体辅导室</t>
  </si>
  <si>
    <t>团体辅导教具箱</t>
  </si>
  <si>
    <t>（一）功能要求：
1.团体辅导教具箱基于群体动力学、社会学习理论等相关专业理论，通过团体活动的方式开展心理行为训练，帮助个体自我成长、促进团体凝聚力提升。
2.至少包含自我认知、环境适应、沟通交往、竞争合作、创新实践、学习管理、心灵成长、情绪管理、生命认知、生涯规划、意志责任、团队协作等12个经典活动主题，60个游戏项目，满足20个人同时使用。
3.自我认知主题至少包含价值拍卖、优点大轰炸、画“自画像”、背后留言、目标搜索5个活动项目。
4.环境适应主题至少包含寻人行动、个性名片、寻找归属、有缘相识4个活动项目。
5.沟通交往主题至少包含变形虫、我说你画、盲人旅行、最佳配图、我说你剪5个活动项目。
6.竞争合作主题至少包含有轨电车、同心杆、两人三足、七彩连环炮、摸石过河、“啄木鸟”行动6个活动项目。
7.创新实践主题至少包含遵从指导、心中的塔、传球夺秒、平面魔方、畅想拼图5个活动项目。
8.学习管理主题至少包含集思广益、管理七巧板、广告设计、于无声处、一分钟价值、管理金字塔、汉诺塔7个活动项目。
9.心灵成长主题至少包含收获“糖弹”、感恩父母、命运之牌、规则的意义、看我“走过来”5个活动项目。
10.情绪管理主题至少包含你演我猜、情绪电梯、知心人3个活动项目。
11.生命认知主题至少包含生命鱼骨、平凡的生命赞歌、口绘生命、携手穿越阴霾4个活动项目。
12.生涯规划主题至少包含生涯量量看、家族职业树、职业决策平衡单、生涯彩虹、职业大猜谜5个活动项目。
13.意志责任主题至少包含举手仪式、承担责任、手指的力量、祝福花篮、家乡的认知5个活动项目。
14.团队协作主题至少包含解开手链、蚂蚁翻叶子、能量传输、雷池取水、永字八法、巧接彩珠6个活动项目。
15.具备2套生涯探索教具卡，至少包含兴趣、能力、价值观3项内容，其中兴趣棋1套、兴趣雷达图1张、兴趣卡不少于60张、能力卡不少于77张、价值观卡不少于44张，且采用油卡纸精致印刷。
（二）产品组成：
1.至少包含器材箱4个、60个项目的器材、活动手册1本。</t>
  </si>
  <si>
    <t>心理情景剧道具箱</t>
  </si>
  <si>
    <t>一、功能要求
1.道具基于心理情景剧的实际使用需要进行设计。通过合理使用道具，以戏剧化的形式进行心理健康教育，促进学生对自我心理感受的关注，提高心理健康素养。
2.道具箱包括生命教育、自我成长、自我认知、职业规划、生涯规划、树立价值观、情绪调节、环境适应、人际关系、恋爱问题、网络成瘾等多个主题，至少20个活动。
3.每个活动包括相应剧本及道具，剧本详细说明每个活动的设计理念、辅导目标、适用人群、主要角色、建议场地、活动所需道具、活动所需音乐、活动所需背景图、剧情简介等内容。
4.生命教育主题至少具有3个活动项目，包含渔翁与富翁的对话、感悟人生、重生等活动项目。
5.自我成长至少具有2个活动项目，包含三兄弟的故事、想说爱你不容易等活动项目。
6.自我认知至少具有1个活动项目，包含电影院门口的风波等活动项目。
7.职业规划至少具有3个活动项目，包含招聘、职来直往、学渣求职记等活动项目。
8.生涯规划至少具有2个活动项目，包含大学毕业季、当迷茫泛滥成灾等活动项目。
9.树立价值观至少具有1个活动项目，包含休闲好时光等活动项目。
10.情绪调节至少具有1个活动项目，包含神奇之门等活动项目。
11.环境适应至少具有1个活动项目，包含我的大学等活动项目。
12.人际关系至少具有2个活动项目，包含错误、一路阳光，温暖前行等活动项目。
13.恋爱问题至少具有3个活动项目，包含当爱已成往事、成长心路、爱情还是友情等活动项目。
14.网络成瘾至少具有1个活动项目，包含网络成瘾等活动项目。
15.道具具有活动所需的背景音乐、背景图片等。
二、产品组成
1.包含2个道具箱、约160件配套道具、20本活动剧本、1个U盘。
三、硬件配置要求
1.道具箱尺寸不低于40*50*60cm±3cm。</t>
  </si>
  <si>
    <t>生涯团体辅导器材箱</t>
  </si>
  <si>
    <t>（一）功能要求：
1.将生涯教育的经典活动以教具器材形式整合，是体验式生涯团体教育的活动指南和教具智库。要求包括认识生涯规划、成长历程与生涯发展、个人特质与潜能探索、职业环境与社会需求、生涯目标与决策、职业素养等六大类50多种体验活动。配置相关活动器材，可满足至少20人同时使用。
2.认识生涯规划分类中至少包含如团队契约、寻人行动、记者采访、生涯的联想、画画与卖画、目标的重要、驴子和马、四只毛毛虫、我的未来之路等9个体验活动。
3.成长历程与生涯发展分类中至少包含如洞口余生、生涯量量看、关于目标的三个问题、生命鱼骨图、生涯彩虹图、转化之盾与理想之旅等6个体验活动。
4.个人特质与潜能探索分类中至少包含如我是谁、一分钟拍手活动、水杯的容量、兴趣岛、职业兴趣探索、多元智能探索、技能的困惑、成就故事、价值观探索、价值拍卖、性格探索、多元智能、超越马斯洛、天生我才、优势大转盘等15个体验活动。
5.职业环境与社会需求分类中至少包含如职业猜谜乐、家族职业树、我的工作证、卖水果、模拟面试、无领导小组讨论、生涯人物访谈等7个体验活动。
6.生涯目标与决策分类中至少包含如生涯幻游、十年后的自己、生涯平衡轮、职业决策平衡单、墓志铭等5个体验活动。
7.职业素养分类中至少包含急速60秒、我说你画、最佳配图、时间分割、学习的比萨、遵从指导、感恩父母、命运之牌、蚂蚁翻叶子、管理七巧板、勇于担当、情绪ABC活动、变形虫等13个体验活动。
（二）产品组成：
1.包含器材箱2个，辅导器材1批。</t>
  </si>
  <si>
    <t>三、科创综合实践室【5#-2】2F</t>
  </si>
  <si>
    <t>模块化机器人
人工智能竞赛套装</t>
  </si>
  <si>
    <t>（一）单套产品套装至少含核心控制模块2个、驱动模块10个、延长模块8个、轮毂模块6个、底座模块2个、手机/相机转接件1个，锁定模块10个、机械抓手模块4个、红外线传感器模块2个、气动吸盘模块2个，压力足底模块6个、充电线1根、说明书1份、课程1套、教师管理平台系统1套。
1.软硬件之间可实时同步结构、状态，呈现三维结构模型，支持0代码情况下的编程模式，也可以进行图形化编程、Python代码编程。
2.各结构之间以卡扣的形式进行连接，具有稳定机构，无棱角具有安全性能。
3.支持PC端操作系统软件、移动端系统软件Android、IOS教育版系统软件。
（二）单模块说明：
1.核心控制模块：各模块的指令控制中心，可连接移动设备，接收的控制指令，核心控制模块同时负责为其他模块供电，尺寸不低于55.5*62.9*125.3mm，带有圆形屏幕分辨率不低于640*527，上下两个连接面，带有单声道扬声器。
2.运动驱动模块：驱动模块是机器人的“关节”，用于驱动机器人运动，上下半球可实现高精度伺服运动，尺寸不低于55mm（直径）伺服精度2°，最大旋转速度216°/s，电机额定功率不低于2.64W，拼接指示灯上下半球各两个。
3.连接延长模块：是机器人的“骨骼”，用于拼接机器人的身体四肢，实现模块间的刚性结构拼接。延长模块带有条形指示灯，RGB混色，上下各1个拼接口，尺寸不低于37.8*37*120mm。
4.轮毂模块：仿车轮外形，用于带轮子机器人构型搭建，最大转速不低于4.5r/s，直径不低于83.8mm，电机额定功率不低于2.4W，最大转度4.5圈/s，拼接卡扣位置1个，环形指示灯白/红双色。
5.底座模块：作为机械臂类构型的位置固定配件，可将机器人固定在水平面上，尺寸不低于75.1*75.1*45.2mm。
6.手机/相机支架模块：作用是将手机、运动相机固定在机器人构型上，2个可调节自由度，万向节底部调节范围0°~180°，主体左右旋调节范围&lt;-90°~90°&gt;，尺寸不低于39.8*39.8*79.6mm，带有1个拼接接。
7.锁定模块：用在两模块拼接口中间，加强模块间拼接的稳定性，规格尺寸不低于47*36*15.4mm。
8.机械抓手模块：作为机器人的执行模块，用于物体的抓取，尺寸不低于75*57*165mm，最大抓取重量不低于250g，最大抓取宽度不低于6cm。
9.红外线传感器模块：作为机器人的传感模块，用于检测与前方物体的距离，2个可调节自由度，尺寸不低于40*40*82mm，检测范围2~100cm，底部万向节调节范围0°~180°，主体左右旋调节范围-90°~90°。
10.气动吸盘模块：作为机器人的执行模块，通过气泵吸气实现吸附功能，支持内置气压传感器检测负压值，判断当前是否实现吸附，可作为机器人在光滑墙壁等攀爬的吸附功能模块。尺寸不低于83.5*83.5*82.8mm，垂直方向最大吸附不低于20kg，水平方向最大吸附不低于5kg。
11.压感足底模块：作为机器人的传感模块，最大可以检测9.8N，可用于机器人肢体的末端检测压力大小。尺寸不低于39.3*41.8*69.4mm，压力检测范围≤20N。</t>
  </si>
  <si>
    <t>满足教学及竞赛需求
满足8支队伍/16名学生
可参加：
教育部白名单比赛全国青少年科技教育成果展示大赛</t>
  </si>
  <si>
    <t>模块化机器人竞赛场地（高中组）</t>
  </si>
  <si>
    <t>1.高中版场地整体为定制尺寸不低于360x120cm，材质为喷绘图，印刷要求：⽩边宽为20mm，1张。
2.T型场地道具2个，不低于高20cm、厚5cm。
3.不低于120*50x5cm的长方形障碍台1个。
3.有2个内外嵌套的物资收纳桶，内桶不低于直径20cm、高20cm，外桶直径40cm、高5cm。
4.开关装置为一个不低于长36cm、宽16.5cm的装置，高16cm，可活动范围为两边各45°。
4.立方的分道具4个，不低于50x50x50mm，颜色为蓝色。
6.圆柱得分道具2个，不低于50x50mm、颜色为橘黄色。</t>
  </si>
  <si>
    <t>连续三年提供当年可参加教育部白名单赛项的场地，每年一套</t>
  </si>
  <si>
    <t>实验室工具套装</t>
  </si>
  <si>
    <t>1.产品应用：电子制作；家电维修；电路板焊接；电子产品测试维修
2.套件清单至少包含：剥线钳压线剪线*1，数字万用表*1，螺丝刀套装*1，多功能塑料工具箱*1，吸锡网线吸锡带*1，高级无酸焊油焊锡膏(50g)*1，烙铁头K型刀头*1，松香焊锡丝焊锡0.8mm*1，4支装镊子套装*1，电焊台(标配焊台)*1，防静电手腕*1，自动刀匣式美工刀*1，挟持工作架带放大镜焊接辅工作台夹*1，尖嘴钳*1，老虎钳*1，斜口钳*1，吸锡器*1。</t>
  </si>
  <si>
    <t>传感器套装</t>
  </si>
  <si>
    <t>1.本套件中包含了光线、温度、气体、方向等传感器，让Arduino拥有电子的感官。
2.支持原生态Arduino编译平台，新增加支持图形化编程学习，初学者学习更轻松。
3.产品特性：
（1）采用3pin接口插IO扩展板，并且数据线和排针颜色对应。
（2）27种传感器，实用简单，捕捉更多信息。
（3）高品质传感器模块，经久耐用，附带更多细心设计。</t>
  </si>
  <si>
    <t>AI人工智能组合套件</t>
  </si>
  <si>
    <t>1.具有人脸识别、颜色识别、标签/二维码识别、物体识别、巡线、物体追踪、语音识别、语音合成等功能。
2.语音识别：
  I2C/UART传感器连接线x1
  领夹式麦克风（3.5mm三极接口）x1
3.语音合成：
  中英文语音合成模块V2.0x1
  I2C/UART传感器连接线x1
4.图像识别：
  二哈识图主板x1
  M3螺丝x6
  M3螺母x6
  固定支架x1
  加高支架x1
  I2C/UART传感器连接线x1</t>
  </si>
  <si>
    <t>Arduino中级套件</t>
  </si>
  <si>
    <t>1.配套《Arduino入门教程》使学生感受到Arduino的乐趣和实用性，课程安排让用户循序渐进的学习，逻辑清晰的教程结构便于用户掌握知识点。从Arduino的原理、实验材料、硬件连接、硬件工作原理和程序编写等角度详细讲解，让学生真正掌握Arduino的应用，进而举一反三。
2.材质：传感器pcb使用沉金工艺制作。
3.连接方式：传感器采用Ph2.03Pin接口，数字与模拟接口由不同颜色杜邦线连接。
4.主控：arduino控制板，io扩展板（集成xbee插口、蓝牙/APC接口、无线模块串口使能开关、单独供电接口，兼容3.3v控制板及5v控制板）。
5.编程软件：arduinoIDE。
6.输入设备：温湿度传感器，光线感器，运动传感器，红外遥控套件，声音传感器，气体传感器，按钮模块，火焰传感器，震动传感器，角度传感器，模拟压电陶瓷震动传感器。
7.输出设备：继电器模块，数码管，LED模块，显示屏，舵机，蜂鸣器。
8.配件：电池盒，USB线，杜邦线。
9.教学软件：ArduinoIDE。
10.课程内容：01初始Arduino，02是什么让东西活起来，03从串口认识“数字”与“模拟”，04点亮一盏灯，05感应灯，06Mini台灯，07声控灯，08呼吸灯，09灯光调节器，10互动电子鼓，11火焰报警器，12实时温湿度检测器，13芝麻开门，14夜光宝盒，15遥控灯，16数字骰子。</t>
  </si>
  <si>
    <t>主控板学习套件</t>
  </si>
  <si>
    <t>1.开发板不低于：
  ATmega328*1
  V7IO传感器扩展板*1
  USB线*1
2.主控板不低于：
  CPU：国产4核1.2GHz
  内存：512MBDDR3
  硬盘：16GBeMMC
  内置操作系统：Debian
  Wi-Fi：2.4G
  蓝牙：4.0
3.板载元件不低于：
  实体按键：Home按键，A/B按键
  屏幕：2.8寸240*320TFT彩屏
  麦克风传感器
  光线传感器
  加速度传感器
  蜂鸣器
4.接口不低于：
  USBType-C*1
  USBTYPE-A*1
  microSD卡接口*1
  3PinI/O*4(其中支持3路PWM2路ADC)
  4PinI2C*2
  金手指：19路无冲突I/O（支持I2C、UART、SPI、ADC、PWM）
  供电：Type-C5V供电
  工作电压：3.3V
  最大工作电流：2000mA
5.扩展板不低于：
  行空板M10IO扩展板x1
  金手指扩展板x1
  M3*12螺丝包x1
  行空板M10-电池扩展板x1
  M3*12螺丝包x1
  十字螺丝刀x1</t>
  </si>
  <si>
    <t>开源硬件应用设计挑战赛竞赛套件</t>
  </si>
  <si>
    <t>（1）专为开源硬件应用设计类比赛制定的比赛产品，配备多款传感器及执行器模块，可以满足学生对于开源硬件基础知识的学习与考察；同时套件中配备了搭载人工智能视觉传感器的机器人小车平台，可制作自动驾驶小车，实现路口转向、停车入库、紧急自动停车等诸多智慧交通场景。
（二）技术参数：
1.主控：UNOR3主控板，I/O传感器扩展板，micro：bit。
2.输入设备：人工智能视觉传感器（可学习并区分不同人脸并实时返回坐标，支持二维码识别、apriltag标签识别、KNN物体分类、颜色识别、物体追踪、物体识别功能），数字按钮模块，触摸传感器，红外数字避障传感器，模拟环境光线传感器，温湿度传感器，超声波传感器，磁感应传感器，模拟角度传感器。
3.输出设备：9g舵机、WS2812RGB全彩灯带、风扇模块、LED灯模块、显示屏、蜂鸣器、音频录放模块。
4.结构件：机器人小车平台（板载2路带减速功能的电机、蜂鸣器、RGBLED、巡线传感器、红外接收等，可呈现声、光、动的互动效果），人工智能视觉传感器支架。
5.配件：18650可充电锂电池，巡线练习地图，识别标志卡及座夹，螺丝刀及螺丝包，传感器线若干，数据线若干等。</t>
  </si>
  <si>
    <t>满足教学及竞赛需求
连续3年参加：
教育部白名单比赛全国青少年科技教育成果展示大赛</t>
  </si>
  <si>
    <t>开源硬件应用设计挑战赛竞赛地图</t>
  </si>
  <si>
    <t>规格参数：≥2400*2400mm，采用高精度喷绘工艺，PVC防雨材质。</t>
  </si>
  <si>
    <t>开源硬件应用设计挑战赛补充包</t>
  </si>
  <si>
    <t>18650可充电锂电池，巡线练习地图，识别标志卡及座夹，螺丝刀及螺丝包，传感器线若干，数据线若干等。</t>
  </si>
  <si>
    <t>科创工具套装</t>
  </si>
  <si>
    <t>1.基础层不低于：
  卷尺：ABS款，3m*16mm
  6寸家用尖嘴钳
  螺丝刀快接手柄：6.35mm
  活扳手：8寸
  家用锤
  20孔批头
2.扩展层不低于：
  数显测电笔
  7寸家用钢丝钳
  螺丝刀5x100十字
  螺丝刀5x100一字
  6米-黑色阻燃电工胶带
  9PC加长球头内六角扳手
  18mm美工刀
3.充电钻层不低于：
  12V手电钻
  磁圈批头*2
  充电数据线
  配件盒
  钻头*6
  批头*9
  短套筒*3
  7.2V手电钻
  65mm批头*2
  螺丝零件包
  钻头*6
  批头*9
  短套筒*3
  充电数据线
4.打磨层不低于：
  锂电角磨机
  砂轮切割片*2
  木材切割片*1
  平面砂布轮*1
  内六角*1
  Type-cUSB充电线*1
  5mm*180mm金钢石扁锉
  5mm*180mm金钢石半圆锉
    5mm*180mm金钢石圆锉
5.直柄螺丝刀层不低于：
  卷尺
  直柄电动螺丝刀
  延长杆
  20pc批头组
  尖嘴钳
  活动扳手
  家用锤
6.清洁层不低于：
  电动清洁器
  TYPE-C充电线
  深孔毛刷
  海绵毛刷
  魔术贴底座
  海绵百洁布海绵刷
  尖面毛刷
  平头毛刷
  磨刀器</t>
  </si>
  <si>
    <t>高精度电子天平</t>
  </si>
  <si>
    <t>1.量程：不低于310g。
2.可读性：不低于0.001g。
3.最小称重：0.001g~0.004g。
4.重复性：±0.002g。
5.线性：±0.003g。
6.稳定时间：≤3S。
7.秤盘尺寸：Ø90mm。
8.外形尺寸：不低于270x200x270mm。
9.防风罩尺寸：不低于175x180x205mm。
10.校准方式：外部校准。
11.校准砝码：不低于200g。</t>
  </si>
  <si>
    <t>平口钳</t>
  </si>
  <si>
    <t>1.钳体总长宽高：不低于290*155*90mm。
2.钳口宽度：不低于155。
3.钳口高度：不低于50。
4.最大开口：不低于155。
5.中间槽距：不低于50。</t>
  </si>
  <si>
    <t>台虎钳</t>
  </si>
  <si>
    <t>1.英寸：不低于4"。
2.钳口宽度：不低于75MM。
3.砧台尺寸：不低于64*62MM。
4.开口尺寸：不低于103MM。
5.深喉：不低于54MM。
6.适配螺丝：不低于8MM。</t>
  </si>
  <si>
    <t>手持式手动对焊机</t>
  </si>
  <si>
    <t>1.电气参数：
  输入电压：220V，50/60Hz
  焊接功率：15Kva（最大）
  焊接电流：3000A（最大）
2.冷却与结构：
  冷却方式：机箱风冷
  产品尺寸：不低于330*180*220mm
3.焊接相关：
  焊接方式：手动（双面单点）
  焊接电极：8.0mm同心
  焊接线缆：1.0米高柔性35平焊接线缆
  焊接厚度：1.0+1.0mm（最大）
  焊接速度：1点/秒</t>
  </si>
  <si>
    <t>台式铣钻床（精密版）</t>
  </si>
  <si>
    <t>1.电气参数：
  产品电压：220V
  产品功率：不低于1050W
2.运转参数:
  主轴转速：0-800r/min
  调速档位：六档调速（二级减速）
3.加工参数:
  加持直径：3-16mm
  主轴行程：不低于60mm
  钻孔能力：不低于金属13mm、木材35mm
4.尺寸重量参数:
  最大高度：不低于25cm
  立柱尺寸：不低于高度61cm、直径4.5cm</t>
  </si>
  <si>
    <t>圆盘锯套装</t>
  </si>
  <si>
    <t>1.电气参数:
  额定电压：220V
  额定频率：不低于50Hz
  额定输入功率：不低于2000W
2.运转参数:
  额定转速：不低于4100r/min
3.切割参数:
  最大锯深：90°时85mm，45°时60mm
  最大锯角：不低于50°
4.重量参数:
  含木工锯片和砂轮锯片款各一套</t>
  </si>
  <si>
    <t>锂电角磨机</t>
  </si>
  <si>
    <t>1.动力参数:
  电池：20V/4.0Ah
  最大输出功率：不低于630W
  额定转速：不低于8500r/min
2.砂轮相关:
  砂轮片最大直径：不低于100mm
  砂轮片孔径：不低于16mm
  主轴螺纹：不低于M10
  含多功能锯片1个</t>
  </si>
  <si>
    <t>电动砂轮打磨机</t>
  </si>
  <si>
    <t>1.动力参数:
  电池：不低于8V
  最大输出功率：不低于64W
2.性能参数:
  最大夹持能力：不低于Φ3.2mm
  调速档位：不低于五档调速
  1档：6000r/min
  2档：11500r/min
  3档：17000r/min
  4档：22500r/min
  5档：28000r/min</t>
  </si>
  <si>
    <t>无油低音空压机</t>
  </si>
  <si>
    <t>1.电气参数:
  额定电压：220V
  额定功率：不低于1380W
  负载电流：≤6A
  额定转速：不低于2850rpm
2.气压参数:
  工作气压：0.7Mpa
  二次打气气压：0.5±0.025Mpa
  标称流量：不低于85L/min
3.性能参数:
  充气时间：≤22S
  机械振动：≤45mm/s
  噪音：≤78dB
  工况寿命最小：不低于500h
  含常用配件气枪气管等</t>
  </si>
  <si>
    <t>电焊机</t>
  </si>
  <si>
    <t>1.电气参数:
  电源电压：220V
  电源频率：不低于50Hz
  最大输入电流（气保焊、手工焊）：25A
  手工焊电流：20-120A
  气保焊电流：40-140A
  空载电压：不低于66V
  负载持续率：不低于25%
  绝缘等级：不低于F
  外壳保护等级：不低于IP21S
2.结构参数:
  送丝机型式：内置
  配件不少于：200A地线夹*1个，M4内六方*1个，（16-8）铜鼻子（冷压端子）*1个，（10-25）快速插头*2个，200A镀铜电焊钳*1个，12平方米焊线6米*1根，两插电源插头*1个，面罩（可折叠式）+镜片*1套，电焊手套*1副，敲渣锤*1个</t>
  </si>
  <si>
    <t>热风枪拆焊台</t>
  </si>
  <si>
    <t>1.基础信息:
  特点：双屏数显
2.功能特性:
  自动休眠：有
  °C/°F切换：有
3.电气参数:
  输入电压：220V/50HZ
  风枪功耗：≤450W
  烙铁功耗：≤50W
4.温度参数:
  风枪温度：100-500°C
  烙铁温度：200-480°C
5.气流参数:
  气流类型：柔和无刷风机
  气流量：≤120L/min</t>
  </si>
  <si>
    <t>AI聊天机器人开发套件</t>
  </si>
  <si>
    <t>1.模组性能:
  采用ATK_MWS3S模组，36个可用IO，主频240MHz，双核，支持WiFi和蓝牙
  内部存储：ROM384K，SRAM512K，FLASH16MB，PSRAM8MB
  外设接口：3个串口，6个定时器，ADC2个单元、20个通道
  存储：外扩EEPROM，具备TF卡接口
  通信：USB串口，USBSlave，2个PH2.0接口
  传感器：光环境传感器，摄像头接口，六轴传感器
2.人机交互:
  显示不低于：2.4寸液晶显示器，1个蜂鸣器，1个双色LED
  操作按键：3个按键+1个复位按键
  音频：1个高性能音频编解码芯片，支持音频播放和录音，配备喇叭、数字麦克风</t>
  </si>
  <si>
    <t>AI物联网开发套装</t>
  </si>
  <si>
    <t>1.人工智能及物联网开发板1.功能需求：采用国产人工智能芯片，支持传统算法与机器学习边缘计算。配备2.8英寸全彩IPS显示屏幕，板载4个可编程按钮、陀螺仪、麦克风、扬声器；支持4路直流电机驱动，支持1路UART串口扩展接口、1路IIC通讯扩展接口及5路GPIO扩展接口，可进行模式识别、图像识别、语音识别、语音合成、边缘机器学习推理等人工智能功能。具备IOT硬件资源。搭载光线传感器、温湿度传感器，具备WIFI通讯功能。可以进行IOT项目实践学习，将其与在线AI相结合，赋予更强大的AIOT功能。2.核心参数不低于下列要求：CPU：AllwinnerV831，ARMCortexTM-A7，800Mhz；DRAM：SIP(SysteminPackage)64MBDDR2；NPU：0.2TOPS，算子支持：Conv，Activation，Pooling，BN，LRN，FC/InnerProduct存储：TF卡（最高128GB，默认16GB）；启动引导：TF卡；操作系统：Maix-Linux；Python版本：Python3.8.5；视频输入：一路MIPICSI，最高支持1080P@60fps(RAW格式)，默认连接200W像素摄像头；视频输出：一路RGB输出，最高支持QVGA@60fps；音频：集成音频编解码器，支持20位音频输入输出；扬声器功率：1W；网络连接：2.4GhzWIFI，最大稳定通信距离20m（非复杂电磁环境下开阔室内测量结果）；工作电压：5V直流输入（通过USB口）7V~12V直流输入（通过电源输入端子）；最大功率10W；板载外设：1个温湿度传感器、1个三轴陀螺仪+三轴加速度计、1个麦克风、一个光敏传感器、一个200W像素摄像头、4个按键；1个扬声器、一个2.8英寸RGB屏幕、1个RGB灯1个RESET重启按键；1路IIC接口、1路UART接口、1路SPI接口；1路USB-OTGType-C接口、1路USB-A2.0接口；4路GPIO接口；2个PWM控制器（8通道）、2个直流电机接口.
2.电子模块传感器清单：9g舵机2个；TT马达2个。
3.结构件工具及其它适配2套扩展结构件；紧固件材料包*1套，Type-C数据线*1条。</t>
  </si>
  <si>
    <t>语音单片机开发板套件</t>
  </si>
  <si>
    <t>1.开发板（4M）*1包含：充电电池、喇叭、下载线、四路继电器等
2.语音识别开发板*10
  编程方式：采用图形模块中文编程
  识别能力：识别灵敏，识别率更高，确保高效准确的识别效果。
  语音功能：支持自定义开机播报语音，可根据需求个性化设置开机语音内容。
  关键词设置：支持设置关键词和唤醒词，增强设备的交互灵活性与针对性。
  回复与输出：支持自定义回复语，还能通过串口输出，满足不同场景下的信息反馈与传输需求。
  控制功能：支持自定义GPIO口控制，可根据实际应用对GPIO口进行个性化设置，拓展设备的控制能力。
3.2M核心板*20包含：麦克风+喇叭等；
4.配套配件：
  雕刻机扩展板+步进电机驱动模块*20</t>
  </si>
  <si>
    <t>语音单片机核心板</t>
  </si>
  <si>
    <t>核心板2M内存+麦克风。</t>
  </si>
  <si>
    <t>扩展套件包</t>
  </si>
  <si>
    <t>雕刻机扩展板+UNOR3开发板套件+3个超静音驱动模块。</t>
  </si>
  <si>
    <t>高清专业航拍无人机套装</t>
  </si>
  <si>
    <t>（一）飞行器参数不低于：
1.起飞重量：约1063克，最大起飞重量约1263.5克（机身安装桨叶保护罩、增强图传模块3及microSD卡时）。
2.尺寸：
  折叠（带桨）：长257.6毫米，宽124.8毫米，高106.6毫米。
  折叠（不带桨）：长257.6毫米，宽124.8毫米，高103.4毫米。
  展开（不带桨）：长328.7毫米，宽390.5毫米，高135.2毫米。
3.飞行速度不低于：
  最大上升速度：10米/秒（运动挡），6米/秒（普通挡、平稳挡）。
  最大下降速度：10米/秒（运动挡），6米/秒（普通挡、平稳挡）。
  最大水平飞行速度（海平面高度，无风环境）：25米/秒（运动挡），15米/秒（跟随模式）。海平面高度，2米/秒顺风环境，无人机飞行方向与风向一致时，运动挡速度为27米/秒，跟随模式为15米/秒。
4.续航性能不低于：
  最长飞行时间：51分钟。
  最大续航里程：41公里。
5.抗风及其他性能不低于：
  最大抗风速度：12米/秒。
  最大起飞海拔高度：6000米。
  最大可倾斜角度：35°。
  卫星导航系统：GPS+Galileo+BeiDou。
  工作环境温度：-10℃至40℃。
  机载内存：Mavic4Pro为64GB（可用空间约42GB）。
（二）相机参数不低于：
1.传感器：
  哈苏相机：4/3CMOS，有效像素1亿。
  中长焦相机：1/1.3英寸CMOS，有效像素4800万。
  长焦相机：1/1.5英寸CMOS，有效像素5000万。
2.镜头参数：
  哈苏主相机：配备一亿像素影像传感器和HNCS自然色彩解决方案，镜组具备高解析力，实现f/2.0至f/11的可变光圈。
  70毫米中长焦相机：搭载4800万像素1/1.3英寸传感器及f/2.8光圈。
  168毫米长焦相机：采用5000万像素1/1.5英寸传感器及f/2.8光圈。
3.拍摄模式及格式：
  图片格式：JPEG、DNG（RAW）。
  视频格式：MP4（H.264ALL-I/H.264标准/H.265标准）。
  支持文件系统：exFAT。
4.视频拍摄能力：
  三摄均支持4K/60fpsHDR视频拍摄、以及10-bitD-Log、D-LogM和HLG色彩模式。
  哈苏主相机可录制6K/60fpsHDR视频，动态范围高达约16挡，支持4K/120fps录制。
  中长焦和长焦相机可分别提供达14、13挡动态范围，长焦支持4K/100fps录制。
（三）感知系统参数不低于：
1.类型：全向双目视觉系统，辅以机身前视激光雷达和底部红外传感器。
2.前视：
  测距范围：0.5米至18米。
  可探测范围：0.5米至200米。
  有效避障速度：飞行速度≤12米/秒。
  视角（FOV）：水平90°，垂直72°。
3.后视：
  测距范围：0.5米至15米。
  有效避障速度：飞行速度≤12米/秒。
  视角（FOV）：水平90°，垂直72°。
4.侧视：
  测距范围：0.5米至12米。
  有效避障速度：飞行速度≤12米/秒。
  视角（FOV）：水平90°，垂直72°。
5.上视：
  测距范围：0.5米至15米。
  有效避障速度：飞行速度≤5米/秒。
  视角（FOV）：前后72°，左右90°。
6.下视：
  测距范围：0.3米至12米。
  有效避障速度：飞行速度≤5米/秒。
  视角（FOV）：前后106°，左右90°。
7.有效使用环境：
  前、后、左、右、上方：表面有丰富纹理，光照条件充足（大于15lux，室内日光灯正常照射环境）。
  下方：地面有丰富纹理，光照条件充足（大于15lux，室内日光灯正常照射环境），表面为漫反射材质且反射率大于20%（如墙面、树木、人等）。
8.三维红外测距传感器：
  测距范围：0.1至8米（&gt;10%反射率）。
  视角（FOV）：前后60°，左右60°。
（四）图传参数不低于：
  图传方案：O4+。
  工作频段：2.4000GHz至2.4835GHz，5.1700GHz至5.2500GHz，5.7250GHz至5.8500GHz。
  传输性能：结合新一代自研算法，可实现30公里超远距10-bitHDR图像传输。全新DJI增强图传模块3内置双4G收发模块，图传信号受阻时，通过4G网络实现稳定传输从而操控飞行器，降低断连几率。
（五）电池参数不低于：
  电池容量：6654毫安时。
  充电性能：支持PD快充和集电功能，充电管家配合使用。
（六）标准单电套装配件清单不低于：
  飞行器1个。
  自带5.5英寸1080p700尼特高亮屏的DJIRC2遥控器1个。
  DJIMavic4Pro智能飞行电池1块。
  备用螺旋桨1对。
  100W桌面充电器1个。
  AC电源线1条。
  USB-C线2条。</t>
  </si>
  <si>
    <t>随心换保险2年</t>
  </si>
  <si>
    <t>编程无人机</t>
  </si>
  <si>
    <t>1.主控：主芯片ARMM4内核，240Mhz主频，1MBFLASH，224KBSRAM；2路输入输出接口，接口有复用功能，可复用为串口、I2C口、DO口、模拟口、PWM舵机口，可扩展各种传感器及输出设备；内置蓝牙、光流传感器、激光测距传感器、6轴陀螺仪、气压传感器、二维码视觉模组（分辨率：1/4inch 320*240，识别AprilTags二维码，可得知无人机当前坐标与角度）。
2.无人机规格：尺寸&lt;185*185*55mm（含保护罩）；轴距127mm±1mm；起飞重量&lt;92g(含桨叶保护罩）；飞行时间&gt;8分钟；电机：4个空心杯电机；桨叶：双叶桨75MM*4；保护罩：含全封闭、半封闭2种保护罩。
3.能源：3.8V/1100mAh锂电池1块，放电倍率20C，自带保护板，自带TypeC5V/1A充电口。
4遥控手柄（蓝牙版）1个：2个4方向遥杆，1个开关机键，1个蓝牙配对键，16个功能按键。
5.软件：支持图形化编程、C语言编程、Python编程；支持蓝牙下载程序。
6.其他：RGB灯1个，备用螺旋桨2对，拆桨器1个，Type-C充电线1根。</t>
  </si>
  <si>
    <t>头戴式耳麦</t>
  </si>
  <si>
    <t>1.插头接口：USB。
2.佩戴方式：头戴式。
3.麦克风支持：有麦克风。
4.振膜类型：动圈。
5.线长：不低于2.5m。
6.线型：单边导线。
7.阻抗：不低于32Ω。
8.灵敏度：不低于101dB。
9.振膜尺寸：不低于50mm。</t>
  </si>
  <si>
    <t>便携摄像头</t>
  </si>
  <si>
    <t>1.对焦：自动对焦。
2.分辨率：不低于1080p。
3.驱动：免驱。
4.接口：USB2.0。
5.连接线长度：不低于150厘米。</t>
  </si>
  <si>
    <t>交换机</t>
  </si>
  <si>
    <t>1.网络标准：IEEE802.3、IEEE802.3i、IEEE802.3u、IEEE802.3ab、IEEE802.3x。
2.端口：16个10/100/1000MbpsRJ45端口。
3.指示灯：每端口具有1个Link/Ack、Speed指示灯，每设备具有1个Power指示灯。
4.性能：存储转发，支持8K的MAC地址表深度。
5.使用环境：工作温度：0℃～40℃。
6.存储温度：-40℃～70℃。
7.工作湿度：10%～90%RH，不凝露。
8.存储湿度：5%～90%RH，不凝露。
9.输入电源：100-240V～50/60Hz。</t>
  </si>
  <si>
    <t>无线路由器</t>
  </si>
  <si>
    <t>1.是否支持网关：支持网关。
2.防火墙：不支持防火墙。
3.是否支持Mesh：支持Mesh。
4.LAN输出口：千兆网口。
5.独立FEM数量：不少于4个。
6.机身材质：塑料。
7.天线：外置天线。
8.频段：双频。
9.是否支持上网行为管理：支持上网行为管理。
10.WAN口类型：电口。
11.网口盲插：支持网口盲插。
12.无线协议：Wi-Fi6。
13.WAN接入口：千兆网口。
14.LAN口类型：电口。
15.无线速率：不少于3000M。
16.APP控制：支持APP控制。
17.双宽带接入：支持双宽带接入。
18.LAN口数量：不少于3个。
19.网口数量：不少于4个。</t>
  </si>
  <si>
    <t>四、人工智能实践室【5#-2】2F</t>
  </si>
  <si>
    <t>智能系统控制柜</t>
  </si>
  <si>
    <t>1.参考规格：不低于525*200*650mm。
2.外形设计思路利用学生常用书籍的理念设计，让设备更好融入学生的学习氛围中，。采用优质高强度镀锌钢板制作，设计具有现代线条感，时尚大方。
3.功能：采用物联网+现代生活模式。设置总漏电保护器1个、每分路一个漏电保护器、总控制器一个、开关电源若干个，10寸屏一个、紧急开关一个，启动开关一个。多种元器件组合成强大保护集成电路。保障220V电源具有漏电、短路、过载保护。低压输出驱动电压、学生电源交直流电压，具有智能保护系统，短路过载具有自动复位功能。液晶屏幕能控制每个学生照明、电源升降、交直流电压及能锁定学生交直流电压。</t>
  </si>
  <si>
    <t>多功能集中控制系统</t>
  </si>
  <si>
    <t>集中控制系统。可执行各分项分页控制。
（1）升降控制：可以实现单个控制，可以集中控制，可以任意组合控制。
（2）补光控制：分组控制整室照明。
（3）220V电源控制：控制学生AC220V电源。
（4）低压控制：教室主控，分组控制。</t>
  </si>
  <si>
    <t>顶部多模块电源供应装置</t>
  </si>
  <si>
    <t>采用ABS材质，模具一体成型。模块内预留220V高压电源、0-24V低压电源、网络接口位置。</t>
  </si>
  <si>
    <t>模块储藏装置</t>
  </si>
  <si>
    <t>采用ABS材质，模具一体成型。四周带氛围灯设计。</t>
  </si>
  <si>
    <t>低压电源模块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</si>
  <si>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2.学生电源采用耐磨、耐腐蚀、耐高温的PC亮光薄膜面板，学生电源的控制采用按钮式按键，可以随意设置电压，贴片元件生产技术，微电脑控制，采用1.38寸液晶显示电源学生交直流电压。
3.学生交流电源通过上下键0～24V电压，最小调节单元可达1V，额定电流2A。
4.学生直流电源也是通过上下键选取，调节范围为1.5～24V，分辨率可达0.1V，额定电流2.5A。</t>
  </si>
  <si>
    <t>伸缩线缆</t>
  </si>
  <si>
    <t>含高低压供电线缆和网络线缆。</t>
  </si>
  <si>
    <t>高压电源模块</t>
  </si>
  <si>
    <t>采用220V，多功能安全插座。</t>
  </si>
  <si>
    <t>智能升降系统</t>
  </si>
  <si>
    <t>采用自动升降系统，自带保护功能。</t>
  </si>
  <si>
    <t>综合布线</t>
  </si>
  <si>
    <t>2.5平方电线，给学生低压电源供电；1平方屏蔽电源线。</t>
  </si>
  <si>
    <t>安装支架</t>
  </si>
  <si>
    <t>环氧树脂喷涂金属吊杆。</t>
  </si>
  <si>
    <t>安装辅件</t>
  </si>
  <si>
    <t>国标五金件（不含桁架）。</t>
  </si>
  <si>
    <t>集成系统调试</t>
  </si>
  <si>
    <t>1.升降功能、高低压电源系统调试。
2.此费用不含搬运、运输及差旅费。</t>
  </si>
  <si>
    <t>安全创造台</t>
  </si>
  <si>
    <t>1.设备大小应小于学校常用课桌大小，且预留一定空间（课桌参考尺寸120*80cm）。
  ①切割机尺寸：≤340*290*350mm
  ②打磨笔尺寸：≤210*35*30mm
  ③钻孔机尺寸：≤230*80*80mm
2.产品材质：ABS/PC/铝。
3.最大切割厚度：≤25mm。
4.加工过程产生噪音应低于≤70dB以保证课堂更好的实施。
5.可切割椴木板、亚克力板、软金属等多种材料，是一台集切割、打磨、钻孔于一体的微型操作台。
6.创新结构设计，切割/钻孔/打磨过程均安全不伤手。</t>
  </si>
  <si>
    <t>满足10支队伍（30人）
参加可白名单比赛：青少年科技成果展示大赛；青少年劳动技能与智能设计大赛</t>
  </si>
  <si>
    <t>配套工具包</t>
  </si>
  <si>
    <t>小班教学-30人配置：
1.快速粘合剂：不低于15瓶。
2.胶水导流管：不低于30根。
3.护目镜：不低于30个。
4.解胶剂：不低于1瓶。
5.转孔垫板：不低于15个。
6.设计垫板：不低于15个。</t>
  </si>
  <si>
    <t>白名单比赛耗材和工具</t>
  </si>
  <si>
    <t>智造卡丁车</t>
  </si>
  <si>
    <t>1.产品规格：成车参数不低于不低于：120x70x87CM，18KG。
2.产品参数：
（1）车辆结构搭建种类：不低于60款
（2）动力：人力
（3）行驶速度：0-5km/h，采用机械刹车
（4）主结构材质：6061航空铝合金，表面氧化
（5）链接件材料：BSF-PA66+30GF
（6）小轮子参数：双轴承，轮毅PP轮胎PU，直径180mm
（7）大轮子参数：直径320mm，充气轮胎，双轴承
（8）承载性能：根据不同结构，承载30KG-50KG
（9）典型功能：可由孩子自己设计并组装1：1的真人模块化车，可在户外骑行，产品配套纸质与电子安装手册
3.电动升级包:
（1）产品规格：成车参数不低于：125x98x65CM，25KG。
（2）产品参数：
    1）车辆结构搭建种类：须与工程模块化拼装套件搭配，可搭建60款人力车型与21款电动车型
    2）动力：锂电池+无刷动力模块
    3）行驶速度：0-10km/h，采用机械刹车与电子刹车，可使用减速板降速度将至6km/h；
    4）锂电池(18V/6AH），可连续使用1小时，行驶10KM-15KM，保证电池充放电一千次容量在80%以上；充电器1个（110-240V/50-60HZ自适应-2A）
    5）无刷动力模块参数：高性能无刷电机，额定400W，最大功率800w，金属行星减速，多轴承定位，350R/min，18V，堵转，过流，欠压等多重保护。
    6）主结构材质：6061航空铝合金，表面氧化
    7）链接件材料：BSF-PA66+30GF
    8）大轮子参数：直径320mm，充气轮胎，双轴承
    9）承载性能：根据不同结构，承载40-80KG
   10）典型功能：可由孩子自己设计并组装1：1的真人模块化车，可在户外骑行，产品配套纸质与电子安装手册</t>
  </si>
  <si>
    <t>开设工程教育类校本课程，多个学生合作从0到1制作完成一辆卡丁车；且可用于校园科技节等各种展示和路演</t>
  </si>
  <si>
    <t>横向切割机</t>
  </si>
  <si>
    <t>1.设备尺寸≤400mm*28mm*28mm。
2.微型机床，金属铝材质锻造外观。大小设计紧凑合理方便使用，设备稳重稳定设计吸尘口，清理木屑简单方便。
3.切割处结构与锯条特殊处理，在高速切割情况下绝对安全按压钻孔，安全便捷。
4.三电机独立运作，可同时切割，钻孔，打磨，极大增加一台设备的教学使用效率。
5.轻易加工各类材料，木板，亚克力，方木，圆木棍，软金属等等基础耗材。</t>
  </si>
  <si>
    <t>卡丁车配套工具</t>
  </si>
  <si>
    <t>人工智能教学资源包</t>
  </si>
  <si>
    <t>1.知网5年超级会员，3000篇资源包，含期刊文献、会议论文、博硕论文、工具书词条、年鉴、中国专利、科技成果。
2.WPS5年大会员，包含WPS超级会员权益+WPSAI权益+1T云空间。
3.剪映5年SVIP会员，包含专属素材、精选模版、人像美化、画面特权、音频特权、文字特权、AI创作、工具特权、商用版权、APP/PC多端通用、1T云空间等权益。
4.百度网盘5年SVIP会员，包含5T空间容量、300G大文件上传、批量上传无限制、极速下载、边听边转、精转文稿等特权。
5.阿里云服务器5年时长，c9i实例（处理器与内存比1：2），实例4核8G。
6.可灵AI5年钻石会员，包含每月8000灵感值（约生成40000张图片或8000个标准视频），专属快速生成通道、高品质视频生成、图片视频去水印、专享运镜与视频延长、图片支持画质增强等权益。</t>
  </si>
  <si>
    <t>1.是否支持网关：支持网关。
2.防火墙：不支持防火墙。
3.是否支持Mesh：支持Mesh。
4.LAN输出口：千兆网口。
5.独立FEM数量：不低于4个。
6.机身材质：塑料。
7.天线：外置天线。
8.频段：双频。
9.是否支持上网行为管理：支持上网行为管理。
10.WAN口类型：电口。
11.网口盲插：支持网口盲插。
12.无线协议：Wi-Fi6。
13.WAN接入口：千兆网口。
14.LAN口类型：电口。
15.无线速率：不低于3000M。
16.APP控制：支持APP控制。
17.双宽带接入：支持双宽带接入。
18.LAN口数量：不低于3个。
19.网口数量：不低于4个。</t>
  </si>
  <si>
    <t>五、智能无人科技实践室【5#-2】3F</t>
  </si>
  <si>
    <t>手持数码相机套装</t>
  </si>
  <si>
    <r>
      <rPr>
        <sz val="11"/>
        <color theme="1"/>
        <rFont val="宋体"/>
        <charset val="134"/>
      </rPr>
      <t>1.相机参数不低于</t>
    </r>
    <r>
      <rPr>
        <sz val="11"/>
        <color theme="1"/>
        <rFont val="Times New Roman"/>
        <charset val="134"/>
      </rPr>
      <t>​</t>
    </r>
    <r>
      <rPr>
        <sz val="11"/>
        <color theme="1"/>
        <rFont val="宋体"/>
        <charset val="134"/>
      </rPr>
      <t>：
  影像传感器：1英寸CMOS，等效像素尺寸3.2μm。</t>
    </r>
    <r>
      <rPr>
        <sz val="11"/>
        <color theme="1"/>
        <rFont val="Times New Roman"/>
        <charset val="134"/>
      </rPr>
      <t>​</t>
    </r>
    <r>
      <rPr>
        <sz val="11"/>
        <color theme="1"/>
        <rFont val="宋体"/>
        <charset val="134"/>
      </rPr>
      <t xml:space="preserve">
  镜头：等效焦距20mm，光圈f/2.0，焦点范围0.2米至无穷远。</t>
    </r>
    <r>
      <rPr>
        <sz val="11"/>
        <color theme="1"/>
        <rFont val="Times New Roman"/>
        <charset val="134"/>
      </rPr>
      <t>​</t>
    </r>
    <r>
      <rPr>
        <sz val="11"/>
        <color theme="1"/>
        <rFont val="宋体"/>
        <charset val="134"/>
      </rPr>
      <t xml:space="preserve">
  ISO范围：拍照50-6400；录像50-6400；低光视频50-16000；慢动作50-6400。</t>
    </r>
    <r>
      <rPr>
        <sz val="11"/>
        <color theme="1"/>
        <rFont val="Times New Roman"/>
        <charset val="134"/>
      </rPr>
      <t>​</t>
    </r>
    <r>
      <rPr>
        <sz val="11"/>
        <color theme="1"/>
        <rFont val="宋体"/>
        <charset val="134"/>
      </rPr>
      <t xml:space="preserve">
  电子快门速度：拍照1/8000秒至1秒；录像1/8000秒至帧率限制快门。</t>
    </r>
    <r>
      <rPr>
        <sz val="11"/>
        <color theme="1"/>
        <rFont val="Times New Roman"/>
        <charset val="134"/>
      </rPr>
      <t>​</t>
    </r>
    <r>
      <rPr>
        <sz val="11"/>
        <color theme="1"/>
        <rFont val="宋体"/>
        <charset val="134"/>
      </rPr>
      <t xml:space="preserve">
  照片最大分辨率：16：9时为3840*2160；1：1时为3072*3072。</t>
    </r>
    <r>
      <rPr>
        <sz val="11"/>
        <color theme="1"/>
        <rFont val="Times New Roman"/>
        <charset val="134"/>
      </rPr>
      <t>​</t>
    </r>
    <r>
      <rPr>
        <sz val="11"/>
        <color theme="1"/>
        <rFont val="宋体"/>
        <charset val="134"/>
      </rPr>
      <t xml:space="preserve">
  变焦：数码变焦，拍照3840*2160时2倍；录像1080p时4倍、2.7K时3倍、4K时2倍；UVC&amp;直播1080p时4倍。</t>
    </r>
    <r>
      <rPr>
        <sz val="11"/>
        <color theme="1"/>
        <rFont val="Times New Roman"/>
        <charset val="134"/>
      </rPr>
      <t>​</t>
    </r>
    <r>
      <rPr>
        <sz val="11"/>
        <color theme="1"/>
        <rFont val="宋体"/>
        <charset val="134"/>
      </rPr>
      <t xml:space="preserve">
  照片拍摄模式：单张约940万像素；倒计时关闭/3/5/7秒；全景180°、3*3。</t>
    </r>
    <r>
      <rPr>
        <sz val="11"/>
        <color theme="1"/>
        <rFont val="Times New Roman"/>
        <charset val="134"/>
      </rPr>
      <t>​</t>
    </r>
    <r>
      <rPr>
        <sz val="11"/>
        <color theme="1"/>
        <rFont val="宋体"/>
        <charset val="134"/>
      </rPr>
      <t xml:space="preserve">
  普通录影规格：</t>
    </r>
    <r>
      <rPr>
        <sz val="11"/>
        <color theme="1"/>
        <rFont val="Times New Roman"/>
        <charset val="134"/>
      </rPr>
      <t>​</t>
    </r>
    <r>
      <rPr>
        <sz val="11"/>
        <color theme="1"/>
        <rFont val="宋体"/>
        <charset val="134"/>
      </rPr>
      <t xml:space="preserve">
  4K（16：9）：3840*2160@24/25/30/48/50/60fps。</t>
    </r>
    <r>
      <rPr>
        <sz val="11"/>
        <color theme="1"/>
        <rFont val="Times New Roman"/>
        <charset val="134"/>
      </rPr>
      <t>​</t>
    </r>
    <r>
      <rPr>
        <sz val="11"/>
        <color theme="1"/>
        <rFont val="宋体"/>
        <charset val="134"/>
      </rPr>
      <t xml:space="preserve">
  2.7K（16：9）：2688*1512@24/25/30/48/50/60fps。</t>
    </r>
    <r>
      <rPr>
        <sz val="11"/>
        <color theme="1"/>
        <rFont val="Times New Roman"/>
        <charset val="134"/>
      </rPr>
      <t>​</t>
    </r>
    <r>
      <rPr>
        <sz val="11"/>
        <color theme="1"/>
        <rFont val="宋体"/>
        <charset val="134"/>
      </rPr>
      <t xml:space="preserve">
  1080p（16：9）：1920*1080@24/25/30/48/50/60fps等多种。</t>
    </r>
    <r>
      <rPr>
        <sz val="11"/>
        <color theme="1"/>
        <rFont val="Times New Roman"/>
        <charset val="134"/>
      </rPr>
      <t>​</t>
    </r>
    <r>
      <rPr>
        <sz val="11"/>
        <color theme="1"/>
        <rFont val="宋体"/>
        <charset val="134"/>
      </rPr>
      <t xml:space="preserve">
  慢动作录影规格：4K（16：9）3840*2160@120fps；2.7K2688*1512@120fps；1080p1920*1080@120/240fps。</t>
    </r>
    <r>
      <rPr>
        <sz val="11"/>
        <color theme="1"/>
        <rFont val="Times New Roman"/>
        <charset val="134"/>
      </rPr>
      <t>​</t>
    </r>
    <r>
      <rPr>
        <sz val="11"/>
        <color theme="1"/>
        <rFont val="宋体"/>
        <charset val="134"/>
      </rPr>
      <t xml:space="preserve">
  运动延时：4K/2.7K/1080p@25/30fps，Auto/*2/*5/*10/*15/*30。</t>
    </r>
    <r>
      <rPr>
        <sz val="11"/>
        <color theme="1"/>
        <rFont val="Times New Roman"/>
        <charset val="134"/>
      </rPr>
      <t>​</t>
    </r>
    <r>
      <rPr>
        <sz val="11"/>
        <color theme="1"/>
        <rFont val="宋体"/>
        <charset val="134"/>
      </rPr>
      <t xml:space="preserve">
  静止延时：4K/2.7K/1080p@25/30fps，拍摄间隔0.5-60秒可选，拍摄时长5分钟-∞小时可选。</t>
    </r>
    <r>
      <rPr>
        <sz val="11"/>
        <color theme="1"/>
        <rFont val="Times New Roman"/>
        <charset val="134"/>
      </rPr>
      <t>​</t>
    </r>
    <r>
      <rPr>
        <sz val="11"/>
        <color theme="1"/>
        <rFont val="宋体"/>
        <charset val="134"/>
      </rPr>
      <t xml:space="preserve">
  轨迹延时：4K/2.7K/1080p@25/30fps，拍摄间隔0.5-60秒可选，拍摄时长5分钟-5小时可选，轨迹可设置4个点。</t>
    </r>
    <r>
      <rPr>
        <sz val="11"/>
        <color theme="1"/>
        <rFont val="Times New Roman"/>
        <charset val="134"/>
      </rPr>
      <t>​</t>
    </r>
    <r>
      <rPr>
        <sz val="11"/>
        <color theme="1"/>
        <rFont val="宋体"/>
        <charset val="134"/>
      </rPr>
      <t xml:space="preserve">
  低光视频规格：4K（16：9）3840*2160@24/25/30fps；1080p1920*1080@24/25/30fps。</t>
    </r>
    <r>
      <rPr>
        <sz val="11"/>
        <color theme="1"/>
        <rFont val="Times New Roman"/>
        <charset val="134"/>
      </rPr>
      <t>​</t>
    </r>
    <r>
      <rPr>
        <sz val="11"/>
        <color theme="1"/>
        <rFont val="宋体"/>
        <charset val="134"/>
      </rPr>
      <t xml:space="preserve">
  视频存储最大码流：130Mbps。</t>
    </r>
    <r>
      <rPr>
        <sz val="11"/>
        <color theme="1"/>
        <rFont val="Times New Roman"/>
        <charset val="134"/>
      </rPr>
      <t>​</t>
    </r>
    <r>
      <rPr>
        <sz val="11"/>
        <color theme="1"/>
        <rFont val="宋体"/>
        <charset val="134"/>
      </rPr>
      <t xml:space="preserve">
  支持文件系统：exFAT。</t>
    </r>
    <r>
      <rPr>
        <sz val="11"/>
        <color theme="1"/>
        <rFont val="Times New Roman"/>
        <charset val="134"/>
      </rPr>
      <t>​</t>
    </r>
    <r>
      <rPr>
        <sz val="11"/>
        <color theme="1"/>
        <rFont val="宋体"/>
        <charset val="134"/>
      </rPr>
      <t xml:space="preserve">
  图片格式：JPEG/JPEG+DNG。</t>
    </r>
    <r>
      <rPr>
        <sz val="11"/>
        <color theme="1"/>
        <rFont val="Times New Roman"/>
        <charset val="134"/>
      </rPr>
      <t>​</t>
    </r>
    <r>
      <rPr>
        <sz val="11"/>
        <color theme="1"/>
        <rFont val="宋体"/>
        <charset val="134"/>
      </rPr>
      <t xml:space="preserve">
  视频格式：MP4（H.264/HEVC）。</t>
    </r>
    <r>
      <rPr>
        <sz val="11"/>
        <color theme="1"/>
        <rFont val="Times New Roman"/>
        <charset val="134"/>
      </rPr>
      <t>​</t>
    </r>
    <r>
      <rPr>
        <sz val="11"/>
        <color theme="1"/>
        <rFont val="宋体"/>
        <charset val="134"/>
      </rPr>
      <t xml:space="preserve">
  色彩模式：具备10bitD-logM和10-bitHLG色彩模式。</t>
    </r>
    <r>
      <rPr>
        <sz val="11"/>
        <color theme="1"/>
        <rFont val="Times New Roman"/>
        <charset val="134"/>
      </rPr>
      <t>​</t>
    </r>
    <r>
      <rPr>
        <sz val="11"/>
        <color theme="1"/>
        <rFont val="宋体"/>
        <charset val="134"/>
      </rPr>
      <t xml:space="preserve">
2.云台参数不低于</t>
    </r>
    <r>
      <rPr>
        <sz val="11"/>
        <color theme="1"/>
        <rFont val="Times New Roman"/>
        <charset val="134"/>
      </rPr>
      <t>​</t>
    </r>
    <r>
      <rPr>
        <sz val="11"/>
        <color theme="1"/>
        <rFont val="宋体"/>
        <charset val="134"/>
      </rPr>
      <t>：
  可控转动范围：平移-235°至58°；俯仰-120°至70°；横滚-45°至45°。</t>
    </r>
    <r>
      <rPr>
        <sz val="11"/>
        <color theme="1"/>
        <rFont val="Times New Roman"/>
        <charset val="134"/>
      </rPr>
      <t>​</t>
    </r>
    <r>
      <rPr>
        <sz val="11"/>
        <color theme="1"/>
        <rFont val="宋体"/>
        <charset val="134"/>
      </rPr>
      <t xml:space="preserve">
  结构转动范围：平移-240°至63°；俯仰-180°至98°；横滚-220°至63°。</t>
    </r>
    <r>
      <rPr>
        <sz val="11"/>
        <color theme="1"/>
        <rFont val="Times New Roman"/>
        <charset val="134"/>
      </rPr>
      <t>​</t>
    </r>
    <r>
      <rPr>
        <sz val="11"/>
        <color theme="1"/>
        <rFont val="宋体"/>
        <charset val="134"/>
      </rPr>
      <t xml:space="preserve">
  最大控制转速：180.0°/秒。</t>
    </r>
    <r>
      <rPr>
        <sz val="11"/>
        <color theme="1"/>
        <rFont val="Times New Roman"/>
        <charset val="134"/>
      </rPr>
      <t>​</t>
    </r>
    <r>
      <rPr>
        <sz val="11"/>
        <color theme="1"/>
        <rFont val="宋体"/>
        <charset val="134"/>
      </rPr>
      <t xml:space="preserve">
  抖动抑制量：±0.005°。</t>
    </r>
    <r>
      <rPr>
        <sz val="11"/>
        <color theme="1"/>
        <rFont val="Times New Roman"/>
        <charset val="134"/>
      </rPr>
      <t>​</t>
    </r>
    <r>
      <rPr>
        <sz val="11"/>
        <color theme="1"/>
        <rFont val="宋体"/>
        <charset val="134"/>
      </rPr>
      <t xml:space="preserve">
3.显示参数不低于</t>
    </r>
    <r>
      <rPr>
        <sz val="11"/>
        <color theme="1"/>
        <rFont val="Times New Roman"/>
        <charset val="134"/>
      </rPr>
      <t>​</t>
    </r>
    <r>
      <rPr>
        <sz val="11"/>
        <color theme="1"/>
        <rFont val="宋体"/>
        <charset val="134"/>
      </rPr>
      <t>：
  触控屏尺寸：2.0英寸。</t>
    </r>
    <r>
      <rPr>
        <sz val="11"/>
        <color theme="1"/>
        <rFont val="Times New Roman"/>
        <charset val="134"/>
      </rPr>
      <t>​</t>
    </r>
    <r>
      <rPr>
        <sz val="11"/>
        <color theme="1"/>
        <rFont val="宋体"/>
        <charset val="134"/>
      </rPr>
      <t xml:space="preserve">
  分辨率：314*556。</t>
    </r>
    <r>
      <rPr>
        <sz val="11"/>
        <color theme="1"/>
        <rFont val="Times New Roman"/>
        <charset val="134"/>
      </rPr>
      <t>​</t>
    </r>
    <r>
      <rPr>
        <sz val="11"/>
        <color theme="1"/>
        <rFont val="宋体"/>
        <charset val="134"/>
      </rPr>
      <t xml:space="preserve">
  亮度：700尼特。</t>
    </r>
    <r>
      <rPr>
        <sz val="11"/>
        <color theme="1"/>
        <rFont val="Times New Roman"/>
        <charset val="134"/>
      </rPr>
      <t>​</t>
    </r>
    <r>
      <rPr>
        <sz val="11"/>
        <color theme="1"/>
        <rFont val="宋体"/>
        <charset val="134"/>
      </rPr>
      <t xml:space="preserve">
4.存储参数不低于</t>
    </r>
    <r>
      <rPr>
        <sz val="11"/>
        <color theme="1"/>
        <rFont val="Times New Roman"/>
        <charset val="134"/>
      </rPr>
      <t>​</t>
    </r>
    <r>
      <rPr>
        <sz val="11"/>
        <color theme="1"/>
        <rFont val="宋体"/>
        <charset val="134"/>
      </rPr>
      <t>：
  支持存储卡类型：microSD卡，最大支持1TB。</t>
    </r>
    <r>
      <rPr>
        <sz val="11"/>
        <color theme="1"/>
        <rFont val="Times New Roman"/>
        <charset val="134"/>
      </rPr>
      <t>​</t>
    </r>
    <r>
      <rPr>
        <sz val="11"/>
        <color theme="1"/>
        <rFont val="宋体"/>
        <charset val="134"/>
      </rPr>
      <t xml:space="preserve">
  推荐存储卡：SanDiskExtremePro32GBV30A1UHS-ISpeedGrade3等（多个品牌及型号，具体可参考大疆官方推荐列表）。</t>
    </r>
    <r>
      <rPr>
        <sz val="11"/>
        <color theme="1"/>
        <rFont val="Times New Roman"/>
        <charset val="134"/>
      </rPr>
      <t>​</t>
    </r>
    <r>
      <rPr>
        <sz val="11"/>
        <color theme="1"/>
        <rFont val="宋体"/>
        <charset val="134"/>
      </rPr>
      <t xml:space="preserve">
5.音频参数不低于</t>
    </r>
    <r>
      <rPr>
        <sz val="11"/>
        <color theme="1"/>
        <rFont val="Times New Roman"/>
        <charset val="134"/>
      </rPr>
      <t>​</t>
    </r>
    <r>
      <rPr>
        <sz val="11"/>
        <color theme="1"/>
        <rFont val="宋体"/>
        <charset val="134"/>
      </rPr>
      <t>：
  麦克风数量：3个，采用三阵列麦克风设计，可有效抑制风噪，实现全指向立体收音。</t>
    </r>
    <r>
      <rPr>
        <sz val="11"/>
        <color theme="1"/>
        <rFont val="Times New Roman"/>
        <charset val="134"/>
      </rPr>
      <t>​</t>
    </r>
    <r>
      <rPr>
        <sz val="11"/>
        <color theme="1"/>
        <rFont val="宋体"/>
        <charset val="134"/>
      </rPr>
      <t xml:space="preserve">
  音频输出：48kHz16-bit；AAC。</t>
    </r>
    <r>
      <rPr>
        <sz val="11"/>
        <color theme="1"/>
        <rFont val="Times New Roman"/>
        <charset val="134"/>
      </rPr>
      <t>​</t>
    </r>
    <r>
      <rPr>
        <sz val="11"/>
        <color theme="1"/>
        <rFont val="宋体"/>
        <charset val="134"/>
      </rPr>
      <t xml:space="preserve">
  无线音频连接：机身内置Wi-Fi&amp;蓝牙模块，可直连2个DJIMic2发射器。</t>
    </r>
    <r>
      <rPr>
        <sz val="11"/>
        <color theme="1"/>
        <rFont val="Times New Roman"/>
        <charset val="134"/>
      </rPr>
      <t>​</t>
    </r>
    <r>
      <rPr>
        <sz val="11"/>
        <color theme="1"/>
        <rFont val="宋体"/>
        <charset val="134"/>
      </rPr>
      <t xml:space="preserve">
6.电池参数不低于</t>
    </r>
    <r>
      <rPr>
        <sz val="11"/>
        <color theme="1"/>
        <rFont val="Times New Roman"/>
        <charset val="134"/>
      </rPr>
      <t>​</t>
    </r>
    <r>
      <rPr>
        <sz val="11"/>
        <color theme="1"/>
        <rFont val="宋体"/>
        <charset val="134"/>
      </rPr>
      <t>：
  电池类型：锂离子电池。</t>
    </r>
    <r>
      <rPr>
        <sz val="11"/>
        <color theme="1"/>
        <rFont val="Times New Roman"/>
        <charset val="134"/>
      </rPr>
      <t>​</t>
    </r>
    <r>
      <rPr>
        <sz val="11"/>
        <color theme="1"/>
        <rFont val="宋体"/>
        <charset val="134"/>
      </rPr>
      <t xml:space="preserve">
  容量：1300毫安时。</t>
    </r>
    <r>
      <rPr>
        <sz val="11"/>
        <color theme="1"/>
        <rFont val="Times New Roman"/>
        <charset val="134"/>
      </rPr>
      <t>​</t>
    </r>
    <r>
      <rPr>
        <sz val="11"/>
        <color theme="1"/>
        <rFont val="宋体"/>
        <charset val="134"/>
      </rPr>
      <t xml:space="preserve">
  能量：10.01瓦时。</t>
    </r>
    <r>
      <rPr>
        <sz val="11"/>
        <color theme="1"/>
        <rFont val="Times New Roman"/>
        <charset val="134"/>
      </rPr>
      <t>​</t>
    </r>
    <r>
      <rPr>
        <sz val="11"/>
        <color theme="1"/>
        <rFont val="宋体"/>
        <charset val="134"/>
      </rPr>
      <t xml:space="preserve">
  电压：7.70伏。</t>
    </r>
    <r>
      <rPr>
        <sz val="11"/>
        <color theme="1"/>
        <rFont val="Times New Roman"/>
        <charset val="134"/>
      </rPr>
      <t>​</t>
    </r>
    <r>
      <rPr>
        <sz val="11"/>
        <color theme="1"/>
        <rFont val="宋体"/>
        <charset val="134"/>
      </rPr>
      <t xml:space="preserve">
  使用环境温度：0°C至40°C。</t>
    </r>
    <r>
      <rPr>
        <sz val="11"/>
        <color theme="1"/>
        <rFont val="Times New Roman"/>
        <charset val="134"/>
      </rPr>
      <t>​</t>
    </r>
    <r>
      <rPr>
        <sz val="11"/>
        <color theme="1"/>
        <rFont val="宋体"/>
        <charset val="134"/>
      </rPr>
      <t xml:space="preserve">
  充电环境温度：5°C至45°C。</t>
    </r>
    <r>
      <rPr>
        <sz val="11"/>
        <color theme="1"/>
        <rFont val="Times New Roman"/>
        <charset val="134"/>
      </rPr>
      <t>​</t>
    </r>
    <r>
      <rPr>
        <sz val="11"/>
        <color theme="1"/>
        <rFont val="宋体"/>
        <charset val="134"/>
      </rPr>
      <t xml:space="preserve">
  工作时间：166分钟（25℃室温、录制规格1080p/24fps（16：9）、关闭Wi-Fi且息屏时测得，仅供参考）。</t>
    </r>
    <r>
      <rPr>
        <sz val="11"/>
        <color theme="1"/>
        <rFont val="Times New Roman"/>
        <charset val="134"/>
      </rPr>
      <t>​</t>
    </r>
    <r>
      <rPr>
        <sz val="11"/>
        <color theme="1"/>
        <rFont val="宋体"/>
        <charset val="134"/>
      </rPr>
      <t xml:space="preserve">
  充电时间：16分钟充满80%，32分钟充满100%（实验室条件下使用DJI65瓦PD快充测得，PD快充充电头需额外购买）。</t>
    </r>
    <r>
      <rPr>
        <sz val="11"/>
        <color theme="1"/>
        <rFont val="Times New Roman"/>
        <charset val="134"/>
      </rPr>
      <t>​</t>
    </r>
    <r>
      <rPr>
        <sz val="11"/>
        <color theme="1"/>
        <rFont val="宋体"/>
        <charset val="134"/>
      </rPr>
      <t xml:space="preserve">
7.无线连接参数不低于</t>
    </r>
    <r>
      <rPr>
        <sz val="11"/>
        <color theme="1"/>
        <rFont val="Times New Roman"/>
        <charset val="134"/>
      </rPr>
      <t>​</t>
    </r>
    <r>
      <rPr>
        <sz val="11"/>
        <color theme="1"/>
        <rFont val="宋体"/>
        <charset val="134"/>
      </rPr>
      <t>：
  Wi-Fi工作频率：2.400GHz至2.4835GHz；5.150GHz至5.250GHz；5.725GHz至5.850GHz。</t>
    </r>
    <r>
      <rPr>
        <sz val="11"/>
        <color theme="1"/>
        <rFont val="Times New Roman"/>
        <charset val="134"/>
      </rPr>
      <t>​</t>
    </r>
    <r>
      <rPr>
        <sz val="11"/>
        <color theme="1"/>
        <rFont val="宋体"/>
        <charset val="134"/>
      </rPr>
      <t xml:space="preserve">
  Wi-Fi协议：802.11a/b/g/n/ac。</t>
    </r>
    <r>
      <rPr>
        <sz val="11"/>
        <color theme="1"/>
        <rFont val="Times New Roman"/>
        <charset val="134"/>
      </rPr>
      <t>​</t>
    </r>
    <r>
      <rPr>
        <sz val="11"/>
        <color theme="1"/>
        <rFont val="宋体"/>
        <charset val="134"/>
      </rPr>
      <t xml:space="preserve">
  Wi-Fi发射功率（EIRP）：2.4GHz：&lt;23dBm（FCC）、&lt;20dBm（CE/SRRC/MIC）；5.1GHz：&lt;23dBm（FCC/SRRC）、&lt;20dBm（CE）；5.8GHz：&lt;23dBm（FCC/SRRC）、&lt;14dBm（CE）。</t>
    </r>
    <r>
      <rPr>
        <sz val="11"/>
        <color theme="1"/>
        <rFont val="Times New Roman"/>
        <charset val="134"/>
      </rPr>
      <t>​</t>
    </r>
    <r>
      <rPr>
        <sz val="11"/>
        <color theme="1"/>
        <rFont val="宋体"/>
        <charset val="134"/>
      </rPr>
      <t xml:space="preserve">
  蓝牙工作频率：2.400GHz至2.4835GHz。</t>
    </r>
    <r>
      <rPr>
        <sz val="11"/>
        <color theme="1"/>
        <rFont val="Times New Roman"/>
        <charset val="134"/>
      </rPr>
      <t>​</t>
    </r>
    <r>
      <rPr>
        <sz val="11"/>
        <color theme="1"/>
        <rFont val="宋体"/>
        <charset val="134"/>
      </rPr>
      <t xml:space="preserve">
  蓝牙发射功率（EIRP）：&lt;14dBm。</t>
    </r>
    <r>
      <rPr>
        <sz val="11"/>
        <color theme="1"/>
        <rFont val="Times New Roman"/>
        <charset val="134"/>
      </rPr>
      <t>​</t>
    </r>
    <r>
      <rPr>
        <sz val="11"/>
        <color theme="1"/>
        <rFont val="宋体"/>
        <charset val="134"/>
      </rPr>
      <t xml:space="preserve">
  蓝牙协议：BLE5.2，BR/EDR。</t>
    </r>
    <r>
      <rPr>
        <sz val="11"/>
        <color theme="1"/>
        <rFont val="Times New Roman"/>
        <charset val="134"/>
      </rPr>
      <t>​</t>
    </r>
    <r>
      <rPr>
        <sz val="11"/>
        <color theme="1"/>
        <rFont val="宋体"/>
        <charset val="134"/>
      </rPr>
      <t xml:space="preserve">
8.外观及其他参数不低于</t>
    </r>
    <r>
      <rPr>
        <sz val="11"/>
        <color theme="1"/>
        <rFont val="Times New Roman"/>
        <charset val="134"/>
      </rPr>
      <t>​</t>
    </r>
    <r>
      <rPr>
        <sz val="11"/>
        <color theme="1"/>
        <rFont val="宋体"/>
        <charset val="134"/>
      </rPr>
      <t>：
  尺寸：长139.7毫米，宽42.2毫米，高33.5毫米。</t>
    </r>
    <r>
      <rPr>
        <sz val="11"/>
        <color theme="1"/>
        <rFont val="Times New Roman"/>
        <charset val="134"/>
      </rPr>
      <t>​</t>
    </r>
    <r>
      <rPr>
        <sz val="11"/>
        <color theme="1"/>
        <rFont val="宋体"/>
        <charset val="134"/>
      </rPr>
      <t xml:space="preserve">
  智能功能：智能跟随6.0，全像素疾速对焦，新增对焦展示模式；支持旋转运镜、轨迹延时、最高4倍数码变焦、全景照片等智能拍摄功能；支持Wi-Fi直播、充当网络摄像头；内置时间码功能。</t>
    </r>
  </si>
  <si>
    <t>质保三年</t>
  </si>
  <si>
    <t>跟拍无人机套装</t>
  </si>
  <si>
    <r>
      <rPr>
        <sz val="11"/>
        <color theme="1"/>
        <rFont val="宋体"/>
        <charset val="134"/>
      </rPr>
      <t>1.飞行器参数不低于：</t>
    </r>
    <r>
      <rPr>
        <sz val="11"/>
        <color theme="1"/>
        <rFont val="Times New Roman"/>
        <charset val="134"/>
      </rPr>
      <t>​</t>
    </r>
    <r>
      <rPr>
        <sz val="11"/>
        <color theme="1"/>
        <rFont val="宋体"/>
        <charset val="134"/>
      </rPr>
      <t xml:space="preserve">
  起飞重量：约135克</t>
    </r>
    <r>
      <rPr>
        <sz val="11"/>
        <color theme="1"/>
        <rFont val="Times New Roman"/>
        <charset val="134"/>
      </rPr>
      <t>​</t>
    </r>
    <r>
      <rPr>
        <sz val="11"/>
        <color theme="1"/>
        <rFont val="宋体"/>
        <charset val="134"/>
      </rPr>
      <t xml:space="preserve">
  尺寸：长130毫米，宽157毫米，高48.5毫米</t>
    </r>
    <r>
      <rPr>
        <sz val="11"/>
        <color theme="1"/>
        <rFont val="Times New Roman"/>
        <charset val="134"/>
      </rPr>
      <t>​</t>
    </r>
    <r>
      <rPr>
        <sz val="11"/>
        <color theme="1"/>
        <rFont val="宋体"/>
        <charset val="134"/>
      </rPr>
      <t xml:space="preserve">
  悬停精度：</t>
    </r>
    <r>
      <rPr>
        <sz val="11"/>
        <color theme="1"/>
        <rFont val="Times New Roman"/>
        <charset val="134"/>
      </rPr>
      <t>​</t>
    </r>
    <r>
      <rPr>
        <sz val="11"/>
        <color theme="1"/>
        <rFont val="宋体"/>
        <charset val="134"/>
      </rPr>
      <t xml:space="preserve">
  垂直：视觉定位正常工作时±0.1m；卫星定位正常工作时±0.5m</t>
    </r>
    <r>
      <rPr>
        <sz val="11"/>
        <color theme="1"/>
        <rFont val="Times New Roman"/>
        <charset val="134"/>
      </rPr>
      <t>​</t>
    </r>
    <r>
      <rPr>
        <sz val="11"/>
        <color theme="1"/>
        <rFont val="宋体"/>
        <charset val="134"/>
      </rPr>
      <t xml:space="preserve">
  水平：视觉定位正常工作时±0.3m；卫星定位正常工作时±1.5m</t>
    </r>
    <r>
      <rPr>
        <sz val="11"/>
        <color theme="1"/>
        <rFont val="Times New Roman"/>
        <charset val="134"/>
      </rPr>
      <t>​</t>
    </r>
    <r>
      <rPr>
        <sz val="11"/>
        <color theme="1"/>
        <rFont val="宋体"/>
        <charset val="134"/>
      </rPr>
      <t xml:space="preserve">
  升降速度</t>
    </r>
    <r>
      <rPr>
        <sz val="11"/>
        <color theme="1"/>
        <rFont val="Times New Roman"/>
        <charset val="134"/>
      </rPr>
      <t>​</t>
    </r>
    <r>
      <rPr>
        <sz val="11"/>
        <color theme="1"/>
        <rFont val="宋体"/>
        <charset val="134"/>
      </rPr>
      <t>：
  最大上升速度：平稳挡0.5米/秒；普通挡2米/秒；运动挡3米/秒</t>
    </r>
    <r>
      <rPr>
        <sz val="11"/>
        <color theme="1"/>
        <rFont val="Times New Roman"/>
        <charset val="134"/>
      </rPr>
      <t>​</t>
    </r>
    <r>
      <rPr>
        <sz val="11"/>
        <color theme="1"/>
        <rFont val="宋体"/>
        <charset val="134"/>
      </rPr>
      <t xml:space="preserve">
  最大下降速度：平稳挡0.5米/秒；普通挡2米/秒；运动挡2米/秒</t>
    </r>
    <r>
      <rPr>
        <sz val="11"/>
        <color theme="1"/>
        <rFont val="Times New Roman"/>
        <charset val="134"/>
      </rPr>
      <t>​</t>
    </r>
    <r>
      <rPr>
        <sz val="11"/>
        <color theme="1"/>
        <rFont val="宋体"/>
        <charset val="134"/>
      </rPr>
      <t xml:space="preserve">
  飞行速度：普通挡6米/秒；运动挡8米/秒；手动挡16米/秒</t>
    </r>
    <r>
      <rPr>
        <sz val="11"/>
        <color theme="1"/>
        <rFont val="Times New Roman"/>
        <charset val="134"/>
      </rPr>
      <t>​</t>
    </r>
    <r>
      <rPr>
        <sz val="11"/>
        <color theme="1"/>
        <rFont val="宋体"/>
        <charset val="134"/>
      </rPr>
      <t xml:space="preserve">
  最大起飞海拔高度：2000米</t>
    </r>
    <r>
      <rPr>
        <sz val="11"/>
        <color theme="1"/>
        <rFont val="Times New Roman"/>
        <charset val="134"/>
      </rPr>
      <t>​</t>
    </r>
    <r>
      <rPr>
        <sz val="11"/>
        <color theme="1"/>
        <rFont val="宋体"/>
        <charset val="134"/>
      </rPr>
      <t xml:space="preserve">
  飞行时间：约18分钟（带桨叶保护罩约17分钟）</t>
    </r>
    <r>
      <rPr>
        <sz val="11"/>
        <color theme="1"/>
        <rFont val="Times New Roman"/>
        <charset val="134"/>
      </rPr>
      <t>​</t>
    </r>
    <r>
      <rPr>
        <sz val="11"/>
        <color theme="1"/>
        <rFont val="宋体"/>
        <charset val="134"/>
      </rPr>
      <t xml:space="preserve">
  抗风等级：最大抗风速度8米/秒（4级风）</t>
    </r>
    <r>
      <rPr>
        <sz val="11"/>
        <color theme="1"/>
        <rFont val="Times New Roman"/>
        <charset val="134"/>
      </rPr>
      <t>​</t>
    </r>
    <r>
      <rPr>
        <sz val="11"/>
        <color theme="1"/>
        <rFont val="宋体"/>
        <charset val="134"/>
      </rPr>
      <t xml:space="preserve">
  最大续航里程：7公里（无风环境，特定测试条件下测得）</t>
    </r>
    <r>
      <rPr>
        <sz val="11"/>
        <color theme="1"/>
        <rFont val="Times New Roman"/>
        <charset val="134"/>
      </rPr>
      <t>​</t>
    </r>
    <r>
      <rPr>
        <sz val="11"/>
        <color theme="1"/>
        <rFont val="宋体"/>
        <charset val="134"/>
      </rPr>
      <t xml:space="preserve">
  最长悬停时间：约18分钟（带桨叶保护罩17分钟）</t>
    </r>
    <r>
      <rPr>
        <sz val="11"/>
        <color theme="1"/>
        <rFont val="Times New Roman"/>
        <charset val="134"/>
      </rPr>
      <t>​</t>
    </r>
    <r>
      <rPr>
        <sz val="11"/>
        <color theme="1"/>
        <rFont val="宋体"/>
        <charset val="134"/>
      </rPr>
      <t xml:space="preserve">
  卫星导航系统：GPS+Galileo+BeiDou</t>
    </r>
    <r>
      <rPr>
        <sz val="11"/>
        <color theme="1"/>
        <rFont val="Times New Roman"/>
        <charset val="134"/>
      </rPr>
      <t>​</t>
    </r>
    <r>
      <rPr>
        <sz val="11"/>
        <color theme="1"/>
        <rFont val="宋体"/>
        <charset val="134"/>
      </rPr>
      <t xml:space="preserve">
  感知系统类型：下视</t>
    </r>
    <r>
      <rPr>
        <sz val="11"/>
        <color theme="1"/>
        <rFont val="Times New Roman"/>
        <charset val="134"/>
      </rPr>
      <t>​</t>
    </r>
    <r>
      <rPr>
        <sz val="11"/>
        <color theme="1"/>
        <rFont val="宋体"/>
        <charset val="134"/>
      </rPr>
      <t xml:space="preserve">
  下视精确悬停高度范围：0.5至10米</t>
    </r>
    <r>
      <rPr>
        <sz val="11"/>
        <color theme="1"/>
        <rFont val="Times New Roman"/>
        <charset val="134"/>
      </rPr>
      <t>​</t>
    </r>
    <r>
      <rPr>
        <sz val="11"/>
        <color theme="1"/>
        <rFont val="宋体"/>
        <charset val="134"/>
      </rPr>
      <t xml:space="preserve">
  适用环境工作温度：-10℃至40℃</t>
    </r>
    <r>
      <rPr>
        <sz val="11"/>
        <color theme="1"/>
        <rFont val="Times New Roman"/>
        <charset val="134"/>
      </rPr>
      <t>​</t>
    </r>
    <r>
      <rPr>
        <sz val="11"/>
        <color theme="1"/>
        <rFont val="宋体"/>
        <charset val="134"/>
      </rPr>
      <t xml:space="preserve">
2.云台参数不低于</t>
    </r>
    <r>
      <rPr>
        <sz val="11"/>
        <color theme="1"/>
        <rFont val="Times New Roman"/>
        <charset val="134"/>
      </rPr>
      <t>​</t>
    </r>
    <r>
      <rPr>
        <sz val="11"/>
        <color theme="1"/>
        <rFont val="宋体"/>
        <charset val="134"/>
      </rPr>
      <t>：
  稳定系统：单轴机械云台（俯仰轴）</t>
    </r>
    <r>
      <rPr>
        <sz val="11"/>
        <color theme="1"/>
        <rFont val="Times New Roman"/>
        <charset val="134"/>
      </rPr>
      <t>​</t>
    </r>
    <r>
      <rPr>
        <sz val="11"/>
        <color theme="1"/>
        <rFont val="宋体"/>
        <charset val="134"/>
      </rPr>
      <t xml:space="preserve">
  结构设计范围：俯仰-120°至120°</t>
    </r>
    <r>
      <rPr>
        <sz val="11"/>
        <color theme="1"/>
        <rFont val="Times New Roman"/>
        <charset val="134"/>
      </rPr>
      <t>​</t>
    </r>
    <r>
      <rPr>
        <sz val="11"/>
        <color theme="1"/>
        <rFont val="宋体"/>
        <charset val="134"/>
      </rPr>
      <t xml:space="preserve">
  倾斜矫正：支持录像成片矫正（搭配飞行眼镜时不支持实时画面矫正）</t>
    </r>
    <r>
      <rPr>
        <sz val="11"/>
        <color theme="1"/>
        <rFont val="Times New Roman"/>
        <charset val="134"/>
      </rPr>
      <t>​</t>
    </r>
    <r>
      <rPr>
        <sz val="11"/>
        <color theme="1"/>
        <rFont val="宋体"/>
        <charset val="134"/>
      </rPr>
      <t xml:space="preserve">
  角度控制精度：±0.01°</t>
    </r>
    <r>
      <rPr>
        <sz val="11"/>
        <color theme="1"/>
        <rFont val="Times New Roman"/>
        <charset val="134"/>
      </rPr>
      <t>​</t>
    </r>
    <r>
      <rPr>
        <sz val="11"/>
        <color theme="1"/>
        <rFont val="宋体"/>
        <charset val="134"/>
      </rPr>
      <t xml:space="preserve">
  可控转动范围：俯仰-90°至60°</t>
    </r>
    <r>
      <rPr>
        <sz val="11"/>
        <color theme="1"/>
        <rFont val="Times New Roman"/>
        <charset val="134"/>
      </rPr>
      <t>​</t>
    </r>
    <r>
      <rPr>
        <sz val="11"/>
        <color theme="1"/>
        <rFont val="宋体"/>
        <charset val="134"/>
      </rPr>
      <t xml:space="preserve">
  控制转速：100°/s</t>
    </r>
    <r>
      <rPr>
        <sz val="11"/>
        <color theme="1"/>
        <rFont val="Times New Roman"/>
        <charset val="134"/>
      </rPr>
      <t>​</t>
    </r>
    <r>
      <rPr>
        <sz val="11"/>
        <color theme="1"/>
        <rFont val="宋体"/>
        <charset val="134"/>
      </rPr>
      <t xml:space="preserve">
3.相机参数不低于</t>
    </r>
    <r>
      <rPr>
        <sz val="11"/>
        <color theme="1"/>
        <rFont val="Times New Roman"/>
        <charset val="134"/>
      </rPr>
      <t>​</t>
    </r>
    <r>
      <rPr>
        <sz val="11"/>
        <color theme="1"/>
        <rFont val="宋体"/>
        <charset val="134"/>
      </rPr>
      <t>：
  镜头</t>
    </r>
    <r>
      <rPr>
        <sz val="11"/>
        <color theme="1"/>
        <rFont val="Times New Roman"/>
        <charset val="134"/>
      </rPr>
      <t>​</t>
    </r>
    <r>
      <rPr>
        <sz val="11"/>
        <color theme="1"/>
        <rFont val="宋体"/>
        <charset val="134"/>
      </rPr>
      <t>：
  视角范围（FOV）：117.6°</t>
    </r>
    <r>
      <rPr>
        <sz val="11"/>
        <color theme="1"/>
        <rFont val="Times New Roman"/>
        <charset val="134"/>
      </rPr>
      <t>​</t>
    </r>
    <r>
      <rPr>
        <sz val="11"/>
        <color theme="1"/>
        <rFont val="宋体"/>
        <charset val="134"/>
      </rPr>
      <t xml:space="preserve">
  等效焦距：14mm</t>
    </r>
    <r>
      <rPr>
        <sz val="11"/>
        <color theme="1"/>
        <rFont val="Times New Roman"/>
        <charset val="134"/>
      </rPr>
      <t>​</t>
    </r>
    <r>
      <rPr>
        <sz val="11"/>
        <color theme="1"/>
        <rFont val="宋体"/>
        <charset val="134"/>
      </rPr>
      <t xml:space="preserve">
  光圈：f/2.8</t>
    </r>
    <r>
      <rPr>
        <sz val="11"/>
        <color theme="1"/>
        <rFont val="Times New Roman"/>
        <charset val="134"/>
      </rPr>
      <t>​</t>
    </r>
    <r>
      <rPr>
        <sz val="11"/>
        <color theme="1"/>
        <rFont val="宋体"/>
        <charset val="134"/>
      </rPr>
      <t xml:space="preserve">
  对焦点：0.6米至无穷远</t>
    </r>
    <r>
      <rPr>
        <sz val="11"/>
        <color theme="1"/>
        <rFont val="Times New Roman"/>
        <charset val="134"/>
      </rPr>
      <t>​</t>
    </r>
    <r>
      <rPr>
        <sz val="11"/>
        <color theme="1"/>
        <rFont val="宋体"/>
        <charset val="134"/>
      </rPr>
      <t xml:space="preserve">
  传感器：1/2英寸影像传感器</t>
    </r>
    <r>
      <rPr>
        <sz val="11"/>
        <color theme="1"/>
        <rFont val="Times New Roman"/>
        <charset val="134"/>
      </rPr>
      <t>​</t>
    </r>
    <r>
      <rPr>
        <sz val="11"/>
        <color theme="1"/>
        <rFont val="宋体"/>
        <charset val="134"/>
      </rPr>
      <t xml:space="preserve">
  像素：1200万</t>
    </r>
    <r>
      <rPr>
        <sz val="11"/>
        <color theme="1"/>
        <rFont val="Times New Roman"/>
        <charset val="134"/>
      </rPr>
      <t>​</t>
    </r>
    <r>
      <rPr>
        <sz val="11"/>
        <color theme="1"/>
        <rFont val="宋体"/>
        <charset val="134"/>
      </rPr>
      <t xml:space="preserve">
  ISO范围：100至6400（自动）；100至6400（手动）</t>
    </r>
    <r>
      <rPr>
        <sz val="11"/>
        <color theme="1"/>
        <rFont val="Times New Roman"/>
        <charset val="134"/>
      </rPr>
      <t>​</t>
    </r>
    <r>
      <rPr>
        <sz val="11"/>
        <color theme="1"/>
        <rFont val="宋体"/>
        <charset val="134"/>
      </rPr>
      <t xml:space="preserve">
  快门速度：</t>
    </r>
    <r>
      <rPr>
        <sz val="11"/>
        <color theme="1"/>
        <rFont val="Times New Roman"/>
        <charset val="134"/>
      </rPr>
      <t>​</t>
    </r>
    <r>
      <rPr>
        <sz val="11"/>
        <color theme="1"/>
        <rFont val="宋体"/>
        <charset val="134"/>
      </rPr>
      <t xml:space="preserve">
  录像：1/8000至1/30秒</t>
    </r>
    <r>
      <rPr>
        <sz val="11"/>
        <color theme="1"/>
        <rFont val="Times New Roman"/>
        <charset val="134"/>
      </rPr>
      <t>​</t>
    </r>
    <r>
      <rPr>
        <sz val="11"/>
        <color theme="1"/>
        <rFont val="宋体"/>
        <charset val="134"/>
      </rPr>
      <t xml:space="preserve">
  拍照：1/8000至1/10秒</t>
    </r>
    <r>
      <rPr>
        <sz val="11"/>
        <color theme="1"/>
        <rFont val="Times New Roman"/>
        <charset val="134"/>
      </rPr>
      <t>​</t>
    </r>
    <r>
      <rPr>
        <sz val="11"/>
        <color theme="1"/>
        <rFont val="宋体"/>
        <charset val="134"/>
      </rPr>
      <t xml:space="preserve">
  照片分辨率</t>
    </r>
    <r>
      <rPr>
        <sz val="11"/>
        <color theme="1"/>
        <rFont val="Times New Roman"/>
        <charset val="134"/>
      </rPr>
      <t>​</t>
    </r>
    <r>
      <rPr>
        <sz val="11"/>
        <color theme="1"/>
        <rFont val="宋体"/>
        <charset val="134"/>
      </rPr>
      <t>：
  4000*3000（4∶3）</t>
    </r>
    <r>
      <rPr>
        <sz val="11"/>
        <color theme="1"/>
        <rFont val="Times New Roman"/>
        <charset val="134"/>
      </rPr>
      <t>​</t>
    </r>
    <r>
      <rPr>
        <sz val="11"/>
        <color theme="1"/>
        <rFont val="宋体"/>
        <charset val="134"/>
      </rPr>
      <t xml:space="preserve">
  4000*2256（16∶9）</t>
    </r>
    <r>
      <rPr>
        <sz val="11"/>
        <color theme="1"/>
        <rFont val="Times New Roman"/>
        <charset val="134"/>
      </rPr>
      <t>​</t>
    </r>
    <r>
      <rPr>
        <sz val="11"/>
        <color theme="1"/>
        <rFont val="宋体"/>
        <charset val="134"/>
      </rPr>
      <t xml:space="preserve">
  录像分辨率</t>
    </r>
    <r>
      <rPr>
        <sz val="11"/>
        <color theme="1"/>
        <rFont val="Times New Roman"/>
        <charset val="134"/>
      </rPr>
      <t>​</t>
    </r>
    <r>
      <rPr>
        <sz val="11"/>
        <color theme="1"/>
        <rFont val="宋体"/>
        <charset val="134"/>
      </rPr>
      <t>：
  电子增稳关闭：4K（4∶3）3840*2880@30fps；1080p（4∶3）1440*1080@60/50/30fps</t>
    </r>
    <r>
      <rPr>
        <sz val="11"/>
        <color theme="1"/>
        <rFont val="Times New Roman"/>
        <charset val="134"/>
      </rPr>
      <t>​</t>
    </r>
    <r>
      <rPr>
        <sz val="11"/>
        <color theme="1"/>
        <rFont val="宋体"/>
        <charset val="134"/>
      </rPr>
      <t xml:space="preserve">
  电子增稳开启：4K（16∶9）3840*2160@30fps；1080p（16∶9）1920*1080@60/50/30fps</t>
    </r>
    <r>
      <rPr>
        <sz val="11"/>
        <color theme="1"/>
        <rFont val="Times New Roman"/>
        <charset val="134"/>
      </rPr>
      <t>​</t>
    </r>
    <r>
      <rPr>
        <sz val="11"/>
        <color theme="1"/>
        <rFont val="宋体"/>
        <charset val="134"/>
      </rPr>
      <t xml:space="preserve">
  拍摄模式：单拍/定时拍</t>
    </r>
    <r>
      <rPr>
        <sz val="11"/>
        <color theme="1"/>
        <rFont val="Times New Roman"/>
        <charset val="134"/>
      </rPr>
      <t>​</t>
    </r>
    <r>
      <rPr>
        <sz val="11"/>
        <color theme="1"/>
        <rFont val="宋体"/>
        <charset val="134"/>
      </rPr>
      <t xml:space="preserve">
  文件格式：图片格式JPEG；视频格式MP4</t>
    </r>
    <r>
      <rPr>
        <sz val="11"/>
        <color theme="1"/>
        <rFont val="Times New Roman"/>
        <charset val="134"/>
      </rPr>
      <t>​</t>
    </r>
    <r>
      <rPr>
        <sz val="11"/>
        <color theme="1"/>
        <rFont val="宋体"/>
        <charset val="134"/>
      </rPr>
      <t xml:space="preserve">
  存储卡类型：不支持外接SD卡扩展，机载内存22GB</t>
    </r>
    <r>
      <rPr>
        <sz val="11"/>
        <color theme="1"/>
        <rFont val="Times New Roman"/>
        <charset val="134"/>
      </rPr>
      <t>​</t>
    </r>
    <r>
      <rPr>
        <sz val="11"/>
        <color theme="1"/>
        <rFont val="宋体"/>
        <charset val="134"/>
      </rPr>
      <t xml:space="preserve">
  视频最大码率：75Mbps</t>
    </r>
    <r>
      <rPr>
        <sz val="11"/>
        <color theme="1"/>
        <rFont val="Times New Roman"/>
        <charset val="134"/>
      </rPr>
      <t>​</t>
    </r>
    <r>
      <rPr>
        <sz val="11"/>
        <color theme="1"/>
        <rFont val="宋体"/>
        <charset val="134"/>
      </rPr>
      <t xml:space="preserve">
  最大照片尺寸：1200万像素（4000*3000（4∶3）；4000*2256（16∶9））</t>
    </r>
    <r>
      <rPr>
        <sz val="11"/>
        <color theme="1"/>
        <rFont val="Times New Roman"/>
        <charset val="134"/>
      </rPr>
      <t>​</t>
    </r>
    <r>
      <rPr>
        <sz val="11"/>
        <color theme="1"/>
        <rFont val="宋体"/>
        <charset val="134"/>
      </rPr>
      <t xml:space="preserve">
  色彩模式：普通模式</t>
    </r>
    <r>
      <rPr>
        <sz val="11"/>
        <color theme="1"/>
        <rFont val="Times New Roman"/>
        <charset val="134"/>
      </rPr>
      <t>​</t>
    </r>
    <r>
      <rPr>
        <sz val="11"/>
        <color theme="1"/>
        <rFont val="宋体"/>
        <charset val="134"/>
      </rPr>
      <t xml:space="preserve">
4.电源性能参数不低于</t>
    </r>
    <r>
      <rPr>
        <sz val="11"/>
        <color theme="1"/>
        <rFont val="Times New Roman"/>
        <charset val="134"/>
      </rPr>
      <t>​</t>
    </r>
    <r>
      <rPr>
        <sz val="11"/>
        <color theme="1"/>
        <rFont val="宋体"/>
        <charset val="134"/>
      </rPr>
      <t>：
  电池：1435毫安时锂离子电池</t>
    </r>
    <r>
      <rPr>
        <sz val="11"/>
        <color theme="1"/>
        <rFont val="Times New Roman"/>
        <charset val="134"/>
      </rPr>
      <t>​</t>
    </r>
    <r>
      <rPr>
        <sz val="11"/>
        <color theme="1"/>
        <rFont val="宋体"/>
        <charset val="134"/>
      </rPr>
      <t xml:space="preserve">
  充电时间：</t>
    </r>
    <r>
      <rPr>
        <sz val="11"/>
        <color theme="1"/>
        <rFont val="Times New Roman"/>
        <charset val="134"/>
      </rPr>
      <t>​</t>
    </r>
    <r>
      <rPr>
        <sz val="11"/>
        <color theme="1"/>
        <rFont val="宋体"/>
        <charset val="134"/>
      </rPr>
      <t xml:space="preserve">
  通过充电管家（最大充电功率60瓦）：并充三块电池，从零电量到充满电约需60分钟</t>
    </r>
    <r>
      <rPr>
        <sz val="11"/>
        <color theme="1"/>
        <rFont val="Times New Roman"/>
        <charset val="134"/>
      </rPr>
      <t>​</t>
    </r>
    <r>
      <rPr>
        <sz val="11"/>
        <color theme="1"/>
        <rFont val="宋体"/>
        <charset val="134"/>
      </rPr>
      <t xml:space="preserve">
  通过机身充电（最大充电功率15瓦）：从零电量到充满电约需50分钟</t>
    </r>
    <r>
      <rPr>
        <sz val="11"/>
        <color theme="1"/>
        <rFont val="Times New Roman"/>
        <charset val="134"/>
      </rPr>
      <t>​</t>
    </r>
    <r>
      <rPr>
        <sz val="11"/>
        <color theme="1"/>
        <rFont val="宋体"/>
        <charset val="134"/>
      </rPr>
      <t xml:space="preserve">
  推荐充电器：DJI65W便携充电器，支持USBPD快充协议的USB充电器</t>
    </r>
    <r>
      <rPr>
        <sz val="11"/>
        <color theme="1"/>
        <rFont val="Times New Roman"/>
        <charset val="134"/>
      </rPr>
      <t>​</t>
    </r>
    <r>
      <rPr>
        <sz val="11"/>
        <color theme="1"/>
        <rFont val="宋体"/>
        <charset val="134"/>
      </rPr>
      <t xml:space="preserve">
5.图传系统参数不低于</t>
    </r>
    <r>
      <rPr>
        <sz val="11"/>
        <color theme="1"/>
        <rFont val="Times New Roman"/>
        <charset val="134"/>
      </rPr>
      <t>​</t>
    </r>
    <r>
      <rPr>
        <sz val="11"/>
        <color theme="1"/>
        <rFont val="宋体"/>
        <charset val="134"/>
      </rPr>
      <t>：
  图传方案：O4</t>
    </r>
    <r>
      <rPr>
        <sz val="11"/>
        <color theme="1"/>
        <rFont val="Times New Roman"/>
        <charset val="134"/>
      </rPr>
      <t>​</t>
    </r>
    <r>
      <rPr>
        <sz val="11"/>
        <color theme="1"/>
        <rFont val="宋体"/>
        <charset val="134"/>
      </rPr>
      <t xml:space="preserve">
  实时图传质量</t>
    </r>
    <r>
      <rPr>
        <sz val="11"/>
        <color theme="1"/>
        <rFont val="Times New Roman"/>
        <charset val="134"/>
      </rPr>
      <t>​</t>
    </r>
    <r>
      <rPr>
        <sz val="11"/>
        <color theme="1"/>
        <rFont val="宋体"/>
        <charset val="134"/>
      </rPr>
      <t>：
  DJIRC-N3遥控器操控：最高1080p/30fps</t>
    </r>
    <r>
      <rPr>
        <sz val="11"/>
        <color theme="1"/>
        <rFont val="Times New Roman"/>
        <charset val="134"/>
      </rPr>
      <t>​</t>
    </r>
    <r>
      <rPr>
        <sz val="11"/>
        <color theme="1"/>
        <rFont val="宋体"/>
        <charset val="134"/>
      </rPr>
      <t xml:space="preserve">
  DJI飞行眼镜3搭配穿越摇杆3/FPV遥控器3：最高1080p/60fps</t>
    </r>
    <r>
      <rPr>
        <sz val="11"/>
        <color theme="1"/>
        <rFont val="Times New Roman"/>
        <charset val="134"/>
      </rPr>
      <t>​</t>
    </r>
    <r>
      <rPr>
        <sz val="11"/>
        <color theme="1"/>
        <rFont val="宋体"/>
        <charset val="134"/>
      </rPr>
      <t xml:space="preserve">
  工作频段：2.4000GHz至2.4835GHz；5.170GHz至5.250GHz；5.725GHz至5.850GHz</t>
    </r>
    <r>
      <rPr>
        <sz val="11"/>
        <color theme="1"/>
        <rFont val="Times New Roman"/>
        <charset val="134"/>
      </rPr>
      <t>​</t>
    </r>
    <r>
      <rPr>
        <sz val="11"/>
        <color theme="1"/>
        <rFont val="宋体"/>
        <charset val="134"/>
      </rPr>
      <t xml:space="preserve">
  发射功率（EIRP）</t>
    </r>
    <r>
      <rPr>
        <sz val="11"/>
        <color theme="1"/>
        <rFont val="Times New Roman"/>
        <charset val="134"/>
      </rPr>
      <t>​</t>
    </r>
    <r>
      <rPr>
        <sz val="11"/>
        <color theme="1"/>
        <rFont val="宋体"/>
        <charset val="134"/>
      </rPr>
      <t>：
  2.4GHz：＜26dBm（FCC）、＜20dBm（CE/SRRC/MIC）</t>
    </r>
    <r>
      <rPr>
        <sz val="11"/>
        <color theme="1"/>
        <rFont val="Times New Roman"/>
        <charset val="134"/>
      </rPr>
      <t>​</t>
    </r>
    <r>
      <rPr>
        <sz val="11"/>
        <color theme="1"/>
        <rFont val="宋体"/>
        <charset val="134"/>
      </rPr>
      <t xml:space="preserve">
  5.1GHz：＜23dBm（CE）</t>
    </r>
    <r>
      <rPr>
        <sz val="11"/>
        <color theme="1"/>
        <rFont val="Times New Roman"/>
        <charset val="134"/>
      </rPr>
      <t>​</t>
    </r>
    <r>
      <rPr>
        <sz val="11"/>
        <color theme="1"/>
        <rFont val="宋体"/>
        <charset val="134"/>
      </rPr>
      <t xml:space="preserve">
  5.8GHz：＜26dBm（FCC）、＜14dBm（CE）、＜26dBm（SRRC）</t>
    </r>
    <r>
      <rPr>
        <sz val="11"/>
        <color theme="1"/>
        <rFont val="Times New Roman"/>
        <charset val="134"/>
      </rPr>
      <t>​</t>
    </r>
    <r>
      <rPr>
        <sz val="11"/>
        <color theme="1"/>
        <rFont val="宋体"/>
        <charset val="134"/>
      </rPr>
      <t xml:space="preserve">
  通信带宽：最大40MHz</t>
    </r>
    <r>
      <rPr>
        <sz val="11"/>
        <color theme="1"/>
        <rFont val="Times New Roman"/>
        <charset val="134"/>
      </rPr>
      <t>​</t>
    </r>
    <r>
      <rPr>
        <sz val="11"/>
        <color theme="1"/>
        <rFont val="宋体"/>
        <charset val="134"/>
      </rPr>
      <t xml:space="preserve">
  最大信号有效距离（无干扰、无遮挡）</t>
    </r>
    <r>
      <rPr>
        <sz val="11"/>
        <color theme="1"/>
        <rFont val="Times New Roman"/>
        <charset val="134"/>
      </rPr>
      <t>​</t>
    </r>
    <r>
      <rPr>
        <sz val="11"/>
        <color theme="1"/>
        <rFont val="宋体"/>
        <charset val="134"/>
      </rPr>
      <t xml:space="preserve">
  FCC：10公里</t>
    </r>
    <r>
      <rPr>
        <sz val="11"/>
        <color theme="1"/>
        <rFont val="Times New Roman"/>
        <charset val="134"/>
      </rPr>
      <t>​</t>
    </r>
    <r>
      <rPr>
        <sz val="11"/>
        <color theme="1"/>
        <rFont val="宋体"/>
        <charset val="134"/>
      </rPr>
      <t xml:space="preserve">
  CE：6公里</t>
    </r>
    <r>
      <rPr>
        <sz val="11"/>
        <color theme="1"/>
        <rFont val="Times New Roman"/>
        <charset val="134"/>
      </rPr>
      <t>​</t>
    </r>
    <r>
      <rPr>
        <sz val="11"/>
        <color theme="1"/>
        <rFont val="宋体"/>
        <charset val="134"/>
      </rPr>
      <t xml:space="preserve">
  SRRC：6公里</t>
    </r>
    <r>
      <rPr>
        <sz val="11"/>
        <color theme="1"/>
        <rFont val="Times New Roman"/>
        <charset val="134"/>
      </rPr>
      <t>​</t>
    </r>
    <r>
      <rPr>
        <sz val="11"/>
        <color theme="1"/>
        <rFont val="宋体"/>
        <charset val="134"/>
      </rPr>
      <t xml:space="preserve">
  MIC：6公里</t>
    </r>
    <r>
      <rPr>
        <sz val="11"/>
        <color theme="1"/>
        <rFont val="Times New Roman"/>
        <charset val="134"/>
      </rPr>
      <t>​</t>
    </r>
    <r>
      <rPr>
        <sz val="11"/>
        <color theme="1"/>
        <rFont val="宋体"/>
        <charset val="134"/>
      </rPr>
      <t xml:space="preserve">
  最大下载速率：Wi-Fi：25MB/s</t>
    </r>
    <r>
      <rPr>
        <sz val="11"/>
        <color theme="1"/>
        <rFont val="Times New Roman"/>
        <charset val="134"/>
      </rPr>
      <t>​</t>
    </r>
    <r>
      <rPr>
        <sz val="11"/>
        <color theme="1"/>
        <rFont val="宋体"/>
        <charset val="134"/>
      </rPr>
      <t xml:space="preserve">
  最低延时：搭配DJIRC-N3遥控器约120毫秒</t>
    </r>
    <r>
      <rPr>
        <sz val="11"/>
        <color theme="1"/>
        <rFont val="Times New Roman"/>
        <charset val="134"/>
      </rPr>
      <t>​</t>
    </r>
    <r>
      <rPr>
        <sz val="11"/>
        <color theme="1"/>
        <rFont val="宋体"/>
        <charset val="134"/>
      </rPr>
      <t xml:space="preserve">
  最大图传码率：50Mbps</t>
    </r>
    <r>
      <rPr>
        <sz val="11"/>
        <color theme="1"/>
        <rFont val="Times New Roman"/>
        <charset val="134"/>
      </rPr>
      <t>​</t>
    </r>
    <r>
      <rPr>
        <sz val="11"/>
        <color theme="1"/>
        <rFont val="宋体"/>
        <charset val="134"/>
      </rPr>
      <t xml:space="preserve">
  天线：两天线（一发两收）</t>
    </r>
    <r>
      <rPr>
        <sz val="11"/>
        <color theme="1"/>
        <rFont val="Times New Roman"/>
        <charset val="134"/>
      </rPr>
      <t>​</t>
    </r>
    <r>
      <rPr>
        <sz val="11"/>
        <color theme="1"/>
        <rFont val="宋体"/>
        <charset val="134"/>
      </rPr>
      <t xml:space="preserve">
6.无线连接参数不低于</t>
    </r>
    <r>
      <rPr>
        <sz val="11"/>
        <color theme="1"/>
        <rFont val="Times New Roman"/>
        <charset val="134"/>
      </rPr>
      <t>​</t>
    </r>
    <r>
      <rPr>
        <sz val="11"/>
        <color theme="1"/>
        <rFont val="宋体"/>
        <charset val="134"/>
      </rPr>
      <t>：
  Wi-Fi协议：802.11a/b/g/n/ac</t>
    </r>
    <r>
      <rPr>
        <sz val="11"/>
        <color theme="1"/>
        <rFont val="Times New Roman"/>
        <charset val="134"/>
      </rPr>
      <t>​</t>
    </r>
    <r>
      <rPr>
        <sz val="11"/>
        <color theme="1"/>
        <rFont val="宋体"/>
        <charset val="134"/>
      </rPr>
      <t xml:space="preserve">
  Wi-Fi工作频段：2.4000GHz至2.4835GHz；5.725GHz至5.850GHz</t>
    </r>
    <r>
      <rPr>
        <sz val="11"/>
        <color theme="1"/>
        <rFont val="Times New Roman"/>
        <charset val="134"/>
      </rPr>
      <t>​</t>
    </r>
    <r>
      <rPr>
        <sz val="11"/>
        <color theme="1"/>
        <rFont val="宋体"/>
        <charset val="134"/>
      </rPr>
      <t xml:space="preserve">
  Wi-Fi发射功率（EIRP）</t>
    </r>
    <r>
      <rPr>
        <sz val="11"/>
        <color theme="1"/>
        <rFont val="Times New Roman"/>
        <charset val="134"/>
      </rPr>
      <t>​</t>
    </r>
    <r>
      <rPr>
        <sz val="11"/>
        <color theme="1"/>
        <rFont val="宋体"/>
        <charset val="134"/>
      </rPr>
      <t xml:space="preserve">
  2.4GHz：＜20dBm（FCC/CE/SRRC/MIC）</t>
    </r>
    <r>
      <rPr>
        <sz val="11"/>
        <color theme="1"/>
        <rFont val="Times New Roman"/>
        <charset val="134"/>
      </rPr>
      <t>​</t>
    </r>
    <r>
      <rPr>
        <sz val="11"/>
        <color theme="1"/>
        <rFont val="宋体"/>
        <charset val="134"/>
      </rPr>
      <t xml:space="preserve">
  5.8GHz：＜20dBm（FCC/SRRC）、＜14dBm（CE）</t>
    </r>
    <r>
      <rPr>
        <sz val="11"/>
        <color theme="1"/>
        <rFont val="Times New Roman"/>
        <charset val="134"/>
      </rPr>
      <t>​</t>
    </r>
    <r>
      <rPr>
        <sz val="11"/>
        <color theme="1"/>
        <rFont val="宋体"/>
        <charset val="134"/>
      </rPr>
      <t xml:space="preserve">
  有效工作范围：50米</t>
    </r>
    <r>
      <rPr>
        <sz val="11"/>
        <color theme="1"/>
        <rFont val="Times New Roman"/>
        <charset val="134"/>
      </rPr>
      <t>​</t>
    </r>
    <r>
      <rPr>
        <sz val="11"/>
        <color theme="1"/>
        <rFont val="宋体"/>
        <charset val="134"/>
      </rPr>
      <t xml:space="preserve">
  蓝牙协议：蓝牙5.1</t>
    </r>
    <r>
      <rPr>
        <sz val="11"/>
        <color theme="1"/>
        <rFont val="Times New Roman"/>
        <charset val="134"/>
      </rPr>
      <t>​</t>
    </r>
    <r>
      <rPr>
        <sz val="11"/>
        <color theme="1"/>
        <rFont val="宋体"/>
        <charset val="134"/>
      </rPr>
      <t xml:space="preserve">
  蓝牙工作频段：2.4000GHz至2.4835GHz</t>
    </r>
    <r>
      <rPr>
        <sz val="11"/>
        <color theme="1"/>
        <rFont val="Times New Roman"/>
        <charset val="134"/>
      </rPr>
      <t>​</t>
    </r>
    <r>
      <rPr>
        <sz val="11"/>
        <color theme="1"/>
        <rFont val="宋体"/>
        <charset val="134"/>
      </rPr>
      <t xml:space="preserve">
  蓝牙发射功率（EIRP）：＜10dBm</t>
    </r>
  </si>
  <si>
    <t>无人机个人飞行赛竞赛套件</t>
  </si>
  <si>
    <t>（一）竞赛无人机参数：
1.轴距：≥206mm。
2.留空时间：≥10min。
3.重量：≤280g。
4.通讯模式：2.4GHz；5、机身材质为安全环保材质。
6.飞机可通过工具实现拆解和组装，可满足多次的组装和拆解，随机附送专用工具。
7.桨叶需实现全保护，配备锂离子电池一块。
8.接口：MiniUSB接口。
9.遥控器可以拆装，元器件裸露方便学习。
10.遥控器具备教练模式方便教学和竞赛，并配备MiniUSB接口方便固件升级。
11.控制和学习软件：配备调参软件实现多模式飞行控制及无人机和遥控器的固件升级。
12.含学生用飞行护目镜1套。
13.器材适配全国青少年无人机大赛。
（二）无人机配件包：
1.无人机电池*6；无人机保护罩*1；无人机充电器*1等无人机所需配件。</t>
  </si>
  <si>
    <t>对接青少年劳动技能与智能设计大赛的无人机比赛三年比赛规定设备</t>
  </si>
  <si>
    <t>无人机个人飞行赛场地包</t>
  </si>
  <si>
    <t>1.全国青少年无人机大赛个人飞行障碍赛训练器材、障碍圈，整套。
2.不低于直径60cm圆圈2只，直径70cm圆圈4只，杆19根，杆夹22只，可注水底座15只，专用起降垫1只。</t>
  </si>
  <si>
    <t>无人机基础套装</t>
  </si>
  <si>
    <t>1.无人机：
  包装尺寸：不低于34*34*9cm
  飞机种类：四旋翼练习器
  飞行器尺寸：不低于32.5*32.5*12cm控制通道：4通道
  定位：IMU惯性定位定高：气压定高
  飞机材质：Abs环保材料、电子元件颜色：白色安全飞行距离：0-80M
  陀螺仪：6轴陀螺仪抗风能力：&lt;3级轴距：225mm飞行时间：＞10分钟电池容量：3.7V/2000mAh带保护板
  电池材质：锂电池充电时间：约30分钟
  是否含遥控器：含遥控器频率：2.4G
  控制通道：4通道产品功能：前飞，后飞，侧飞，智能360°翻滚
2.配件：
  飞行电池6块
  充电器
  备用保护罩1对
  备用螺旋桨螺丝、备用螺旋桨，螺丝刀，云台保护罩</t>
  </si>
  <si>
    <t>赛事模拟训练系统</t>
  </si>
  <si>
    <t>1.包装尺寸：不低于17*6.5*13.5cm。
2.比赛模式：支持小初高不同组别进行比赛。
3.训练模式：支持刀旗、拱门、圆门、标靶分阶段练习。
4.配套物品：模拟器遥控器、模拟器连接线、模拟器摇杆、模拟器使用说明。
5.赛事模拟训练系统为模拟比赛使用设备，可在电脑上进行无人机赛项的模拟竞赛，支持自动评分、分数记。
6.录、组别排名、多组别比赛、多模式训练，支持修改无人机速度、灵敏度等参数，支持多种地形飞行。</t>
  </si>
  <si>
    <t>件</t>
  </si>
  <si>
    <t>赛道场地套装</t>
  </si>
  <si>
    <t>1.与大赛、等级考证规格一致的训练设备。
2.具体规格：
  刀旗参数（数量*5）
  旗杆：铝合金旗杆
  旗面：贡缎喷绘布
  底座：塑料底座
  拱门参数（数量*3）
  旗面：贡缎喷绘布
  内支撑杆：玻纤杆
  底座：金属底座
  圆门参数（数量*3）
  旗面：贡缎喷绘布
  内支撑杆：玻纤杆
  底座：塑料底座
  外支撑杆：铝合金旗杆
  停机坪参数（数量*2）材质：聚酯纤维（涤纶）直径：不低于80cm
  功能介绍：飞行训练课中使用训练赛道可增加训练难度、提升学生飞行水平同时增加课程趣味度。</t>
  </si>
  <si>
    <t>无人机模型</t>
  </si>
  <si>
    <t>1.对角尺寸长度：不低于1.5米。
2.离地高度：不低于25厘米。
3.螺旋桨尺寸：不低于30厘米。
4.材质：工程塑料汽车保险杠材质。
5.类别：消防无人机。</t>
  </si>
  <si>
    <t>架</t>
  </si>
  <si>
    <t>六、智能制造实践室【5#-2】3F</t>
  </si>
  <si>
    <t>桌面式激光切割机</t>
  </si>
  <si>
    <t>1.产品名称：桌面式激光切割机。
2.产品尺寸及重量：长*宽*高（mm）850*614*308，重量：55kg。
3.加工幅面：长*宽*高（mm）≥600*380；最大可加工高度不小于28mm。
4.电气参数:
  运行速度及精度：不小于600mm/s；加工精度小于0.05mm。
  运动系统及工作平台：基于嵌入式的高性能多轴运动控制系统。
  激光类型与功率：40w二氧化碳激光管。
  供电方式与功率：220V，50Hz~60Hz，平均功率为0.6kw。
5.功能参数:
  加工属性与能力：支持纸张、木材、塑料、皮革等多种耗材的雕刻与切割，支持金属打标，切割厚度不小于15mm（桐木板）。
  摄像系统：内置高清广角摄像头，支持摄像头图像定位，支持摄像头拍照矢量化加工，摄像头图像定位精度小于2mm。
  辅助系统：内置水冷系统，水温自动监控与报警；内置自动喷气系统；内置激光对焦系统，可自动升降对焦系统，能实现激光焦距自动校准。
  抽屉式加工平台：安全可拆卸，内置安全状态门智能检测与智能锁功能。安全门敞开激光不工作；激光工作安全门自锁。
  照明系统与状态灯：支持工作区全局照明，工作状态灯指示运行状态。
6.相关配套:
  安全配套：配备高温探测报警器、燃烧报警系统、水温安全控制系统。
  配套软件：搭配轻量级激光软件，软件支持多系统平台；软件内包含布尔运算、形状偏移、阵列等便于设计的基础设计功能；支持激光刀具补偿；支持图片矢量化。</t>
  </si>
  <si>
    <t>桌面式激光切割机工具包</t>
  </si>
  <si>
    <t>电源线、USB线、航空接口线、精美护目镜、排烟管*2、金属卡箍*3、拐头扳手*4、螺丝刀、酒精棉棒、油瓶及滴管、无尘擦拭布*3、美纹纸胶带、毛刷、强磁铁*4、U盘、斜口钳、备用件。</t>
  </si>
  <si>
    <t>激光切割机基础耗材包</t>
  </si>
  <si>
    <t>1.椴木板尺寸：不低于3mm*210*300。
2.椴木板尺寸：不低于5mm*210*300。
3.奥松板尺寸：不低于3mm*210*300。
4.奥松板尺寸：不低于5mm*210*300。
5.牛皮纸尺寸：不低于0.5mm*210*297。
6.瓦楞纸尺寸：不低于3mm*200*300。
7.瓦楞纸尺寸：不低于6mm*200*300。
8.榉木板尺寸：不低于3mm*100*200。
9.透明亚克力尺寸：不低于3mm*200*275。</t>
  </si>
  <si>
    <t>高速智能多色3D打印机</t>
  </si>
  <si>
    <r>
      <rPr>
        <sz val="11"/>
        <color theme="1"/>
        <rFont val="宋体"/>
        <charset val="134"/>
      </rPr>
      <t>1.</t>
    </r>
    <r>
      <rPr>
        <sz val="11"/>
        <color theme="1"/>
        <rFont val="Arial"/>
        <charset val="134"/>
      </rPr>
      <t xml:space="preserve">	</t>
    </r>
    <r>
      <rPr>
        <sz val="11"/>
        <color theme="1"/>
        <rFont val="宋体"/>
        <charset val="134"/>
      </rPr>
      <t>成型技术：熔融沉积成型（FDM）。
2.</t>
    </r>
    <r>
      <rPr>
        <sz val="11"/>
        <color theme="1"/>
        <rFont val="Arial"/>
        <charset val="134"/>
      </rPr>
      <t xml:space="preserve">	</t>
    </r>
    <r>
      <rPr>
        <sz val="11"/>
        <color theme="1"/>
        <rFont val="宋体"/>
        <charset val="134"/>
      </rPr>
      <t>打印尺寸：单喷嘴：≥325*320*325mm³、双喷嘴：≥300*320*325mm³。
3.</t>
    </r>
    <r>
      <rPr>
        <sz val="11"/>
        <color theme="1"/>
        <rFont val="Arial"/>
        <charset val="134"/>
      </rPr>
      <t xml:space="preserve">	</t>
    </r>
    <r>
      <rPr>
        <sz val="11"/>
        <color theme="1"/>
        <rFont val="宋体"/>
        <charset val="134"/>
      </rPr>
      <t>挤出机类型：双挤出轮近程挤出机。
4.</t>
    </r>
    <r>
      <rPr>
        <sz val="11"/>
        <color theme="1"/>
        <rFont val="Arial"/>
        <charset val="134"/>
      </rPr>
      <t xml:space="preserve">	</t>
    </r>
    <r>
      <rPr>
        <sz val="11"/>
        <color theme="1"/>
        <rFont val="宋体"/>
        <charset val="134"/>
      </rPr>
      <t>工具头最大移动速度：≤600mm/s。
5.</t>
    </r>
    <r>
      <rPr>
        <sz val="11"/>
        <color theme="1"/>
        <rFont val="Arial"/>
        <charset val="134"/>
      </rPr>
      <t xml:space="preserve">	</t>
    </r>
    <r>
      <rPr>
        <sz val="11"/>
        <color theme="1"/>
        <rFont val="宋体"/>
        <charset val="134"/>
      </rPr>
      <t>喷嘴温度：≤350℃。
6.</t>
    </r>
    <r>
      <rPr>
        <sz val="11"/>
        <color theme="1"/>
        <rFont val="Arial"/>
        <charset val="134"/>
      </rPr>
      <t xml:space="preserve">	</t>
    </r>
    <r>
      <rPr>
        <sz val="11"/>
        <color theme="1"/>
        <rFont val="宋体"/>
        <charset val="134"/>
      </rPr>
      <t>热床温度：≤120℃。
7.</t>
    </r>
    <r>
      <rPr>
        <sz val="11"/>
        <color theme="1"/>
        <rFont val="Arial"/>
        <charset val="134"/>
      </rPr>
      <t xml:space="preserve">	</t>
    </r>
    <r>
      <rPr>
        <sz val="11"/>
        <color theme="1"/>
        <rFont val="宋体"/>
        <charset val="134"/>
      </rPr>
      <t>主动腔温控制：支持。
8.</t>
    </r>
    <r>
      <rPr>
        <sz val="11"/>
        <color theme="1"/>
        <rFont val="Arial"/>
        <charset val="134"/>
      </rPr>
      <t xml:space="preserve">	</t>
    </r>
    <r>
      <rPr>
        <sz val="11"/>
        <color theme="1"/>
        <rFont val="宋体"/>
        <charset val="134"/>
      </rPr>
      <t>最高可控腔温：：≤65℃。
9.</t>
    </r>
    <r>
      <rPr>
        <sz val="11"/>
        <color theme="1"/>
        <rFont val="Arial"/>
        <charset val="134"/>
      </rPr>
      <t xml:space="preserve">	</t>
    </r>
    <r>
      <rPr>
        <sz val="11"/>
        <color theme="1"/>
        <rFont val="宋体"/>
        <charset val="134"/>
      </rPr>
      <t>调平方式：全自动调平。
10.</t>
    </r>
    <r>
      <rPr>
        <sz val="11"/>
        <color theme="1"/>
        <rFont val="Arial"/>
        <charset val="134"/>
      </rPr>
      <t xml:space="preserve">	</t>
    </r>
    <r>
      <rPr>
        <sz val="11"/>
        <color theme="1"/>
        <rFont val="宋体"/>
        <charset val="134"/>
      </rPr>
      <t>打印方式：U盘/无线网络。
11.</t>
    </r>
    <r>
      <rPr>
        <sz val="11"/>
        <color theme="1"/>
        <rFont val="Arial"/>
        <charset val="134"/>
      </rPr>
      <t xml:space="preserve">	</t>
    </r>
    <r>
      <rPr>
        <sz val="11"/>
        <color theme="1"/>
        <rFont val="宋体"/>
        <charset val="134"/>
      </rPr>
      <t>显示屏：≥5英寸，分辨率≥1280*720，触摸屏。
12.</t>
    </r>
    <r>
      <rPr>
        <sz val="11"/>
        <color theme="1"/>
        <rFont val="Arial"/>
        <charset val="134"/>
      </rPr>
      <t xml:space="preserve">	</t>
    </r>
    <r>
      <rPr>
        <sz val="11"/>
        <color theme="1"/>
        <rFont val="宋体"/>
        <charset val="134"/>
      </rPr>
      <t>空气净化：高性能滤芯由G3初效过滤器、H12HEPA滤芯和高性能椰壳活性炭滤芯复合而成。复合滤芯能够有效过滤打印过程中产生的颗粒物及气味，显著提升在密闭空间中的使用体验。
13.</t>
    </r>
    <r>
      <rPr>
        <sz val="11"/>
        <color theme="1"/>
        <rFont val="Arial"/>
        <charset val="134"/>
      </rPr>
      <t xml:space="preserve">	</t>
    </r>
    <r>
      <rPr>
        <sz val="11"/>
        <color theme="1"/>
        <rFont val="宋体"/>
        <charset val="134"/>
      </rPr>
      <t>支持耗材：PLA，PETG，TPU，PVA，BVOH，ABS，ASA，PC，PA，PET，PPA-CF，PPA-GF，PPS-CF，PPS-GF。
14.</t>
    </r>
    <r>
      <rPr>
        <sz val="11"/>
        <color theme="1"/>
        <rFont val="Arial"/>
        <charset val="134"/>
      </rPr>
      <t xml:space="preserve">	</t>
    </r>
    <r>
      <rPr>
        <sz val="11"/>
        <color theme="1"/>
        <rFont val="宋体"/>
        <charset val="134"/>
      </rPr>
      <t>切片支持格式：3mf、stl、stp、step、amf、obj格式。
15.</t>
    </r>
    <r>
      <rPr>
        <sz val="11"/>
        <color theme="1"/>
        <rFont val="Arial"/>
        <charset val="134"/>
      </rPr>
      <t xml:space="preserve">	</t>
    </r>
    <r>
      <rPr>
        <sz val="11"/>
        <color theme="1"/>
        <rFont val="宋体"/>
        <charset val="134"/>
      </rPr>
      <t>健康管理系统：负责收集和监控整个系统状态，包括：硬件连接、工作状态机械状态，以及打印过程中AI功能检测到的问题（例如炒面缺陷），系统一单检测异常，会通过APP、软件以及打印机屏幕上发送消息提醒用户，每个HMS错误代码都有详细描述和对应的解决方案。
16.</t>
    </r>
    <r>
      <rPr>
        <sz val="11"/>
        <color theme="1"/>
        <rFont val="Arial"/>
        <charset val="134"/>
      </rPr>
      <t xml:space="preserve">	</t>
    </r>
    <r>
      <rPr>
        <sz val="11"/>
        <color theme="1"/>
        <rFont val="宋体"/>
        <charset val="134"/>
      </rPr>
      <t>自动供料系统：支持多色打印，配有湿度传感器和密封外壳，配合干燥剂使用可以保证耗材干燥，并显示内部的湿度状态；拥有RFID自动识别自动续料功能，无需手动设置即可实现自动识别耗材颜色类型，同类同型耗材自动识别续料，同时实现耗材余量预估功能；支持第三方耗材手动设置自动续料。</t>
    </r>
  </si>
  <si>
    <t>H2D多色打印套装</t>
  </si>
  <si>
    <t>光固化3D打印机</t>
  </si>
  <si>
    <r>
      <rPr>
        <sz val="11"/>
        <color theme="1"/>
        <rFont val="宋体"/>
        <charset val="134"/>
      </rPr>
      <t>1.成型原理：</t>
    </r>
    <r>
      <rPr>
        <sz val="11"/>
        <color theme="1"/>
        <rFont val="Arial"/>
        <charset val="134"/>
      </rPr>
      <t xml:space="preserve">	</t>
    </r>
    <r>
      <rPr>
        <sz val="11"/>
        <color theme="1"/>
        <rFont val="宋体"/>
        <charset val="134"/>
      </rPr>
      <t>LCD面成型</t>
    </r>
    <r>
      <rPr>
        <sz val="11"/>
        <color theme="1"/>
        <rFont val="Arial"/>
        <charset val="134"/>
      </rPr>
      <t xml:space="preserve">	</t>
    </r>
    <r>
      <rPr>
        <sz val="11"/>
        <color theme="1"/>
        <rFont val="宋体"/>
        <charset val="134"/>
      </rPr>
      <t>。
2.成型尺寸：不低于</t>
    </r>
    <r>
      <rPr>
        <sz val="11"/>
        <color theme="1"/>
        <rFont val="Arial"/>
        <charset val="134"/>
      </rPr>
      <t xml:space="preserve">	</t>
    </r>
    <r>
      <rPr>
        <sz val="11"/>
        <color theme="1"/>
        <rFont val="宋体"/>
        <charset val="134"/>
      </rPr>
      <t>222*122*230mm</t>
    </r>
    <r>
      <rPr>
        <sz val="11"/>
        <color theme="1"/>
        <rFont val="Arial"/>
        <charset val="134"/>
      </rPr>
      <t xml:space="preserve">	</t>
    </r>
    <r>
      <rPr>
        <sz val="11"/>
        <color theme="1"/>
        <rFont val="宋体"/>
        <charset val="134"/>
      </rPr>
      <t>。
3.XY像素尺寸：不低于</t>
    </r>
    <r>
      <rPr>
        <sz val="11"/>
        <color theme="1"/>
        <rFont val="Arial"/>
        <charset val="134"/>
      </rPr>
      <t xml:space="preserve">	</t>
    </r>
    <r>
      <rPr>
        <sz val="11"/>
        <color theme="1"/>
        <rFont val="宋体"/>
        <charset val="134"/>
      </rPr>
      <t>29.7μm</t>
    </r>
    <r>
      <rPr>
        <sz val="11"/>
        <color theme="1"/>
        <rFont val="Arial"/>
        <charset val="134"/>
      </rPr>
      <t xml:space="preserve">	</t>
    </r>
    <r>
      <rPr>
        <sz val="11"/>
        <color theme="1"/>
        <rFont val="宋体"/>
        <charset val="134"/>
      </rPr>
      <t>。
4.成型精度：</t>
    </r>
    <r>
      <rPr>
        <sz val="11"/>
        <color theme="1"/>
        <rFont val="Arial"/>
        <charset val="134"/>
      </rPr>
      <t xml:space="preserve">	</t>
    </r>
    <r>
      <rPr>
        <sz val="11"/>
        <color theme="1"/>
        <rFont val="宋体"/>
        <charset val="134"/>
      </rPr>
      <t>±15μm</t>
    </r>
    <r>
      <rPr>
        <sz val="11"/>
        <color theme="1"/>
        <rFont val="Arial"/>
        <charset val="134"/>
      </rPr>
      <t xml:space="preserve">	</t>
    </r>
    <r>
      <rPr>
        <sz val="11"/>
        <color theme="1"/>
        <rFont val="宋体"/>
        <charset val="134"/>
      </rPr>
      <t>。
5.打印层厚</t>
    </r>
    <r>
      <rPr>
        <sz val="11"/>
        <color theme="1"/>
        <rFont val="Arial"/>
        <charset val="134"/>
      </rPr>
      <t xml:space="preserve">	</t>
    </r>
    <r>
      <rPr>
        <sz val="11"/>
        <color theme="1"/>
        <rFont val="宋体"/>
        <charset val="134"/>
      </rPr>
      <t>：30-100μm。</t>
    </r>
    <r>
      <rPr>
        <sz val="11"/>
        <color theme="1"/>
        <rFont val="Arial"/>
        <charset val="134"/>
      </rPr>
      <t xml:space="preserve">	</t>
    </r>
    <r>
      <rPr>
        <sz val="11"/>
        <color theme="1"/>
        <rFont val="宋体"/>
        <charset val="134"/>
      </rPr>
      <t xml:space="preserve">
6.光源波段</t>
    </r>
    <r>
      <rPr>
        <sz val="11"/>
        <color theme="1"/>
        <rFont val="Arial"/>
        <charset val="134"/>
      </rPr>
      <t xml:space="preserve">	</t>
    </r>
    <r>
      <rPr>
        <sz val="11"/>
        <color theme="1"/>
        <rFont val="宋体"/>
        <charset val="134"/>
      </rPr>
      <t>：不低于405nm</t>
    </r>
    <r>
      <rPr>
        <sz val="11"/>
        <color theme="1"/>
        <rFont val="Arial"/>
        <charset val="134"/>
      </rPr>
      <t xml:space="preserve">	</t>
    </r>
    <r>
      <rPr>
        <sz val="11"/>
        <color theme="1"/>
        <rFont val="宋体"/>
        <charset val="134"/>
      </rPr>
      <t>。
7.设备尺寸</t>
    </r>
    <r>
      <rPr>
        <sz val="11"/>
        <color theme="1"/>
        <rFont val="Arial"/>
        <charset val="134"/>
      </rPr>
      <t xml:space="preserve">	</t>
    </r>
    <r>
      <rPr>
        <sz val="11"/>
        <color theme="1"/>
        <rFont val="宋体"/>
        <charset val="134"/>
      </rPr>
      <t>：不低于380*360*584mm。</t>
    </r>
    <r>
      <rPr>
        <sz val="11"/>
        <color theme="1"/>
        <rFont val="Arial"/>
        <charset val="134"/>
      </rPr>
      <t xml:space="preserve">	</t>
    </r>
    <r>
      <rPr>
        <sz val="11"/>
        <color theme="1"/>
        <rFont val="宋体"/>
        <charset val="134"/>
      </rPr>
      <t xml:space="preserve">
8.额定功率：</t>
    </r>
    <r>
      <rPr>
        <sz val="11"/>
        <color theme="1"/>
        <rFont val="Arial"/>
        <charset val="134"/>
      </rPr>
      <t xml:space="preserve">	</t>
    </r>
    <r>
      <rPr>
        <sz val="11"/>
        <color theme="1"/>
        <rFont val="宋体"/>
        <charset val="134"/>
      </rPr>
      <t>不低于180W</t>
    </r>
    <r>
      <rPr>
        <sz val="11"/>
        <color theme="1"/>
        <rFont val="Arial"/>
        <charset val="134"/>
      </rPr>
      <t xml:space="preserve">	</t>
    </r>
    <r>
      <rPr>
        <sz val="11"/>
        <color theme="1"/>
        <rFont val="宋体"/>
        <charset val="134"/>
      </rPr>
      <t>。
9.电压要求</t>
    </r>
    <r>
      <rPr>
        <sz val="11"/>
        <color theme="1"/>
        <rFont val="Arial"/>
        <charset val="134"/>
      </rPr>
      <t xml:space="preserve">	</t>
    </r>
    <r>
      <rPr>
        <sz val="11"/>
        <color theme="1"/>
        <rFont val="宋体"/>
        <charset val="134"/>
      </rPr>
      <t>：100-240V~50/60Hz。</t>
    </r>
    <r>
      <rPr>
        <sz val="11"/>
        <color theme="1"/>
        <rFont val="Arial"/>
        <charset val="134"/>
      </rPr>
      <t xml:space="preserve">	</t>
    </r>
    <r>
      <rPr>
        <sz val="11"/>
        <color theme="1"/>
        <rFont val="宋体"/>
        <charset val="134"/>
      </rPr>
      <t xml:space="preserve">
10.联机方式：</t>
    </r>
    <r>
      <rPr>
        <sz val="11"/>
        <color theme="1"/>
        <rFont val="Arial"/>
        <charset val="134"/>
      </rPr>
      <t xml:space="preserve">	</t>
    </r>
    <r>
      <rPr>
        <sz val="11"/>
        <color theme="1"/>
        <rFont val="宋体"/>
        <charset val="134"/>
      </rPr>
      <t>U盘/WIFI/局域网。</t>
    </r>
  </si>
  <si>
    <t>固化机</t>
  </si>
  <si>
    <r>
      <rPr>
        <sz val="11"/>
        <color theme="1"/>
        <rFont val="宋体"/>
        <charset val="134"/>
      </rPr>
      <t>1.额定功率：不低于350W。
2.UV灯：不低于405+365nm</t>
    </r>
    <r>
      <rPr>
        <sz val="11"/>
        <color theme="1"/>
        <rFont val="Arial"/>
        <charset val="134"/>
      </rPr>
      <t xml:space="preserve">	</t>
    </r>
    <r>
      <rPr>
        <sz val="11"/>
        <color theme="1"/>
        <rFont val="宋体"/>
        <charset val="134"/>
      </rPr>
      <t>。
3.固化时间≤60min</t>
    </r>
    <r>
      <rPr>
        <sz val="11"/>
        <color theme="1"/>
        <rFont val="Arial"/>
        <charset val="134"/>
      </rPr>
      <t xml:space="preserve">	</t>
    </r>
    <r>
      <rPr>
        <sz val="11"/>
        <color theme="1"/>
        <rFont val="宋体"/>
        <charset val="134"/>
      </rPr>
      <t>。
4.固化尺寸：不低于198x123x220mm</t>
    </r>
    <r>
      <rPr>
        <sz val="11"/>
        <color theme="1"/>
        <rFont val="Arial"/>
        <charset val="134"/>
      </rPr>
      <t xml:space="preserve">	</t>
    </r>
    <r>
      <rPr>
        <sz val="11"/>
        <color theme="1"/>
        <rFont val="宋体"/>
        <charset val="134"/>
      </rPr>
      <t>。
5.最大固化温度：不低于60℃</t>
    </r>
    <r>
      <rPr>
        <sz val="11"/>
        <color theme="1"/>
        <rFont val="Arial"/>
        <charset val="134"/>
      </rPr>
      <t xml:space="preserve">	</t>
    </r>
    <r>
      <rPr>
        <sz val="11"/>
        <color theme="1"/>
        <rFont val="宋体"/>
        <charset val="134"/>
      </rPr>
      <t>。
6.最大烘烤温度：不低于80℃</t>
    </r>
    <r>
      <rPr>
        <sz val="11"/>
        <color theme="1"/>
        <rFont val="Arial"/>
        <charset val="134"/>
      </rPr>
      <t xml:space="preserve">	</t>
    </r>
    <r>
      <rPr>
        <sz val="11"/>
        <color theme="1"/>
        <rFont val="宋体"/>
        <charset val="134"/>
      </rPr>
      <t>。
7.联机方式：U盘/WIFI。
8.设备尺寸：不低于370x387x456mm。</t>
    </r>
  </si>
  <si>
    <t>清洗机</t>
  </si>
  <si>
    <t>1.额定功率：不低于80w。
2.清洗时间：&lt;=4min。
3.清洗尺寸：198*123*150mm。
4.兼容溶剂：95%以上酒精。
5.联机方式：U盘/WIFI。
6.设备尺寸：不低于351*272*168mm。
7.清洗盒尺寸：不低于255*187*260mm。
8.电压要求：100-240V~50/60HZ。
9.支持语言：简体中文、English。</t>
  </si>
  <si>
    <t>清洗机+两个清洗盒</t>
  </si>
  <si>
    <t>脉冲剥离模块</t>
  </si>
  <si>
    <r>
      <rPr>
        <sz val="11"/>
        <color theme="1"/>
        <rFont val="宋体"/>
        <charset val="134"/>
      </rPr>
      <t>1.输入</t>
    </r>
    <r>
      <rPr>
        <sz val="11"/>
        <color theme="1"/>
        <rFont val="Arial"/>
        <charset val="134"/>
      </rPr>
      <t xml:space="preserve">	</t>
    </r>
    <r>
      <rPr>
        <sz val="11"/>
        <color theme="1"/>
        <rFont val="宋体"/>
        <charset val="134"/>
      </rPr>
      <t>：不低于24VDC</t>
    </r>
    <r>
      <rPr>
        <sz val="11"/>
        <color theme="1"/>
        <rFont val="Arial"/>
        <charset val="134"/>
      </rPr>
      <t xml:space="preserve">	</t>
    </r>
    <r>
      <rPr>
        <sz val="11"/>
        <color theme="1"/>
        <rFont val="宋体"/>
        <charset val="134"/>
      </rPr>
      <t>。
2.功率：</t>
    </r>
    <r>
      <rPr>
        <sz val="11"/>
        <color theme="1"/>
        <rFont val="Arial"/>
        <charset val="134"/>
      </rPr>
      <t xml:space="preserve">	</t>
    </r>
    <r>
      <rPr>
        <sz val="11"/>
        <color theme="1"/>
        <rFont val="宋体"/>
        <charset val="134"/>
      </rPr>
      <t>不低于25W</t>
    </r>
    <r>
      <rPr>
        <sz val="11"/>
        <color theme="1"/>
        <rFont val="Arial"/>
        <charset val="134"/>
      </rPr>
      <t xml:space="preserve">	</t>
    </r>
    <r>
      <rPr>
        <sz val="11"/>
        <color theme="1"/>
        <rFont val="宋体"/>
        <charset val="134"/>
      </rPr>
      <t>。
3.打印速度：最高可提升30%。
4.支撑减少：18%-30%。
5.产品尺寸：不低于</t>
    </r>
    <r>
      <rPr>
        <sz val="11"/>
        <color theme="1"/>
        <rFont val="Arial"/>
        <charset val="134"/>
      </rPr>
      <t xml:space="preserve">	</t>
    </r>
    <r>
      <rPr>
        <sz val="11"/>
        <color theme="1"/>
        <rFont val="宋体"/>
        <charset val="134"/>
      </rPr>
      <t>310*148*235mm。</t>
    </r>
  </si>
  <si>
    <t>（脉冲剥离主机+脉冲剥离料盘+脉冲剥离离型膜（2Pcs)）适配Reflex打印机</t>
  </si>
  <si>
    <t>耐磨树脂</t>
  </si>
  <si>
    <r>
      <rPr>
        <sz val="11"/>
        <color theme="1"/>
        <rFont val="宋体"/>
        <charset val="134"/>
      </rPr>
      <t>1.拉伸强度：不低于32.3MPa</t>
    </r>
    <r>
      <rPr>
        <sz val="11"/>
        <color theme="1"/>
        <rFont val="Arial"/>
        <charset val="134"/>
      </rPr>
      <t xml:space="preserve">	</t>
    </r>
    <r>
      <rPr>
        <sz val="11"/>
        <color theme="1"/>
        <rFont val="宋体"/>
        <charset val="134"/>
      </rPr>
      <t>。
2.弯曲强度：不低于58.7MPa</t>
    </r>
    <r>
      <rPr>
        <sz val="11"/>
        <color theme="1"/>
        <rFont val="Arial"/>
        <charset val="134"/>
      </rPr>
      <t xml:space="preserve">	</t>
    </r>
    <r>
      <rPr>
        <sz val="11"/>
        <color theme="1"/>
        <rFont val="宋体"/>
        <charset val="134"/>
      </rPr>
      <t>。
3.缺口抗冲击</t>
    </r>
    <r>
      <rPr>
        <sz val="11"/>
        <color theme="1"/>
        <rFont val="Arial"/>
        <charset val="134"/>
      </rPr>
      <t xml:space="preserve">	</t>
    </r>
    <r>
      <rPr>
        <sz val="11"/>
        <color theme="1"/>
        <rFont val="宋体"/>
        <charset val="134"/>
      </rPr>
      <t>：不低于63.9J/m</t>
    </r>
    <r>
      <rPr>
        <sz val="11"/>
        <color theme="1"/>
        <rFont val="Arial"/>
        <charset val="134"/>
      </rPr>
      <t xml:space="preserve">	</t>
    </r>
    <r>
      <rPr>
        <sz val="11"/>
        <color theme="1"/>
        <rFont val="宋体"/>
        <charset val="134"/>
      </rPr>
      <t>。
4.热变形温度：不低于51.5℃</t>
    </r>
    <r>
      <rPr>
        <sz val="11"/>
        <color theme="1"/>
        <rFont val="Arial"/>
        <charset val="134"/>
      </rPr>
      <t xml:space="preserve">	</t>
    </r>
    <r>
      <rPr>
        <sz val="11"/>
        <color theme="1"/>
        <rFont val="宋体"/>
        <charset val="134"/>
      </rPr>
      <t>。
5.硬度：不低于81ShoreD</t>
    </r>
    <r>
      <rPr>
        <sz val="11"/>
        <color theme="1"/>
        <rFont val="Arial"/>
        <charset val="134"/>
      </rPr>
      <t xml:space="preserve">	</t>
    </r>
    <r>
      <rPr>
        <sz val="11"/>
        <color theme="1"/>
        <rFont val="宋体"/>
        <charset val="134"/>
      </rPr>
      <t>。
6.吸水率：不低于2.51%。</t>
    </r>
  </si>
  <si>
    <t>HEYGEARS黑格耐磨应用树脂抗黄着色耐摔高精度树脂PAWR10；HEYGEARS黑格类ABSPAU10树脂低气味提升精度强韧高精度光固化光敏树脂</t>
  </si>
  <si>
    <t>3D打印耗材</t>
  </si>
  <si>
    <t>不低于1.75mmPLA耗材1000g。</t>
  </si>
  <si>
    <t>卷</t>
  </si>
  <si>
    <t>包括拓竹PLA基础18色，PLAMetal金属色，PLABasic双色渐变，PLAWood实木质感，PETGTranslucent半透明多色，拓竹3D打印耗材PVA水溶性易于清洗支撑料，ABS-GF玻璃纤维多色</t>
  </si>
  <si>
    <t>3D打印机模型清理工具套装</t>
  </si>
  <si>
    <t>斜口钳；钢丝钳；尖嘴钳；DIY小型手持热风枪；金刚石锉刀10只套装；双面打磨棒条；防静电不锈钢镊子；模型修边去毛刺刮刀；便携模型打磨器；电子数显卡尺；模型上色专用丙烯颜料18色；清洁铲刀；美纹纸。</t>
  </si>
  <si>
    <t>手持3D扫描仪</t>
  </si>
  <si>
    <t>便携式工业级高精度CR-ScanRaptorPro手持式三维扫描仪抄数机逆向建模测绘检测RaptorPro+无线手柄官方标配。</t>
  </si>
  <si>
    <t>相机套装1</t>
  </si>
  <si>
    <t>1.传感器：全画幅CMOS；尺寸：不低于36x24mm；有效像素：约3040万像素(6720x4480)；双像素CMOSAF(用于实时取景和视频拍摄)；F2.8中央点十字型对焦支持。
2.影像处理器：DIGIC6+。
3.对焦系统：61点自动对焦系统（通过光学取景器）；支持-3EV对焦亮度（中央点，f/2.8下）。
4.实时取景/视频：双像素CMOSAF，覆盖约80%x80%画面区域，速度快且平滑。
5.取景器：光学五棱镜取景器；视野率：约100%（垂直与水平）；放大倍率：约0.71倍。
6.液晶显示屏：不低于3.2英寸约162万点。
7.感光度范围：ISO100-32000（可扩展至ISO50/51200/102400）。
8.连拍速度：最高约7张/秒（实时取景下约4.3张/秒）。
9.最大连拍张数（JPEG）：无限（受卡容量限制）/RAW：约21张（使用UDMA7CF卡）。
10.快门速度：机械快门：1/8000-30秒，B门；闪光同步速度：1/200秒；耐用性：约15万次。
11.机身特性：材质：镁合金机身（顶部、前部、后部），防水滴防尘结构。
12.镜头：EF24-105mmf/4LISIIUSM。
13.镜头结构：12组17片（包含2片非球面镜片、1片超级UD镜片、1片普通UD镜片）；超级光谱镀膜（降低眩光和鬼影）。
14.焦距范围：24-105mm（35mm等效焦距在APS-C机型上为约38.4-168mm）。
15.最大光圈：恒定f/4（全焦段均可使用f/4光圈）。
16.最小光圈：f/22。
17.视角：对角线视角：约84°-23°20'。</t>
  </si>
  <si>
    <t>闪光灯1</t>
  </si>
  <si>
    <r>
      <rPr>
        <sz val="11"/>
        <color theme="1"/>
        <rFont val="宋体"/>
        <charset val="134"/>
      </rPr>
      <t>1.类型：专用热靴闪光灯（支持无线主控/从属）。
2.兼容系统：E-TTLII/E-TTL。
3.闪光指数：(GN)</t>
    </r>
    <r>
      <rPr>
        <sz val="11"/>
        <color theme="1"/>
        <rFont val="Times New Roman"/>
        <charset val="134"/>
      </rPr>
      <t>​</t>
    </r>
    <r>
      <rPr>
        <sz val="11"/>
        <color theme="1"/>
        <rFont val="宋体"/>
        <charset val="134"/>
      </rPr>
      <t>43</t>
    </r>
    <r>
      <rPr>
        <sz val="11"/>
        <color theme="1"/>
        <rFont val="Times New Roman"/>
        <charset val="134"/>
      </rPr>
      <t>​</t>
    </r>
    <r>
      <rPr>
        <sz val="11"/>
        <color theme="1"/>
        <rFont val="宋体"/>
        <charset val="134"/>
      </rPr>
      <t>(ISO100，105mm焦距)。
4.覆盖焦距：24-105mm</t>
    </r>
    <r>
      <rPr>
        <sz val="11"/>
        <color theme="1"/>
        <rFont val="Times New Roman"/>
        <charset val="134"/>
      </rPr>
      <t>​</t>
    </r>
    <r>
      <rPr>
        <sz val="11"/>
        <color theme="1"/>
        <rFont val="宋体"/>
        <charset val="134"/>
      </rPr>
      <t>(自动变焦)。
5.无线功能：光学/无线电双模引闪(主控&amp;从属)。
6.电源：4节AA电池。
7.回电时间：约0.1-3.7秒(视电池性能)。</t>
    </r>
  </si>
  <si>
    <t>相机套装2</t>
  </si>
  <si>
    <r>
      <rPr>
        <sz val="11"/>
        <color theme="1"/>
        <rFont val="宋体"/>
        <charset val="134"/>
      </rPr>
      <t>1.核心定位：全画幅基准旗舰，静态摄影与视频创作全能型相机。
2.传感器</t>
    </r>
    <r>
      <rPr>
        <sz val="11"/>
        <color theme="1"/>
        <rFont val="Times New Roman"/>
        <charset val="134"/>
      </rPr>
      <t>​</t>
    </r>
    <r>
      <rPr>
        <sz val="11"/>
        <color theme="1"/>
        <rFont val="宋体"/>
        <charset val="134"/>
      </rPr>
      <t>：约3300万像素全画幅背照式ExmorRCMOS；BIONZXR图像处理器（处理速度提升8倍）。
3.视频性能：4K60p/30p/24p</t>
    </r>
    <r>
      <rPr>
        <sz val="11"/>
        <color theme="1"/>
        <rFont val="Times New Roman"/>
        <charset val="134"/>
      </rPr>
      <t>​​</t>
    </r>
    <r>
      <rPr>
        <sz val="11"/>
        <color theme="1"/>
        <rFont val="宋体"/>
        <charset val="134"/>
      </rPr>
      <t>（10-bit4：2：2色深）。
4.录制格式</t>
    </r>
    <r>
      <rPr>
        <sz val="11"/>
        <color theme="1"/>
        <rFont val="Times New Roman"/>
        <charset val="134"/>
      </rPr>
      <t>​​</t>
    </r>
    <r>
      <rPr>
        <sz val="11"/>
        <color theme="1"/>
        <rFont val="宋体"/>
        <charset val="134"/>
      </rPr>
      <t>：XAVCHS(H.265)/XAVCS(H.264)。
5.对焦系统：759点相位检测+425点对比检测。
6.侧翻触摸屏：不低于3英寸103万点。
7.双卡槽：CFexpressTypeA/SDUHS-II（兼容V90）。
8.机身防抖：5轴5.5级补偿（增强模式＞8级）。
9.10万次快门寿命。
10.镜头：FE24-105mmF4GOSS(SEL24105G)</t>
    </r>
    <r>
      <rPr>
        <sz val="11"/>
        <color theme="1"/>
        <rFont val="Times New Roman"/>
        <charset val="134"/>
      </rPr>
      <t>​</t>
    </r>
    <r>
      <rPr>
        <sz val="11"/>
        <color theme="1"/>
        <rFont val="宋体"/>
        <charset val="134"/>
      </rPr>
      <t>。
11.焦距：24-105mm（覆盖广角-中长焦）。
12.光圈：恒定</t>
    </r>
    <r>
      <rPr>
        <sz val="11"/>
        <color theme="1"/>
        <rFont val="Times New Roman"/>
        <charset val="134"/>
      </rPr>
      <t>​​</t>
    </r>
    <r>
      <rPr>
        <sz val="11"/>
        <color theme="1"/>
        <rFont val="宋体"/>
        <charset val="134"/>
      </rPr>
      <t>F4</t>
    </r>
    <r>
      <rPr>
        <sz val="11"/>
        <color theme="1"/>
        <rFont val="Times New Roman"/>
        <charset val="134"/>
      </rPr>
      <t>​​</t>
    </r>
    <r>
      <rPr>
        <sz val="11"/>
        <color theme="1"/>
        <rFont val="宋体"/>
        <charset val="134"/>
      </rPr>
      <t>（全焦段可用）。
13.防抖：光学OSS（减少4档快门抖动）。
14.最近对焦距离：不低于0.38m（广角端），0.45倍放大倍率。
15.滤镜口径：不低于77mm。</t>
    </r>
  </si>
  <si>
    <t>闪光灯2</t>
  </si>
  <si>
    <r>
      <rPr>
        <sz val="11"/>
        <color theme="1"/>
        <rFont val="宋体"/>
        <charset val="134"/>
      </rPr>
      <t>1.闪光指数(GN)：60（ISO100，105mm焦距）。
2.覆盖焦距：24-200mm（自动变焦）。
3.无线功能：5组15灯</t>
    </r>
    <r>
      <rPr>
        <sz val="11"/>
        <color theme="1"/>
        <rFont val="Times New Roman"/>
        <charset val="134"/>
      </rPr>
      <t>​</t>
    </r>
    <r>
      <rPr>
        <sz val="11"/>
        <color theme="1"/>
        <rFont val="宋体"/>
        <charset val="134"/>
      </rPr>
      <t>无线电主控/从属。
4.高速同步(HSS)：1/8000秒</t>
    </r>
    <r>
      <rPr>
        <sz val="11"/>
        <color theme="1"/>
        <rFont val="Times New Roman"/>
        <charset val="134"/>
      </rPr>
      <t>​​</t>
    </r>
    <r>
      <rPr>
        <sz val="11"/>
        <color theme="1"/>
        <rFont val="宋体"/>
        <charset val="134"/>
      </rPr>
      <t>。
5.回电时间：1.5秒（全功率输出）。
6.电源：锂电池（与α7IV通用）。</t>
    </r>
  </si>
  <si>
    <t>七、家具汇总</t>
  </si>
  <si>
    <t>可移动讲台</t>
  </si>
  <si>
    <t>1.参考尺寸：1200*618*810mm±5mm。
2.材质：台面采用≥25mm厚的E1级饰面免漆板。
3.工艺：CNC雕刻一体成型，PVC同色封边；固定台面右上角、右侧层板、右侧柜体顶底板和靠键盘抽屉一侧的侧板均留有过线孔；左右柜体采用踢脚板做法，左柜内置活动层板，上下可调节范围共三档，每档间隔64mm；靠人一侧均安全倒圆角。
4.连接：抽屉底板下方安装加强板，采用三节滚珠滑轨，免拉手设计；活动面板滑轨配三节滚珠滑轨；左右门板配缓冲铰链，采用铝合金拉手，配双门锁。</t>
  </si>
  <si>
    <t>张</t>
  </si>
  <si>
    <t>1.参考尺寸：715*475*750/1050mm±5mm。
2.台面：采用不低于E1级环保免漆板，面贴优质三聚氰胺纸。
3.支架：铝铸件一体成型，表面静电喷塑，底部安装四个万向轮。
4.结构：气压升降。</t>
  </si>
  <si>
    <t>六边形学生桌</t>
  </si>
  <si>
    <t>1.参考尺寸：对角距1380*对面距1200*侧边长700mm*高750mm±5mm（六边形)。
2.材质：采用不低于E1级环保标准免漆板，面贴优质三聚氰胺纸，厚度≥25mm。
3.封边：四周采用厚度≥1.8mmPVC封边条，全自动化机器封边技术，封边胶采用白乳胶。
4.桌腿：优质钢管，厚度不小于2.0mm，采用满焊焊接，经酸洗磷化抛光等处理后，采用环氧树脂塑粉喷涂处理，耐腐蚀，不易生锈，配可调节桌脚。
5.五金件：五金螺丝连接固定。
6.颜色：可选。</t>
  </si>
  <si>
    <t>扇形桌</t>
  </si>
  <si>
    <t>1.参考尺寸：827*635*750mm±5mm。
2.面板材质：采用≥25mm厚的E1级饰面免漆板，表面耐磨、防污、硬度高、不易变色。
3.工艺：面板外侧做圆弧设计，所有转角处均为圆角，面板四周采用≥2mm厚的黑白相间色/同色PVC封边条封边。
4.钢架：上托采用≥3.5mm厚冷扎钢板一次冲压成型，前管采用30*60mm*1.5mm±0.5mm的八角冷扎钢管，后管采用30*40mm*1.5mm±0.5mm的八角冷扎钢管，整体焊接成人字型，焊接点少，表面经细致打磨处理，无痕无渣，接触人体或外露处部件无毛刺、刃口，整体轮廓感明显，前置挡板激光割冲孔。
5.旋转折叠机构：采用压铸铝合金一体成型，强度高，开合顺畅，静音，外配ABS装饰盖。
6.横管：管材采用30*60mm*1.5mm±0.1mm椭圆钢管，经数控激光切管设备加工，高精准度，配压铸铝合金接头与钢脚连接，紧密度高，灵活便捷。
7.书网：采用优质ABS连接件+八角形铝合金管，坚固耐用，承重强。
8.钢挡板：不低于0.9mm厚度冷扎钢板冲压成型，强度高，配铝合金压铸连接件，坚固耐用。
9.椅轮：采用尼龙加纤维交强而成，强度高，耐磨性好，通过10万轮周试验掉轮，分裂现象。</t>
  </si>
  <si>
    <t>研讨学习桌（可折叠）</t>
  </si>
  <si>
    <t>1.参考尺寸：1200*600*750mm±5mm。
2.面板材质：采用≥25mm厚的E1级饰面免漆板，表面耐磨、防污、硬度高、不易变色。
3.工艺：面板外侧做圆弧设计，所有转角处均为圆角，面板四周采用≥2mm厚的黑白相间色/同色PVC封边条封边。
4.钢架：上托采用≥3.5mm厚冷扎钢板一次冲压成型，前管采用30*60mm*1.5mm±0.5mm的八角冷扎钢管，后管采用30*40mm*1.5mm±0.5mm的八角冷扎钢管，整体焊接成人字型，焊接点少，表面经细致打磨处理，无痕无渣，接触人体或外露处部件无毛刺、刃口，整体轮廓感明显，前置挡板激光割冲孔。
5.旋转折叠机构：采用压铸铝合金一体成型，强度高，开合顺畅，静音，外配ABS装饰盖。
6.横管：管材采用30*60mm*1.5mm±0.1mm椭圆钢管，经数控激光切管设备加工，高精准度，配压铸铝合金接头与钢脚连接，紧密度高，灵活便捷。
7.书网：采用优质ABS连接件+八角形铝合金管，坚固耐用，承重强。
8.钢挡板：不低于0.9mm厚度冷扎钢板冲压成型，强度高，配铝合金压铸连接件，坚固耐用。
9.椅轮：采用尼龙加纤维交强而成，强度高，耐磨性好，通过10万轮周试验掉轮，分裂现象。</t>
  </si>
  <si>
    <t>定制条桌1160</t>
  </si>
  <si>
    <t>1.参考尺寸：1160*400*750mm±5mm。
2.材质：采用不低于E1级环保免漆板，面贴优质三聚氰胺纸，板材厚度≥16mm。
3.封边：四周采用厚度≥1.8mmPVC封边条，全自动化机器封边技术，封边胶采用白乳胶。
4.五金件：三合一链接件（锌合金偏心头、锌合金连接杆、塑料预埋螺母）、五金螺丝连接固定。
5.颜色：可选。</t>
  </si>
  <si>
    <t>定制条桌1820</t>
  </si>
  <si>
    <t>1.参考尺寸：1820*400*750mm±5mm。
2.材质：采用不低于E1级环保免漆板，面贴优质三聚氰胺纸，板材厚度≥16mm。
3.封边：四周采用厚度≥1.8mmPVC封边条，全自动化机器封边技术，封边胶采用白乳胶。
4.五金件：三合一链接件（锌合金偏心头、锌合金连接杆、塑料预埋螺母）、五金螺丝连接固定。
5.颜色：可选。</t>
  </si>
  <si>
    <t>阅读桌</t>
  </si>
  <si>
    <t>1.参考尺寸：2000*1000*750mm±5mm。
2.材质：采用不低于E1级环保标准免漆板，面贴优质三聚氰胺纸，板材厚度≥16mm。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</si>
  <si>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教师工作桌</t>
  </si>
  <si>
    <t>1.参考尺寸：办公桌1400*700*750mm±5mm，三抽托柜：400*400*600mm。
2.材质：采用不低于E1级环保标准免漆板，面贴优质三聚氰胺纸，台面板材厚度≥18mm，其他板材厚度≥16mm。
3.封边：四周采用厚度≥1.8mmPVC封边条，全自动化机器封边技术，封边胶采用白乳胶。
4.钢架：优质钢管，壁厚度≥1.2mm，采用满焊焊接，经酸洗磷化抛光等处理后，采用环氧树脂塑粉喷涂处理，耐腐蚀，不易生锈。
5.五金件：钢制滚珠导轨、三合一链接件（锌合金偏心头、锌合金连接杆、塑料预埋螺母）、五金螺丝连接固定。
6.颜色：可选。</t>
  </si>
  <si>
    <t>操作桌</t>
  </si>
  <si>
    <t>1.参考尺寸：1200*600*750mm±5mm。
2.材质：采用不低于E1级环保标准免漆板，面贴优质三聚氰胺纸，板材厚度≥18mm。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</si>
  <si>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组合桌</t>
  </si>
  <si>
    <t>1.参考尺寸：650*650*750mm±5mm。
2.桌面：
材质：采用抗倍特一体成型，厚度≥12mm，耐80度以上高温。
特性：防水，浸水24小时后的膨胀指数不多于0.1mm，面板四周采CNC修边，四周倒角，圆润光滑无任何毛边。
3.桌架：
材质及形状：桌腿圆型钢管，厚度≥1.2mm。
桌腿尺寸：ф42-15±1mm*740mm。
表面涂装：高温粉体烤漆，长时间使用也不会产生表面漆剥落现象。
4.脚垫：
参考尺寸：ф32*10*40mm。
材质：采用优质白色塑料+铁镀蓝锌。</t>
  </si>
  <si>
    <t>定制编程桌（2人）</t>
  </si>
  <si>
    <t>1.参考尺寸：1600*600*750mm±5mm。
2.材质：采用不低于E1级环保标准免漆板，面贴优质三聚氰胺纸，板材厚度≥18mm。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</si>
  <si>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定制编程桌（3人）</t>
  </si>
  <si>
    <t>1.参考尺寸：2400*600*750mm±5mm。
2.材质：采用不低于E1级环保标准免漆板，面贴优质三聚氰胺纸，板材厚度≥18mm。
3.封边：四周采用厚度≥1.8mmPVC封边条，全自动化机器封边技术，封边胶采用白乳胶。
4.钢架：优质钢管，壁厚度≥1.2mm，采用满焊焊接，经酸洗磷化抛光等处理后，采用环氧树脂塑粉喷涂处理，耐腐蚀，不易生锈。
5.五金件：五金螺丝连接固定。
6.颜色：可选。</t>
  </si>
  <si>
    <t>教师椅</t>
  </si>
  <si>
    <t>1.规格：常规，面料：座面采用优质环保布，椅背采用优质3D透气网布，经过防污处理，可大角度放平午休。
2.坐绵：采用优质高密度海绵或一次性压注PU成型发泡定型棉，软硬适中，回弹性强，抗变形能力强。
3.气压棒：采用优质品牌气压棒，气压杆取得SGS、BIFMA、TUV、LANT或其他同类认证，安全等级3级以上，加厚防爆底盘。
4.五轮脚架：优质尼龙纤维五星脚，现场插拔式尼龙滚轮。
5.符合人体工学设计，有腰托，可调节扶手。</t>
  </si>
  <si>
    <t>学习椅</t>
  </si>
  <si>
    <t>1.参考尺寸：482*475*813mm±5mm。
2.椅面：
参考尺寸：430*456*443mm±5mm。
材质：采用PP+GF一级新料整体注塑成型。
功能：椅背中心内凹，椅背上部设有异形孔，起到把手作用；座板采用下凹式曲线弧度设计，座板底部两侧设有加强筋，起到加强座板承重性和连接课椅钢架的作用。
3.椅架：
参考尺寸：34*16mm±0.5mm，壁厚1.8mm±0.1mm椭圆管。
材质：采用直缝电焊钢管和钢板满焊焊接，钢架表面经磷化处理，静电粉末喷涂。
4.底盖、压条：
参考尺寸：底盖尺寸382*180*42mm±5mm，压条尺寸162*24*32mm±5mm。
材质：全新注塑一体成型。
功能：底盖盖合课椅钢架顶部，增加美观性的同时增强安全防护，底盖压条位于底盖底部，起到椅子悬挂桌面时防滑防刮伤桌面的作用，方便打扫卫生。
5.脚垫：
材质：采用PP+GF耐冲击塑料注塑成型。
功能：脚垫一体包覆钢架，防滑防刮伤地板。</t>
  </si>
  <si>
    <t>软包椅</t>
  </si>
  <si>
    <t>1.参考尺寸：580*740*1010mm±5mm，中心距580mm，背高1010mm，座高450mm，扶手高610mm，为保证走道顺畅，座椅深度不大于550mm，总深度不大于740mm。
2.背外板：不低于760*500*15mm，采用优质高密度硬木多层板，经模具冷压成型，表层贴优质榉木皮，经过打磨，批灰处理之后喷PE环保油漆处理。
3.背包：不低于730*450*120mm，采用优质高密度聚氨脂定型海棉，饰面优质麻绒面料，外形符合人体工程学设计。
4.扶手盖：不低于415*80*27mm，采用原木橡胶木扶手盖，打磨成型，表面油环保聚氨酯漆，五底三面工艺。
5.座包：不低于不低于500*460*150mm，采用优质高密度聚氨脂定型海棉，饰面优质麻绒面料，外形符合人体工程学设计；座框架不低于430*425*1.5mm，采用≥1.5MM厚优质冷轧钢板，经模具冲压焊接组合成型；采用弹簧加阻尼静音自动回6.位装置。
7.座外板：不低于460*430*15mm，采用优质高密度硬木多层板，经模具冷压成型，表层贴优质榉木皮，经过打磨，批灰处理之后喷PE环保油漆处理。座板上的吸音孔数量达到120个以上，具有吸音功能。
8.面料：采用优质麻绒，耐磨，抗色变，柔软度适中，易清洗。
9.侧板：不低于360*330*3mm，采用优质高密度免漆板，抗变形，防老化，经久耐用。
10.扶手框与脚：脚部主架方管为不低于40*80*1.5mm，脚板不低于长320mm，两孔眼距离不低于225mm，采用优质A级冷扎板模压成型，厚≥2.0mm，表面经过抛光，磷化处理，后经静电喷塑而成，不易生锈。
11.写字板：不低于240*270*17mm，托壁不低于长110*宽67mm，采用优质高密度免漆板，注塑封边带笔槽，隐藏于扶手中。
12.固定方式：采用隐藏式压爆地爆螺丝固定地面。</t>
  </si>
  <si>
    <t>培训转椅（带写字板）</t>
  </si>
  <si>
    <t>1.椅面：
参考尺寸：460*566*456mm±5mm。
材质：外框采用全新PA+GF整体注塑成型，椅背和椅座采用全新PP+GF整体注塑成型。
功能：①椅背、椅座有内凹式曲面设计，椅背有≥300个通孔，保证通风、通气。椅背顶部有长条形把手设计，方便拖动、搬起。椅座前端瀑布形加流线型下垂设计。②椅面由外框、椅背和椅座组成，三个配件均有不同颜色可选，进行不同组合搭配。
2.底架：
参考尺寸：569*571*245mm±5mm。
材质：全新PA+GF整体注塑成型。
功能：①底框塔形设计，上窄下宽，底框连接可拆装式面板，面板圆孔镂空呈雪花形排布，不易积水，具有储物功能。②椅面通过钢制转轴与底架固定，可实现360°转动。
3.椅轮：
采用φ65*53*75mm±2mm，静音万向轮，椅轮数量为6个。
4.写字板：
参考尺寸：500*300mm±5mm，厚18mm±0.5mm。
材质：写字板采用全新ABS耐撞击塑料整体注塑成型。
转动方式：写字板通过钢圈先后套入上轴套和下轴套，实现写字板整体转动，写字板转动臂两端都设有转轴，总体可实现三轴联动。
功能：板面设有笔槽，侧边可抽拉出水杯架，放置水杯。</t>
  </si>
  <si>
    <t>圆凳</t>
  </si>
  <si>
    <t>1.参考尺寸：φ350*450mm±5mm。
2.材质：饰面采用PU皮面料，框架采用实木材质，辅以板材加固。
3.内衬：采用高密度回弹阻燃海绵填充。
4.沙发脚：防滑耐磨塑胶脚，五金螺丝连接固定。
5.颜色：可选。</t>
  </si>
  <si>
    <t>学习圆凳</t>
  </si>
  <si>
    <t>1.参考尺寸：φ300*450mm±5mm。
2.椅面：
参考尺寸：φ300±5mm*20mm±0.5mm，中间内凹。
材质：采用ABS耐冲击塑料一体注塑成型。
3.钢架：
参考尺寸：U型管尺寸34*16mm±0.5mm，壁厚1.8mm±0.1mm扁圆管。
材质：采用直缝电焊钢管，钢架表面经磷化处理，静电粉末喷涂。
4.脚垫：采用TPU软胶脚垫，防滑防刮伤地面。</t>
  </si>
  <si>
    <t>造型展示柜950</t>
  </si>
  <si>
    <t>1.参考尺寸：深950mm±5mm。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</si>
  <si>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t>
  </si>
  <si>
    <t>标本展柜300</t>
  </si>
  <si>
    <t>1.参考尺寸：深300mm±5mm。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</si>
  <si>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收纳边柜</t>
  </si>
  <si>
    <t>1.参考尺寸：1200*400*1000mm±5mm。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</si>
  <si>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造型书柜600</t>
  </si>
  <si>
    <t>1.参考尺寸：深600mm±5mm。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</si>
  <si>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造型书柜400</t>
  </si>
  <si>
    <t>1.参考尺寸：深400mm±5mm。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5.颜色：可选。</t>
  </si>
  <si>
    <t>茶水柜</t>
  </si>
  <si>
    <t>1.参考尺寸：1200*450*800mm±5mm。
2.柜体：柜体和门板面板采用不低于18mm环保免漆板。
3.工艺：现代工艺和传统工艺相结合，结构严谨，做工细腻；调色所用的颜料为环保型有机颜料的优质木蜡油经反复打磨、浸润、擦拭、上光制成。 
4.合页：采用优质不锈钢模具一体成型，强度必须达到。</t>
  </si>
  <si>
    <t>心理档案柜（带锁）</t>
  </si>
  <si>
    <t>1.参考尺寸：900*400*1850mm±5mm。
2.材质：冷轧钢板，厚不低于1.2mm，优质钢化玻璃。
3.工艺：环保无磷静态粉末喷涂。
4.五金件：钢制滚珠导轨、五金螺丝连接固定。
5.结构：上部玻璃双门，中部双抽，下部双门柜体，配五金铰链、门锁。
6.颜色：木纹色。</t>
  </si>
  <si>
    <t>储物边柜1200</t>
  </si>
  <si>
    <t>1.参考尺寸：1200*600*750mm±5mm。
2.材质：采用不低于E1级环保标准免漆板，面贴优质三聚氰胺纸，板材厚度≥16mm，背板厚度≥9mm。
3.封边：四周采用厚度≥1.8mmPVC封边条，全自动化机器封边技术，封边胶采用白乳胶。
4.五金件：液压铰链、三合一链接件（锌合金偏心头、锌合金连接杆、塑料预埋螺母）、五金螺丝连接固定。
5.结构：中间层板间隔，对开木门，配五金铰链、门锁。
6.颜色：可选。</t>
  </si>
  <si>
    <t>储物边台1300</t>
  </si>
  <si>
    <t>1.参考尺寸：1300*900*750mm±5mm。
2.材质：采用不低于E1级环保免漆板，面贴优质三聚氰胺纸，板材厚度≥16mm。
3.封边：四周采用厚度≥1.8mmPVC封边条，全自动化机器封边技术，封边胶采用白乳胶。
4.五金件：钢制滚珠导轨、三合一链接件（锌合金偏心头、锌合金连接杆、塑料预埋螺母）、五金螺丝连接固定。
5.结构：中间层板间隔，对开木门，配五金铰链、门锁。
6.颜色：可选。</t>
  </si>
  <si>
    <t>储物边台1700</t>
  </si>
  <si>
    <t>1.参考尺寸：1700*900*750mm±5mm。
2.材质：采用不低于E1级环保免漆板，面贴优质三聚氰胺纸，板材厚度≥16mm。
3.封边：四周采用厚度≥1.8mmPVC封边条，全自动化机器封边技术，封边胶采用白乳胶。
4.五金件：钢制滚珠导轨、三合一链接件（锌合金偏心头、锌合金连接杆、塑料预埋螺母）、五金螺丝连接固定。
5.结构：中间层板间隔，对开木门，配五金铰链、门锁。
6.颜色：可选。</t>
  </si>
  <si>
    <t>储物边台1800</t>
  </si>
  <si>
    <t>1.参考尺寸：1800*900*750mm±5mm。
2.材质：采用不低于E1级环保免漆板，面贴优质三聚氰胺纸，板材厚度≥16mm。
3.封边：四周采用厚度≥1.8mmPVC封边条，全自动化机器封边技术，封边胶采用白乳胶。
4.五金件：钢制滚珠导轨、三合一链接件（锌合金偏心头、锌合金连接杆、塑料预埋螺母）、五金螺丝连接固定。
5.结构：中间层板间隔，对开木门，配五金铰链、门锁。
6.颜色：可选。</t>
  </si>
  <si>
    <t>作品展示高柜1500</t>
  </si>
  <si>
    <t>1.参考尺寸：1500*600*2400mm±5mm。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5.结构：上下柜带门，中间不带门；其中一组中间含两龙头水槽，周边防水处理。
6.颜色：可选。</t>
  </si>
  <si>
    <t>作品展示高柜1000</t>
  </si>
  <si>
    <t>1.参考尺寸：1000*600*2400mm±5mm。
2.材质：采用不低于E1级环保标准免漆板，面贴优质三聚氰胺纸，板材厚度≥16mm，背板厚度≥9mm。
3.封边：四周采用厚度≥1.8mmPVC封边条，全自动化机器封边技术，封边胶采用白乳胶。
4.五金件：三合一链接件（锌合金偏心头、锌合金连接杆、塑料预埋螺母）、五金螺丝连接固定。
5.结构：上下柜带门，中间不带门；其中一组中间含两龙头水槽，周边防水处理。
6.颜色：可选。</t>
  </si>
  <si>
    <t>组合沙发</t>
  </si>
  <si>
    <t>1.参考尺寸：3400*850*400/750mm±5mm。
2.材质：饰面采用科技布面料，框架采用实木材质，辅以板材加固。
3.内衬：采用高密度回弹阻燃海绵填充，弹力橡筋固定。
4.沙发脚：防滑耐磨塑胶脚，五金螺丝连接固定。
5.颜色：可选。</t>
  </si>
  <si>
    <t>组</t>
  </si>
  <si>
    <t>单人个辅沙发</t>
  </si>
  <si>
    <t>1.参考尺寸：630*730*440/820mm±5mm。
2.材质：饰面采用优质绒布面料，框架采用板材加固造型。
3.内衬：采用高密度回弹阻燃海绵填充，阻燃级别高且柔软性能好、回弹性高、不变形。
4.扶手：靠包型扶手设计。
5.椅架：采用铁管焊接而成，壁管厚度≥1.8mm，采用满焊焊接，经酸洗磷化抛光等处理后，采用环氧树脂塑粉喷涂处理，耐腐蚀，不易生锈。。
6.颜色：可选。</t>
  </si>
  <si>
    <t>组合茶几1</t>
  </si>
  <si>
    <t>1.参考尺寸：大几φ800*460mm±5mm；小几φ600*400mm±5mm。
2.台面：采用不低于E1级环保标准免漆板，面贴优质三聚氰胺纸。
3.封边：四周采用厚度≥1.8mmPVC封边条，全自动化机器封边技术，封边胶采用白乳胶。
4.框架：优质碳钢支架，采用满焊焊接，经酸洗磷化抛光等处理后，采用环氧树脂塑粉喷涂处理，耐腐蚀，不易生锈。
5.五金件：五金螺丝连接固定。</t>
  </si>
  <si>
    <t>组合茶几2</t>
  </si>
  <si>
    <t>1.参考尺寸：大几φ850*300mm±5mm；小几台面φ450*450mm±5mm（柱高380）。
2.材质：采用不低于E1级环保生态板，表面纳米喷涂工艺。
3.结构：大几内含一个抽屉。
4.五金件：三合一链接件（锌合金偏心头、锌合金连接杆、塑料预埋螺母）、五金螺丝连接固定。
5.颜色：可选。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</si>
</sst>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宋体"/>
      <charset val="134"/>
    </font>
    <font>
      <b/>
      <sz val="12"/>
      <color theme="1"/>
      <name val="宋体"/>
      <charset val="134"/>
    </font>
    <font>
      <b/>
      <sz val="11"/>
      <color theme="1"/>
      <name val="宋体"/>
      <charset val="134"/>
    </font>
    <font>
      <sz val="1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Geneva"/>
      <charset val="134"/>
    </font>
    <font>
      <sz val="10"/>
      <name val="Helv"/>
      <charset val="134"/>
    </font>
    <font>
      <sz val="12"/>
      <name val="宋体"/>
      <charset val="134"/>
    </font>
    <font>
      <sz val="11"/>
      <color indexed="8"/>
      <name val="宋体"/>
      <charset val="134"/>
    </font>
    <font>
      <sz val="11"/>
      <color theme="1"/>
      <name val="Arial"/>
      <charset val="134"/>
    </font>
    <font>
      <sz val="11"/>
      <color theme="1"/>
      <name val="Times New Roman"/>
      <charset val="134"/>
    </font>
  </fonts>
  <fills count="35">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applyBorder="0"/>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26" fillId="0" borderId="0" applyBorder="0"/>
    <xf numFmtId="0" fontId="27" fillId="0" borderId="0" applyBorder="0">
      <alignment vertical="center"/>
    </xf>
    <xf numFmtId="0" fontId="0" fillId="0" borderId="0" applyBorder="0"/>
    <xf numFmtId="0" fontId="28" fillId="0" borderId="0" applyBorder="0">
      <alignment vertical="center"/>
    </xf>
    <xf numFmtId="0" fontId="0" fillId="0" borderId="0" applyBorder="0"/>
    <xf numFmtId="0" fontId="0" fillId="0" borderId="0" applyBorder="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1" xfId="57" applyFont="1" applyBorder="1" applyAlignment="1">
      <alignment horizontal="center" vertical="center" wrapText="1"/>
    </xf>
    <xf numFmtId="0" fontId="3" fillId="0" borderId="1" xfId="57"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3" borderId="1" xfId="0" applyFont="1" applyFill="1" applyBorder="1" applyAlignment="1">
      <alignment vertical="center" wrapText="1"/>
    </xf>
    <xf numFmtId="0" fontId="0" fillId="0"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Fill="1" applyBorder="1" applyAlignment="1">
      <alignment horizontal="center" vertical="center" wrapText="1"/>
    </xf>
    <xf numFmtId="0" fontId="1" fillId="0" borderId="1" xfId="0" applyNumberFormat="1" applyFont="1" applyBorder="1" applyAlignment="1">
      <alignment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lignment vertical="center"/>
    </xf>
    <xf numFmtId="0" fontId="0" fillId="0" borderId="1" xfId="0" applyFill="1" applyBorder="1" applyAlignment="1">
      <alignment vertical="center"/>
    </xf>
    <xf numFmtId="0" fontId="0" fillId="0" borderId="0" xfId="0"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2 2 2" xfId="50"/>
    <cellStyle name="常规 2 4 2 2" xfId="51"/>
    <cellStyle name="常规 4" xfId="52"/>
    <cellStyle name="常规 6" xfId="53"/>
    <cellStyle name="常规 4 2 2 2 2 2 2" xfId="54"/>
    <cellStyle name="常规 3 2 2 2" xfId="55"/>
    <cellStyle name="常规 3 2" xfId="56"/>
    <cellStyle name="常规 2" xfId="57"/>
    <cellStyle name="常规 13" xfId="58"/>
    <cellStyle name="常规 13 2" xfId="59"/>
    <cellStyle name="常规 2 2 2 2" xfId="60"/>
    <cellStyle name="常规_永泰-2013专项--改 2" xfId="61"/>
    <cellStyle name="常规 2 2" xfId="62"/>
    <cellStyle name="常规 3" xfId="63"/>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jpeg"/><Relationship Id="rId7" Type="http://schemas.openxmlformats.org/officeDocument/2006/relationships/image" Target="media/image6.png"/><Relationship Id="rId6" Type="http://schemas.openxmlformats.org/officeDocument/2006/relationships/image" Target="media/image5.jpeg"/><Relationship Id="rId5" Type="http://schemas.openxmlformats.org/officeDocument/2006/relationships/image" Target="media/image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3.jpe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jpeg"/><Relationship Id="rId34" Type="http://schemas.openxmlformats.org/officeDocument/2006/relationships/image" Target="media/image33.pn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jpeg"/><Relationship Id="rId3" Type="http://schemas.openxmlformats.org/officeDocument/2006/relationships/image" Target="media/image2.jpeg"/><Relationship Id="rId29" Type="http://schemas.openxmlformats.org/officeDocument/2006/relationships/image" Target="media/image28.jpeg"/><Relationship Id="rId28" Type="http://schemas.openxmlformats.org/officeDocument/2006/relationships/image" Target="media/image27.jpe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jpe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webp"/><Relationship Id="rId20" Type="http://schemas.openxmlformats.org/officeDocument/2006/relationships/image" Target="media/image19.GIF"/><Relationship Id="rId2" Type="http://schemas.openxmlformats.org/officeDocument/2006/relationships/image" Target="NULL" TargetMode="External"/><Relationship Id="rId19" Type="http://schemas.openxmlformats.org/officeDocument/2006/relationships/image" Target="media/image18.webp"/><Relationship Id="rId18" Type="http://schemas.openxmlformats.org/officeDocument/2006/relationships/image" Target="media/image17.png"/><Relationship Id="rId17" Type="http://schemas.openxmlformats.org/officeDocument/2006/relationships/image" Target="media/image16.jpeg"/><Relationship Id="rId16" Type="http://schemas.openxmlformats.org/officeDocument/2006/relationships/image" Target="media/image15.png"/><Relationship Id="rId15" Type="http://schemas.openxmlformats.org/officeDocument/2006/relationships/image" Target="media/image14.webp"/><Relationship Id="rId14" Type="http://schemas.openxmlformats.org/officeDocument/2006/relationships/image" Target="media/image13.jpeg"/><Relationship Id="rId13" Type="http://schemas.openxmlformats.org/officeDocument/2006/relationships/image" Target="media/image12.jpe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F12" sqref="F12"/>
    </sheetView>
  </sheetViews>
  <sheetFormatPr defaultColWidth="9.64814814814815" defaultRowHeight="25" customHeight="1" outlineLevelCol="3"/>
  <cols>
    <col min="1" max="1" width="5.62962962962963" style="26" customWidth="1"/>
    <col min="2" max="2" width="40.6296296296296" style="26" customWidth="1"/>
    <col min="3" max="4" width="5.62962962962963" style="26" customWidth="1"/>
    <col min="5" max="16328" width="8.88888888888889" style="26"/>
    <col min="16329" max="16384" width="9.64814814814815" style="26"/>
  </cols>
  <sheetData>
    <row r="1" customHeight="1" spans="1:4">
      <c r="A1" s="27" t="str">
        <f>专用功能室!A1</f>
        <v>南菁高中绮山湖校区专用功能室设备采购</v>
      </c>
      <c r="B1" s="27"/>
      <c r="C1" s="27"/>
      <c r="D1" s="27"/>
    </row>
    <row r="2" customHeight="1" spans="1:4">
      <c r="A2" s="28" t="s">
        <v>0</v>
      </c>
      <c r="B2" s="28" t="s">
        <v>1</v>
      </c>
      <c r="C2" s="28" t="s">
        <v>2</v>
      </c>
      <c r="D2" s="28" t="s">
        <v>3</v>
      </c>
    </row>
    <row r="3" customHeight="1" spans="1:4">
      <c r="A3" s="29">
        <v>1</v>
      </c>
      <c r="B3" s="30" t="str">
        <f>专用功能室!A3</f>
        <v>一、地理专用教室-【3#-3】3F</v>
      </c>
      <c r="C3" s="29">
        <v>1</v>
      </c>
      <c r="D3" s="29" t="s">
        <v>4</v>
      </c>
    </row>
    <row r="4" customHeight="1" spans="1:4">
      <c r="A4" s="29">
        <v>2</v>
      </c>
      <c r="B4" s="30" t="str">
        <f>专用功能室!A39</f>
        <v>二、学生发展指导中心-【5#-2】1F</v>
      </c>
      <c r="C4" s="29">
        <v>1</v>
      </c>
      <c r="D4" s="29" t="s">
        <v>4</v>
      </c>
    </row>
    <row r="5" customHeight="1" spans="1:4">
      <c r="A5" s="29">
        <v>3</v>
      </c>
      <c r="B5" s="30" t="str">
        <f>专用功能室!A62</f>
        <v>三、科创综合实践室【5#-2】2F</v>
      </c>
      <c r="C5" s="29">
        <v>1</v>
      </c>
      <c r="D5" s="29" t="s">
        <v>5</v>
      </c>
    </row>
    <row r="6" customHeight="1" spans="1:4">
      <c r="A6" s="29">
        <v>4</v>
      </c>
      <c r="B6" s="30" t="str">
        <f>专用功能室!A97</f>
        <v>四、人工智能实践室【5#-2】2F</v>
      </c>
      <c r="C6" s="29">
        <v>1</v>
      </c>
      <c r="D6" s="29" t="s">
        <v>5</v>
      </c>
    </row>
    <row r="7" customHeight="1" spans="1:4">
      <c r="A7" s="29">
        <v>5</v>
      </c>
      <c r="B7" s="30" t="str">
        <f>专用功能室!A118</f>
        <v>五、智能无人科技实践室【5#-2】3F</v>
      </c>
      <c r="C7" s="29">
        <v>1</v>
      </c>
      <c r="D7" s="29" t="s">
        <v>5</v>
      </c>
    </row>
    <row r="8" customHeight="1" spans="1:4">
      <c r="A8" s="29">
        <v>6</v>
      </c>
      <c r="B8" s="30" t="str">
        <f>专用功能室!A130</f>
        <v>六、智能制造实践室【5#-2】3F</v>
      </c>
      <c r="C8" s="29">
        <v>1</v>
      </c>
      <c r="D8" s="29" t="s">
        <v>5</v>
      </c>
    </row>
    <row r="9" customHeight="1" spans="1:4">
      <c r="A9" s="29">
        <v>7</v>
      </c>
      <c r="B9" s="30" t="str">
        <f>专用功能室!A150</f>
        <v>七、家具汇总</v>
      </c>
      <c r="C9" s="29">
        <v>1</v>
      </c>
      <c r="D9" s="29" t="s">
        <v>4</v>
      </c>
    </row>
  </sheetData>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6"/>
  <sheetViews>
    <sheetView tabSelected="1" zoomScale="80" zoomScaleNormal="80" workbookViewId="0">
      <pane ySplit="2" topLeftCell="A3" activePane="bottomLeft" state="frozen"/>
      <selection/>
      <selection pane="bottomLeft" activeCell="L5" sqref="L5"/>
    </sheetView>
  </sheetViews>
  <sheetFormatPr defaultColWidth="9.64814814814815" defaultRowHeight="14.4" outlineLevelCol="6"/>
  <cols>
    <col min="1" max="1" width="5.77777777777778" style="5" customWidth="1"/>
    <col min="2" max="2" width="15.7777777777778" style="5" customWidth="1"/>
    <col min="3" max="3" width="125.462962962963" style="7" customWidth="1"/>
    <col min="4" max="5" width="5.77777777777778" style="5" customWidth="1"/>
    <col min="6" max="6" width="22.8055555555556" style="5" customWidth="1"/>
    <col min="7" max="7" width="10.6296296296296" style="5" customWidth="1"/>
    <col min="8" max="16266" width="9" style="1"/>
    <col min="16267" max="16384" width="9.64814814814815" style="1"/>
  </cols>
  <sheetData>
    <row r="1" s="1" customFormat="1" ht="15.6" spans="1:7">
      <c r="A1" s="8" t="s">
        <v>6</v>
      </c>
      <c r="B1" s="8"/>
      <c r="C1" s="8"/>
      <c r="D1" s="8"/>
      <c r="E1" s="8"/>
      <c r="F1" s="8"/>
      <c r="G1" s="8"/>
    </row>
    <row r="2" s="2" customFormat="1" spans="1:7">
      <c r="A2" s="9" t="s">
        <v>0</v>
      </c>
      <c r="B2" s="9" t="s">
        <v>7</v>
      </c>
      <c r="C2" s="9" t="s">
        <v>8</v>
      </c>
      <c r="D2" s="9" t="s">
        <v>2</v>
      </c>
      <c r="E2" s="9" t="s">
        <v>3</v>
      </c>
      <c r="F2" s="9" t="s">
        <v>9</v>
      </c>
      <c r="G2" s="10" t="s">
        <v>10</v>
      </c>
    </row>
    <row r="3" s="2" customFormat="1" spans="1:7">
      <c r="A3" s="11" t="s">
        <v>11</v>
      </c>
      <c r="B3" s="11"/>
      <c r="C3" s="11"/>
      <c r="D3" s="11"/>
      <c r="E3" s="11"/>
      <c r="F3" s="12"/>
      <c r="G3" s="13"/>
    </row>
    <row r="4" s="2" customFormat="1" spans="1:7">
      <c r="A4" s="12"/>
      <c r="B4" s="12"/>
      <c r="C4" s="14" t="s">
        <v>12</v>
      </c>
      <c r="D4" s="12"/>
      <c r="E4" s="12"/>
      <c r="F4" s="12"/>
      <c r="G4" s="13"/>
    </row>
    <row r="5" s="2" customFormat="1" ht="409" customHeight="1" spans="1:7">
      <c r="A5" s="13">
        <v>1</v>
      </c>
      <c r="B5" s="13" t="s">
        <v>13</v>
      </c>
      <c r="C5" s="15" t="s">
        <v>14</v>
      </c>
      <c r="D5" s="13">
        <v>1</v>
      </c>
      <c r="E5" s="13" t="s">
        <v>15</v>
      </c>
      <c r="F5" s="12"/>
      <c r="G5" s="13"/>
    </row>
    <row r="6" s="2" customFormat="1" ht="409.5" spans="1:7">
      <c r="A6" s="13">
        <v>2</v>
      </c>
      <c r="B6" s="13" t="s">
        <v>16</v>
      </c>
      <c r="C6" s="15" t="s">
        <v>17</v>
      </c>
      <c r="D6" s="13">
        <v>1</v>
      </c>
      <c r="E6" s="13" t="s">
        <v>15</v>
      </c>
      <c r="F6" s="12"/>
      <c r="G6" s="13"/>
    </row>
    <row r="7" s="2" customFormat="1" ht="132" customHeight="1" spans="1:7">
      <c r="A7" s="13">
        <v>3</v>
      </c>
      <c r="B7" s="13" t="s">
        <v>18</v>
      </c>
      <c r="C7" s="15" t="s">
        <v>19</v>
      </c>
      <c r="D7" s="13">
        <v>10</v>
      </c>
      <c r="E7" s="13" t="s">
        <v>15</v>
      </c>
      <c r="F7" s="12"/>
      <c r="G7" s="13"/>
    </row>
    <row r="8" s="2" customFormat="1" ht="69.6" spans="1:7">
      <c r="A8" s="13">
        <v>4</v>
      </c>
      <c r="B8" s="13" t="s">
        <v>20</v>
      </c>
      <c r="C8" s="15" t="s">
        <v>21</v>
      </c>
      <c r="D8" s="13">
        <v>10</v>
      </c>
      <c r="E8" s="13" t="s">
        <v>22</v>
      </c>
      <c r="F8" s="12"/>
      <c r="G8" s="13" t="str">
        <f>_xlfn.DISPIMG("ID_20DA99C89C544106983617472FB8D1F3",1)</f>
        <v>=DISPIMG("ID_20DA99C89C544106983617472FB8D1F3",1)</v>
      </c>
    </row>
    <row r="9" s="2" customFormat="1" ht="76.8" spans="1:7">
      <c r="A9" s="13">
        <v>5</v>
      </c>
      <c r="B9" s="13" t="s">
        <v>23</v>
      </c>
      <c r="C9" s="15" t="s">
        <v>21</v>
      </c>
      <c r="D9" s="13">
        <v>10</v>
      </c>
      <c r="E9" s="13" t="s">
        <v>22</v>
      </c>
      <c r="F9" s="12"/>
      <c r="G9" s="13" t="str">
        <f>_xlfn.DISPIMG("ID_BCEA3E3038484AC7B7DCAD665939F117",1)</f>
        <v>=DISPIMG("ID_BCEA3E3038484AC7B7DCAD665939F117",1)</v>
      </c>
    </row>
    <row r="10" s="2" customFormat="1" ht="69.5" spans="1:7">
      <c r="A10" s="13">
        <v>6</v>
      </c>
      <c r="B10" s="13" t="s">
        <v>24</v>
      </c>
      <c r="C10" s="15" t="s">
        <v>21</v>
      </c>
      <c r="D10" s="13">
        <v>2</v>
      </c>
      <c r="E10" s="13" t="s">
        <v>22</v>
      </c>
      <c r="F10" s="12"/>
      <c r="G10" s="13" t="str">
        <f>_xlfn.DISPIMG("ID_463171D9855B4B3A96F783D914B39389",1)</f>
        <v>=DISPIMG("ID_463171D9855B4B3A96F783D914B39389",1)</v>
      </c>
    </row>
    <row r="11" s="2" customFormat="1" ht="92" customHeight="1" spans="1:7">
      <c r="A11" s="13">
        <v>7</v>
      </c>
      <c r="B11" s="13" t="s">
        <v>25</v>
      </c>
      <c r="C11" s="15" t="s">
        <v>26</v>
      </c>
      <c r="D11" s="13">
        <v>1</v>
      </c>
      <c r="E11" s="13" t="s">
        <v>15</v>
      </c>
      <c r="F11" s="12"/>
      <c r="G11" s="13"/>
    </row>
    <row r="12" s="2" customFormat="1" ht="231" customHeight="1" spans="1:7">
      <c r="A12" s="13">
        <v>8</v>
      </c>
      <c r="B12" s="13" t="s">
        <v>27</v>
      </c>
      <c r="C12" s="15" t="s">
        <v>28</v>
      </c>
      <c r="D12" s="13">
        <v>1</v>
      </c>
      <c r="E12" s="13" t="s">
        <v>29</v>
      </c>
      <c r="F12" s="12"/>
      <c r="G12" s="13"/>
    </row>
    <row r="13" s="2" customFormat="1" ht="123" customHeight="1" spans="1:7">
      <c r="A13" s="13">
        <v>9</v>
      </c>
      <c r="B13" s="13" t="s">
        <v>30</v>
      </c>
      <c r="C13" s="15" t="s">
        <v>31</v>
      </c>
      <c r="D13" s="13">
        <v>1</v>
      </c>
      <c r="E13" s="13" t="s">
        <v>15</v>
      </c>
      <c r="F13" s="12"/>
      <c r="G13" s="13"/>
    </row>
    <row r="14" s="2" customFormat="1" ht="259.2" spans="1:7">
      <c r="A14" s="13">
        <v>10</v>
      </c>
      <c r="B14" s="13" t="s">
        <v>32</v>
      </c>
      <c r="C14" s="15" t="s">
        <v>33</v>
      </c>
      <c r="D14" s="13">
        <v>1</v>
      </c>
      <c r="E14" s="13" t="s">
        <v>15</v>
      </c>
      <c r="F14" s="12"/>
      <c r="G14" s="13" t="str">
        <f>_xlfn.DISPIMG("ID_8567976D8F01498080142D765A56DAFC",1)</f>
        <v>=DISPIMG("ID_8567976D8F01498080142D765A56DAFC",1)</v>
      </c>
    </row>
    <row r="15" s="2" customFormat="1" ht="243" spans="1:7">
      <c r="A15" s="13">
        <v>11</v>
      </c>
      <c r="B15" s="13" t="s">
        <v>34</v>
      </c>
      <c r="C15" s="16" t="s">
        <v>35</v>
      </c>
      <c r="D15" s="13">
        <v>1</v>
      </c>
      <c r="E15" s="13" t="s">
        <v>15</v>
      </c>
      <c r="F15" s="12"/>
      <c r="G15" s="13" t="str">
        <f>_xlfn.DISPIMG("ID_3EF4DCDC1DF74FC685EA967EE8243CAA",1)</f>
        <v>=DISPIMG("ID_3EF4DCDC1DF74FC685EA967EE8243CAA",1)</v>
      </c>
    </row>
    <row r="16" s="2" customFormat="1" spans="1:7">
      <c r="A16" s="12"/>
      <c r="B16" s="12"/>
      <c r="C16" s="14" t="s">
        <v>36</v>
      </c>
      <c r="D16" s="12"/>
      <c r="E16" s="12"/>
      <c r="F16" s="17"/>
      <c r="G16" s="13"/>
    </row>
    <row r="17" s="2" customFormat="1" ht="302.4" spans="1:7">
      <c r="A17" s="13">
        <v>1</v>
      </c>
      <c r="B17" s="13" t="s">
        <v>37</v>
      </c>
      <c r="C17" s="16" t="s">
        <v>38</v>
      </c>
      <c r="D17" s="13">
        <v>1</v>
      </c>
      <c r="E17" s="13" t="s">
        <v>15</v>
      </c>
      <c r="F17" s="12"/>
      <c r="G17" s="13"/>
    </row>
    <row r="18" s="2" customFormat="1" ht="409.5" spans="1:7">
      <c r="A18" s="13">
        <v>2</v>
      </c>
      <c r="B18" s="13" t="s">
        <v>39</v>
      </c>
      <c r="C18" s="15" t="s">
        <v>40</v>
      </c>
      <c r="D18" s="13">
        <v>1</v>
      </c>
      <c r="E18" s="13" t="s">
        <v>15</v>
      </c>
      <c r="F18" s="12"/>
      <c r="G18" s="13" t="str">
        <f>_xlfn.DISPIMG("ID_F26CF48281384D9C8B9293C4EF8BB6CB",1)</f>
        <v>=DISPIMG("ID_F26CF48281384D9C8B9293C4EF8BB6CB",1)</v>
      </c>
    </row>
    <row r="19" s="2" customFormat="1" ht="43.2" spans="1:7">
      <c r="A19" s="13">
        <v>3</v>
      </c>
      <c r="B19" s="13" t="s">
        <v>41</v>
      </c>
      <c r="C19" s="15" t="s">
        <v>42</v>
      </c>
      <c r="D19" s="13">
        <v>1</v>
      </c>
      <c r="E19" s="13" t="s">
        <v>22</v>
      </c>
      <c r="F19" s="12"/>
      <c r="G19" s="13" t="str">
        <f>_xlfn.DISPIMG("ID_96272003D2D541AF825D077788B17E79",1)</f>
        <v>=DISPIMG("ID_96272003D2D541AF825D077788B17E79",1)</v>
      </c>
    </row>
    <row r="20" s="2" customFormat="1" ht="43.2" spans="1:7">
      <c r="A20" s="13">
        <v>4</v>
      </c>
      <c r="B20" s="13" t="s">
        <v>43</v>
      </c>
      <c r="C20" s="15" t="s">
        <v>42</v>
      </c>
      <c r="D20" s="13">
        <v>1</v>
      </c>
      <c r="E20" s="13" t="s">
        <v>22</v>
      </c>
      <c r="F20" s="12"/>
      <c r="G20" s="13"/>
    </row>
    <row r="21" s="2" customFormat="1" ht="43.2" spans="1:7">
      <c r="A21" s="13">
        <v>5</v>
      </c>
      <c r="B21" s="13" t="s">
        <v>44</v>
      </c>
      <c r="C21" s="15" t="s">
        <v>42</v>
      </c>
      <c r="D21" s="13">
        <v>1</v>
      </c>
      <c r="E21" s="13" t="s">
        <v>22</v>
      </c>
      <c r="F21" s="12"/>
      <c r="G21" s="13"/>
    </row>
    <row r="22" s="2" customFormat="1" ht="43.2" spans="1:7">
      <c r="A22" s="13">
        <v>6</v>
      </c>
      <c r="B22" s="13" t="s">
        <v>45</v>
      </c>
      <c r="C22" s="15" t="s">
        <v>42</v>
      </c>
      <c r="D22" s="13">
        <v>1</v>
      </c>
      <c r="E22" s="13" t="s">
        <v>22</v>
      </c>
      <c r="F22" s="12"/>
      <c r="G22" s="13"/>
    </row>
    <row r="23" s="2" customFormat="1" ht="43.2" spans="1:7">
      <c r="A23" s="13">
        <v>7</v>
      </c>
      <c r="B23" s="13" t="s">
        <v>46</v>
      </c>
      <c r="C23" s="15" t="s">
        <v>42</v>
      </c>
      <c r="D23" s="13">
        <v>1</v>
      </c>
      <c r="E23" s="13" t="s">
        <v>22</v>
      </c>
      <c r="F23" s="12"/>
      <c r="G23" s="13"/>
    </row>
    <row r="24" s="2" customFormat="1" ht="43.2" spans="1:7">
      <c r="A24" s="13">
        <v>8</v>
      </c>
      <c r="B24" s="13" t="s">
        <v>47</v>
      </c>
      <c r="C24" s="15" t="s">
        <v>42</v>
      </c>
      <c r="D24" s="13">
        <v>1</v>
      </c>
      <c r="E24" s="13" t="s">
        <v>22</v>
      </c>
      <c r="F24" s="12"/>
      <c r="G24" s="13"/>
    </row>
    <row r="25" s="2" customFormat="1" ht="43.2" spans="1:7">
      <c r="A25" s="13">
        <v>9</v>
      </c>
      <c r="B25" s="13" t="s">
        <v>48</v>
      </c>
      <c r="C25" s="15" t="s">
        <v>42</v>
      </c>
      <c r="D25" s="13">
        <v>1</v>
      </c>
      <c r="E25" s="13" t="s">
        <v>22</v>
      </c>
      <c r="F25" s="12"/>
      <c r="G25" s="13"/>
    </row>
    <row r="26" s="2" customFormat="1" ht="43.2" spans="1:7">
      <c r="A26" s="13">
        <v>10</v>
      </c>
      <c r="B26" s="13" t="s">
        <v>49</v>
      </c>
      <c r="C26" s="15" t="s">
        <v>42</v>
      </c>
      <c r="D26" s="13">
        <v>1</v>
      </c>
      <c r="E26" s="13" t="s">
        <v>22</v>
      </c>
      <c r="F26" s="12"/>
      <c r="G26" s="13"/>
    </row>
    <row r="27" s="2" customFormat="1" ht="43.2" spans="1:7">
      <c r="A27" s="13">
        <v>11</v>
      </c>
      <c r="B27" s="13" t="s">
        <v>50</v>
      </c>
      <c r="C27" s="15" t="s">
        <v>42</v>
      </c>
      <c r="D27" s="13">
        <v>1</v>
      </c>
      <c r="E27" s="13" t="s">
        <v>22</v>
      </c>
      <c r="F27" s="12"/>
      <c r="G27" s="13"/>
    </row>
    <row r="28" s="2" customFormat="1" ht="43.2" spans="1:7">
      <c r="A28" s="13">
        <v>12</v>
      </c>
      <c r="B28" s="13" t="s">
        <v>51</v>
      </c>
      <c r="C28" s="15" t="s">
        <v>42</v>
      </c>
      <c r="D28" s="13">
        <v>1</v>
      </c>
      <c r="E28" s="13" t="s">
        <v>22</v>
      </c>
      <c r="F28" s="12"/>
      <c r="G28" s="13"/>
    </row>
    <row r="29" s="2" customFormat="1" ht="43.2" spans="1:7">
      <c r="A29" s="13">
        <v>13</v>
      </c>
      <c r="B29" s="13" t="s">
        <v>52</v>
      </c>
      <c r="C29" s="15" t="s">
        <v>42</v>
      </c>
      <c r="D29" s="13">
        <v>1</v>
      </c>
      <c r="E29" s="13" t="s">
        <v>22</v>
      </c>
      <c r="F29" s="12"/>
      <c r="G29" s="13"/>
    </row>
    <row r="30" s="2" customFormat="1" ht="43.2" spans="1:7">
      <c r="A30" s="13">
        <v>14</v>
      </c>
      <c r="B30" s="13" t="s">
        <v>53</v>
      </c>
      <c r="C30" s="15" t="s">
        <v>42</v>
      </c>
      <c r="D30" s="13">
        <v>1</v>
      </c>
      <c r="E30" s="13" t="s">
        <v>22</v>
      </c>
      <c r="F30" s="12"/>
      <c r="G30" s="13"/>
    </row>
    <row r="31" s="2" customFormat="1" ht="43.2" spans="1:7">
      <c r="A31" s="13">
        <v>15</v>
      </c>
      <c r="B31" s="13" t="s">
        <v>54</v>
      </c>
      <c r="C31" s="15" t="s">
        <v>42</v>
      </c>
      <c r="D31" s="13">
        <v>1</v>
      </c>
      <c r="E31" s="13" t="s">
        <v>22</v>
      </c>
      <c r="F31" s="12"/>
      <c r="G31" s="13"/>
    </row>
    <row r="32" s="2" customFormat="1" ht="43.2" spans="1:7">
      <c r="A32" s="13">
        <v>16</v>
      </c>
      <c r="B32" s="13" t="s">
        <v>55</v>
      </c>
      <c r="C32" s="15" t="s">
        <v>42</v>
      </c>
      <c r="D32" s="13">
        <v>1</v>
      </c>
      <c r="E32" s="13" t="s">
        <v>22</v>
      </c>
      <c r="F32" s="12"/>
      <c r="G32" s="13"/>
    </row>
    <row r="33" s="2" customFormat="1" ht="43.2" spans="1:7">
      <c r="A33" s="13">
        <v>17</v>
      </c>
      <c r="B33" s="13" t="s">
        <v>56</v>
      </c>
      <c r="C33" s="15" t="s">
        <v>42</v>
      </c>
      <c r="D33" s="13">
        <v>1</v>
      </c>
      <c r="E33" s="13" t="s">
        <v>22</v>
      </c>
      <c r="F33" s="12"/>
      <c r="G33" s="13"/>
    </row>
    <row r="34" s="2" customFormat="1" ht="43.2" spans="1:7">
      <c r="A34" s="13">
        <v>18</v>
      </c>
      <c r="B34" s="13" t="s">
        <v>57</v>
      </c>
      <c r="C34" s="15" t="s">
        <v>42</v>
      </c>
      <c r="D34" s="13">
        <v>1</v>
      </c>
      <c r="E34" s="13" t="s">
        <v>22</v>
      </c>
      <c r="F34" s="12"/>
      <c r="G34" s="13"/>
    </row>
    <row r="35" s="2" customFormat="1" ht="43.2" spans="1:7">
      <c r="A35" s="13">
        <v>19</v>
      </c>
      <c r="B35" s="13" t="s">
        <v>58</v>
      </c>
      <c r="C35" s="15" t="s">
        <v>42</v>
      </c>
      <c r="D35" s="13">
        <v>1</v>
      </c>
      <c r="E35" s="13" t="s">
        <v>22</v>
      </c>
      <c r="F35" s="12"/>
      <c r="G35" s="13"/>
    </row>
    <row r="36" s="2" customFormat="1" ht="43.2" spans="1:7">
      <c r="A36" s="13">
        <v>20</v>
      </c>
      <c r="B36" s="13" t="s">
        <v>59</v>
      </c>
      <c r="C36" s="15" t="s">
        <v>42</v>
      </c>
      <c r="D36" s="13">
        <v>1</v>
      </c>
      <c r="E36" s="13" t="s">
        <v>22</v>
      </c>
      <c r="F36" s="12"/>
      <c r="G36" s="13"/>
    </row>
    <row r="37" s="2" customFormat="1" ht="43.2" spans="1:7">
      <c r="A37" s="13">
        <v>21</v>
      </c>
      <c r="B37" s="13" t="s">
        <v>60</v>
      </c>
      <c r="C37" s="15" t="s">
        <v>61</v>
      </c>
      <c r="D37" s="13">
        <v>1</v>
      </c>
      <c r="E37" s="13" t="s">
        <v>15</v>
      </c>
      <c r="F37" s="12"/>
      <c r="G37" s="13"/>
    </row>
    <row r="38" s="2" customFormat="1" spans="1:7">
      <c r="A38" s="12"/>
      <c r="B38" s="12"/>
      <c r="C38" s="18"/>
      <c r="D38" s="12"/>
      <c r="E38" s="12"/>
      <c r="F38" s="19"/>
      <c r="G38" s="19"/>
    </row>
    <row r="39" s="2" customFormat="1" spans="1:7">
      <c r="A39" s="11" t="s">
        <v>62</v>
      </c>
      <c r="B39" s="11"/>
      <c r="C39" s="11"/>
      <c r="D39" s="11"/>
      <c r="E39" s="11"/>
      <c r="F39" s="12"/>
      <c r="G39" s="13"/>
    </row>
    <row r="40" s="2" customFormat="1" spans="1:7">
      <c r="A40" s="12"/>
      <c r="B40" s="12"/>
      <c r="C40" s="14" t="s">
        <v>63</v>
      </c>
      <c r="D40" s="12"/>
      <c r="E40" s="12"/>
      <c r="F40" s="12"/>
      <c r="G40" s="13"/>
    </row>
    <row r="41" s="2" customFormat="1" ht="28.8" spans="1:7">
      <c r="A41" s="12">
        <v>1</v>
      </c>
      <c r="B41" s="12" t="s">
        <v>64</v>
      </c>
      <c r="C41" s="18" t="s">
        <v>65</v>
      </c>
      <c r="D41" s="12">
        <v>1</v>
      </c>
      <c r="E41" s="12" t="s">
        <v>15</v>
      </c>
      <c r="F41" s="12"/>
      <c r="G41" s="13"/>
    </row>
    <row r="42" s="2" customFormat="1" ht="409.5" spans="1:7">
      <c r="A42" s="12">
        <v>2</v>
      </c>
      <c r="B42" s="12" t="s">
        <v>66</v>
      </c>
      <c r="C42" s="16" t="s">
        <v>67</v>
      </c>
      <c r="D42" s="12">
        <v>1</v>
      </c>
      <c r="E42" s="12" t="s">
        <v>29</v>
      </c>
      <c r="F42" s="12"/>
      <c r="G42" s="13"/>
    </row>
    <row r="43" s="2" customFormat="1" ht="409.5" spans="1:7">
      <c r="A43" s="12">
        <v>3</v>
      </c>
      <c r="B43" s="12" t="s">
        <v>68</v>
      </c>
      <c r="C43" s="16" t="s">
        <v>69</v>
      </c>
      <c r="D43" s="12">
        <v>1</v>
      </c>
      <c r="E43" s="12" t="s">
        <v>29</v>
      </c>
      <c r="F43" s="12"/>
      <c r="G43" s="13"/>
    </row>
    <row r="44" s="2" customFormat="1" spans="1:7">
      <c r="A44" s="12"/>
      <c r="B44" s="12"/>
      <c r="C44" s="14" t="s">
        <v>70</v>
      </c>
      <c r="D44" s="12"/>
      <c r="E44" s="12"/>
      <c r="F44" s="12"/>
      <c r="G44" s="13"/>
    </row>
    <row r="45" s="2" customFormat="1" ht="202.5" spans="1:7">
      <c r="A45" s="12">
        <v>1</v>
      </c>
      <c r="B45" s="12" t="s">
        <v>71</v>
      </c>
      <c r="C45" s="16" t="s">
        <v>72</v>
      </c>
      <c r="D45" s="12">
        <v>1</v>
      </c>
      <c r="E45" s="12" t="s">
        <v>15</v>
      </c>
      <c r="F45" s="12"/>
      <c r="G45" s="13" t="str">
        <f>_xlfn.DISPIMG("ID_0DDB0B20366B42839D5E41B8151258F7",1)</f>
        <v>=DISPIMG("ID_0DDB0B20366B42839D5E41B8151258F7",1)</v>
      </c>
    </row>
    <row r="46" s="2" customFormat="1" spans="1:7">
      <c r="A46" s="12"/>
      <c r="B46" s="12"/>
      <c r="C46" s="14" t="s">
        <v>73</v>
      </c>
      <c r="D46" s="12"/>
      <c r="E46" s="12"/>
      <c r="F46" s="12"/>
      <c r="G46" s="13"/>
    </row>
    <row r="47" s="2" customFormat="1" ht="86.4" spans="1:7">
      <c r="A47" s="12">
        <v>1</v>
      </c>
      <c r="B47" s="12" t="s">
        <v>74</v>
      </c>
      <c r="C47" s="18" t="s">
        <v>75</v>
      </c>
      <c r="D47" s="12">
        <v>2</v>
      </c>
      <c r="E47" s="12" t="s">
        <v>76</v>
      </c>
      <c r="F47" s="17"/>
      <c r="G47" s="13"/>
    </row>
    <row r="48" s="2" customFormat="1" ht="216" spans="1:7">
      <c r="A48" s="12">
        <v>2</v>
      </c>
      <c r="B48" s="12" t="s">
        <v>77</v>
      </c>
      <c r="C48" s="18" t="s">
        <v>78</v>
      </c>
      <c r="D48" s="12">
        <v>2</v>
      </c>
      <c r="E48" s="12" t="s">
        <v>29</v>
      </c>
      <c r="F48" s="17"/>
      <c r="G48" s="13"/>
    </row>
    <row r="49" s="2" customFormat="1" ht="115.2" spans="1:7">
      <c r="A49" s="12">
        <v>3</v>
      </c>
      <c r="B49" s="12" t="s">
        <v>79</v>
      </c>
      <c r="C49" s="15" t="s">
        <v>80</v>
      </c>
      <c r="D49" s="12">
        <v>2</v>
      </c>
      <c r="E49" s="12" t="s">
        <v>81</v>
      </c>
      <c r="F49" s="17"/>
      <c r="G49" s="13"/>
    </row>
    <row r="50" s="2" customFormat="1" ht="43.2" spans="1:7">
      <c r="A50" s="12">
        <v>4</v>
      </c>
      <c r="B50" s="12" t="s">
        <v>82</v>
      </c>
      <c r="C50" s="15" t="s">
        <v>83</v>
      </c>
      <c r="D50" s="12">
        <v>7</v>
      </c>
      <c r="E50" s="12" t="s">
        <v>22</v>
      </c>
      <c r="F50" s="17"/>
      <c r="G50" s="13"/>
    </row>
    <row r="51" s="2" customFormat="1" spans="1:7">
      <c r="A51" s="12"/>
      <c r="B51" s="12"/>
      <c r="C51" s="14" t="s">
        <v>84</v>
      </c>
      <c r="D51" s="12"/>
      <c r="E51" s="12"/>
      <c r="F51" s="12"/>
      <c r="G51" s="13"/>
    </row>
    <row r="52" s="2" customFormat="1" ht="409.5" spans="1:7">
      <c r="A52" s="12">
        <v>1</v>
      </c>
      <c r="B52" s="12" t="s">
        <v>85</v>
      </c>
      <c r="C52" s="16" t="s">
        <v>86</v>
      </c>
      <c r="D52" s="12">
        <v>2</v>
      </c>
      <c r="E52" s="12" t="s">
        <v>15</v>
      </c>
      <c r="F52" s="12"/>
      <c r="G52" s="13"/>
    </row>
    <row r="53" s="2" customFormat="1" spans="1:7">
      <c r="A53" s="12"/>
      <c r="B53" s="12"/>
      <c r="C53" s="14" t="s">
        <v>87</v>
      </c>
      <c r="D53" s="12"/>
      <c r="E53" s="12"/>
      <c r="F53" s="12"/>
      <c r="G53" s="13"/>
    </row>
    <row r="54" s="2" customFormat="1" ht="409.5" spans="1:7">
      <c r="A54" s="12">
        <v>1</v>
      </c>
      <c r="B54" s="12" t="s">
        <v>88</v>
      </c>
      <c r="C54" s="16" t="s">
        <v>89</v>
      </c>
      <c r="D54" s="12">
        <v>1</v>
      </c>
      <c r="E54" s="12" t="s">
        <v>15</v>
      </c>
      <c r="F54" s="12"/>
      <c r="G54" s="13"/>
    </row>
    <row r="55" s="2" customFormat="1" ht="409.5" spans="1:7">
      <c r="A55" s="12">
        <v>2</v>
      </c>
      <c r="B55" s="12" t="s">
        <v>90</v>
      </c>
      <c r="C55" s="16" t="s">
        <v>91</v>
      </c>
      <c r="D55" s="12">
        <v>2</v>
      </c>
      <c r="E55" s="12" t="s">
        <v>15</v>
      </c>
      <c r="F55" s="12"/>
      <c r="G55" s="13"/>
    </row>
    <row r="56" s="2" customFormat="1" ht="409.5" spans="1:7">
      <c r="A56" s="12">
        <v>3</v>
      </c>
      <c r="B56" s="13" t="s">
        <v>92</v>
      </c>
      <c r="C56" s="20" t="s">
        <v>93</v>
      </c>
      <c r="D56" s="12">
        <v>1</v>
      </c>
      <c r="E56" s="12" t="s">
        <v>29</v>
      </c>
      <c r="F56" s="12"/>
      <c r="G56" s="13" t="str">
        <f>_xlfn.DISPIMG("ID_ACC59313B10444C5916E469AD4031020",1)</f>
        <v>=DISPIMG("ID_ACC59313B10444C5916E469AD4031020",1)</v>
      </c>
    </row>
    <row r="57" s="2" customFormat="1" spans="1:7">
      <c r="A57" s="12"/>
      <c r="B57" s="12"/>
      <c r="C57" s="14" t="s">
        <v>94</v>
      </c>
      <c r="D57" s="12"/>
      <c r="E57" s="12"/>
      <c r="F57" s="12"/>
      <c r="G57" s="13"/>
    </row>
    <row r="58" s="2" customFormat="1" ht="302.4" spans="1:7">
      <c r="A58" s="13">
        <v>1</v>
      </c>
      <c r="B58" s="12" t="s">
        <v>95</v>
      </c>
      <c r="C58" s="18" t="s">
        <v>96</v>
      </c>
      <c r="D58" s="12">
        <v>1</v>
      </c>
      <c r="E58" s="12" t="s">
        <v>15</v>
      </c>
      <c r="F58" s="12"/>
      <c r="G58" s="13" t="str">
        <f>_xlfn.DISPIMG("ID_E269E0CAF7CC44B98C932E7698A0F1E6",1)</f>
        <v>=DISPIMG("ID_E269E0CAF7CC44B98C932E7698A0F1E6",1)</v>
      </c>
    </row>
    <row r="59" s="2" customFormat="1" ht="331.2" spans="1:7">
      <c r="A59" s="13">
        <v>2</v>
      </c>
      <c r="B59" s="12" t="s">
        <v>97</v>
      </c>
      <c r="C59" s="18" t="s">
        <v>98</v>
      </c>
      <c r="D59" s="12">
        <v>1</v>
      </c>
      <c r="E59" s="12" t="s">
        <v>15</v>
      </c>
      <c r="F59" s="12"/>
      <c r="G59" s="13" t="str">
        <f>_xlfn.DISPIMG("ID_2C4CDF13E9E24BC0B3FD0C8EB77982D2",1)</f>
        <v>=DISPIMG("ID_2C4CDF13E9E24BC0B3FD0C8EB77982D2",1)</v>
      </c>
    </row>
    <row r="60" s="2" customFormat="1" ht="244.8" spans="1:7">
      <c r="A60" s="13">
        <v>3</v>
      </c>
      <c r="B60" s="12" t="s">
        <v>99</v>
      </c>
      <c r="C60" s="18" t="s">
        <v>100</v>
      </c>
      <c r="D60" s="12">
        <v>1</v>
      </c>
      <c r="E60" s="12" t="s">
        <v>15</v>
      </c>
      <c r="F60" s="12"/>
      <c r="G60" s="13" t="str">
        <f>_xlfn.DISPIMG("ID_E6EB172ACA12448497D2D6B15421A096",1)</f>
        <v>=DISPIMG("ID_E6EB172ACA12448497D2D6B15421A096",1)</v>
      </c>
    </row>
    <row r="61" s="2" customFormat="1" spans="1:7">
      <c r="A61" s="12"/>
      <c r="B61" s="12"/>
      <c r="C61" s="18"/>
      <c r="D61" s="12"/>
      <c r="E61" s="12"/>
      <c r="F61" s="19"/>
      <c r="G61" s="19"/>
    </row>
    <row r="62" s="2" customFormat="1" spans="1:7">
      <c r="A62" s="11" t="s">
        <v>101</v>
      </c>
      <c r="B62" s="11"/>
      <c r="C62" s="11"/>
      <c r="D62" s="11"/>
      <c r="E62" s="11"/>
      <c r="F62" s="12"/>
      <c r="G62" s="13"/>
    </row>
    <row r="63" s="2" customFormat="1" ht="374.4" spans="1:7">
      <c r="A63" s="12">
        <v>1</v>
      </c>
      <c r="B63" s="12" t="s">
        <v>102</v>
      </c>
      <c r="C63" s="18" t="s">
        <v>103</v>
      </c>
      <c r="D63" s="12">
        <v>8</v>
      </c>
      <c r="E63" s="12" t="s">
        <v>15</v>
      </c>
      <c r="F63" s="12" t="s">
        <v>104</v>
      </c>
      <c r="G63" s="13"/>
    </row>
    <row r="64" s="2" customFormat="1" ht="100.8" spans="1:7">
      <c r="A64" s="12">
        <v>2</v>
      </c>
      <c r="B64" s="12" t="s">
        <v>105</v>
      </c>
      <c r="C64" s="18" t="s">
        <v>106</v>
      </c>
      <c r="D64" s="12">
        <v>3</v>
      </c>
      <c r="E64" s="12" t="s">
        <v>15</v>
      </c>
      <c r="F64" s="12" t="s">
        <v>107</v>
      </c>
      <c r="G64" s="13"/>
    </row>
    <row r="65" s="2" customFormat="1" ht="57.6" spans="1:7">
      <c r="A65" s="12">
        <v>3</v>
      </c>
      <c r="B65" s="12" t="s">
        <v>108</v>
      </c>
      <c r="C65" s="18" t="s">
        <v>109</v>
      </c>
      <c r="D65" s="12">
        <v>25</v>
      </c>
      <c r="E65" s="12" t="s">
        <v>15</v>
      </c>
      <c r="F65" s="12"/>
      <c r="G65" s="13"/>
    </row>
    <row r="66" s="2" customFormat="1" ht="86.4" spans="1:7">
      <c r="A66" s="12">
        <v>4</v>
      </c>
      <c r="B66" s="12" t="s">
        <v>110</v>
      </c>
      <c r="C66" s="18" t="s">
        <v>111</v>
      </c>
      <c r="D66" s="12">
        <v>25</v>
      </c>
      <c r="E66" s="12" t="s">
        <v>15</v>
      </c>
      <c r="F66" s="12"/>
      <c r="G66" s="13"/>
    </row>
    <row r="67" s="2" customFormat="1" ht="201.6" spans="1:7">
      <c r="A67" s="12">
        <v>5</v>
      </c>
      <c r="B67" s="12" t="s">
        <v>112</v>
      </c>
      <c r="C67" s="18" t="s">
        <v>113</v>
      </c>
      <c r="D67" s="12">
        <v>25</v>
      </c>
      <c r="E67" s="12" t="s">
        <v>15</v>
      </c>
      <c r="F67" s="12"/>
      <c r="G67" s="13"/>
    </row>
    <row r="68" s="2" customFormat="1" ht="201.6" spans="1:7">
      <c r="A68" s="12">
        <v>6</v>
      </c>
      <c r="B68" s="12" t="s">
        <v>114</v>
      </c>
      <c r="C68" s="18" t="s">
        <v>115</v>
      </c>
      <c r="D68" s="12">
        <v>25</v>
      </c>
      <c r="E68" s="12" t="s">
        <v>15</v>
      </c>
      <c r="F68" s="12"/>
      <c r="G68" s="13"/>
    </row>
    <row r="69" s="2" customFormat="1" ht="409.5" spans="1:7">
      <c r="A69" s="12">
        <v>7</v>
      </c>
      <c r="B69" s="12" t="s">
        <v>116</v>
      </c>
      <c r="C69" s="18" t="s">
        <v>117</v>
      </c>
      <c r="D69" s="12">
        <v>25</v>
      </c>
      <c r="E69" s="12" t="s">
        <v>15</v>
      </c>
      <c r="F69" s="12"/>
      <c r="G69" s="13"/>
    </row>
    <row r="70" s="2" customFormat="1" ht="172.8" spans="1:7">
      <c r="A70" s="12">
        <v>8</v>
      </c>
      <c r="B70" s="12" t="s">
        <v>118</v>
      </c>
      <c r="C70" s="18" t="s">
        <v>119</v>
      </c>
      <c r="D70" s="12">
        <v>9</v>
      </c>
      <c r="E70" s="12" t="s">
        <v>15</v>
      </c>
      <c r="F70" s="12" t="s">
        <v>120</v>
      </c>
      <c r="G70" s="13"/>
    </row>
    <row r="71" s="2" customFormat="1" ht="67" customHeight="1" spans="1:7">
      <c r="A71" s="12">
        <v>9</v>
      </c>
      <c r="B71" s="12" t="s">
        <v>121</v>
      </c>
      <c r="C71" s="18" t="s">
        <v>122</v>
      </c>
      <c r="D71" s="12">
        <v>3</v>
      </c>
      <c r="E71" s="12" t="s">
        <v>15</v>
      </c>
      <c r="F71" s="12" t="s">
        <v>107</v>
      </c>
      <c r="G71" s="13"/>
    </row>
    <row r="72" s="2" customFormat="1" ht="28.8" spans="1:7">
      <c r="A72" s="12">
        <v>10</v>
      </c>
      <c r="B72" s="12" t="s">
        <v>123</v>
      </c>
      <c r="C72" s="18" t="s">
        <v>124</v>
      </c>
      <c r="D72" s="12">
        <v>9</v>
      </c>
      <c r="E72" s="12" t="s">
        <v>15</v>
      </c>
      <c r="F72" s="12"/>
      <c r="G72" s="13"/>
    </row>
    <row r="73" s="2" customFormat="1" ht="409.5" spans="1:7">
      <c r="A73" s="12">
        <v>11</v>
      </c>
      <c r="B73" s="12" t="s">
        <v>125</v>
      </c>
      <c r="C73" s="18" t="s">
        <v>126</v>
      </c>
      <c r="D73" s="12">
        <v>10</v>
      </c>
      <c r="E73" s="12" t="s">
        <v>15</v>
      </c>
      <c r="F73" s="12"/>
      <c r="G73" s="13"/>
    </row>
    <row r="74" s="2" customFormat="1" ht="158.4" spans="1:7">
      <c r="A74" s="12">
        <v>12</v>
      </c>
      <c r="B74" s="12" t="s">
        <v>127</v>
      </c>
      <c r="C74" s="18" t="s">
        <v>128</v>
      </c>
      <c r="D74" s="12">
        <v>2</v>
      </c>
      <c r="E74" s="12" t="s">
        <v>15</v>
      </c>
      <c r="F74" s="12"/>
      <c r="G74" s="13"/>
    </row>
    <row r="75" s="2" customFormat="1" ht="72" spans="1:7">
      <c r="A75" s="12">
        <v>13</v>
      </c>
      <c r="B75" s="12" t="s">
        <v>129</v>
      </c>
      <c r="C75" s="18" t="s">
        <v>130</v>
      </c>
      <c r="D75" s="12">
        <v>10</v>
      </c>
      <c r="E75" s="12" t="s">
        <v>15</v>
      </c>
      <c r="F75" s="12"/>
      <c r="G75" s="13"/>
    </row>
    <row r="76" s="2" customFormat="1" ht="86.4" spans="1:7">
      <c r="A76" s="12">
        <v>14</v>
      </c>
      <c r="B76" s="12" t="s">
        <v>131</v>
      </c>
      <c r="C76" s="18" t="s">
        <v>132</v>
      </c>
      <c r="D76" s="12">
        <v>10</v>
      </c>
      <c r="E76" s="12" t="s">
        <v>15</v>
      </c>
      <c r="F76" s="12"/>
      <c r="G76" s="13"/>
    </row>
    <row r="77" s="2" customFormat="1" ht="187.2" spans="1:7">
      <c r="A77" s="12">
        <v>15</v>
      </c>
      <c r="B77" s="12" t="s">
        <v>133</v>
      </c>
      <c r="C77" s="18" t="s">
        <v>134</v>
      </c>
      <c r="D77" s="12">
        <v>1</v>
      </c>
      <c r="E77" s="12" t="s">
        <v>15</v>
      </c>
      <c r="F77" s="12"/>
      <c r="G77" s="13"/>
    </row>
    <row r="78" s="2" customFormat="1" ht="187.2" spans="1:7">
      <c r="A78" s="12">
        <v>16</v>
      </c>
      <c r="B78" s="12" t="s">
        <v>135</v>
      </c>
      <c r="C78" s="18" t="s">
        <v>136</v>
      </c>
      <c r="D78" s="12">
        <v>1</v>
      </c>
      <c r="E78" s="12" t="s">
        <v>15</v>
      </c>
      <c r="F78" s="12"/>
      <c r="G78" s="13"/>
    </row>
    <row r="79" s="2" customFormat="1" ht="158.4" spans="1:7">
      <c r="A79" s="12">
        <v>17</v>
      </c>
      <c r="B79" s="12" t="s">
        <v>137</v>
      </c>
      <c r="C79" s="18" t="s">
        <v>138</v>
      </c>
      <c r="D79" s="12">
        <v>2</v>
      </c>
      <c r="E79" s="12" t="s">
        <v>15</v>
      </c>
      <c r="F79" s="12"/>
      <c r="G79" s="13"/>
    </row>
    <row r="80" s="2" customFormat="1" ht="129.6" spans="1:7">
      <c r="A80" s="12">
        <v>18</v>
      </c>
      <c r="B80" s="12" t="s">
        <v>139</v>
      </c>
      <c r="C80" s="18" t="s">
        <v>140</v>
      </c>
      <c r="D80" s="12">
        <v>2</v>
      </c>
      <c r="E80" s="12" t="s">
        <v>15</v>
      </c>
      <c r="F80" s="12"/>
      <c r="G80" s="13"/>
    </row>
    <row r="81" s="2" customFormat="1" ht="158.4" spans="1:7">
      <c r="A81" s="12">
        <v>19</v>
      </c>
      <c r="B81" s="12" t="s">
        <v>141</v>
      </c>
      <c r="C81" s="18" t="s">
        <v>142</v>
      </c>
      <c r="D81" s="12">
        <v>2</v>
      </c>
      <c r="E81" s="12" t="s">
        <v>15</v>
      </c>
      <c r="F81" s="12"/>
      <c r="G81" s="13"/>
    </row>
    <row r="82" s="2" customFormat="1" ht="216" spans="1:7">
      <c r="A82" s="12">
        <v>20</v>
      </c>
      <c r="B82" s="12" t="s">
        <v>143</v>
      </c>
      <c r="C82" s="18" t="s">
        <v>144</v>
      </c>
      <c r="D82" s="12">
        <v>1</v>
      </c>
      <c r="E82" s="12" t="s">
        <v>15</v>
      </c>
      <c r="F82" s="12"/>
      <c r="G82" s="13"/>
    </row>
    <row r="83" s="2" customFormat="1" ht="201.6" spans="1:7">
      <c r="A83" s="12">
        <v>21</v>
      </c>
      <c r="B83" s="12" t="s">
        <v>145</v>
      </c>
      <c r="C83" s="18" t="s">
        <v>146</v>
      </c>
      <c r="D83" s="12">
        <v>1</v>
      </c>
      <c r="E83" s="12" t="s">
        <v>15</v>
      </c>
      <c r="F83" s="12"/>
      <c r="G83" s="13"/>
    </row>
    <row r="84" s="2" customFormat="1" ht="216" spans="1:7">
      <c r="A84" s="12">
        <v>22</v>
      </c>
      <c r="B84" s="12" t="s">
        <v>147</v>
      </c>
      <c r="C84" s="18" t="s">
        <v>148</v>
      </c>
      <c r="D84" s="12">
        <v>2</v>
      </c>
      <c r="E84" s="12" t="s">
        <v>15</v>
      </c>
      <c r="F84" s="12"/>
      <c r="G84" s="13"/>
    </row>
    <row r="85" s="2" customFormat="1" ht="158.4" spans="1:7">
      <c r="A85" s="12">
        <v>23</v>
      </c>
      <c r="B85" s="12" t="s">
        <v>149</v>
      </c>
      <c r="C85" s="18" t="s">
        <v>150</v>
      </c>
      <c r="D85" s="12">
        <v>20</v>
      </c>
      <c r="E85" s="12" t="s">
        <v>15</v>
      </c>
      <c r="F85" s="12"/>
      <c r="G85" s="13"/>
    </row>
    <row r="86" s="2" customFormat="1" ht="201.6" spans="1:7">
      <c r="A86" s="12">
        <v>24</v>
      </c>
      <c r="B86" s="12" t="s">
        <v>151</v>
      </c>
      <c r="C86" s="18" t="s">
        <v>152</v>
      </c>
      <c r="D86" s="12">
        <v>10</v>
      </c>
      <c r="E86" s="12" t="s">
        <v>15</v>
      </c>
      <c r="F86" s="12"/>
      <c r="G86" s="13"/>
    </row>
    <row r="87" s="2" customFormat="1" ht="158.4" spans="1:7">
      <c r="A87" s="12">
        <v>25</v>
      </c>
      <c r="B87" s="12" t="s">
        <v>153</v>
      </c>
      <c r="C87" s="18" t="s">
        <v>154</v>
      </c>
      <c r="D87" s="12">
        <v>20</v>
      </c>
      <c r="E87" s="12" t="s">
        <v>15</v>
      </c>
      <c r="F87" s="12"/>
      <c r="G87" s="13"/>
    </row>
    <row r="88" s="2" customFormat="1" ht="28.8" spans="1:7">
      <c r="A88" s="12">
        <v>26</v>
      </c>
      <c r="B88" s="12" t="s">
        <v>155</v>
      </c>
      <c r="C88" s="18" t="s">
        <v>156</v>
      </c>
      <c r="D88" s="12">
        <v>20</v>
      </c>
      <c r="E88" s="12" t="s">
        <v>15</v>
      </c>
      <c r="F88" s="12"/>
      <c r="G88" s="13"/>
    </row>
    <row r="89" s="2" customFormat="1" spans="1:7">
      <c r="A89" s="12">
        <v>27</v>
      </c>
      <c r="B89" s="12" t="s">
        <v>157</v>
      </c>
      <c r="C89" s="18" t="s">
        <v>158</v>
      </c>
      <c r="D89" s="12">
        <v>20</v>
      </c>
      <c r="E89" s="12" t="s">
        <v>15</v>
      </c>
      <c r="F89" s="12"/>
      <c r="G89" s="13"/>
    </row>
    <row r="90" s="2" customFormat="1" ht="409.5" spans="1:7">
      <c r="A90" s="12">
        <v>28</v>
      </c>
      <c r="B90" s="12" t="s">
        <v>159</v>
      </c>
      <c r="C90" s="18" t="s">
        <v>160</v>
      </c>
      <c r="D90" s="12">
        <v>1</v>
      </c>
      <c r="E90" s="12" t="s">
        <v>15</v>
      </c>
      <c r="F90" s="12" t="s">
        <v>161</v>
      </c>
      <c r="G90" s="13"/>
    </row>
    <row r="91" s="2" customFormat="1" ht="129.6" spans="1:7">
      <c r="A91" s="12">
        <v>29</v>
      </c>
      <c r="B91" s="12" t="s">
        <v>162</v>
      </c>
      <c r="C91" s="18" t="s">
        <v>163</v>
      </c>
      <c r="D91" s="12">
        <v>1</v>
      </c>
      <c r="E91" s="12" t="s">
        <v>29</v>
      </c>
      <c r="F91" s="12"/>
      <c r="G91" s="13"/>
    </row>
    <row r="92" s="2" customFormat="1" ht="129.6" spans="1:7">
      <c r="A92" s="12">
        <v>30</v>
      </c>
      <c r="B92" s="12" t="s">
        <v>164</v>
      </c>
      <c r="C92" s="18" t="s">
        <v>165</v>
      </c>
      <c r="D92" s="12">
        <v>60</v>
      </c>
      <c r="E92" s="12" t="s">
        <v>81</v>
      </c>
      <c r="F92" s="12"/>
      <c r="G92" s="13"/>
    </row>
    <row r="93" s="2" customFormat="1" ht="72" spans="1:7">
      <c r="A93" s="12">
        <v>31</v>
      </c>
      <c r="B93" s="12" t="s">
        <v>166</v>
      </c>
      <c r="C93" s="18" t="s">
        <v>167</v>
      </c>
      <c r="D93" s="12">
        <v>60</v>
      </c>
      <c r="E93" s="12" t="s">
        <v>81</v>
      </c>
      <c r="F93" s="12"/>
      <c r="G93" s="13"/>
    </row>
    <row r="94" s="2" customFormat="1" ht="129.6" spans="1:7">
      <c r="A94" s="12">
        <v>32</v>
      </c>
      <c r="B94" s="12" t="s">
        <v>168</v>
      </c>
      <c r="C94" s="18" t="s">
        <v>169</v>
      </c>
      <c r="D94" s="12">
        <v>1</v>
      </c>
      <c r="E94" s="12" t="s">
        <v>29</v>
      </c>
      <c r="F94" s="12"/>
      <c r="G94" s="13"/>
    </row>
    <row r="95" s="2" customFormat="1" ht="273.6" spans="1:7">
      <c r="A95" s="12">
        <v>33</v>
      </c>
      <c r="B95" s="12" t="s">
        <v>170</v>
      </c>
      <c r="C95" s="18" t="s">
        <v>171</v>
      </c>
      <c r="D95" s="12">
        <v>1</v>
      </c>
      <c r="E95" s="12" t="s">
        <v>29</v>
      </c>
      <c r="F95" s="12"/>
      <c r="G95" s="13"/>
    </row>
    <row r="96" s="2" customFormat="1" spans="1:7">
      <c r="A96" s="12"/>
      <c r="B96" s="12"/>
      <c r="C96" s="18"/>
      <c r="D96" s="12"/>
      <c r="E96" s="12"/>
      <c r="F96" s="19"/>
      <c r="G96" s="19"/>
    </row>
    <row r="97" s="2" customFormat="1" spans="1:7">
      <c r="A97" s="11" t="s">
        <v>172</v>
      </c>
      <c r="B97" s="11"/>
      <c r="C97" s="11"/>
      <c r="D97" s="11"/>
      <c r="E97" s="11"/>
      <c r="F97" s="12"/>
      <c r="G97" s="13"/>
    </row>
    <row r="98" s="2" customFormat="1" ht="86.4" spans="1:7">
      <c r="A98" s="13">
        <v>1</v>
      </c>
      <c r="B98" s="12" t="s">
        <v>173</v>
      </c>
      <c r="C98" s="18" t="s">
        <v>174</v>
      </c>
      <c r="D98" s="12">
        <v>1</v>
      </c>
      <c r="E98" s="12" t="s">
        <v>29</v>
      </c>
      <c r="F98" s="12"/>
      <c r="G98" s="13"/>
    </row>
    <row r="99" s="2" customFormat="1" ht="72" spans="1:7">
      <c r="A99" s="13">
        <v>2</v>
      </c>
      <c r="B99" s="12" t="s">
        <v>175</v>
      </c>
      <c r="C99" s="18" t="s">
        <v>176</v>
      </c>
      <c r="D99" s="12">
        <v>1</v>
      </c>
      <c r="E99" s="12" t="s">
        <v>22</v>
      </c>
      <c r="F99" s="12"/>
      <c r="G99" s="13"/>
    </row>
    <row r="100" s="2" customFormat="1" ht="28.8" spans="1:7">
      <c r="A100" s="13">
        <v>3</v>
      </c>
      <c r="B100" s="12" t="s">
        <v>177</v>
      </c>
      <c r="C100" s="18" t="s">
        <v>178</v>
      </c>
      <c r="D100" s="12">
        <v>4</v>
      </c>
      <c r="E100" s="12" t="s">
        <v>22</v>
      </c>
      <c r="F100" s="12"/>
      <c r="G100" s="13"/>
    </row>
    <row r="101" s="2" customFormat="1" spans="1:7">
      <c r="A101" s="13">
        <v>4</v>
      </c>
      <c r="B101" s="12" t="s">
        <v>179</v>
      </c>
      <c r="C101" s="18" t="s">
        <v>180</v>
      </c>
      <c r="D101" s="12">
        <v>4</v>
      </c>
      <c r="E101" s="12" t="s">
        <v>22</v>
      </c>
      <c r="F101" s="12"/>
      <c r="G101" s="13"/>
    </row>
    <row r="102" s="2" customFormat="1" ht="86.4" spans="1:7">
      <c r="A102" s="13">
        <v>5</v>
      </c>
      <c r="B102" s="12" t="s">
        <v>181</v>
      </c>
      <c r="C102" s="18" t="s">
        <v>182</v>
      </c>
      <c r="D102" s="12">
        <v>8</v>
      </c>
      <c r="E102" s="12" t="s">
        <v>22</v>
      </c>
      <c r="F102" s="12"/>
      <c r="G102" s="13"/>
    </row>
    <row r="103" s="2" customFormat="1" spans="1:7">
      <c r="A103" s="13">
        <v>6</v>
      </c>
      <c r="B103" s="12" t="s">
        <v>183</v>
      </c>
      <c r="C103" s="18" t="s">
        <v>184</v>
      </c>
      <c r="D103" s="12">
        <v>4</v>
      </c>
      <c r="E103" s="12" t="s">
        <v>4</v>
      </c>
      <c r="F103" s="12"/>
      <c r="G103" s="13"/>
    </row>
    <row r="104" s="2" customFormat="1" spans="1:7">
      <c r="A104" s="13">
        <v>7</v>
      </c>
      <c r="B104" s="12" t="s">
        <v>185</v>
      </c>
      <c r="C104" s="18" t="s">
        <v>186</v>
      </c>
      <c r="D104" s="12">
        <v>8</v>
      </c>
      <c r="E104" s="12" t="s">
        <v>22</v>
      </c>
      <c r="F104" s="12"/>
      <c r="G104" s="13"/>
    </row>
    <row r="105" s="2" customFormat="1" spans="1:7">
      <c r="A105" s="13">
        <v>8</v>
      </c>
      <c r="B105" s="12" t="s">
        <v>187</v>
      </c>
      <c r="C105" s="18" t="s">
        <v>188</v>
      </c>
      <c r="D105" s="12">
        <v>4</v>
      </c>
      <c r="E105" s="12" t="s">
        <v>22</v>
      </c>
      <c r="F105" s="12"/>
      <c r="G105" s="13"/>
    </row>
    <row r="106" s="2" customFormat="1" spans="1:7">
      <c r="A106" s="13">
        <v>9</v>
      </c>
      <c r="B106" s="12" t="s">
        <v>189</v>
      </c>
      <c r="C106" s="18" t="s">
        <v>190</v>
      </c>
      <c r="D106" s="12">
        <v>1</v>
      </c>
      <c r="E106" s="12" t="s">
        <v>4</v>
      </c>
      <c r="F106" s="12"/>
      <c r="G106" s="13"/>
    </row>
    <row r="107" s="2" customFormat="1" spans="1:7">
      <c r="A107" s="13">
        <v>10</v>
      </c>
      <c r="B107" s="12" t="s">
        <v>191</v>
      </c>
      <c r="C107" s="18" t="s">
        <v>192</v>
      </c>
      <c r="D107" s="12">
        <v>1</v>
      </c>
      <c r="E107" s="12" t="s">
        <v>5</v>
      </c>
      <c r="F107" s="12"/>
      <c r="G107" s="13"/>
    </row>
    <row r="108" s="2" customFormat="1" spans="1:7">
      <c r="A108" s="13">
        <v>11</v>
      </c>
      <c r="B108" s="12" t="s">
        <v>193</v>
      </c>
      <c r="C108" s="18" t="s">
        <v>194</v>
      </c>
      <c r="D108" s="12">
        <v>1</v>
      </c>
      <c r="E108" s="12" t="s">
        <v>5</v>
      </c>
      <c r="F108" s="12"/>
      <c r="G108" s="13"/>
    </row>
    <row r="109" s="2" customFormat="1" ht="28.8" spans="1:7">
      <c r="A109" s="13">
        <v>12</v>
      </c>
      <c r="B109" s="12" t="s">
        <v>195</v>
      </c>
      <c r="C109" s="18" t="s">
        <v>196</v>
      </c>
      <c r="D109" s="12">
        <v>1</v>
      </c>
      <c r="E109" s="12" t="s">
        <v>4</v>
      </c>
      <c r="F109" s="12"/>
      <c r="G109" s="13"/>
    </row>
    <row r="110" s="2" customFormat="1" ht="129.6" spans="1:7">
      <c r="A110" s="13">
        <v>13</v>
      </c>
      <c r="B110" s="12" t="s">
        <v>197</v>
      </c>
      <c r="C110" s="18" t="s">
        <v>198</v>
      </c>
      <c r="D110" s="12">
        <v>10</v>
      </c>
      <c r="E110" s="12" t="s">
        <v>29</v>
      </c>
      <c r="F110" s="12" t="s">
        <v>199</v>
      </c>
      <c r="G110" s="13"/>
    </row>
    <row r="111" s="2" customFormat="1" ht="100.8" spans="1:7">
      <c r="A111" s="13">
        <v>14</v>
      </c>
      <c r="B111" s="12" t="s">
        <v>200</v>
      </c>
      <c r="C111" s="18" t="s">
        <v>201</v>
      </c>
      <c r="D111" s="12">
        <v>2</v>
      </c>
      <c r="E111" s="12" t="s">
        <v>15</v>
      </c>
      <c r="F111" s="12" t="s">
        <v>202</v>
      </c>
      <c r="G111" s="13"/>
    </row>
    <row r="112" s="2" customFormat="1" ht="374.4" spans="1:7">
      <c r="A112" s="13">
        <v>15</v>
      </c>
      <c r="B112" s="12" t="s">
        <v>203</v>
      </c>
      <c r="C112" s="18" t="s">
        <v>204</v>
      </c>
      <c r="D112" s="12">
        <v>1</v>
      </c>
      <c r="E112" s="12" t="s">
        <v>15</v>
      </c>
      <c r="F112" s="12" t="s">
        <v>205</v>
      </c>
      <c r="G112" s="13"/>
    </row>
    <row r="113" s="2" customFormat="1" ht="72" spans="1:7">
      <c r="A113" s="13">
        <v>16</v>
      </c>
      <c r="B113" s="12" t="s">
        <v>206</v>
      </c>
      <c r="C113" s="18" t="s">
        <v>207</v>
      </c>
      <c r="D113" s="12">
        <v>1</v>
      </c>
      <c r="E113" s="12" t="s">
        <v>15</v>
      </c>
      <c r="F113" s="12" t="s">
        <v>208</v>
      </c>
      <c r="G113" s="13"/>
    </row>
    <row r="114" s="2" customFormat="1" ht="115.2" spans="1:7">
      <c r="A114" s="13">
        <v>17</v>
      </c>
      <c r="B114" s="12" t="s">
        <v>209</v>
      </c>
      <c r="C114" s="18" t="s">
        <v>210</v>
      </c>
      <c r="D114" s="12">
        <v>1</v>
      </c>
      <c r="E114" s="12" t="s">
        <v>15</v>
      </c>
      <c r="F114" s="12"/>
      <c r="G114" s="13"/>
    </row>
    <row r="115" s="2" customFormat="1" ht="129.6" spans="1:7">
      <c r="A115" s="13">
        <v>18</v>
      </c>
      <c r="B115" s="12" t="s">
        <v>168</v>
      </c>
      <c r="C115" s="18" t="s">
        <v>169</v>
      </c>
      <c r="D115" s="12">
        <v>1</v>
      </c>
      <c r="E115" s="12" t="s">
        <v>29</v>
      </c>
      <c r="F115" s="12"/>
      <c r="G115" s="13"/>
    </row>
    <row r="116" s="2" customFormat="1" ht="273.6" spans="1:7">
      <c r="A116" s="13">
        <v>19</v>
      </c>
      <c r="B116" s="12" t="s">
        <v>170</v>
      </c>
      <c r="C116" s="18" t="s">
        <v>211</v>
      </c>
      <c r="D116" s="12">
        <v>1</v>
      </c>
      <c r="E116" s="12" t="s">
        <v>29</v>
      </c>
      <c r="F116" s="12"/>
      <c r="G116" s="13"/>
    </row>
    <row r="117" s="2" customFormat="1" spans="1:7">
      <c r="A117" s="12"/>
      <c r="B117" s="12"/>
      <c r="C117" s="18"/>
      <c r="D117" s="12"/>
      <c r="E117" s="12"/>
      <c r="F117" s="19"/>
      <c r="G117" s="19"/>
    </row>
    <row r="118" s="2" customFormat="1" spans="1:7">
      <c r="A118" s="11" t="s">
        <v>212</v>
      </c>
      <c r="B118" s="11"/>
      <c r="C118" s="11"/>
      <c r="D118" s="11"/>
      <c r="E118" s="11"/>
      <c r="F118" s="12"/>
      <c r="G118" s="13"/>
    </row>
    <row r="119" s="2" customFormat="1" ht="409.5" spans="1:7">
      <c r="A119" s="13">
        <v>1</v>
      </c>
      <c r="B119" s="12" t="s">
        <v>213</v>
      </c>
      <c r="C119" s="18" t="s">
        <v>214</v>
      </c>
      <c r="D119" s="12">
        <v>8</v>
      </c>
      <c r="E119" s="12" t="s">
        <v>15</v>
      </c>
      <c r="F119" s="12" t="s">
        <v>215</v>
      </c>
      <c r="G119" s="13"/>
    </row>
    <row r="120" s="2" customFormat="1" ht="409.5" spans="1:7">
      <c r="A120" s="13">
        <v>2</v>
      </c>
      <c r="B120" s="12" t="s">
        <v>216</v>
      </c>
      <c r="C120" s="18" t="s">
        <v>217</v>
      </c>
      <c r="D120" s="12">
        <v>2</v>
      </c>
      <c r="E120" s="12" t="s">
        <v>15</v>
      </c>
      <c r="F120" s="12" t="s">
        <v>161</v>
      </c>
      <c r="G120" s="13"/>
    </row>
    <row r="121" s="2" customFormat="1" ht="216" spans="1:7">
      <c r="A121" s="13">
        <v>3</v>
      </c>
      <c r="B121" s="12" t="s">
        <v>218</v>
      </c>
      <c r="C121" s="15" t="s">
        <v>219</v>
      </c>
      <c r="D121" s="12">
        <v>20</v>
      </c>
      <c r="E121" s="12" t="s">
        <v>15</v>
      </c>
      <c r="F121" s="12" t="s">
        <v>220</v>
      </c>
      <c r="G121" s="13"/>
    </row>
    <row r="122" s="2" customFormat="1" ht="56" customHeight="1" spans="1:7">
      <c r="A122" s="13">
        <v>4</v>
      </c>
      <c r="B122" s="12" t="s">
        <v>221</v>
      </c>
      <c r="C122" s="18" t="s">
        <v>222</v>
      </c>
      <c r="D122" s="12">
        <v>1</v>
      </c>
      <c r="E122" s="12" t="s">
        <v>15</v>
      </c>
      <c r="F122" s="12" t="s">
        <v>220</v>
      </c>
      <c r="G122" s="13"/>
    </row>
    <row r="123" s="2" customFormat="1" ht="219" customHeight="1" spans="1:7">
      <c r="A123" s="13">
        <v>5</v>
      </c>
      <c r="B123" s="12" t="s">
        <v>223</v>
      </c>
      <c r="C123" s="18" t="s">
        <v>224</v>
      </c>
      <c r="D123" s="12">
        <v>20</v>
      </c>
      <c r="E123" s="12" t="s">
        <v>15</v>
      </c>
      <c r="F123" s="12" t="s">
        <v>220</v>
      </c>
      <c r="G123" s="13"/>
    </row>
    <row r="124" s="2" customFormat="1" ht="86.4" spans="1:7">
      <c r="A124" s="13">
        <v>6</v>
      </c>
      <c r="B124" s="12" t="s">
        <v>225</v>
      </c>
      <c r="C124" s="18" t="s">
        <v>226</v>
      </c>
      <c r="D124" s="12">
        <v>20</v>
      </c>
      <c r="E124" s="12" t="s">
        <v>227</v>
      </c>
      <c r="F124" s="12"/>
      <c r="G124" s="13"/>
    </row>
    <row r="125" s="2" customFormat="1" ht="244.8" spans="1:7">
      <c r="A125" s="13">
        <v>7</v>
      </c>
      <c r="B125" s="12" t="s">
        <v>228</v>
      </c>
      <c r="C125" s="18" t="s">
        <v>229</v>
      </c>
      <c r="D125" s="12">
        <v>1</v>
      </c>
      <c r="E125" s="12" t="s">
        <v>15</v>
      </c>
      <c r="F125" s="12" t="s">
        <v>220</v>
      </c>
      <c r="G125" s="13"/>
    </row>
    <row r="126" s="2" customFormat="1" ht="72" spans="1:7">
      <c r="A126" s="13">
        <v>8</v>
      </c>
      <c r="B126" s="12" t="s">
        <v>230</v>
      </c>
      <c r="C126" s="15" t="s">
        <v>231</v>
      </c>
      <c r="D126" s="12">
        <v>1</v>
      </c>
      <c r="E126" s="12" t="s">
        <v>232</v>
      </c>
      <c r="F126" s="12"/>
      <c r="G126" s="13" t="str">
        <f>_xlfn.DISPIMG("ID_5B1CEEC5D6FC4228A8BEEDC85590D514",1)</f>
        <v>=DISPIMG("ID_5B1CEEC5D6FC4228A8BEEDC85590D514",1)</v>
      </c>
    </row>
    <row r="127" s="2" customFormat="1" ht="129.6" spans="1:7">
      <c r="A127" s="13">
        <v>9</v>
      </c>
      <c r="B127" s="12" t="s">
        <v>168</v>
      </c>
      <c r="C127" s="18" t="s">
        <v>169</v>
      </c>
      <c r="D127" s="12">
        <v>1</v>
      </c>
      <c r="E127" s="12" t="s">
        <v>29</v>
      </c>
      <c r="F127" s="12"/>
      <c r="G127" s="13"/>
    </row>
    <row r="128" s="2" customFormat="1" ht="273.6" spans="1:7">
      <c r="A128" s="13">
        <v>10</v>
      </c>
      <c r="B128" s="12" t="s">
        <v>170</v>
      </c>
      <c r="C128" s="18" t="s">
        <v>211</v>
      </c>
      <c r="D128" s="12">
        <v>1</v>
      </c>
      <c r="E128" s="12" t="s">
        <v>29</v>
      </c>
      <c r="F128" s="12"/>
      <c r="G128" s="13"/>
    </row>
    <row r="129" s="2" customFormat="1" spans="1:7">
      <c r="A129" s="12"/>
      <c r="B129" s="12"/>
      <c r="C129" s="18"/>
      <c r="D129" s="12"/>
      <c r="E129" s="12"/>
      <c r="F129" s="19"/>
      <c r="G129" s="19"/>
    </row>
    <row r="130" s="2" customFormat="1" spans="1:7">
      <c r="A130" s="11" t="s">
        <v>233</v>
      </c>
      <c r="B130" s="11"/>
      <c r="C130" s="11"/>
      <c r="D130" s="11"/>
      <c r="E130" s="11"/>
      <c r="F130" s="12"/>
      <c r="G130" s="13"/>
    </row>
    <row r="131" s="2" customFormat="1" ht="273.6" spans="1:7">
      <c r="A131" s="13">
        <v>1</v>
      </c>
      <c r="B131" s="12" t="s">
        <v>234</v>
      </c>
      <c r="C131" s="15" t="s">
        <v>235</v>
      </c>
      <c r="D131" s="12">
        <v>1</v>
      </c>
      <c r="E131" s="12" t="s">
        <v>15</v>
      </c>
      <c r="F131" s="12"/>
      <c r="G131" s="13"/>
    </row>
    <row r="132" s="2" customFormat="1" ht="28.8" spans="1:7">
      <c r="A132" s="13">
        <v>2</v>
      </c>
      <c r="B132" s="12" t="s">
        <v>236</v>
      </c>
      <c r="C132" s="18" t="s">
        <v>237</v>
      </c>
      <c r="D132" s="12">
        <v>1</v>
      </c>
      <c r="E132" s="12" t="s">
        <v>15</v>
      </c>
      <c r="F132" s="12"/>
      <c r="G132" s="13"/>
    </row>
    <row r="133" s="2" customFormat="1" ht="129.6" spans="1:7">
      <c r="A133" s="13">
        <v>3</v>
      </c>
      <c r="B133" s="12" t="s">
        <v>238</v>
      </c>
      <c r="C133" s="18" t="s">
        <v>239</v>
      </c>
      <c r="D133" s="12">
        <v>100</v>
      </c>
      <c r="E133" s="12" t="s">
        <v>15</v>
      </c>
      <c r="F133" s="12"/>
      <c r="G133" s="13"/>
    </row>
    <row r="134" s="2" customFormat="1" ht="288" spans="1:7">
      <c r="A134" s="13">
        <v>4</v>
      </c>
      <c r="B134" s="12" t="s">
        <v>240</v>
      </c>
      <c r="C134" s="18" t="s">
        <v>241</v>
      </c>
      <c r="D134" s="12">
        <v>2</v>
      </c>
      <c r="E134" s="12" t="s">
        <v>29</v>
      </c>
      <c r="F134" s="12" t="s">
        <v>242</v>
      </c>
      <c r="G134" s="13"/>
    </row>
    <row r="135" s="2" customFormat="1" ht="144" spans="1:7">
      <c r="A135" s="13">
        <v>5</v>
      </c>
      <c r="B135" s="12" t="s">
        <v>243</v>
      </c>
      <c r="C135" s="18" t="s">
        <v>244</v>
      </c>
      <c r="D135" s="12">
        <v>1</v>
      </c>
      <c r="E135" s="12" t="s">
        <v>15</v>
      </c>
      <c r="F135" s="12"/>
      <c r="G135" s="13"/>
    </row>
    <row r="136" s="2" customFormat="1" ht="115.2" spans="1:7">
      <c r="A136" s="13">
        <v>6</v>
      </c>
      <c r="B136" s="12" t="s">
        <v>245</v>
      </c>
      <c r="C136" s="18" t="s">
        <v>246</v>
      </c>
      <c r="D136" s="12">
        <v>1</v>
      </c>
      <c r="E136" s="12" t="s">
        <v>29</v>
      </c>
      <c r="F136" s="12"/>
      <c r="G136" s="13"/>
    </row>
    <row r="137" s="2" customFormat="1" ht="129.6" spans="1:7">
      <c r="A137" s="13">
        <v>7</v>
      </c>
      <c r="B137" s="12" t="s">
        <v>247</v>
      </c>
      <c r="C137" s="18" t="s">
        <v>248</v>
      </c>
      <c r="D137" s="12">
        <v>1</v>
      </c>
      <c r="E137" s="12" t="s">
        <v>15</v>
      </c>
      <c r="F137" s="12" t="s">
        <v>249</v>
      </c>
      <c r="G137" s="13"/>
    </row>
    <row r="138" s="2" customFormat="1" ht="72" spans="1:7">
      <c r="A138" s="13">
        <v>8</v>
      </c>
      <c r="B138" s="12" t="s">
        <v>250</v>
      </c>
      <c r="C138" s="18" t="s">
        <v>251</v>
      </c>
      <c r="D138" s="12">
        <v>1</v>
      </c>
      <c r="E138" s="12" t="s">
        <v>15</v>
      </c>
      <c r="F138" s="12" t="s">
        <v>252</v>
      </c>
      <c r="G138" s="13"/>
    </row>
    <row r="139" s="2" customFormat="1" ht="112" customHeight="1" spans="1:7">
      <c r="A139" s="13">
        <v>9</v>
      </c>
      <c r="B139" s="12" t="s">
        <v>253</v>
      </c>
      <c r="C139" s="18" t="s">
        <v>254</v>
      </c>
      <c r="D139" s="12">
        <v>50</v>
      </c>
      <c r="E139" s="12" t="s">
        <v>15</v>
      </c>
      <c r="F139" s="12" t="s">
        <v>255</v>
      </c>
      <c r="G139" s="13"/>
    </row>
    <row r="140" s="2" customFormat="1" ht="107" customHeight="1" spans="1:7">
      <c r="A140" s="13">
        <v>10</v>
      </c>
      <c r="B140" s="12" t="s">
        <v>256</v>
      </c>
      <c r="C140" s="18" t="s">
        <v>257</v>
      </c>
      <c r="D140" s="12">
        <v>100</v>
      </c>
      <c r="E140" s="12" t="s">
        <v>258</v>
      </c>
      <c r="F140" s="12" t="s">
        <v>259</v>
      </c>
      <c r="G140" s="13"/>
    </row>
    <row r="141" s="2" customFormat="1" ht="28.8" spans="1:7">
      <c r="A141" s="13">
        <v>11</v>
      </c>
      <c r="B141" s="12" t="s">
        <v>260</v>
      </c>
      <c r="C141" s="18" t="s">
        <v>261</v>
      </c>
      <c r="D141" s="12">
        <v>10</v>
      </c>
      <c r="E141" s="12" t="s">
        <v>15</v>
      </c>
      <c r="F141" s="12"/>
      <c r="G141" s="13"/>
    </row>
    <row r="142" s="2" customFormat="1" spans="1:7">
      <c r="A142" s="13">
        <v>12</v>
      </c>
      <c r="B142" s="12" t="s">
        <v>262</v>
      </c>
      <c r="C142" s="18" t="s">
        <v>263</v>
      </c>
      <c r="D142" s="12">
        <v>2</v>
      </c>
      <c r="E142" s="12" t="s">
        <v>15</v>
      </c>
      <c r="F142" s="12"/>
      <c r="G142" s="13"/>
    </row>
    <row r="143" s="2" customFormat="1" ht="259.2" spans="1:7">
      <c r="A143" s="13">
        <v>13</v>
      </c>
      <c r="B143" s="12" t="s">
        <v>264</v>
      </c>
      <c r="C143" s="18" t="s">
        <v>265</v>
      </c>
      <c r="D143" s="12">
        <v>1</v>
      </c>
      <c r="E143" s="12" t="s">
        <v>15</v>
      </c>
      <c r="F143" s="12"/>
      <c r="G143" s="13"/>
    </row>
    <row r="144" s="2" customFormat="1" ht="100.8" spans="1:7">
      <c r="A144" s="13">
        <v>14</v>
      </c>
      <c r="B144" s="12" t="s">
        <v>266</v>
      </c>
      <c r="C144" s="18" t="s">
        <v>267</v>
      </c>
      <c r="D144" s="12">
        <v>1</v>
      </c>
      <c r="E144" s="12" t="s">
        <v>22</v>
      </c>
      <c r="F144" s="12"/>
      <c r="G144" s="13"/>
    </row>
    <row r="145" s="2" customFormat="1" ht="216" spans="1:7">
      <c r="A145" s="13">
        <v>15</v>
      </c>
      <c r="B145" s="12" t="s">
        <v>268</v>
      </c>
      <c r="C145" s="18" t="s">
        <v>269</v>
      </c>
      <c r="D145" s="12">
        <v>1</v>
      </c>
      <c r="E145" s="12" t="s">
        <v>15</v>
      </c>
      <c r="F145" s="12"/>
      <c r="G145" s="13"/>
    </row>
    <row r="146" s="2" customFormat="1" ht="86.4" spans="1:7">
      <c r="A146" s="13">
        <v>16</v>
      </c>
      <c r="B146" s="12" t="s">
        <v>270</v>
      </c>
      <c r="C146" s="18" t="s">
        <v>271</v>
      </c>
      <c r="D146" s="12">
        <v>1</v>
      </c>
      <c r="E146" s="12" t="s">
        <v>22</v>
      </c>
      <c r="F146" s="12"/>
      <c r="G146" s="13"/>
    </row>
    <row r="147" s="2" customFormat="1" ht="129.6" spans="1:7">
      <c r="A147" s="13">
        <v>17</v>
      </c>
      <c r="B147" s="12" t="s">
        <v>168</v>
      </c>
      <c r="C147" s="18" t="s">
        <v>169</v>
      </c>
      <c r="D147" s="12">
        <v>1</v>
      </c>
      <c r="E147" s="12" t="s">
        <v>29</v>
      </c>
      <c r="F147" s="12"/>
      <c r="G147" s="13"/>
    </row>
    <row r="148" s="2" customFormat="1" ht="273.6" spans="1:7">
      <c r="A148" s="13">
        <v>18</v>
      </c>
      <c r="B148" s="12" t="s">
        <v>170</v>
      </c>
      <c r="C148" s="18" t="s">
        <v>211</v>
      </c>
      <c r="D148" s="12">
        <v>1</v>
      </c>
      <c r="E148" s="12" t="s">
        <v>29</v>
      </c>
      <c r="F148" s="12"/>
      <c r="G148" s="13"/>
    </row>
    <row r="149" s="2" customFormat="1" spans="1:7">
      <c r="A149" s="12"/>
      <c r="B149" s="12"/>
      <c r="C149" s="18"/>
      <c r="D149" s="12"/>
      <c r="E149" s="12"/>
      <c r="F149" s="19"/>
      <c r="G149" s="19"/>
    </row>
    <row r="150" s="2" customFormat="1" spans="1:7">
      <c r="A150" s="11" t="s">
        <v>272</v>
      </c>
      <c r="B150" s="11"/>
      <c r="C150" s="11"/>
      <c r="D150" s="11"/>
      <c r="E150" s="11"/>
      <c r="F150" s="12"/>
      <c r="G150" s="13"/>
    </row>
    <row r="151" s="2" customFormat="1" ht="94.5" spans="1:7">
      <c r="A151" s="13">
        <v>1</v>
      </c>
      <c r="B151" s="12" t="s">
        <v>273</v>
      </c>
      <c r="C151" s="15" t="s">
        <v>274</v>
      </c>
      <c r="D151" s="12">
        <v>5</v>
      </c>
      <c r="E151" s="12" t="s">
        <v>275</v>
      </c>
      <c r="F151" s="12"/>
      <c r="G151" s="13" t="str">
        <f>_xlfn.DISPIMG("ID_79C92D239ECA4E4FAEA2CA7415733835",1)</f>
        <v>=DISPIMG("ID_79C92D239ECA4E4FAEA2CA7415733835",1)</v>
      </c>
    </row>
    <row r="152" s="2" customFormat="1" ht="78.3" spans="1:7">
      <c r="A152" s="13">
        <v>2</v>
      </c>
      <c r="B152" s="12" t="s">
        <v>273</v>
      </c>
      <c r="C152" s="15" t="s">
        <v>276</v>
      </c>
      <c r="D152" s="12">
        <v>3</v>
      </c>
      <c r="E152" s="12" t="s">
        <v>275</v>
      </c>
      <c r="F152" s="12"/>
      <c r="G152" s="13" t="str">
        <f>_xlfn.DISPIMG("ID_21C8ED21ACAD4412AFFF3DABDA5B2B31",1)</f>
        <v>=DISPIMG("ID_21C8ED21ACAD4412AFFF3DABDA5B2B31",1)</v>
      </c>
    </row>
    <row r="153" s="2" customFormat="1" ht="100.8" spans="1:7">
      <c r="A153" s="13">
        <v>3</v>
      </c>
      <c r="B153" s="12" t="s">
        <v>277</v>
      </c>
      <c r="C153" s="15" t="s">
        <v>278</v>
      </c>
      <c r="D153" s="12">
        <v>10</v>
      </c>
      <c r="E153" s="12" t="s">
        <v>275</v>
      </c>
      <c r="F153" s="12"/>
      <c r="G153" s="13" t="str">
        <f>_xlfn.DISPIMG("ID_696FC72978504823892A6E24B2B60522",1)</f>
        <v>=DISPIMG("ID_696FC72978504823892A6E24B2B60522",1)</v>
      </c>
    </row>
    <row r="154" s="2" customFormat="1" ht="172.8" spans="1:7">
      <c r="A154" s="13">
        <v>4</v>
      </c>
      <c r="B154" s="12" t="s">
        <v>279</v>
      </c>
      <c r="C154" s="15" t="s">
        <v>280</v>
      </c>
      <c r="D154" s="12">
        <v>8</v>
      </c>
      <c r="E154" s="12" t="s">
        <v>275</v>
      </c>
      <c r="F154" s="12"/>
      <c r="G154" s="13" t="str">
        <f>_xlfn.DISPIMG("ID_2B7E1E8C9FDD430693C79364C1F5F063",1)</f>
        <v>=DISPIMG("ID_2B7E1E8C9FDD430693C79364C1F5F063",1)</v>
      </c>
    </row>
    <row r="155" s="2" customFormat="1" ht="172.8" spans="1:7">
      <c r="A155" s="13">
        <v>5</v>
      </c>
      <c r="B155" s="12" t="s">
        <v>281</v>
      </c>
      <c r="C155" s="15" t="s">
        <v>282</v>
      </c>
      <c r="D155" s="12">
        <v>90</v>
      </c>
      <c r="E155" s="12" t="s">
        <v>275</v>
      </c>
      <c r="F155" s="12"/>
      <c r="G155" s="13" t="str">
        <f>_xlfn.DISPIMG("ID_9F11669BC0FC4228A381DDC533C83C83",1)</f>
        <v>=DISPIMG("ID_9F11669BC0FC4228A381DDC533C83C83",1)</v>
      </c>
    </row>
    <row r="156" s="2" customFormat="1" ht="72" spans="1:7">
      <c r="A156" s="13">
        <v>6</v>
      </c>
      <c r="B156" s="12" t="s">
        <v>283</v>
      </c>
      <c r="C156" s="15" t="s">
        <v>284</v>
      </c>
      <c r="D156" s="13">
        <v>1</v>
      </c>
      <c r="E156" s="12" t="s">
        <v>275</v>
      </c>
      <c r="F156" s="12"/>
      <c r="G156" s="21" t="str">
        <f>_xlfn.DISPIMG("ID_FC404C71E230449FB825D7049E488CE4",1)</f>
        <v>=DISPIMG("ID_FC404C71E230449FB825D7049E488CE4",1)</v>
      </c>
    </row>
    <row r="157" s="2" customFormat="1" ht="72" spans="1:7">
      <c r="A157" s="13">
        <v>7</v>
      </c>
      <c r="B157" s="12" t="s">
        <v>285</v>
      </c>
      <c r="C157" s="15" t="s">
        <v>286</v>
      </c>
      <c r="D157" s="13">
        <v>3</v>
      </c>
      <c r="E157" s="12" t="s">
        <v>275</v>
      </c>
      <c r="F157" s="12"/>
      <c r="G157" s="21" t="str">
        <f>_xlfn.DISPIMG("ID_FC404C71E230449FB825D7049E488CE4",1)</f>
        <v>=DISPIMG("ID_FC404C71E230449FB825D7049E488CE4",1)</v>
      </c>
    </row>
    <row r="158" s="2" customFormat="1" ht="94.5" spans="1:7">
      <c r="A158" s="13">
        <v>8</v>
      </c>
      <c r="B158" s="13" t="s">
        <v>287</v>
      </c>
      <c r="C158" s="15" t="s">
        <v>288</v>
      </c>
      <c r="D158" s="12">
        <v>1</v>
      </c>
      <c r="E158" s="12" t="s">
        <v>275</v>
      </c>
      <c r="F158" s="12"/>
      <c r="G158" s="13" t="str">
        <f>_xlfn.DISPIMG("ID_F545666DE52347298851F1F99CFA5BF4",1)</f>
        <v>=DISPIMG("ID_F545666DE52347298851F1F99CFA5BF4",1)</v>
      </c>
    </row>
    <row r="159" s="2" customFormat="1" ht="94.5" spans="1:7">
      <c r="A159" s="13">
        <v>9</v>
      </c>
      <c r="B159" s="12" t="s">
        <v>289</v>
      </c>
      <c r="C159" s="15" t="s">
        <v>290</v>
      </c>
      <c r="D159" s="12">
        <v>3</v>
      </c>
      <c r="E159" s="12" t="s">
        <v>275</v>
      </c>
      <c r="F159" s="12"/>
      <c r="G159" s="13" t="str">
        <f>_xlfn.DISPIMG("ID_7FA83CCEB86D4E2D88CBB0B37A9E5B03",1)</f>
        <v>=DISPIMG("ID_7FA83CCEB86D4E2D88CBB0B37A9E5B03",1)</v>
      </c>
    </row>
    <row r="160" s="2" customFormat="1" ht="94.5" spans="1:7">
      <c r="A160" s="13">
        <v>10</v>
      </c>
      <c r="B160" s="12" t="s">
        <v>291</v>
      </c>
      <c r="C160" s="15" t="s">
        <v>292</v>
      </c>
      <c r="D160" s="12">
        <v>1</v>
      </c>
      <c r="E160" s="12" t="s">
        <v>275</v>
      </c>
      <c r="F160" s="12"/>
      <c r="G160" s="13" t="str">
        <f>_xlfn.DISPIMG("ID_CCF0F9A6426C4E0D9F9E33151800F91B",1)</f>
        <v>=DISPIMG("ID_CCF0F9A6426C4E0D9F9E33151800F91B",1)</v>
      </c>
    </row>
    <row r="161" s="2" customFormat="1" ht="158.4" spans="1:7">
      <c r="A161" s="13">
        <v>11</v>
      </c>
      <c r="B161" s="12" t="s">
        <v>293</v>
      </c>
      <c r="C161" s="15" t="s">
        <v>294</v>
      </c>
      <c r="D161" s="12">
        <v>60</v>
      </c>
      <c r="E161" s="12" t="s">
        <v>275</v>
      </c>
      <c r="F161" s="12"/>
      <c r="G161" s="21" t="str">
        <f>_xlfn.DISPIMG("ID_226CE662EF5A447BA9B898639E112AD7",1)</f>
        <v>=DISPIMG("ID_226CE662EF5A447BA9B898639E112AD7",1)</v>
      </c>
    </row>
    <row r="162" s="2" customFormat="1" ht="94.5" spans="1:7">
      <c r="A162" s="13">
        <v>12</v>
      </c>
      <c r="B162" s="12" t="s">
        <v>295</v>
      </c>
      <c r="C162" s="15" t="s">
        <v>296</v>
      </c>
      <c r="D162" s="12">
        <v>8</v>
      </c>
      <c r="E162" s="12" t="s">
        <v>275</v>
      </c>
      <c r="F162" s="12"/>
      <c r="G162" s="13" t="str">
        <f>_xlfn.DISPIMG("ID_CCF0F9A6426C4E0D9F9E33151800F91B",1)</f>
        <v>=DISPIMG("ID_CCF0F9A6426C4E0D9F9E33151800F91B",1)</v>
      </c>
    </row>
    <row r="163" s="2" customFormat="1" ht="94.5" spans="1:7">
      <c r="A163" s="13">
        <v>13</v>
      </c>
      <c r="B163" s="12" t="s">
        <v>297</v>
      </c>
      <c r="C163" s="15" t="s">
        <v>298</v>
      </c>
      <c r="D163" s="12">
        <v>9</v>
      </c>
      <c r="E163" s="12" t="s">
        <v>275</v>
      </c>
      <c r="F163" s="12"/>
      <c r="G163" s="13" t="str">
        <f>_xlfn.DISPIMG("ID_CCF0F9A6426C4E0D9F9E33151800F91B",1)</f>
        <v>=DISPIMG("ID_CCF0F9A6426C4E0D9F9E33151800F91B",1)</v>
      </c>
    </row>
    <row r="164" s="2" customFormat="1" ht="100.9" spans="1:7">
      <c r="A164" s="13">
        <v>14</v>
      </c>
      <c r="B164" s="12" t="s">
        <v>299</v>
      </c>
      <c r="C164" s="15" t="s">
        <v>300</v>
      </c>
      <c r="D164" s="12">
        <v>7</v>
      </c>
      <c r="E164" s="12" t="s">
        <v>275</v>
      </c>
      <c r="F164" s="12"/>
      <c r="G164" s="13" t="str">
        <f>_xlfn.DISPIMG("ID_3AC60F65386C472AAE50DF64675D126C",1)</f>
        <v>=DISPIMG("ID_3AC60F65386C472AAE50DF64675D126C",1)</v>
      </c>
    </row>
    <row r="165" s="2" customFormat="1" ht="244.8" spans="1:7">
      <c r="A165" s="13">
        <v>15</v>
      </c>
      <c r="B165" s="12" t="s">
        <v>301</v>
      </c>
      <c r="C165" s="15" t="s">
        <v>302</v>
      </c>
      <c r="D165" s="12">
        <v>203</v>
      </c>
      <c r="E165" s="12" t="s">
        <v>275</v>
      </c>
      <c r="F165" s="12"/>
      <c r="G165" s="13" t="str">
        <f>_xlfn.DISPIMG("ID_06AFEDD139CB4A929E51D5FB7A4B9336",1)</f>
        <v>=DISPIMG("ID_06AFEDD139CB4A929E51D5FB7A4B9336",1)</v>
      </c>
    </row>
    <row r="166" s="2" customFormat="1" ht="243" spans="1:7">
      <c r="A166" s="13">
        <v>16</v>
      </c>
      <c r="B166" s="12" t="s">
        <v>303</v>
      </c>
      <c r="C166" s="15" t="s">
        <v>304</v>
      </c>
      <c r="D166" s="12">
        <v>124</v>
      </c>
      <c r="E166" s="12" t="s">
        <v>275</v>
      </c>
      <c r="F166" s="12"/>
      <c r="G166" s="13" t="str">
        <f>_xlfn.DISPIMG("ID_C0C2E5F3C8974E01A84346FD33387907",1)</f>
        <v>=DISPIMG("ID_C0C2E5F3C8974E01A84346FD33387907",1)</v>
      </c>
    </row>
    <row r="167" s="2" customFormat="1" ht="256.5" spans="1:7">
      <c r="A167" s="13">
        <v>17</v>
      </c>
      <c r="B167" s="12" t="s">
        <v>305</v>
      </c>
      <c r="C167" s="15" t="s">
        <v>306</v>
      </c>
      <c r="D167" s="12">
        <v>16</v>
      </c>
      <c r="E167" s="12" t="s">
        <v>275</v>
      </c>
      <c r="F167" s="12"/>
      <c r="G167" s="13" t="str">
        <f>_xlfn.DISPIMG("ID_D9DEDC0FD3ED4DDCB486FCFD285ABB24",1)</f>
        <v>=DISPIMG("ID_D9DEDC0FD3ED4DDCB486FCFD285ABB24",1)</v>
      </c>
    </row>
    <row r="168" s="2" customFormat="1" ht="72" spans="1:7">
      <c r="A168" s="13">
        <v>18</v>
      </c>
      <c r="B168" s="13" t="s">
        <v>307</v>
      </c>
      <c r="C168" s="15" t="s">
        <v>308</v>
      </c>
      <c r="D168" s="17">
        <v>14</v>
      </c>
      <c r="E168" s="17" t="s">
        <v>22</v>
      </c>
      <c r="F168" s="12"/>
      <c r="G168" s="21" t="str">
        <f>_xlfn.DISPIMG("ID_68DB93B5677D4E72895822CC72DC69D6",1)</f>
        <v>=DISPIMG("ID_68DB93B5677D4E72895822CC72DC69D6",1)</v>
      </c>
    </row>
    <row r="169" s="2" customFormat="1" ht="115.2" spans="1:7">
      <c r="A169" s="13">
        <v>19</v>
      </c>
      <c r="B169" s="12" t="s">
        <v>309</v>
      </c>
      <c r="C169" s="15" t="s">
        <v>310</v>
      </c>
      <c r="D169" s="12">
        <v>160</v>
      </c>
      <c r="E169" s="12" t="s">
        <v>275</v>
      </c>
      <c r="F169" s="12"/>
      <c r="G169" s="21" t="str">
        <f>_xlfn.DISPIMG("ID_661ABF291A4A4AC0BC37196C76D83996",1)</f>
        <v>=DISPIMG("ID_661ABF291A4A4AC0BC37196C76D83996",1)</v>
      </c>
    </row>
    <row r="170" s="3" customFormat="1" ht="93.55" spans="1:7">
      <c r="A170" s="13">
        <v>20</v>
      </c>
      <c r="B170" s="22" t="s">
        <v>311</v>
      </c>
      <c r="C170" s="15" t="s">
        <v>312</v>
      </c>
      <c r="D170" s="17">
        <v>9.8</v>
      </c>
      <c r="E170" s="13" t="s">
        <v>313</v>
      </c>
      <c r="F170" s="17"/>
      <c r="G170" s="17" t="str">
        <f>_xlfn.DISPIMG("ID_337086E71807460CB80F41E3FB4A10B7",1)</f>
        <v>=DISPIMG("ID_337086E71807460CB80F41E3FB4A10B7",1)</v>
      </c>
    </row>
    <row r="171" s="4" customFormat="1" ht="83" spans="1:7">
      <c r="A171" s="13">
        <v>21</v>
      </c>
      <c r="B171" s="13" t="s">
        <v>314</v>
      </c>
      <c r="C171" s="15" t="s">
        <v>315</v>
      </c>
      <c r="D171" s="17">
        <v>16.8</v>
      </c>
      <c r="E171" s="13" t="s">
        <v>313</v>
      </c>
      <c r="F171" s="17"/>
      <c r="G171" s="17" t="str">
        <f>_xlfn.DISPIMG("ID_78E937BBCA604CDEB6C3DFC17346C603",1)</f>
        <v>=DISPIMG("ID_78E937BBCA604CDEB6C3DFC17346C603",1)</v>
      </c>
    </row>
    <row r="172" s="4" customFormat="1" ht="72" spans="1:7">
      <c r="A172" s="13">
        <v>22</v>
      </c>
      <c r="B172" s="13" t="s">
        <v>316</v>
      </c>
      <c r="C172" s="15" t="s">
        <v>317</v>
      </c>
      <c r="D172" s="13">
        <v>5</v>
      </c>
      <c r="E172" s="13" t="s">
        <v>22</v>
      </c>
      <c r="F172" s="13"/>
      <c r="G172" s="13" t="str">
        <f>_xlfn.DISPIMG("ID_DA704E6BD55B421BB2E93E32DC318F70",1)</f>
        <v>=DISPIMG("ID_DA704E6BD55B421BB2E93E32DC318F70",1)</v>
      </c>
    </row>
    <row r="173" s="3" customFormat="1" ht="72" spans="1:7">
      <c r="A173" s="13">
        <v>23</v>
      </c>
      <c r="B173" s="22" t="s">
        <v>318</v>
      </c>
      <c r="C173" s="15" t="s">
        <v>319</v>
      </c>
      <c r="D173" s="17">
        <v>20</v>
      </c>
      <c r="E173" s="13" t="s">
        <v>313</v>
      </c>
      <c r="F173" s="17"/>
      <c r="G173" s="17" t="str">
        <f>_xlfn.DISPIMG("ID_8B98F9C4A18C4DB5B2B561C4AD295B76",1)</f>
        <v>=DISPIMG("ID_8B98F9C4A18C4DB5B2B561C4AD295B76",1)</v>
      </c>
    </row>
    <row r="174" s="3" customFormat="1" ht="72" spans="1:7">
      <c r="A174" s="13">
        <v>24</v>
      </c>
      <c r="B174" s="22" t="s">
        <v>320</v>
      </c>
      <c r="C174" s="15" t="s">
        <v>321</v>
      </c>
      <c r="D174" s="17">
        <v>15</v>
      </c>
      <c r="E174" s="13" t="s">
        <v>313</v>
      </c>
      <c r="F174" s="17"/>
      <c r="G174" s="17" t="str">
        <f>_xlfn.DISPIMG("ID_B10ED60B4CEB40E5BDA834507759C979",1)</f>
        <v>=DISPIMG("ID_B10ED60B4CEB40E5BDA834507759C979",1)</v>
      </c>
    </row>
    <row r="175" s="5" customFormat="1" ht="72" spans="1:7">
      <c r="A175" s="13">
        <v>25</v>
      </c>
      <c r="B175" s="13" t="s">
        <v>322</v>
      </c>
      <c r="C175" s="23" t="s">
        <v>323</v>
      </c>
      <c r="D175" s="13">
        <v>1</v>
      </c>
      <c r="E175" s="13" t="s">
        <v>275</v>
      </c>
      <c r="F175" s="13"/>
      <c r="G175" s="21" t="str">
        <f>_xlfn.DISPIMG("ID_E955BC7629254C93A11A4ED79F7AF6BF",1)</f>
        <v>=DISPIMG("ID_E955BC7629254C93A11A4ED79F7AF6BF",1)</v>
      </c>
    </row>
    <row r="176" s="2" customFormat="1" ht="86.4" spans="1:7">
      <c r="A176" s="13">
        <v>26</v>
      </c>
      <c r="B176" s="12" t="s">
        <v>324</v>
      </c>
      <c r="C176" s="15" t="s">
        <v>325</v>
      </c>
      <c r="D176" s="12">
        <v>4</v>
      </c>
      <c r="E176" s="12" t="s">
        <v>22</v>
      </c>
      <c r="F176" s="12"/>
      <c r="G176" s="21" t="str">
        <f>_xlfn.DISPIMG("ID_CECB1E9B5FC243C586FA7B51E915D908",1)</f>
        <v>=DISPIMG("ID_CECB1E9B5FC243C586FA7B51E915D908",1)</v>
      </c>
    </row>
    <row r="177" s="6" customFormat="1" ht="86.4" spans="1:7">
      <c r="A177" s="13">
        <v>27</v>
      </c>
      <c r="B177" s="17" t="s">
        <v>326</v>
      </c>
      <c r="C177" s="15" t="s">
        <v>327</v>
      </c>
      <c r="D177" s="17">
        <v>4</v>
      </c>
      <c r="E177" s="17" t="s">
        <v>22</v>
      </c>
      <c r="F177" s="24"/>
      <c r="G177" s="17" t="str">
        <f>_xlfn.DISPIMG("ID_F64B38DD6E0C40BB9425F0BDC959C727",1)</f>
        <v>=DISPIMG("ID_F64B38DD6E0C40BB9425F0BDC959C727",1)</v>
      </c>
    </row>
    <row r="178" s="6" customFormat="1" ht="86.4" spans="1:7">
      <c r="A178" s="13">
        <v>28</v>
      </c>
      <c r="B178" s="17" t="s">
        <v>328</v>
      </c>
      <c r="C178" s="15" t="s">
        <v>329</v>
      </c>
      <c r="D178" s="17">
        <v>2</v>
      </c>
      <c r="E178" s="17" t="s">
        <v>22</v>
      </c>
      <c r="F178" s="24"/>
      <c r="G178" s="17" t="str">
        <f>_xlfn.DISPIMG("ID_F64B38DD6E0C40BB9425F0BDC959C727",1)</f>
        <v>=DISPIMG("ID_F64B38DD6E0C40BB9425F0BDC959C727",1)</v>
      </c>
    </row>
    <row r="179" s="6" customFormat="1" ht="86.4" spans="1:7">
      <c r="A179" s="13">
        <v>29</v>
      </c>
      <c r="B179" s="17" t="s">
        <v>330</v>
      </c>
      <c r="C179" s="15" t="s">
        <v>331</v>
      </c>
      <c r="D179" s="17">
        <v>2</v>
      </c>
      <c r="E179" s="17" t="s">
        <v>22</v>
      </c>
      <c r="F179" s="24"/>
      <c r="G179" s="17" t="str">
        <f>_xlfn.DISPIMG("ID_F64B38DD6E0C40BB9425F0BDC959C727",1)</f>
        <v>=DISPIMG("ID_F64B38DD6E0C40BB9425F0BDC959C727",1)</v>
      </c>
    </row>
    <row r="180" s="6" customFormat="1" ht="86.4" spans="1:7">
      <c r="A180" s="13">
        <v>30</v>
      </c>
      <c r="B180" s="17" t="s">
        <v>332</v>
      </c>
      <c r="C180" s="15" t="s">
        <v>333</v>
      </c>
      <c r="D180" s="17">
        <v>1</v>
      </c>
      <c r="E180" s="17" t="s">
        <v>22</v>
      </c>
      <c r="F180" s="24"/>
      <c r="G180" s="17" t="str">
        <f>_xlfn.DISPIMG("ID_F64B38DD6E0C40BB9425F0BDC959C727",1)</f>
        <v>=DISPIMG("ID_F64B38DD6E0C40BB9425F0BDC959C727",1)</v>
      </c>
    </row>
    <row r="181" s="4" customFormat="1" ht="86.4" spans="1:7">
      <c r="A181" s="13">
        <v>31</v>
      </c>
      <c r="B181" s="13" t="s">
        <v>334</v>
      </c>
      <c r="C181" s="15" t="s">
        <v>335</v>
      </c>
      <c r="D181" s="13">
        <v>19</v>
      </c>
      <c r="E181" s="13" t="s">
        <v>22</v>
      </c>
      <c r="F181" s="13"/>
      <c r="G181" s="25" t="str">
        <f>_xlfn.DISPIMG("ID_F984E6DD60BF4D03B7AB89D30113789D",1)</f>
        <v>=DISPIMG("ID_F984E6DD60BF4D03B7AB89D30113789D",1)</v>
      </c>
    </row>
    <row r="182" s="4" customFormat="1" ht="86.4" spans="1:7">
      <c r="A182" s="13">
        <v>32</v>
      </c>
      <c r="B182" s="13" t="s">
        <v>336</v>
      </c>
      <c r="C182" s="15" t="s">
        <v>337</v>
      </c>
      <c r="D182" s="13">
        <v>2</v>
      </c>
      <c r="E182" s="13" t="s">
        <v>22</v>
      </c>
      <c r="F182" s="13"/>
      <c r="G182" s="25" t="str">
        <f>_xlfn.DISPIMG("ID_5EEC1EA4050A4F4D99A617E225B676C6",1)</f>
        <v>=DISPIMG("ID_5EEC1EA4050A4F4D99A617E225B676C6",1)</v>
      </c>
    </row>
    <row r="183" s="2" customFormat="1" ht="72" spans="1:7">
      <c r="A183" s="13">
        <v>33</v>
      </c>
      <c r="B183" s="12" t="s">
        <v>338</v>
      </c>
      <c r="C183" s="15" t="s">
        <v>339</v>
      </c>
      <c r="D183" s="12">
        <v>2</v>
      </c>
      <c r="E183" s="12" t="s">
        <v>340</v>
      </c>
      <c r="F183" s="12"/>
      <c r="G183" s="21" t="str">
        <f>_xlfn.DISPIMG("ID_07D7A1B590E74A91AB2E86A81BA5D0DD",1)</f>
        <v>=DISPIMG("ID_07D7A1B590E74A91AB2E86A81BA5D0DD",1)</v>
      </c>
    </row>
    <row r="184" s="2" customFormat="1" ht="100.8" spans="1:7">
      <c r="A184" s="13">
        <v>34</v>
      </c>
      <c r="B184" s="12" t="s">
        <v>341</v>
      </c>
      <c r="C184" s="15" t="s">
        <v>342</v>
      </c>
      <c r="D184" s="12">
        <v>3</v>
      </c>
      <c r="E184" s="12" t="s">
        <v>275</v>
      </c>
      <c r="F184" s="12"/>
      <c r="G184" s="21" t="str">
        <f>_xlfn.DISPIMG("ID_27B80E39C3D24F36B857D8C7EC7B27E5",1)</f>
        <v>=DISPIMG("ID_27B80E39C3D24F36B857D8C7EC7B27E5",1)</v>
      </c>
    </row>
    <row r="185" s="2" customFormat="1" ht="72" spans="1:7">
      <c r="A185" s="13">
        <v>35</v>
      </c>
      <c r="B185" s="12" t="s">
        <v>343</v>
      </c>
      <c r="C185" s="15" t="s">
        <v>344</v>
      </c>
      <c r="D185" s="12">
        <v>1</v>
      </c>
      <c r="E185" s="12" t="s">
        <v>15</v>
      </c>
      <c r="F185" s="12"/>
      <c r="G185" s="21" t="str">
        <f>_xlfn.DISPIMG("ID_DC28A36789E94EFE92262716DAE8F56C",1)</f>
        <v>=DISPIMG("ID_DC28A36789E94EFE92262716DAE8F56C",1)</v>
      </c>
    </row>
    <row r="186" s="2" customFormat="1" ht="72" spans="1:7">
      <c r="A186" s="13">
        <v>36</v>
      </c>
      <c r="B186" s="12" t="s">
        <v>345</v>
      </c>
      <c r="C186" s="15" t="s">
        <v>346</v>
      </c>
      <c r="D186" s="12">
        <v>1</v>
      </c>
      <c r="E186" s="12" t="s">
        <v>15</v>
      </c>
      <c r="F186" s="12"/>
      <c r="G186" s="21" t="str">
        <f>_xlfn.DISPIMG("ID_057229C8DE6F40D5B0133CDE02FDF3C7",1)</f>
        <v>=DISPIMG("ID_057229C8DE6F40D5B0133CDE02FDF3C7",1)</v>
      </c>
    </row>
  </sheetData>
  <autoFilter xmlns:etc="http://www.wps.cn/officeDocument/2017/etCustomData" ref="A1:G186" etc:filterBottomFollowUsedRange="0">
    <extLst/>
  </autoFilter>
  <mergeCells count="11">
    <mergeCell ref="A1:G1"/>
    <mergeCell ref="A3:E3"/>
    <mergeCell ref="A39:E39"/>
    <mergeCell ref="A62:E62"/>
    <mergeCell ref="A97:E97"/>
    <mergeCell ref="A118:E118"/>
    <mergeCell ref="A130:E130"/>
    <mergeCell ref="A150:E150"/>
    <mergeCell ref="G19:G36"/>
    <mergeCell ref="G98:G99"/>
    <mergeCell ref="G100:G105"/>
  </mergeCells>
  <pageMargins left="0.699305555555556" right="0.699305555555556"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vt:lpstr>
      <vt:lpstr>专用功能室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波波</cp:lastModifiedBy>
  <dcterms:created xsi:type="dcterms:W3CDTF">2018-07-02T03:11:00Z</dcterms:created>
  <dcterms:modified xsi:type="dcterms:W3CDTF">2026-01-14T01:41:40Z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58C0B83C5A1841C3A87D352424CCA95E_13</vt:lpwstr>
  </property>
  <property fmtid="{D5CDD505-2E9C-101B-9397-08002B2CF9AE}" pid="4" name="CalculationRule">
    <vt:i4>0</vt:i4>
  </property>
</Properties>
</file>