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3" r:id="rId1"/>
    <sheet name="2.1 全费用单价分析表(清单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<sst xmlns="http://schemas.openxmlformats.org/spreadsheetml/2006/main" count="127" uniqueCount="88">
  <si>
    <t>台北西路与金桥路、台中路与佛堂路路口新建信号灯和电子警察</t>
  </si>
  <si>
    <t>工程</t>
  </si>
  <si>
    <t>招 标 控 制 价</t>
  </si>
  <si>
    <t>招标控制价（小写）：</t>
  </si>
  <si>
    <t xml:space="preserve">          （大写）：</t>
  </si>
  <si>
    <t>壹佰壹拾肆万陆仟陆佰肆拾肆元壹角陆分</t>
  </si>
  <si>
    <t>招  标  人：</t>
  </si>
  <si>
    <t>造价咨询人：</t>
  </si>
  <si>
    <t>（单位盖章）</t>
  </si>
  <si>
    <t>法定代表人
或其授权人：</t>
  </si>
  <si>
    <t>（签字或盖章）</t>
  </si>
  <si>
    <t>编  制  人：</t>
  </si>
  <si>
    <t>复  核  人：</t>
  </si>
  <si>
    <t>（造价人员签字盖专用章）</t>
  </si>
  <si>
    <t>（造价工程师签字盖专用章）</t>
  </si>
  <si>
    <t>编 制 时 间：</t>
  </si>
  <si>
    <t/>
  </si>
  <si>
    <t>复 核 时 间：</t>
  </si>
  <si>
    <t>台北西路与金桥路、台中路与佛堂路路口新建信号灯和电子警察工程清单</t>
  </si>
  <si>
    <t>信号灯部分</t>
  </si>
  <si>
    <t>序号</t>
  </si>
  <si>
    <t>名称</t>
  </si>
  <si>
    <t>项目特征</t>
  </si>
  <si>
    <t>单位</t>
  </si>
  <si>
    <t>数量</t>
  </si>
  <si>
    <t>全费用单价（元）</t>
  </si>
  <si>
    <t>合价（元）</t>
  </si>
  <si>
    <t>信号控制系统机箱</t>
  </si>
  <si>
    <t>1.48路灯控输出，可扩充到96路灯控输出;可联网控制；具有GPS对时功能;通过手持终端、掌上电脑、笔记本计算机，能对信号机的主要参数进行现场调看和设置.
2.具有符合GB25280-2016-道路交通信号控制机的检测报告；GBT20999-2017上位机通讯协议的符合性达到100%；整机全模块化(插件单元)设计；
3.能够无缝接入连云港市现有信号控制系统平台
4.非标准、箱体304不锈钢(含配套成品罩)，含基础、钢筋笼，人工开挖及土石方转运、回填、防雷接地系统
5.完成控制安装调试，具体参数详见图纸及总说明</t>
  </si>
  <si>
    <t>套</t>
  </si>
  <si>
    <t>方向指示信号灯</t>
  </si>
  <si>
    <t>1.LED灯管,三灯三色；灯面直径为￠400；铝合金外壳、重量轻、强度高、二层防护、防水、防腐、防锈
2.单灯功率：《15瓦；
3.工作电压：AC110/220V±20%，50Hz±4%；
4.防护等级：IP53；
5.工作温度：-40~+80℃；
6.工作湿度：5%-95%（无冷凝）；
7.LED可靠性：》50000小时
8.具体参数详见图纸及总说明</t>
  </si>
  <si>
    <t>机动车信号灯</t>
  </si>
  <si>
    <t>倒计时器</t>
  </si>
  <si>
    <t>1.学习、触发、485通讯共3种功能；
2.灯面尺寸为825mm*665mm*108mm，帽檐伸出尺寸：300mm；八字字高540mm、字宽294mm，笔画宽度50mm，字间距100mm；
3.具体参数详见图纸及总说明</t>
  </si>
  <si>
    <t>人行信号灯</t>
  </si>
  <si>
    <t>1.LED灯管,三灯两色-自上而下分别为红色静态小人、绿色动态小人；
2.灯面直径为￠300；铝合金外壳、重量轻、强度高、二层防护、防水、防腐、防锈；
3.单灯功率：《15瓦；工作电压：AC110/220V±20%，50Hz±4%；防护等级：IP53；工作温度：-40~+80℃；工作湿度：5%-95%（无冷凝）
4.LED可靠性：》50000小时；
5.具体参数详见图纸及总说明</t>
  </si>
  <si>
    <t>八棱柱信号灯杆件</t>
  </si>
  <si>
    <t>1.名称:9米悬臂信号灯杆件
2.规格尺寸:主杆高6.8m,杆件为锥度八边形,图中杆口径尺寸均为对角尺寸;横臂在设备安装完成后与地面水平方向上有2°-3°上的仰角。杆件热镀锌后外表喷塑处理。
3.连接螺栓镀锌,强度等级8.8级。
4.混凝土强度等级:基础C30
5.包封::1500*1500*h1800mm
6.包含防雷接地、地笼、法兰、垫片、螺栓、螺母等完成杆件安装的所有费用
7.土方挖、填、外运:投标(或施工)方自行考虑
8.具体参数及施工方法详见图纸及总说明</t>
  </si>
  <si>
    <t>人行灯杆件（立柱式）</t>
  </si>
  <si>
    <t>1.名称:人行信号灯杆件和一体式信号灯杆
2.规格尺寸:主杆高3.5m,杆件为锥度八边形,图中杆口径尺寸均为对角尺寸;横臂在设备安装完成后与地面水平方向上有2°-3°上的仰角。杆件热镀锌后外表喷塑处理。
3.连接螺栓镀锌,强度等级8.8级。
4.混凝土强度等级:基础C30
5.包封::900*900*h900mm
6.包含防雷接地、地笼、法兰、垫片、螺栓、螺母等完成杆件安装的所有费用
7.土方挖、填、外运:投标(或施工)方自行考虑
8.具体参数及施工方法详见图纸及总说明</t>
  </si>
  <si>
    <t>控制电缆</t>
  </si>
  <si>
    <t>1.KVV16×1，铜芯聚氯乙烯绝缘聚氯乙烯护套控制电缆 
2.含电缆头制作安装</t>
  </si>
  <si>
    <t>m</t>
  </si>
  <si>
    <t>1.KVV4×1，铜芯聚氯乙烯绝缘聚氯乙烯护套控制电缆
2.含电缆头制作安装</t>
  </si>
  <si>
    <t>电源线缆</t>
  </si>
  <si>
    <t>1.KVV2×10，铜芯聚氯乙烯绝缘聚氯乙烯护套控制电缆
2.含电缆头制作安装</t>
  </si>
  <si>
    <t>1.KVV2×4，铜芯聚氯乙烯绝缘聚氯乙烯护套控制电缆
2.含电缆头制作安装</t>
  </si>
  <si>
    <t>检查井</t>
  </si>
  <si>
    <t>1.名称：手孔井
2.做法：砖砌，700mm*700mm*1000mm，定制高强度井盖，上书“警”字
3.土方挖、填、外运:投标(或施工)方自行考虑
4.具体参数及施工方法详见图纸及总说明</t>
  </si>
  <si>
    <t>座</t>
  </si>
  <si>
    <t>边路管道</t>
  </si>
  <si>
    <t>1.名称:电缆保护管；
2.材质及规格:PE管φ90；
3.连接形式:热熔；
4.铺设深度:自行勘察现场，满足设计及现场要求；
5.土方挖、填、外运:埋深40cm以下，含恢复，外运自行考虑
6.具体参数及施工方法详见图纸及总说明</t>
  </si>
  <si>
    <t>小计</t>
  </si>
  <si>
    <t>电子警察/监控部分</t>
  </si>
  <si>
    <t>电警控制系统机箱</t>
  </si>
  <si>
    <t>1.名称:电警控制系统机箱（含主机）
2.车辆捕获功能、视频检测功能、闯红灯记录功能、不按车道行驶记录功能、违法变道记录功能、压线行驶记录功能、逆行记录功能、违法停车记录功能、路口拥堵分析功能、信号灯状态视频检测功能、信号灯相位同步功能、智能补光功能、号牌自动识别功能、车身颜色识别功能、高清录像功能、视频测速功能、数据存储的功能、图片合成功能、图片、视频防篡改功能、断点续传功能、远程系统管理维护功能、系统接口开放、供电与防雷接地
3.型号.规格:非标准、箱体304不锈钢(含配套成品罩)，含基础
4.电警控制系统机箱（包含主机及箱体等配套），具体参数详见图纸及总说明</t>
  </si>
  <si>
    <t>台</t>
  </si>
  <si>
    <t>卡口摄像机</t>
  </si>
  <si>
    <t>1.名称：卡口摄像机
2.参数：
1) 靶面尺寸1”
2) 内含深度学习芯片 
3) 图像分辨率4096*2160 像素：900W，
4) 抓图分辨率可达4096*2160(不含OSD)，4096*4208(含OSD)  
5) 分辨力≥2000TVL
6) 帧率1~25帧/秒  
7) 支持同时开启四路码流，主码流最高可配置为4096*2160、6Mbps、H.265/H.264，第二码流、第三码流、第四码流最高可配置为1600*1200、2Mbps、H.265  
8) 在静止场景下，图像质量无明显劣化条件下，设备采用H.264或H.265视频编码方式，当开启智能编码功能后，码流可降低至未开启时的1/30以下
9) 支持视频、线圈（外接）、雷达（外接）、激光（外接）、微波（外接）、红外对射（外接）、地磁（外接）、RFID（外接）等车辆检测设置选项 
10) 支持跨浏览器功能，支持360浏览器、IE浏览器、客户端软件、谷歌浏览器、火狐浏览器、搜狗浏览器、百度浏览器等远程监看方式，可实时监控图像的同时输出抓拍到的车辆信息 
11) 支持图像旋转，可配置90°、180°和270°旋转配置功能，适用于走廊模式和镜像应用模式  
12) 支持车辆检测技术故障检测功能，并上传车辆检测技术故障信息，上报时间小于60S  
13) 新能源车牌识别  
14) 支持违法停车检测，捕获率≥95%，准确率≥90%  
15) 支持挂件识别功能  
16) 支持年检标志识别，白天准确率≥90%，晚上准确率≥90%  
17) 支持驾驶室内纸巾盒检测功能  
18) 支持驾驶室内香水盒检测功能  
19) 支持识别车头3700种车系，车尾1800种车系，白天准确率97%，晚上准确率90% 
20) 支持未系安全带识别功能，白天准确率≥98%，晚上准确率≥98%（ 
21) 支持驾驶员打电话识别功能，识别准确率≥95% 
22) 车牌颜色识别功能，支持识别蓝（小车）、黄（公交车、大货车）、黑（涉外车牌）、白（警用车牌）、绿（农用车牌）、红（企业内部使用）等车牌颜色
3.包含摄像机、高清镜头、室外防护罩、风扇、内置补光灯、相机内置防雷模块、电源适配器、安装万向节等，
4.具体参数详见图纸及总说明</t>
  </si>
  <si>
    <t>电子警察枪机</t>
  </si>
  <si>
    <t>1.高清抓拍单元包含摄像机、高清镜头、室外防护罩、风扇、内置补光灯、相机内置防雷模块、电源适配器、安装万向节等，
2.像素：900W，分辨率：最大支持4096*2160，通讯接口：2个RJ45 100M/1000M自适应网口，3个RS485接口，1个RS232接口，自动光圈镜头：支持，支持智能识别功能：内置视频识别功能，支持车牌识别、视频触发、车身颜色识别、车型识别，通行车辆信息捕获和违章检测功能。外壳防护等级应不低于IP66。
3.具体参数详见图纸及总说明</t>
  </si>
  <si>
    <t>智能球机</t>
  </si>
  <si>
    <t>1.名称:400万像素星光级8寸红外网络高清高速智能球机
2.传感器类型: 1/1.8＂progressive scan CMOS；焦距:6.0-192mm，32倍光学变倍；主码流帧率分辨率:50Hz:25fps(2560×1440)；60Hz:30fps(2560×1440)；SD卡扩展:内置Micro SD卡插槽，支持Micro SD(即TF卡)/Micro SDHC/Micro SDXC卡，最大支持256G；红外照射距离:250m；防护:IP67；
3.含配套支架、防雷模块、电源适配器等配套附件
4.具体参数详见图纸及总说明</t>
  </si>
  <si>
    <t>频闪补光灯</t>
  </si>
  <si>
    <t>1.光源类型：原装进口大功率LED，单车道环境补光
2.LED灯珠数量：16颗；发光角度：10°；最佳补光距离：16米-25米；
3.防护等级：IP66
4.含配套支架、防雷模块、电源适配器等配套附件
5.具体参数详见图纸及总说明</t>
  </si>
  <si>
    <t>爆闪补光灯</t>
  </si>
  <si>
    <t>1.气体爆闪灯：支持抓拍同步补光功能；回电时间＜60ms，满足相机2张连拍需求；最佳效果距离：16～26m
2.防护等级：IP66
3.含配套支架、防雷模块、电源适配器等配套附件
4.具体参数详见图纸及总说明</t>
  </si>
  <si>
    <t>信号灯检测器</t>
  </si>
  <si>
    <t>1.支持 8 路 AC220V 信号接入；具有 4 路 RS485 具有一个 5 位拨码开关，设置设备地址、数据上传模式及波特率，DC12V 供电，工作温度－30℃～70℃。满足本次施工段的信号灯配合电子警察进行道路交通违规抓拍功能
2.具体参数详见图纸及总说明</t>
  </si>
  <si>
    <t>光纤收发器</t>
  </si>
  <si>
    <t>1.工业级导轨485百兆视频端机，传输距离 20 公里，单模单纤;4个百兆网口，1个百兆光口、1路 485，安装方式：工业导轨式。标配外置电源适配器（220VAC/5VDC）
2.具体参数详见图纸及总说明</t>
  </si>
  <si>
    <t>台(套)</t>
  </si>
  <si>
    <t>交换机</t>
  </si>
  <si>
    <t>1.交换机
2.支持8个千兆口（最多支持2个光口）。导轨安装，24V/220V电压可选，宽电压范围输入，并提供过载和反接保护，宽温设计，强抗电磁干扰能力，完全满足苛刻的工业应用环境。
3.具体参数详见图纸及总说明</t>
  </si>
  <si>
    <t>抱杆机箱</t>
  </si>
  <si>
    <t>1.名称:抱杆机箱
2.型号.规格:非标准
3.安装方式:杆上2.0m安装
4.箱内电器:包含空开、防雷、红灯编码器
5.具体参数详见图纸及总说明</t>
  </si>
  <si>
    <t>电子警察杆件</t>
  </si>
  <si>
    <t>1.名称:10米悬臂信号灯杆件
2.规格尺寸:主杆高6.8m,杆件为锥度八边形,图中杆口径尺寸均为对角尺寸;横臂在设备安装完成后与地面水平方向上有2°-3°上的仰角。杆件热镀锌后外表喷塑处理。
3.连接螺栓镀锌,强度等级8.8级。
4.混凝土强度等级:基础C30
5.包封::1500*1500*h1800mm
6.包含防雷接地、地笼、法兰、垫片、螺栓、螺母等完成杆件安装的所有费用
7.土方挖、填、外运:投标(或施工)方自行考虑
8.具体参数及施工方法详见图纸及总说明</t>
  </si>
  <si>
    <t>1.名称:12米悬臂信号灯杆件
2.规格尺寸:主杆高6.8m,杆件为锥度八边形,图中杆口径尺寸均为对角尺寸;横臂在设备安装完成后与地面水平方向上有2°-3°上的仰角。杆件热镀锌后外表喷塑处理。
3.连接螺栓镀锌,强度等级8.8级。
4.混凝土强度等级:基础C30
5.包封::1600*1600*h1800mm
6.包含防雷接地、地笼、法兰、垫片、螺栓、螺母等完成杆件安装的所有费用
7.土方挖、填、外运:投标(或施工)方自行考虑
8.具体参数及施工方法详见图纸及总说明</t>
  </si>
  <si>
    <t>电缆</t>
  </si>
  <si>
    <t>网线</t>
  </si>
  <si>
    <t xml:space="preserve">1.国标超五类网线，室外屏蔽 
2.敷设方式:管内或杆内 
3.附件：含线头制作安装、如水晶头等      </t>
  </si>
  <si>
    <t>光缆</t>
  </si>
  <si>
    <t>1.室外4芯单模铠装光缆
2.敷设方式:管内或杆内
3.附件:含光纤熔接等</t>
  </si>
  <si>
    <t>合计</t>
  </si>
  <si>
    <t>备注</t>
  </si>
  <si>
    <t>1、本工程采用全费用单价进行报价，投标报价（总价）不得高于最高控制价、投标单价不得超过控制单价，投标总价和单价超过控制价的均按无效标处理。
2、投标人所报的全费用单价包括且不限于临时工程、材料、劳务、质保内维修等所需要的全部费用。其中包括但不限于施工设备、劳务、管理、材料、设备购置、运输、装卸、保管、制作及安装、安装调试费用、原器件零配件、安全施工、文明施工、临时设施、质保内维护管理、管理费、利润、规费、税金等及政策性文件规定的一切费用。全费用单价均不再调整，工程量按实计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</si>
</sst>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2">
    <font>
      <sz val="9"/>
      <color theme="1"/>
      <name val="??"/>
      <charset val="134"/>
      <scheme val="minor"/>
    </font>
    <font>
      <sz val="10"/>
      <name val="Arial"/>
      <charset val="0"/>
    </font>
    <font>
      <b/>
      <sz val="20"/>
      <name val="宋体"/>
      <charset val="134"/>
    </font>
    <font>
      <b/>
      <sz val="14"/>
      <name val="仿宋"/>
      <charset val="134"/>
    </font>
    <font>
      <b/>
      <sz val="10.5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7"/>
      <color indexed="8"/>
      <name val="宋体"/>
      <charset val="134"/>
    </font>
    <font>
      <b/>
      <sz val="2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7"/>
      <color indexed="8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8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49"/>
    <xf numFmtId="0" fontId="0" fillId="0" borderId="0" xfId="49" applyFont="1" applyFill="1" applyAlignment="1"/>
    <xf numFmtId="0" fontId="1" fillId="0" borderId="0" xfId="0" applyFont="1" applyFill="1" applyBorder="1" applyAlignment="1"/>
    <xf numFmtId="0" fontId="0" fillId="0" borderId="0" xfId="49" applyAlignment="1">
      <alignment horizontal="center"/>
    </xf>
    <xf numFmtId="0" fontId="0" fillId="0" borderId="0" xfId="49" applyFill="1" applyAlignment="1">
      <alignment horizontal="center"/>
    </xf>
    <xf numFmtId="0" fontId="2" fillId="2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 readingOrder="1"/>
    </xf>
    <xf numFmtId="0" fontId="4" fillId="4" borderId="5" xfId="0" applyNumberFormat="1" applyFont="1" applyFill="1" applyBorder="1" applyAlignment="1" applyProtection="1">
      <alignment horizontal="center" vertical="center" wrapText="1" readingOrder="1"/>
    </xf>
    <xf numFmtId="176" fontId="4" fillId="4" borderId="5" xfId="0" applyNumberFormat="1" applyFont="1" applyFill="1" applyBorder="1" applyAlignment="1" applyProtection="1">
      <alignment horizontal="center" vertical="center" wrapText="1" readingOrder="1"/>
    </xf>
    <xf numFmtId="0" fontId="4" fillId="4" borderId="6" xfId="0" applyNumberFormat="1" applyFont="1" applyFill="1" applyBorder="1" applyAlignment="1" applyProtection="1">
      <alignment horizontal="center" vertical="center" wrapText="1" readingOrder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left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wrapText="1" readingOrder="1"/>
    </xf>
    <xf numFmtId="0" fontId="1" fillId="0" borderId="11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center" readingOrder="1"/>
    </xf>
    <xf numFmtId="0" fontId="9" fillId="0" borderId="0" xfId="0" applyNumberFormat="1" applyFont="1" applyFill="1" applyBorder="1" applyAlignment="1" applyProtection="1">
      <alignment horizontal="left" readingOrder="1"/>
    </xf>
    <xf numFmtId="2" fontId="9" fillId="0" borderId="10" xfId="0" applyNumberFormat="1" applyFont="1" applyFill="1" applyBorder="1" applyAlignment="1" applyProtection="1">
      <alignment horizontal="center" wrapText="1" readingOrder="1"/>
    </xf>
    <xf numFmtId="177" fontId="9" fillId="0" borderId="12" xfId="0" applyNumberFormat="1" applyFont="1" applyFill="1" applyBorder="1" applyAlignment="1" applyProtection="1">
      <alignment horizontal="center" wrapText="1" readingOrder="1"/>
    </xf>
    <xf numFmtId="0" fontId="9" fillId="0" borderId="10" xfId="0" applyNumberFormat="1" applyFont="1" applyFill="1" applyBorder="1" applyAlignment="1" applyProtection="1">
      <alignment horizontal="center" wrapText="1" readingOrder="1"/>
    </xf>
    <xf numFmtId="0" fontId="10" fillId="0" borderId="11" xfId="0" applyNumberFormat="1" applyFont="1" applyFill="1" applyBorder="1" applyAlignment="1" applyProtection="1">
      <alignment horizontal="center" vertical="center" readingOrder="1"/>
    </xf>
    <xf numFmtId="0" fontId="9" fillId="0" borderId="0" xfId="0" applyNumberFormat="1" applyFont="1" applyFill="1" applyBorder="1" applyAlignment="1" applyProtection="1">
      <alignment horizontal="left" wrapText="1" readingOrder="1"/>
    </xf>
    <xf numFmtId="0" fontId="9" fillId="0" borderId="0" xfId="0" applyNumberFormat="1" applyFont="1" applyFill="1" applyBorder="1" applyAlignment="1" applyProtection="1">
      <alignment horizontal="right" readingOrder="1"/>
    </xf>
    <xf numFmtId="14" fontId="9" fillId="0" borderId="0" xfId="0" applyNumberFormat="1" applyFont="1" applyFill="1" applyBorder="1" applyAlignment="1" applyProtection="1">
      <alignment horizontal="center" wrapText="1" readingOrder="1"/>
    </xf>
    <xf numFmtId="0" fontId="11" fillId="0" borderId="0" xfId="0" applyNumberFormat="1" applyFont="1" applyFill="1" applyBorder="1" applyAlignment="1" applyProtection="1">
      <alignment horizontal="left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8" sqref="H8:J8"/>
    </sheetView>
  </sheetViews>
  <sheetFormatPr defaultColWidth="9.14285714285714" defaultRowHeight="12.75"/>
  <cols>
    <col min="1" max="1" width="2.06666666666667" style="2" customWidth="1"/>
    <col min="2" max="2" width="12.1047619047619" style="2" customWidth="1"/>
    <col min="3" max="3" width="3.08571428571429" style="2" customWidth="1"/>
    <col min="4" max="4" width="6.04761904761905" style="2" customWidth="1"/>
    <col min="5" max="5" width="20.3428571428571" style="2" customWidth="1"/>
    <col min="6" max="6" width="2.97142857142857" style="2" customWidth="1"/>
    <col min="7" max="7" width="15.1904761904762" style="2" customWidth="1"/>
    <col min="8" max="8" width="8.1047619047619" style="2" customWidth="1"/>
    <col min="9" max="9" width="11.2" style="2" customWidth="1"/>
    <col min="10" max="10" width="9.14285714285714" style="2" customWidth="1"/>
    <col min="11" max="11" width="2.97142857142857" style="2" customWidth="1"/>
    <col min="12" max="16384" width="9.14285714285714" style="2"/>
  </cols>
  <sheetData>
    <row r="1" s="2" customFormat="1" ht="28.65" customHeight="1"/>
    <row r="2" s="2" customFormat="1" ht="75.75" customHeight="1" spans="3:9">
      <c r="C2" s="28" t="s">
        <v>0</v>
      </c>
      <c r="D2" s="28"/>
      <c r="E2" s="28"/>
      <c r="F2" s="28"/>
      <c r="G2" s="28"/>
      <c r="H2" s="28"/>
      <c r="I2" s="39" t="s">
        <v>1</v>
      </c>
    </row>
    <row r="3" s="2" customFormat="1" ht="16.9" customHeight="1" spans="3:8">
      <c r="C3" s="29"/>
      <c r="D3" s="29"/>
      <c r="E3" s="29"/>
      <c r="F3" s="29"/>
      <c r="G3" s="29"/>
      <c r="H3" s="29"/>
    </row>
    <row r="4" s="2" customFormat="1" ht="52.2" customHeight="1" spans="1:11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="2" customFormat="1" ht="34.55" customHeight="1" spans="2:10">
      <c r="B5" s="31" t="s">
        <v>3</v>
      </c>
      <c r="C5" s="31"/>
      <c r="D5" s="31"/>
      <c r="E5" s="32">
        <f>'2.1 全费用单价分析表(清单)'!G37</f>
        <v>1146644.16</v>
      </c>
      <c r="F5" s="32"/>
      <c r="G5" s="32"/>
      <c r="H5" s="32"/>
      <c r="I5" s="32"/>
      <c r="J5" s="32"/>
    </row>
    <row r="6" s="2" customFormat="1" ht="35.3" customHeight="1" spans="2:10">
      <c r="B6" s="31" t="s">
        <v>4</v>
      </c>
      <c r="C6" s="31"/>
      <c r="D6" s="31"/>
      <c r="E6" s="33" t="s">
        <v>5</v>
      </c>
      <c r="F6" s="33"/>
      <c r="G6" s="33"/>
      <c r="H6" s="33"/>
      <c r="I6" s="33"/>
      <c r="J6" s="33"/>
    </row>
    <row r="7" s="2" customFormat="1" ht="46.35" customHeight="1" spans="5:10">
      <c r="E7" s="29"/>
      <c r="F7" s="29"/>
      <c r="G7" s="29"/>
      <c r="H7" s="29"/>
      <c r="I7" s="29"/>
      <c r="J7" s="29"/>
    </row>
    <row r="8" s="2" customFormat="1" ht="34.55" customHeight="1" spans="2:10">
      <c r="B8" s="31" t="s">
        <v>6</v>
      </c>
      <c r="C8" s="31"/>
      <c r="D8" s="34"/>
      <c r="E8" s="34"/>
      <c r="G8" s="31" t="s">
        <v>7</v>
      </c>
      <c r="H8" s="34"/>
      <c r="I8" s="34"/>
      <c r="J8" s="34"/>
    </row>
    <row r="9" s="2" customFormat="1" ht="22.8" customHeight="1" spans="4:10">
      <c r="D9" s="35" t="s">
        <v>8</v>
      </c>
      <c r="E9" s="35"/>
      <c r="H9" s="35" t="s">
        <v>8</v>
      </c>
      <c r="I9" s="35"/>
      <c r="J9" s="35"/>
    </row>
    <row r="10" s="2" customFormat="1" ht="75.75" customHeight="1"/>
    <row r="11" s="2" customFormat="1" ht="34.55" customHeight="1" spans="2:10">
      <c r="B11" s="36" t="s">
        <v>9</v>
      </c>
      <c r="C11" s="36"/>
      <c r="D11" s="34"/>
      <c r="E11" s="34"/>
      <c r="G11" s="36" t="s">
        <v>9</v>
      </c>
      <c r="H11" s="34"/>
      <c r="I11" s="34"/>
      <c r="J11" s="34"/>
    </row>
    <row r="12" s="2" customFormat="1" ht="23.5" customHeight="1" spans="4:10">
      <c r="D12" s="35" t="s">
        <v>10</v>
      </c>
      <c r="E12" s="35"/>
      <c r="H12" s="35" t="s">
        <v>10</v>
      </c>
      <c r="I12" s="35"/>
      <c r="J12" s="35"/>
    </row>
    <row r="13" s="2" customFormat="1" ht="69.15" customHeight="1"/>
    <row r="14" s="2" customFormat="1" ht="34.55" customHeight="1" spans="2:10">
      <c r="B14" s="31" t="s">
        <v>11</v>
      </c>
      <c r="C14" s="31"/>
      <c r="D14" s="34"/>
      <c r="E14" s="34"/>
      <c r="G14" s="37" t="s">
        <v>12</v>
      </c>
      <c r="H14" s="34"/>
      <c r="I14" s="34"/>
      <c r="J14" s="34"/>
    </row>
    <row r="15" s="2" customFormat="1" ht="23.5" customHeight="1" spans="4:10">
      <c r="D15" s="35" t="s">
        <v>13</v>
      </c>
      <c r="E15" s="35"/>
      <c r="H15" s="35" t="s">
        <v>14</v>
      </c>
      <c r="I15" s="35"/>
      <c r="J15" s="35"/>
    </row>
    <row r="16" s="2" customFormat="1" ht="63.25" customHeight="1"/>
    <row r="17" s="2" customFormat="1" ht="35.3" customHeight="1" spans="2:10">
      <c r="B17" s="31" t="s">
        <v>15</v>
      </c>
      <c r="C17" s="31"/>
      <c r="D17" s="38" t="s">
        <v>16</v>
      </c>
      <c r="E17" s="38"/>
      <c r="G17" s="37" t="s">
        <v>17</v>
      </c>
      <c r="H17" s="38" t="s">
        <v>16</v>
      </c>
      <c r="I17" s="38"/>
      <c r="J17" s="38"/>
    </row>
  </sheetData>
  <mergeCells count="24">
    <mergeCell ref="C2:H2"/>
    <mergeCell ref="A4:K4"/>
    <mergeCell ref="B5:D5"/>
    <mergeCell ref="E5:J5"/>
    <mergeCell ref="B6:D6"/>
    <mergeCell ref="E6:J6"/>
    <mergeCell ref="B8:C8"/>
    <mergeCell ref="D8:E8"/>
    <mergeCell ref="H8:J8"/>
    <mergeCell ref="D9:E9"/>
    <mergeCell ref="H9:J9"/>
    <mergeCell ref="B11:C11"/>
    <mergeCell ref="D11:E11"/>
    <mergeCell ref="H11:J11"/>
    <mergeCell ref="D12:E12"/>
    <mergeCell ref="H12:J12"/>
    <mergeCell ref="B14:C14"/>
    <mergeCell ref="D14:E14"/>
    <mergeCell ref="H14:J14"/>
    <mergeCell ref="D15:E15"/>
    <mergeCell ref="H15:J15"/>
    <mergeCell ref="B17:C17"/>
    <mergeCell ref="D17:E17"/>
    <mergeCell ref="H17:J1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tabSelected="1" topLeftCell="A30" workbookViewId="0">
      <selection activeCell="C38" sqref="C38:G38"/>
    </sheetView>
  </sheetViews>
  <sheetFormatPr defaultColWidth="9" defaultRowHeight="91" customHeight="1" outlineLevelCol="6"/>
  <cols>
    <col min="1" max="1" width="6.37142857142857" customWidth="1"/>
    <col min="2" max="2" width="14" customWidth="1"/>
    <col min="3" max="3" width="54.2857142857143" customWidth="1"/>
    <col min="4" max="4" width="6" customWidth="1"/>
    <col min="5" max="5" width="7.85714285714286" style="3" customWidth="1"/>
    <col min="6" max="6" width="10.7142857142857" style="4" customWidth="1"/>
    <col min="7" max="7" width="13.2857142857143" style="3" customWidth="1"/>
    <col min="8" max="8" width="21.4285714285714" customWidth="1"/>
    <col min="9" max="9" width="10.1714285714286" customWidth="1"/>
    <col min="10" max="10" width="16.8571428571429" customWidth="1"/>
  </cols>
  <sheetData>
    <row r="1" customHeight="1" spans="1:7">
      <c r="A1" s="5" t="s">
        <v>18</v>
      </c>
      <c r="B1" s="5"/>
      <c r="C1" s="5"/>
      <c r="D1" s="5"/>
      <c r="E1" s="5"/>
      <c r="F1" s="6"/>
      <c r="G1" s="5"/>
    </row>
    <row r="2" ht="44" customHeight="1" spans="1:7">
      <c r="A2" s="7" t="s">
        <v>19</v>
      </c>
      <c r="B2" s="8"/>
      <c r="C2" s="8"/>
      <c r="D2" s="8"/>
      <c r="E2" s="8"/>
      <c r="F2" s="8"/>
      <c r="G2" s="9"/>
    </row>
    <row r="3" ht="63" customHeight="1" spans="1:7">
      <c r="A3" s="10" t="s">
        <v>20</v>
      </c>
      <c r="B3" s="11" t="s">
        <v>21</v>
      </c>
      <c r="C3" s="11" t="s">
        <v>22</v>
      </c>
      <c r="D3" s="11" t="s">
        <v>23</v>
      </c>
      <c r="E3" s="12" t="s">
        <v>24</v>
      </c>
      <c r="F3" s="11" t="s">
        <v>25</v>
      </c>
      <c r="G3" s="13" t="s">
        <v>26</v>
      </c>
    </row>
    <row r="4" ht="139" customHeight="1" spans="1:7">
      <c r="A4" s="14">
        <v>1</v>
      </c>
      <c r="B4" s="15" t="s">
        <v>27</v>
      </c>
      <c r="C4" s="15" t="s">
        <v>28</v>
      </c>
      <c r="D4" s="16" t="s">
        <v>29</v>
      </c>
      <c r="E4" s="16">
        <v>2</v>
      </c>
      <c r="F4" s="17">
        <v>51125</v>
      </c>
      <c r="G4" s="18">
        <f>F4*E4</f>
        <v>102250</v>
      </c>
    </row>
    <row r="5" ht="132" customHeight="1" spans="1:7">
      <c r="A5" s="14">
        <v>2</v>
      </c>
      <c r="B5" s="15" t="s">
        <v>30</v>
      </c>
      <c r="C5" s="15" t="s">
        <v>31</v>
      </c>
      <c r="D5" s="16" t="s">
        <v>29</v>
      </c>
      <c r="E5" s="19">
        <v>4</v>
      </c>
      <c r="F5" s="17">
        <v>2985.71</v>
      </c>
      <c r="G5" s="18">
        <f t="shared" ref="G5:G16" si="0">F5*E5</f>
        <v>11942.84</v>
      </c>
    </row>
    <row r="6" ht="134" customHeight="1" spans="1:7">
      <c r="A6" s="14">
        <v>3</v>
      </c>
      <c r="B6" s="15" t="s">
        <v>32</v>
      </c>
      <c r="C6" s="15" t="s">
        <v>31</v>
      </c>
      <c r="D6" s="16" t="s">
        <v>29</v>
      </c>
      <c r="E6" s="16">
        <v>8</v>
      </c>
      <c r="F6" s="17">
        <v>2868.75</v>
      </c>
      <c r="G6" s="18">
        <f t="shared" si="0"/>
        <v>22950</v>
      </c>
    </row>
    <row r="7" customHeight="1" spans="1:7">
      <c r="A7" s="14">
        <v>4</v>
      </c>
      <c r="B7" s="15" t="s">
        <v>33</v>
      </c>
      <c r="C7" s="15" t="s">
        <v>34</v>
      </c>
      <c r="D7" s="16" t="s">
        <v>29</v>
      </c>
      <c r="E7" s="16">
        <v>8</v>
      </c>
      <c r="F7" s="17">
        <v>4612.5</v>
      </c>
      <c r="G7" s="18">
        <f t="shared" si="0"/>
        <v>36900</v>
      </c>
    </row>
    <row r="8" ht="120" customHeight="1" spans="1:7">
      <c r="A8" s="14">
        <v>5</v>
      </c>
      <c r="B8" s="15" t="s">
        <v>35</v>
      </c>
      <c r="C8" s="15" t="s">
        <v>36</v>
      </c>
      <c r="D8" s="16" t="s">
        <v>29</v>
      </c>
      <c r="E8" s="16">
        <v>16</v>
      </c>
      <c r="F8" s="17">
        <v>3057.5</v>
      </c>
      <c r="G8" s="18">
        <f t="shared" si="0"/>
        <v>48920</v>
      </c>
    </row>
    <row r="9" ht="153" customHeight="1" spans="1:7">
      <c r="A9" s="14">
        <v>6</v>
      </c>
      <c r="B9" s="15" t="s">
        <v>37</v>
      </c>
      <c r="C9" s="15" t="s">
        <v>38</v>
      </c>
      <c r="D9" s="16" t="s">
        <v>29</v>
      </c>
      <c r="E9" s="16">
        <v>8</v>
      </c>
      <c r="F9" s="17">
        <v>28750</v>
      </c>
      <c r="G9" s="18">
        <f t="shared" si="0"/>
        <v>230000</v>
      </c>
    </row>
    <row r="10" ht="159" customHeight="1" spans="1:7">
      <c r="A10" s="14">
        <v>7</v>
      </c>
      <c r="B10" s="15" t="s">
        <v>39</v>
      </c>
      <c r="C10" s="15" t="s">
        <v>40</v>
      </c>
      <c r="D10" s="16" t="s">
        <v>29</v>
      </c>
      <c r="E10" s="16">
        <v>8</v>
      </c>
      <c r="F10" s="17">
        <v>3514.29</v>
      </c>
      <c r="G10" s="18">
        <f t="shared" si="0"/>
        <v>28114.32</v>
      </c>
    </row>
    <row r="11" customFormat="1" ht="60" customHeight="1" spans="1:7">
      <c r="A11" s="14">
        <v>8</v>
      </c>
      <c r="B11" s="15" t="s">
        <v>41</v>
      </c>
      <c r="C11" s="15" t="s">
        <v>42</v>
      </c>
      <c r="D11" s="16" t="s">
        <v>43</v>
      </c>
      <c r="E11" s="16">
        <v>500</v>
      </c>
      <c r="F11" s="17">
        <v>20.22</v>
      </c>
      <c r="G11" s="18">
        <f t="shared" si="0"/>
        <v>10110</v>
      </c>
    </row>
    <row r="12" customFormat="1" ht="60" customHeight="1" spans="1:7">
      <c r="A12" s="14">
        <v>9</v>
      </c>
      <c r="B12" s="15" t="s">
        <v>41</v>
      </c>
      <c r="C12" s="15" t="s">
        <v>44</v>
      </c>
      <c r="D12" s="16" t="s">
        <v>43</v>
      </c>
      <c r="E12" s="16">
        <v>500</v>
      </c>
      <c r="F12" s="17">
        <v>6.41</v>
      </c>
      <c r="G12" s="18">
        <f t="shared" si="0"/>
        <v>3205</v>
      </c>
    </row>
    <row r="13" customFormat="1" ht="60" customHeight="1" spans="1:7">
      <c r="A13" s="14">
        <v>10</v>
      </c>
      <c r="B13" s="15" t="s">
        <v>45</v>
      </c>
      <c r="C13" s="15" t="s">
        <v>46</v>
      </c>
      <c r="D13" s="16" t="s">
        <v>43</v>
      </c>
      <c r="E13" s="16">
        <v>600</v>
      </c>
      <c r="F13" s="17">
        <v>14.63</v>
      </c>
      <c r="G13" s="18">
        <f t="shared" si="0"/>
        <v>8778</v>
      </c>
    </row>
    <row r="14" customFormat="1" ht="60" customHeight="1" spans="1:7">
      <c r="A14" s="14">
        <v>11</v>
      </c>
      <c r="B14" s="15" t="s">
        <v>45</v>
      </c>
      <c r="C14" s="15" t="s">
        <v>47</v>
      </c>
      <c r="D14" s="16" t="s">
        <v>43</v>
      </c>
      <c r="E14" s="16">
        <v>600</v>
      </c>
      <c r="F14" s="17">
        <v>17.25</v>
      </c>
      <c r="G14" s="18">
        <f t="shared" si="0"/>
        <v>10350</v>
      </c>
    </row>
    <row r="15" customFormat="1" ht="83" customHeight="1" spans="1:7">
      <c r="A15" s="14">
        <v>12</v>
      </c>
      <c r="B15" s="15" t="s">
        <v>48</v>
      </c>
      <c r="C15" s="15" t="s">
        <v>49</v>
      </c>
      <c r="D15" s="16" t="s">
        <v>50</v>
      </c>
      <c r="E15" s="16">
        <v>15</v>
      </c>
      <c r="F15" s="17">
        <v>710</v>
      </c>
      <c r="G15" s="18">
        <f t="shared" si="0"/>
        <v>10650</v>
      </c>
    </row>
    <row r="16" customFormat="1" customHeight="1" spans="1:7">
      <c r="A16" s="14">
        <v>13</v>
      </c>
      <c r="B16" s="15" t="s">
        <v>51</v>
      </c>
      <c r="C16" s="15" t="s">
        <v>52</v>
      </c>
      <c r="D16" s="16" t="s">
        <v>43</v>
      </c>
      <c r="E16" s="16">
        <v>418</v>
      </c>
      <c r="F16" s="17">
        <v>56.5</v>
      </c>
      <c r="G16" s="18">
        <f t="shared" si="0"/>
        <v>23617</v>
      </c>
    </row>
    <row r="17" customFormat="1" ht="60" customHeight="1" spans="1:7">
      <c r="A17" s="14">
        <v>14</v>
      </c>
      <c r="B17" s="15" t="s">
        <v>53</v>
      </c>
      <c r="C17" s="15"/>
      <c r="D17" s="16"/>
      <c r="E17" s="16"/>
      <c r="F17" s="17"/>
      <c r="G17" s="18">
        <f>SUM(G4:G16)</f>
        <v>547787.16</v>
      </c>
    </row>
    <row r="18" s="1" customFormat="1" ht="51" customHeight="1" spans="1:7">
      <c r="A18" s="20" t="s">
        <v>54</v>
      </c>
      <c r="B18" s="21"/>
      <c r="C18" s="21"/>
      <c r="D18" s="21"/>
      <c r="E18" s="21"/>
      <c r="F18" s="21"/>
      <c r="G18" s="22"/>
    </row>
    <row r="19" ht="148" customHeight="1" spans="1:7">
      <c r="A19" s="14">
        <v>1</v>
      </c>
      <c r="B19" s="15" t="s">
        <v>55</v>
      </c>
      <c r="C19" s="15" t="s">
        <v>56</v>
      </c>
      <c r="D19" s="16" t="s">
        <v>57</v>
      </c>
      <c r="E19" s="16">
        <v>2</v>
      </c>
      <c r="F19" s="17">
        <v>13675</v>
      </c>
      <c r="G19" s="18">
        <f>F19*E19</f>
        <v>27350</v>
      </c>
    </row>
    <row r="20" ht="409" customHeight="1" spans="1:7">
      <c r="A20" s="14">
        <v>2</v>
      </c>
      <c r="B20" s="15" t="s">
        <v>58</v>
      </c>
      <c r="C20" s="15" t="s">
        <v>59</v>
      </c>
      <c r="D20" s="16" t="s">
        <v>57</v>
      </c>
      <c r="E20" s="16">
        <v>10</v>
      </c>
      <c r="F20" s="17">
        <v>9762.5</v>
      </c>
      <c r="G20" s="18">
        <f t="shared" ref="G20:G35" si="1">F20*E20</f>
        <v>97625</v>
      </c>
    </row>
    <row r="21" ht="112" customHeight="1" spans="1:7">
      <c r="A21" s="14">
        <v>3</v>
      </c>
      <c r="B21" s="15" t="s">
        <v>60</v>
      </c>
      <c r="C21" s="15" t="s">
        <v>61</v>
      </c>
      <c r="D21" s="16" t="s">
        <v>57</v>
      </c>
      <c r="E21" s="16">
        <v>8</v>
      </c>
      <c r="F21" s="17">
        <v>9762.5</v>
      </c>
      <c r="G21" s="18">
        <f t="shared" si="1"/>
        <v>78100</v>
      </c>
    </row>
    <row r="22" ht="109" customHeight="1" spans="1:7">
      <c r="A22" s="14">
        <v>4</v>
      </c>
      <c r="B22" s="15" t="s">
        <v>62</v>
      </c>
      <c r="C22" s="15" t="s">
        <v>63</v>
      </c>
      <c r="D22" s="16" t="s">
        <v>57</v>
      </c>
      <c r="E22" s="16">
        <v>4</v>
      </c>
      <c r="F22" s="17">
        <v>7850</v>
      </c>
      <c r="G22" s="18">
        <f t="shared" si="1"/>
        <v>31400</v>
      </c>
    </row>
    <row r="23" customHeight="1" spans="1:7">
      <c r="A23" s="14">
        <v>5</v>
      </c>
      <c r="B23" s="15" t="s">
        <v>64</v>
      </c>
      <c r="C23" s="15" t="s">
        <v>65</v>
      </c>
      <c r="D23" s="16" t="s">
        <v>57</v>
      </c>
      <c r="E23" s="16">
        <v>14</v>
      </c>
      <c r="F23" s="17">
        <v>1462.5</v>
      </c>
      <c r="G23" s="18">
        <f t="shared" si="1"/>
        <v>20475</v>
      </c>
    </row>
    <row r="24" ht="76" customHeight="1" spans="1:7">
      <c r="A24" s="14">
        <v>6</v>
      </c>
      <c r="B24" s="15" t="s">
        <v>66</v>
      </c>
      <c r="C24" s="15" t="s">
        <v>67</v>
      </c>
      <c r="D24" s="16" t="s">
        <v>57</v>
      </c>
      <c r="E24" s="16">
        <v>14</v>
      </c>
      <c r="F24" s="17">
        <v>2075</v>
      </c>
      <c r="G24" s="18">
        <f t="shared" si="1"/>
        <v>29050</v>
      </c>
    </row>
    <row r="25" ht="76" customHeight="1" spans="1:7">
      <c r="A25" s="14">
        <v>7</v>
      </c>
      <c r="B25" s="15" t="s">
        <v>68</v>
      </c>
      <c r="C25" s="15" t="s">
        <v>69</v>
      </c>
      <c r="D25" s="16" t="s">
        <v>57</v>
      </c>
      <c r="E25" s="16">
        <v>2</v>
      </c>
      <c r="F25" s="17">
        <v>2450</v>
      </c>
      <c r="G25" s="18">
        <f t="shared" si="1"/>
        <v>4900</v>
      </c>
    </row>
    <row r="26" ht="76" customHeight="1" spans="1:7">
      <c r="A26" s="14">
        <v>8</v>
      </c>
      <c r="B26" s="15" t="s">
        <v>70</v>
      </c>
      <c r="C26" s="15" t="s">
        <v>71</v>
      </c>
      <c r="D26" s="16" t="s">
        <v>72</v>
      </c>
      <c r="E26" s="16">
        <v>8</v>
      </c>
      <c r="F26" s="17">
        <v>938.75</v>
      </c>
      <c r="G26" s="18">
        <f t="shared" si="1"/>
        <v>7510</v>
      </c>
    </row>
    <row r="27" ht="76" customHeight="1" spans="1:7">
      <c r="A27" s="14">
        <v>9</v>
      </c>
      <c r="B27" s="15" t="s">
        <v>73</v>
      </c>
      <c r="C27" s="15" t="s">
        <v>74</v>
      </c>
      <c r="D27" s="16" t="s">
        <v>72</v>
      </c>
      <c r="E27" s="16">
        <v>8</v>
      </c>
      <c r="F27" s="17">
        <v>706.25</v>
      </c>
      <c r="G27" s="18">
        <f t="shared" si="1"/>
        <v>5650</v>
      </c>
    </row>
    <row r="28" ht="76" customHeight="1" spans="1:7">
      <c r="A28" s="14">
        <v>10</v>
      </c>
      <c r="B28" s="15" t="s">
        <v>75</v>
      </c>
      <c r="C28" s="15" t="s">
        <v>76</v>
      </c>
      <c r="D28" s="16" t="s">
        <v>57</v>
      </c>
      <c r="E28" s="16">
        <v>8</v>
      </c>
      <c r="F28" s="17">
        <v>2025</v>
      </c>
      <c r="G28" s="18">
        <f t="shared" si="1"/>
        <v>16200</v>
      </c>
    </row>
    <row r="29" ht="155" customHeight="1" spans="1:7">
      <c r="A29" s="14">
        <v>11</v>
      </c>
      <c r="B29" s="15" t="s">
        <v>77</v>
      </c>
      <c r="C29" s="15" t="s">
        <v>78</v>
      </c>
      <c r="D29" s="16" t="s">
        <v>29</v>
      </c>
      <c r="E29" s="16">
        <v>6</v>
      </c>
      <c r="F29" s="17">
        <v>29250</v>
      </c>
      <c r="G29" s="18">
        <f t="shared" si="1"/>
        <v>175500</v>
      </c>
    </row>
    <row r="30" ht="136" customHeight="1" spans="1:7">
      <c r="A30" s="14">
        <v>12</v>
      </c>
      <c r="B30" s="15" t="s">
        <v>77</v>
      </c>
      <c r="C30" s="15" t="s">
        <v>79</v>
      </c>
      <c r="D30" s="16" t="s">
        <v>29</v>
      </c>
      <c r="E30" s="16">
        <v>2</v>
      </c>
      <c r="F30" s="17">
        <v>31500</v>
      </c>
      <c r="G30" s="18">
        <f t="shared" si="1"/>
        <v>63000</v>
      </c>
    </row>
    <row r="31" ht="50" customHeight="1" spans="1:7">
      <c r="A31" s="14">
        <v>13</v>
      </c>
      <c r="B31" s="15" t="s">
        <v>80</v>
      </c>
      <c r="C31" s="15" t="s">
        <v>44</v>
      </c>
      <c r="D31" s="15" t="s">
        <v>43</v>
      </c>
      <c r="E31" s="16">
        <v>500</v>
      </c>
      <c r="F31" s="17">
        <v>6.41</v>
      </c>
      <c r="G31" s="18">
        <f t="shared" si="1"/>
        <v>3205</v>
      </c>
    </row>
    <row r="32" ht="50" customHeight="1" spans="1:7">
      <c r="A32" s="14">
        <v>14</v>
      </c>
      <c r="B32" s="15" t="s">
        <v>81</v>
      </c>
      <c r="C32" s="15" t="s">
        <v>82</v>
      </c>
      <c r="D32" s="15" t="s">
        <v>43</v>
      </c>
      <c r="E32" s="16">
        <v>500</v>
      </c>
      <c r="F32" s="17">
        <v>4.87</v>
      </c>
      <c r="G32" s="18">
        <f t="shared" si="1"/>
        <v>2435</v>
      </c>
    </row>
    <row r="33" ht="50" customHeight="1" spans="1:7">
      <c r="A33" s="14">
        <v>15</v>
      </c>
      <c r="B33" s="15" t="s">
        <v>83</v>
      </c>
      <c r="C33" s="15" t="s">
        <v>84</v>
      </c>
      <c r="D33" s="15" t="s">
        <v>43</v>
      </c>
      <c r="E33" s="16">
        <v>500</v>
      </c>
      <c r="F33" s="17">
        <v>4.38</v>
      </c>
      <c r="G33" s="18">
        <f t="shared" si="1"/>
        <v>2190</v>
      </c>
    </row>
    <row r="34" ht="81" customHeight="1" spans="1:7">
      <c r="A34" s="14">
        <v>16</v>
      </c>
      <c r="B34" s="15" t="s">
        <v>48</v>
      </c>
      <c r="C34" s="15" t="s">
        <v>49</v>
      </c>
      <c r="D34" s="16" t="s">
        <v>50</v>
      </c>
      <c r="E34" s="16">
        <v>15</v>
      </c>
      <c r="F34" s="17">
        <v>710</v>
      </c>
      <c r="G34" s="18">
        <f t="shared" si="1"/>
        <v>10650</v>
      </c>
    </row>
    <row r="35" ht="81" customHeight="1" spans="1:7">
      <c r="A35" s="14">
        <v>17</v>
      </c>
      <c r="B35" s="15" t="s">
        <v>51</v>
      </c>
      <c r="C35" s="15" t="s">
        <v>52</v>
      </c>
      <c r="D35" s="16" t="s">
        <v>43</v>
      </c>
      <c r="E35" s="16">
        <v>418</v>
      </c>
      <c r="F35" s="17">
        <v>56.5</v>
      </c>
      <c r="G35" s="18">
        <f t="shared" si="1"/>
        <v>23617</v>
      </c>
    </row>
    <row r="36" ht="81" customHeight="1" spans="1:7">
      <c r="A36" s="14">
        <v>18</v>
      </c>
      <c r="B36" s="15" t="s">
        <v>53</v>
      </c>
      <c r="C36" s="15"/>
      <c r="D36" s="16"/>
      <c r="E36" s="16"/>
      <c r="F36" s="17"/>
      <c r="G36" s="18">
        <f>SUM(G19:G35)</f>
        <v>598857</v>
      </c>
    </row>
    <row r="37" ht="81" customHeight="1" spans="1:7">
      <c r="A37" s="14">
        <v>19</v>
      </c>
      <c r="B37" s="15" t="s">
        <v>85</v>
      </c>
      <c r="C37" s="15"/>
      <c r="D37" s="16"/>
      <c r="E37" s="16"/>
      <c r="F37" s="17"/>
      <c r="G37" s="18">
        <f>G36+G17</f>
        <v>1146644.16</v>
      </c>
    </row>
    <row r="38" s="2" customFormat="1" ht="90" customHeight="1" spans="1:7">
      <c r="A38" s="23" t="s">
        <v>86</v>
      </c>
      <c r="B38" s="24"/>
      <c r="C38" s="25" t="s">
        <v>87</v>
      </c>
      <c r="D38" s="25"/>
      <c r="E38" s="26"/>
      <c r="F38" s="26"/>
      <c r="G38" s="27"/>
    </row>
  </sheetData>
  <mergeCells count="5">
    <mergeCell ref="A1:G1"/>
    <mergeCell ref="A2:G2"/>
    <mergeCell ref="A18:G18"/>
    <mergeCell ref="A38:B38"/>
    <mergeCell ref="C38:G38"/>
  </mergeCells>
  <printOptions horizontalCentered="1"/>
  <pageMargins left="0.116416666666667" right="0.116416666666667" top="0.59375" bottom="0" header="0.59375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2.1 全费用单价分析表(清单)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working</cp:lastModifiedBy>
  <dcterms:created xsi:type="dcterms:W3CDTF">2025-01-15T10:45:00Z</dcterms:created>
  <dcterms:modified xsi:type="dcterms:W3CDTF">2025-04-30T01:17:20Z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FBECE46B7F2F450B8913DD8351EBB775_13</vt:lpwstr>
  </property>
</Properties>
</file>