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910"/>
  </bookViews>
  <sheets>
    <sheet name="（一）道路清扫修改 25.1.7" sheetId="15" r:id="rId1"/>
    <sheet name="（二）垃圾中转及清运" sheetId="13" r:id="rId2"/>
    <sheet name="（三）公厕保洁" sheetId="12" r:id="rId3"/>
    <sheet name="（四）水域岸坡、排洪沟渠保洁" sheetId="4" r:id="rId4"/>
    <sheet name="（五）广场保洁" sheetId="8" r:id="rId5"/>
    <sheet name="（六）果皮箱、垃圾桶保洁及小广告清理" sheetId="9" r:id="rId6"/>
    <sheet name="（七）公交站台、广告灯箱保洁" sheetId="7" r:id="rId7"/>
    <sheet name="（八）桥梁栏杆" sheetId="5" r:id="rId8"/>
    <sheet name="（九）隔离护栏修改25.1.8" sheetId="16" r:id="rId9"/>
    <sheet name="易乱倒垃圾点" sheetId="11" r:id="rId10"/>
  </sheets>
  <definedNames>
    <definedName name="_xlnm._FilterDatabase" localSheetId="0" hidden="1">'（一）道路清扫修改 25.1.7'!$B$1:$B$76</definedName>
    <definedName name="_xlnm.Print_Titles" localSheetId="0">'（一）道路清扫修改 25.1.7'!$2:$3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<sst xmlns="http://schemas.openxmlformats.org/spreadsheetml/2006/main" count="630" uniqueCount="337">
  <si>
    <t>连云港经济技术开发区环卫清扫保洁面积统计表大浦片区</t>
  </si>
  <si>
    <t>序号</t>
  </si>
  <si>
    <t>项目名称</t>
  </si>
  <si>
    <t>起止点</t>
  </si>
  <si>
    <t>机动车道</t>
  </si>
  <si>
    <t>非机动车道</t>
  </si>
  <si>
    <t>人行道</t>
  </si>
  <si>
    <t>总面积</t>
  </si>
  <si>
    <t>清扫等级</t>
  </si>
  <si>
    <t>机扫面积（㎡）</t>
  </si>
  <si>
    <t>人工清扫面积（㎡）</t>
  </si>
  <si>
    <t>人数</t>
  </si>
  <si>
    <t>长
（m）</t>
  </si>
  <si>
    <t>宽
（m）</t>
  </si>
  <si>
    <t>面积
（㎡）</t>
  </si>
  <si>
    <t>面积（㎡）</t>
  </si>
  <si>
    <t>机扫含人工保洁（6000/9000/12000）</t>
  </si>
  <si>
    <t>人工清扫保洁  6000/9000/12000）</t>
  </si>
  <si>
    <t>一级</t>
  </si>
  <si>
    <t>二级</t>
  </si>
  <si>
    <t>三级</t>
  </si>
  <si>
    <t>人口密集区</t>
  </si>
  <si>
    <t>临洪大道</t>
  </si>
  <si>
    <t>310国道（丁字路）—大浦路</t>
  </si>
  <si>
    <t>18</t>
  </si>
  <si>
    <t>9</t>
  </si>
  <si>
    <t>6</t>
  </si>
  <si>
    <t>大浦路---银珠路</t>
  </si>
  <si>
    <t>银珠路-228国道</t>
  </si>
  <si>
    <t>8</t>
  </si>
  <si>
    <t>辅道（临洪大道-228国道）</t>
  </si>
  <si>
    <t>苏云规划路</t>
  </si>
  <si>
    <t>云桥路-临洪大道</t>
  </si>
  <si>
    <t>13</t>
  </si>
  <si>
    <t>云桥路</t>
  </si>
  <si>
    <t>临浦路-金桥路</t>
  </si>
  <si>
    <t>金桥路-先锋路</t>
  </si>
  <si>
    <t>5</t>
  </si>
  <si>
    <t>先锋路-东方大道</t>
  </si>
  <si>
    <t>汇银路-盐坨西路</t>
  </si>
  <si>
    <t>10</t>
  </si>
  <si>
    <t>盐坨西路-黄海大道</t>
  </si>
  <si>
    <t>黄海大道-云池路</t>
  </si>
  <si>
    <t>15</t>
  </si>
  <si>
    <t>云池路—元宝港河</t>
  </si>
  <si>
    <t>2024.3.1</t>
  </si>
  <si>
    <t>临浦路</t>
  </si>
  <si>
    <t>临洪大道-西环路</t>
  </si>
  <si>
    <t>西环路</t>
  </si>
  <si>
    <r>
      <rPr>
        <sz val="12"/>
        <color theme="1"/>
        <rFont val="Times New Roman"/>
        <charset val="134"/>
      </rPr>
      <t>310</t>
    </r>
    <r>
      <rPr>
        <sz val="12"/>
        <color theme="1"/>
        <rFont val="宋体"/>
        <charset val="134"/>
      </rPr>
      <t>国道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小南环路</t>
    </r>
  </si>
  <si>
    <t>临浦路（南环路）</t>
  </si>
  <si>
    <t>池月路-云桥路</t>
  </si>
  <si>
    <t>金桥路</t>
  </si>
  <si>
    <t>临洪大道-池月路</t>
  </si>
  <si>
    <r>
      <rPr>
        <sz val="12"/>
        <color theme="1"/>
        <rFont val="宋体"/>
        <charset val="134"/>
      </rPr>
      <t>先锋路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昌圩湖路</t>
    </r>
  </si>
  <si>
    <t>7</t>
  </si>
  <si>
    <t>昌圩湖路-东方大道</t>
  </si>
  <si>
    <t>东方大道-黄海大道</t>
  </si>
  <si>
    <t>云池路-228国道</t>
  </si>
  <si>
    <t>金桥路交云桥路广场</t>
  </si>
  <si>
    <t>50</t>
  </si>
  <si>
    <t>金桥路交开泰路广场</t>
  </si>
  <si>
    <t>40</t>
  </si>
  <si>
    <t>大浦路</t>
  </si>
  <si>
    <t>临洪大道（大浦桥）-池月路</t>
  </si>
  <si>
    <t>池月路-东方大道</t>
  </si>
  <si>
    <t>黄海大道-228国道</t>
  </si>
  <si>
    <t>24</t>
  </si>
  <si>
    <t>盐浦路</t>
  </si>
  <si>
    <t>大浦路-临洪大道</t>
  </si>
  <si>
    <t>映月路</t>
  </si>
  <si>
    <t>开泰路-盐浦路</t>
  </si>
  <si>
    <t>池月路</t>
  </si>
  <si>
    <t>大浦路-盐坨站</t>
  </si>
  <si>
    <t>开泰路</t>
  </si>
  <si>
    <t>临浦路-云桥路</t>
  </si>
  <si>
    <t>听月路</t>
  </si>
  <si>
    <t>临洪大道-云桥路</t>
  </si>
  <si>
    <t>大浦路-云桥路</t>
  </si>
  <si>
    <t>新建路</t>
  </si>
  <si>
    <t>先锋路</t>
  </si>
  <si>
    <t>临洪大道-大浦路</t>
  </si>
  <si>
    <t xml:space="preserve">昌圩湖路 </t>
  </si>
  <si>
    <t>花果山大道-大浦路</t>
  </si>
  <si>
    <t>昌圩湖路奥迪斯丹支路</t>
  </si>
  <si>
    <t>昌圩路-空地</t>
  </si>
  <si>
    <t>2</t>
  </si>
  <si>
    <t>药港路（礼仪大道）</t>
  </si>
  <si>
    <t>花果山大道-金桥路</t>
  </si>
  <si>
    <t>药港广场</t>
  </si>
  <si>
    <t>330</t>
  </si>
  <si>
    <t>创新路（药港西环路）</t>
  </si>
  <si>
    <r>
      <rPr>
        <sz val="12"/>
        <color theme="1"/>
        <rFont val="宋体"/>
        <charset val="134"/>
      </rPr>
      <t>昌圩路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礼仪大道</t>
    </r>
  </si>
  <si>
    <t>东晋路</t>
  </si>
  <si>
    <t>东方大道</t>
  </si>
  <si>
    <t>花果山大道-临洪大道</t>
  </si>
  <si>
    <t>东方大道交大浦路广场</t>
  </si>
  <si>
    <t>70</t>
  </si>
  <si>
    <t>黄海大道</t>
  </si>
  <si>
    <t>黄海大道交金桥路广场</t>
  </si>
  <si>
    <t>汇银路</t>
  </si>
  <si>
    <t>银珠路</t>
  </si>
  <si>
    <t>盐坨西路</t>
  </si>
  <si>
    <t>金桥路-临洪大道</t>
  </si>
  <si>
    <t>9.5</t>
  </si>
  <si>
    <t>龙桥路</t>
  </si>
  <si>
    <t>黄海大道—银台路</t>
  </si>
  <si>
    <t>银台路—盐池西路</t>
  </si>
  <si>
    <r>
      <rPr>
        <sz val="12"/>
        <color theme="1"/>
        <rFont val="宋体"/>
        <charset val="134"/>
      </rPr>
      <t>盐池西路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云池路</t>
    </r>
  </si>
  <si>
    <t>银台路</t>
  </si>
  <si>
    <t>花果山大道—金桥路</t>
  </si>
  <si>
    <t>规划路</t>
  </si>
  <si>
    <t>黄海大道-银台路</t>
  </si>
  <si>
    <t>新海连大厦广场周边</t>
  </si>
  <si>
    <t>沥青路面、铺装</t>
  </si>
  <si>
    <t>港逸小区南侧支路</t>
  </si>
  <si>
    <t>龙桥路-金桥路</t>
  </si>
  <si>
    <t>7.5</t>
  </si>
  <si>
    <t>盐池西路</t>
  </si>
  <si>
    <t>11</t>
  </si>
  <si>
    <t>3</t>
  </si>
  <si>
    <t>云池西路</t>
  </si>
  <si>
    <t>大浦路-金桥路</t>
  </si>
  <si>
    <r>
      <rPr>
        <sz val="12"/>
        <color theme="1"/>
        <rFont val="宋体"/>
        <charset val="134"/>
      </rPr>
      <t>金桥路</t>
    </r>
    <r>
      <rPr>
        <sz val="12"/>
        <color theme="1"/>
        <rFont val="Times New Roman"/>
        <charset val="134"/>
      </rPr>
      <t>-</t>
    </r>
    <r>
      <rPr>
        <sz val="12"/>
        <color theme="1"/>
        <rFont val="宋体"/>
        <charset val="134"/>
      </rPr>
      <t>花果山大道</t>
    </r>
  </si>
  <si>
    <t>盐汇路</t>
  </si>
  <si>
    <t>228国道辅道</t>
  </si>
  <si>
    <t>花果山大道-临洪河大桥</t>
  </si>
  <si>
    <t>一半移交连云区</t>
  </si>
  <si>
    <t>G25高速宋庄出入口段</t>
  </si>
  <si>
    <t>G25高速宋庄出入口-228国道</t>
  </si>
  <si>
    <t>500kv高压走廊</t>
  </si>
  <si>
    <t>500kv高压走廊规划路新建工程</t>
  </si>
  <si>
    <t>2022.7.1</t>
  </si>
  <si>
    <t>临洪路-云桥路新建工程（K0+130-K0+720）</t>
  </si>
  <si>
    <t>大美大浦环卫保洁升级</t>
  </si>
  <si>
    <t>合计</t>
  </si>
  <si>
    <t>大浦河西岸与310国道交叉口西北侧建筑垃圾看护点</t>
  </si>
  <si>
    <r>
      <rPr>
        <b/>
        <sz val="14"/>
        <color indexed="8"/>
        <rFont val="仿宋_GB2312"/>
        <charset val="134"/>
      </rPr>
      <t>序号</t>
    </r>
  </si>
  <si>
    <r>
      <rPr>
        <b/>
        <sz val="14"/>
        <color indexed="8"/>
        <rFont val="仿宋_GB2312"/>
        <charset val="134"/>
      </rPr>
      <t>费用事项</t>
    </r>
  </si>
  <si>
    <t>数量</t>
  </si>
  <si>
    <t>时间</t>
  </si>
  <si>
    <t>备注</t>
  </si>
  <si>
    <r>
      <rPr>
        <sz val="14"/>
        <color rgb="FF000000"/>
        <rFont val="仿宋_GB2312"/>
        <charset val="134"/>
      </rPr>
      <t>租赁集装箱（</t>
    </r>
    <r>
      <rPr>
        <sz val="14"/>
        <color rgb="FF000000"/>
        <rFont val="Times New Roman"/>
        <charset val="134"/>
      </rPr>
      <t>6</t>
    </r>
    <r>
      <rPr>
        <sz val="14"/>
        <color rgb="FF000000"/>
        <rFont val="仿宋_GB2312"/>
        <charset val="134"/>
      </rPr>
      <t>米</t>
    </r>
    <r>
      <rPr>
        <sz val="14"/>
        <color rgb="FF000000"/>
        <rFont val="Times New Roman"/>
        <charset val="134"/>
      </rPr>
      <t>*2.8</t>
    </r>
    <r>
      <rPr>
        <sz val="14"/>
        <color rgb="FF000000"/>
        <rFont val="仿宋_GB2312"/>
        <charset val="134"/>
      </rPr>
      <t>米）</t>
    </r>
  </si>
  <si>
    <r>
      <rPr>
        <sz val="14"/>
        <color theme="1"/>
        <rFont val="Times New Roman"/>
        <charset val="134"/>
      </rPr>
      <t>1</t>
    </r>
    <r>
      <rPr>
        <sz val="14"/>
        <color theme="1"/>
        <rFont val="宋体"/>
        <charset val="134"/>
      </rPr>
      <t>个</t>
    </r>
  </si>
  <si>
    <r>
      <rPr>
        <sz val="14"/>
        <color theme="1"/>
        <rFont val="Times New Roman"/>
        <charset val="134"/>
      </rPr>
      <t>365</t>
    </r>
    <r>
      <rPr>
        <sz val="14"/>
        <color theme="1"/>
        <rFont val="宋体"/>
        <charset val="134"/>
      </rPr>
      <t>天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年</t>
    </r>
  </si>
  <si>
    <t>要求：全天候看护，集装箱内空调、桌椅、床等必需品须配置齐全，太阳能供电、照明设施完备</t>
  </si>
  <si>
    <r>
      <rPr>
        <sz val="14"/>
        <color indexed="8"/>
        <rFont val="仿宋_GB2312"/>
        <charset val="134"/>
      </rPr>
      <t>人工看护（</t>
    </r>
    <r>
      <rPr>
        <sz val="14"/>
        <color indexed="8"/>
        <rFont val="Times New Roman"/>
        <charset val="134"/>
      </rPr>
      <t>24</t>
    </r>
    <r>
      <rPr>
        <sz val="14"/>
        <color indexed="8"/>
        <rFont val="仿宋_GB2312"/>
        <charset val="134"/>
      </rPr>
      <t>小时）</t>
    </r>
  </si>
  <si>
    <r>
      <rPr>
        <sz val="14"/>
        <color theme="1"/>
        <rFont val="Times New Roman"/>
        <charset val="134"/>
      </rPr>
      <t>3</t>
    </r>
    <r>
      <rPr>
        <sz val="14"/>
        <color theme="1"/>
        <rFont val="宋体"/>
        <charset val="134"/>
      </rPr>
      <t>工日</t>
    </r>
    <r>
      <rPr>
        <sz val="14"/>
        <color theme="1"/>
        <rFont val="Times New Roman"/>
        <charset val="134"/>
      </rPr>
      <t>/</t>
    </r>
    <r>
      <rPr>
        <sz val="14"/>
        <color theme="1"/>
        <rFont val="宋体"/>
        <charset val="134"/>
      </rPr>
      <t>天</t>
    </r>
  </si>
  <si>
    <t>太阳能供电设施</t>
  </si>
  <si>
    <t>1套</t>
  </si>
  <si>
    <t>生活及其他垃圾清运</t>
  </si>
  <si>
    <r>
      <rPr>
        <sz val="14"/>
        <color theme="1"/>
        <rFont val="Times New Roman"/>
        <charset val="134"/>
      </rPr>
      <t>15309</t>
    </r>
    <r>
      <rPr>
        <sz val="14"/>
        <color indexed="8"/>
        <rFont val="宋体"/>
        <charset val="134"/>
      </rPr>
      <t>吨</t>
    </r>
    <r>
      <rPr>
        <sz val="14"/>
        <color indexed="8"/>
        <rFont val="Times New Roman"/>
        <charset val="134"/>
      </rPr>
      <t>/</t>
    </r>
    <r>
      <rPr>
        <sz val="14"/>
        <color indexed="8"/>
        <rFont val="宋体"/>
        <charset val="134"/>
      </rPr>
      <t>年</t>
    </r>
  </si>
  <si>
    <t>365天/年</t>
  </si>
  <si>
    <t>生活垃圾必须按要求到晨兴环保集中焚烧。主要为大浦工业区区域</t>
  </si>
  <si>
    <t>连云港经济技术开发区公共厕所明细表</t>
  </si>
  <si>
    <t>公厕序号</t>
  </si>
  <si>
    <t>类  别</t>
  </si>
  <si>
    <t>蹲位（个）</t>
  </si>
  <si>
    <t>造价    （万元）</t>
  </si>
  <si>
    <t>建造  时间</t>
  </si>
  <si>
    <t>分布地点</t>
  </si>
  <si>
    <t>1#公厕</t>
  </si>
  <si>
    <t>三类水冲式</t>
  </si>
  <si>
    <t>2016年</t>
  </si>
  <si>
    <t>大浦路交盐浦路北侧</t>
  </si>
  <si>
    <r>
      <rPr>
        <sz val="14"/>
        <rFont val="仿宋_GB2312"/>
        <charset val="134"/>
      </rPr>
      <t>合</t>
    </r>
    <r>
      <rPr>
        <sz val="14"/>
        <rFont val="Times New Roman"/>
        <charset val="134"/>
      </rPr>
      <t xml:space="preserve"> </t>
    </r>
    <r>
      <rPr>
        <sz val="14"/>
        <rFont val="仿宋_GB2312"/>
        <charset val="134"/>
      </rPr>
      <t>计</t>
    </r>
  </si>
  <si>
    <t>连云港经济技术开发区水域、岸坡保洁明细表</t>
  </si>
  <si>
    <r>
      <rPr>
        <sz val="10"/>
        <rFont val="宋体"/>
        <charset val="134"/>
      </rPr>
      <t>名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称</t>
    </r>
  </si>
  <si>
    <r>
      <rPr>
        <sz val="10"/>
        <rFont val="宋体"/>
        <charset val="134"/>
      </rPr>
      <t>位</t>
    </r>
    <r>
      <rPr>
        <sz val="10"/>
        <rFont val="Times New Roman"/>
        <charset val="134"/>
      </rPr>
      <t xml:space="preserve">  </t>
    </r>
    <r>
      <rPr>
        <sz val="10"/>
        <rFont val="宋体"/>
        <charset val="134"/>
      </rPr>
      <t>置</t>
    </r>
  </si>
  <si>
    <t>保洁等级</t>
  </si>
  <si>
    <r>
      <rPr>
        <sz val="10"/>
        <rFont val="宋体"/>
        <charset val="134"/>
      </rPr>
      <t>水域面积</t>
    </r>
    <r>
      <rPr>
        <sz val="10"/>
        <rFont val="Times New Roman"/>
        <charset val="134"/>
      </rPr>
      <t>(m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</si>
  <si>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长</t>
    </r>
    <r>
      <rPr>
        <sz val="10"/>
        <rFont val="Times New Roman"/>
        <charset val="134"/>
      </rPr>
      <t>(m)</t>
    </r>
  </si>
  <si>
    <r>
      <rPr>
        <sz val="10"/>
        <rFont val="宋体"/>
        <charset val="134"/>
      </rPr>
      <t>宽</t>
    </r>
    <r>
      <rPr>
        <sz val="10"/>
        <rFont val="Times New Roman"/>
        <charset val="134"/>
      </rPr>
      <t>(m)</t>
    </r>
  </si>
  <si>
    <r>
      <rPr>
        <sz val="10"/>
        <rFont val="宋体"/>
        <charset val="134"/>
      </rPr>
      <t>岸坡面积</t>
    </r>
    <r>
      <rPr>
        <sz val="10"/>
        <rFont val="Times New Roman"/>
        <charset val="134"/>
      </rPr>
      <t>(m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)</t>
    </r>
  </si>
  <si>
    <t>大浦河</t>
  </si>
  <si>
    <r>
      <rPr>
        <sz val="10"/>
        <rFont val="Times New Roman"/>
        <charset val="134"/>
      </rPr>
      <t>310</t>
    </r>
    <r>
      <rPr>
        <sz val="10"/>
        <rFont val="宋体"/>
        <charset val="134"/>
      </rPr>
      <t>国道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开太闸</t>
    </r>
  </si>
  <si>
    <t>三</t>
  </si>
  <si>
    <t>含西岸坡</t>
  </si>
  <si>
    <r>
      <rPr>
        <sz val="10"/>
        <rFont val="宋体"/>
        <charset val="134"/>
      </rPr>
      <t>开太闸</t>
    </r>
    <r>
      <rPr>
        <sz val="10"/>
        <rFont val="Times New Roman"/>
        <charset val="134"/>
      </rPr>
      <t>-242</t>
    </r>
    <r>
      <rPr>
        <sz val="10"/>
        <rFont val="宋体"/>
        <charset val="134"/>
      </rPr>
      <t>省道</t>
    </r>
  </si>
  <si>
    <t>开太河</t>
  </si>
  <si>
    <t>大浦副河</t>
  </si>
  <si>
    <r>
      <rPr>
        <sz val="10"/>
        <rFont val="宋体"/>
        <charset val="134"/>
      </rPr>
      <t>开太闸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临浦路</t>
    </r>
  </si>
  <si>
    <r>
      <rPr>
        <sz val="10"/>
        <rFont val="宋体"/>
        <charset val="134"/>
      </rPr>
      <t>临浦路</t>
    </r>
    <r>
      <rPr>
        <sz val="10"/>
        <rFont val="Times New Roman"/>
        <charset val="134"/>
      </rPr>
      <t>-G25</t>
    </r>
    <r>
      <rPr>
        <sz val="10"/>
        <rFont val="宋体"/>
        <charset val="134"/>
      </rPr>
      <t>高架</t>
    </r>
  </si>
  <si>
    <t>曹圩湖景观</t>
  </si>
  <si>
    <t>新海连大楼南</t>
  </si>
  <si>
    <t>一</t>
  </si>
  <si>
    <t>曹圩河</t>
  </si>
  <si>
    <r>
      <rPr>
        <sz val="10"/>
        <rFont val="宋体"/>
        <charset val="134"/>
      </rPr>
      <t>先锋路</t>
    </r>
    <r>
      <rPr>
        <sz val="10"/>
        <rFont val="Times New Roman"/>
        <charset val="134"/>
      </rPr>
      <t>-242</t>
    </r>
    <r>
      <rPr>
        <sz val="10"/>
        <rFont val="宋体"/>
        <charset val="134"/>
      </rPr>
      <t>省道</t>
    </r>
  </si>
  <si>
    <r>
      <rPr>
        <sz val="10"/>
        <rFont val="Times New Roman"/>
        <charset val="134"/>
      </rPr>
      <t>228</t>
    </r>
    <r>
      <rPr>
        <sz val="10"/>
        <rFont val="宋体"/>
        <charset val="134"/>
      </rPr>
      <t>国道北侧盐田沟渠</t>
    </r>
  </si>
  <si>
    <r>
      <rPr>
        <sz val="10"/>
        <rFont val="宋体"/>
        <charset val="134"/>
      </rPr>
      <t>云桥路</t>
    </r>
    <r>
      <rPr>
        <sz val="10"/>
        <rFont val="Times New Roman"/>
        <charset val="134"/>
      </rPr>
      <t>-</t>
    </r>
    <r>
      <rPr>
        <sz val="10"/>
        <rFont val="宋体"/>
        <charset val="134"/>
      </rPr>
      <t>花果山大道</t>
    </r>
  </si>
  <si>
    <r>
      <rPr>
        <sz val="10"/>
        <rFont val="Times New Roman"/>
        <charset val="134"/>
      </rPr>
      <t>G25</t>
    </r>
    <r>
      <rPr>
        <sz val="10"/>
        <rFont val="宋体"/>
        <charset val="134"/>
      </rPr>
      <t>高速宋庄出入口段两侧沟渠</t>
    </r>
  </si>
  <si>
    <r>
      <rPr>
        <sz val="10"/>
        <rFont val="Times New Roman"/>
        <charset val="134"/>
      </rPr>
      <t>G25</t>
    </r>
    <r>
      <rPr>
        <sz val="10"/>
        <rFont val="宋体"/>
        <charset val="134"/>
      </rPr>
      <t>高速宋庄出入口</t>
    </r>
    <r>
      <rPr>
        <sz val="10"/>
        <rFont val="Times New Roman"/>
        <charset val="134"/>
      </rPr>
      <t>-228</t>
    </r>
    <r>
      <rPr>
        <sz val="10"/>
        <rFont val="宋体"/>
        <charset val="134"/>
      </rPr>
      <t>国道</t>
    </r>
  </si>
  <si>
    <r>
      <rPr>
        <sz val="10"/>
        <rFont val="宋体"/>
        <charset val="134"/>
      </rPr>
      <t>合计</t>
    </r>
    <r>
      <rPr>
        <sz val="10"/>
        <rFont val="Times New Roman"/>
        <charset val="134"/>
      </rPr>
      <t>(m</t>
    </r>
    <r>
      <rPr>
        <vertAlign val="superscript"/>
        <sz val="10"/>
        <rFont val="Times New Roman"/>
        <charset val="134"/>
      </rPr>
      <t>2</t>
    </r>
    <r>
      <rPr>
        <sz val="10"/>
        <rFont val="Times New Roman"/>
        <charset val="134"/>
      </rPr>
      <t>)</t>
    </r>
  </si>
  <si>
    <t>广场设施量统计</t>
  </si>
  <si>
    <t>曹圩湖景观广场设施保洁量</t>
  </si>
  <si>
    <t>名称</t>
  </si>
  <si>
    <t>地灯（盏）</t>
  </si>
  <si>
    <t>庭院灯（盏）</t>
  </si>
  <si>
    <t>自行车停靠点（㎡）</t>
  </si>
  <si>
    <t>中心广场铺装（㎡）</t>
  </si>
  <si>
    <t>东侧、西侧、北广场</t>
  </si>
  <si>
    <t>景观亭（个）</t>
  </si>
  <si>
    <r>
      <rPr>
        <sz val="10"/>
        <rFont val="Times New Roman"/>
        <charset val="134"/>
      </rPr>
      <t>19.74</t>
    </r>
    <r>
      <rPr>
        <sz val="10"/>
        <rFont val="宋体"/>
        <charset val="134"/>
      </rPr>
      <t>㎡</t>
    </r>
  </si>
  <si>
    <t>景观凳（个）</t>
  </si>
  <si>
    <r>
      <rPr>
        <sz val="10"/>
        <rFont val="Times New Roman"/>
        <charset val="134"/>
      </rPr>
      <t>28.7</t>
    </r>
    <r>
      <rPr>
        <sz val="10"/>
        <rFont val="宋体"/>
        <charset val="134"/>
      </rPr>
      <t>㎡</t>
    </r>
  </si>
  <si>
    <t>长凳（个）</t>
  </si>
  <si>
    <r>
      <rPr>
        <sz val="10"/>
        <rFont val="Times New Roman"/>
        <charset val="134"/>
      </rPr>
      <t>13.5</t>
    </r>
    <r>
      <rPr>
        <sz val="10"/>
        <rFont val="宋体"/>
        <charset val="134"/>
      </rPr>
      <t>㎡</t>
    </r>
  </si>
  <si>
    <t>景观台面（铺装）</t>
  </si>
  <si>
    <r>
      <rPr>
        <sz val="10"/>
        <rFont val="Times New Roman"/>
        <charset val="134"/>
      </rPr>
      <t>687.8</t>
    </r>
    <r>
      <rPr>
        <sz val="10"/>
        <rFont val="宋体"/>
        <charset val="134"/>
      </rPr>
      <t>㎡</t>
    </r>
  </si>
  <si>
    <t>景观花坛（个）</t>
  </si>
  <si>
    <r>
      <rPr>
        <sz val="10"/>
        <rFont val="Times New Roman"/>
        <charset val="134"/>
      </rPr>
      <t>23.4</t>
    </r>
    <r>
      <rPr>
        <sz val="10"/>
        <rFont val="宋体"/>
        <charset val="134"/>
      </rPr>
      <t>㎡</t>
    </r>
  </si>
  <si>
    <t>果皮箱（只）</t>
  </si>
  <si>
    <t>花园（个）</t>
  </si>
  <si>
    <r>
      <rPr>
        <sz val="10"/>
        <rFont val="Times New Roman"/>
        <charset val="134"/>
      </rPr>
      <t>63</t>
    </r>
    <r>
      <rPr>
        <sz val="10"/>
        <rFont val="宋体"/>
        <charset val="134"/>
      </rPr>
      <t>㎡</t>
    </r>
  </si>
  <si>
    <t>圆形花坛</t>
  </si>
  <si>
    <r>
      <rPr>
        <sz val="10"/>
        <rFont val="Times New Roman"/>
        <charset val="134"/>
      </rPr>
      <t>186.6</t>
    </r>
    <r>
      <rPr>
        <sz val="10"/>
        <rFont val="宋体"/>
        <charset val="134"/>
      </rPr>
      <t>㎡</t>
    </r>
  </si>
  <si>
    <t>景观台玻璃台面及栏杆</t>
  </si>
  <si>
    <r>
      <rPr>
        <sz val="10"/>
        <rFont val="Times New Roman"/>
        <charset val="134"/>
      </rPr>
      <t>620.9</t>
    </r>
    <r>
      <rPr>
        <sz val="10"/>
        <rFont val="宋体"/>
        <charset val="134"/>
      </rPr>
      <t>㎡</t>
    </r>
  </si>
  <si>
    <t>多功能指示牌（块）</t>
  </si>
  <si>
    <t>喷泉水池（个）</t>
  </si>
  <si>
    <r>
      <rPr>
        <sz val="10"/>
        <rFont val="Times New Roman"/>
        <charset val="134"/>
      </rPr>
      <t>92.3</t>
    </r>
    <r>
      <rPr>
        <sz val="10"/>
        <rFont val="宋体"/>
        <charset val="134"/>
      </rPr>
      <t>㎡</t>
    </r>
  </si>
  <si>
    <t>桥</t>
  </si>
  <si>
    <r>
      <rPr>
        <sz val="10"/>
        <rFont val="Times New Roman"/>
        <charset val="134"/>
      </rPr>
      <t>512</t>
    </r>
    <r>
      <rPr>
        <sz val="10"/>
        <rFont val="宋体"/>
        <charset val="134"/>
      </rPr>
      <t>㎡</t>
    </r>
  </si>
  <si>
    <t>南侧花坛</t>
  </si>
  <si>
    <r>
      <rPr>
        <sz val="10"/>
        <rFont val="Times New Roman"/>
        <charset val="134"/>
      </rPr>
      <t>65.1</t>
    </r>
    <r>
      <rPr>
        <sz val="10"/>
        <rFont val="宋体"/>
        <charset val="134"/>
      </rPr>
      <t>㎡</t>
    </r>
  </si>
  <si>
    <t>东侧栏杆（块）</t>
  </si>
  <si>
    <r>
      <rPr>
        <sz val="10"/>
        <rFont val="Times New Roman"/>
        <charset val="134"/>
      </rPr>
      <t>216</t>
    </r>
    <r>
      <rPr>
        <sz val="10"/>
        <rFont val="宋体"/>
        <charset val="134"/>
      </rPr>
      <t>㎡</t>
    </r>
  </si>
  <si>
    <t>玻璃亭（座）</t>
  </si>
  <si>
    <r>
      <rPr>
        <sz val="10"/>
        <rFont val="Times New Roman"/>
        <charset val="134"/>
      </rPr>
      <t>4.7</t>
    </r>
    <r>
      <rPr>
        <sz val="10"/>
        <rFont val="宋体"/>
        <charset val="134"/>
      </rPr>
      <t>㎡</t>
    </r>
  </si>
  <si>
    <t>黄海大道交金桥路广场设施保洁量</t>
  </si>
  <si>
    <t>广场、园路铺装</t>
  </si>
  <si>
    <r>
      <rPr>
        <sz val="10"/>
        <color rgb="FF000000"/>
        <rFont val="Times New Roman"/>
        <charset val="134"/>
      </rPr>
      <t>2400</t>
    </r>
    <r>
      <rPr>
        <sz val="10"/>
        <color rgb="FF000000"/>
        <rFont val="宋体"/>
        <charset val="134"/>
      </rPr>
      <t>㎡</t>
    </r>
  </si>
  <si>
    <t>花池、绿化等</t>
  </si>
  <si>
    <r>
      <rPr>
        <sz val="10"/>
        <color rgb="FF000000"/>
        <rFont val="Times New Roman"/>
        <charset val="134"/>
      </rPr>
      <t>200</t>
    </r>
    <r>
      <rPr>
        <sz val="10"/>
        <color rgb="FF000000"/>
        <rFont val="宋体"/>
        <charset val="134"/>
      </rPr>
      <t>㎡</t>
    </r>
  </si>
  <si>
    <t>东方大道交大浦路广场设施保洁量</t>
  </si>
  <si>
    <t>金桥路交云桥路广场设施保洁量</t>
  </si>
  <si>
    <r>
      <rPr>
        <sz val="10"/>
        <color rgb="FF000000"/>
        <rFont val="Times New Roman"/>
        <charset val="134"/>
      </rPr>
      <t>1500</t>
    </r>
    <r>
      <rPr>
        <sz val="10"/>
        <color rgb="FF000000"/>
        <rFont val="宋体"/>
        <charset val="134"/>
      </rPr>
      <t>㎡</t>
    </r>
  </si>
  <si>
    <r>
      <rPr>
        <sz val="10"/>
        <color rgb="FF000000"/>
        <rFont val="Times New Roman"/>
        <charset val="134"/>
      </rPr>
      <t>100</t>
    </r>
    <r>
      <rPr>
        <sz val="10"/>
        <color rgb="FF000000"/>
        <rFont val="宋体"/>
        <charset val="134"/>
      </rPr>
      <t>㎡</t>
    </r>
  </si>
  <si>
    <t>金桥路交开泰路广场设施保洁量</t>
  </si>
  <si>
    <t>礼仪大道广场设施保洁量</t>
  </si>
  <si>
    <r>
      <rPr>
        <sz val="10"/>
        <color rgb="FF000000"/>
        <rFont val="Times New Roman"/>
        <charset val="134"/>
      </rPr>
      <t>66000</t>
    </r>
    <r>
      <rPr>
        <sz val="10"/>
        <color rgb="FF000000"/>
        <rFont val="宋体"/>
        <charset val="134"/>
      </rPr>
      <t>㎡</t>
    </r>
  </si>
  <si>
    <r>
      <rPr>
        <sz val="10"/>
        <color rgb="FF000000"/>
        <rFont val="Times New Roman"/>
        <charset val="134"/>
      </rPr>
      <t>2200</t>
    </r>
    <r>
      <rPr>
        <sz val="10"/>
        <color rgb="FF000000"/>
        <rFont val="宋体"/>
        <charset val="134"/>
      </rPr>
      <t>㎡</t>
    </r>
  </si>
  <si>
    <t>区内垃圾桶、果皮箱分布情况表</t>
  </si>
  <si>
    <t>区域名称</t>
  </si>
  <si>
    <t>环卫设施种类</t>
  </si>
  <si>
    <t>类别</t>
  </si>
  <si>
    <t>现已布置量（只）</t>
  </si>
  <si>
    <t>小计</t>
  </si>
  <si>
    <t>分布情况</t>
  </si>
  <si>
    <t>位置</t>
  </si>
  <si>
    <t>数量（只）</t>
  </si>
  <si>
    <t>大浦工业区</t>
  </si>
  <si>
    <t>分类垃圾桶</t>
  </si>
  <si>
    <t>可回收</t>
  </si>
  <si>
    <t>/</t>
  </si>
  <si>
    <t>不可回收</t>
  </si>
  <si>
    <t>果皮箱</t>
  </si>
  <si>
    <t>单桶</t>
  </si>
  <si>
    <t>双桶</t>
  </si>
  <si>
    <t>云池路</t>
  </si>
  <si>
    <t>新海连大厦广场</t>
  </si>
  <si>
    <t>开发区内垃圾分类亭分布情况表</t>
  </si>
  <si>
    <t>现已布置量</t>
  </si>
  <si>
    <t>中华药港</t>
  </si>
  <si>
    <t>垃圾分类亭</t>
  </si>
  <si>
    <t>1组3只</t>
  </si>
  <si>
    <t>2组6只</t>
  </si>
  <si>
    <t>公交站台和广告灯箱明细表</t>
  </si>
  <si>
    <t>道路名称</t>
  </si>
  <si>
    <r>
      <rPr>
        <sz val="9"/>
        <rFont val="宋体"/>
        <charset val="134"/>
      </rPr>
      <t>公交站台（</t>
    </r>
    <r>
      <rPr>
        <sz val="10"/>
        <rFont val="宋体"/>
        <charset val="134"/>
      </rPr>
      <t>座</t>
    </r>
    <r>
      <rPr>
        <sz val="9"/>
        <rFont val="宋体"/>
        <charset val="134"/>
      </rPr>
      <t>）</t>
    </r>
  </si>
  <si>
    <t>广告灯箱（个）</t>
  </si>
  <si>
    <t>连云港经济技术开发区桥梁栏杆保洁明细表</t>
  </si>
  <si>
    <t>单位</t>
  </si>
  <si>
    <t>详细位置</t>
  </si>
  <si>
    <t>座</t>
  </si>
  <si>
    <t>临洪大道与大浦附河交叉</t>
  </si>
  <si>
    <t>金桥路与大浦附河交叉</t>
  </si>
  <si>
    <t>云桥路路</t>
  </si>
  <si>
    <t>云桥路与大浦路交叉</t>
  </si>
  <si>
    <t>昌圩路</t>
  </si>
  <si>
    <t>昌圩湖路与花果山大道、大浦路交叉</t>
  </si>
  <si>
    <t>东晋路与花果山大道、大浦路交叉</t>
  </si>
  <si>
    <t>礼仪大道</t>
  </si>
  <si>
    <t>花果山大道与礼仪大道交叉</t>
  </si>
  <si>
    <t>东方大道与花果山大道、大浦路交叉</t>
  </si>
  <si>
    <t>大浦路与银珠路、汇银路、盐陀西路、黄海大道交叉</t>
  </si>
  <si>
    <t>汇银路与花果山北路、大浦路交叉</t>
  </si>
  <si>
    <t>银珠路与花果山北路、大浦路交叉</t>
  </si>
  <si>
    <t>盐坨西路与花果山北路、大浦路交叉</t>
  </si>
  <si>
    <t>黄海大道与花果山大道、大浦路交叉</t>
  </si>
  <si>
    <t>银台路与规划路交叉</t>
  </si>
  <si>
    <t>新海连大厦南广场</t>
  </si>
  <si>
    <t>新海连大厦南广场与规划路交叉</t>
  </si>
  <si>
    <t>盐池西路与花果山大道、大浦路交叉</t>
  </si>
  <si>
    <t>临洪大道与盐池西路、云池路交叉</t>
  </si>
  <si>
    <t>云池路与大浦路、临洪大道交叉</t>
  </si>
  <si>
    <t>228国道</t>
  </si>
  <si>
    <t>228国道与大浦路交叉</t>
  </si>
  <si>
    <t>宋庄出入口段</t>
  </si>
  <si>
    <t>宋庄出入口段中部</t>
  </si>
  <si>
    <t>连云港经济技术开发区道路隔离护栏保洁明细表</t>
  </si>
  <si>
    <t>米</t>
  </si>
  <si>
    <t>310国道-金桥路</t>
  </si>
  <si>
    <t>大浦桥-盐浦路</t>
  </si>
  <si>
    <t>临浦路-大浦路</t>
  </si>
  <si>
    <t>大浦路-花果山大道</t>
  </si>
  <si>
    <t>黄海大道-银珠路</t>
  </si>
  <si>
    <t>黄海大道-盐汇路</t>
  </si>
  <si>
    <t>云池西路-金桥路</t>
  </si>
  <si>
    <t>黄海大道-东方大道</t>
  </si>
  <si>
    <t>黄海大道-云池西路</t>
  </si>
  <si>
    <t>昌圩路—东方大道</t>
  </si>
  <si>
    <t>临洪路-大浦路</t>
  </si>
  <si>
    <t>金桥路-花果山大道</t>
  </si>
  <si>
    <t>佛堂路</t>
  </si>
  <si>
    <t>合计（米）</t>
  </si>
  <si>
    <t>易 乱  倒  垃  圾  点</t>
  </si>
  <si>
    <t>具体位置</t>
  </si>
  <si>
    <t>大浦河西岸（310-闸口）</t>
  </si>
  <si>
    <t>大浦路交临洪大道西侧铁路桥下</t>
  </si>
  <si>
    <t>临浦路西端</t>
  </si>
  <si>
    <t>西环路交南环路南侧</t>
  </si>
  <si>
    <t>盐坨西路(云桥路-临洪大道)</t>
  </si>
  <si>
    <t>龙桥路（盐坨西路-银珠路）</t>
  </si>
  <si>
    <t>云桥路（盐坨西路-汇银路）</t>
  </si>
  <si>
    <t>银珠路（云桥路-临洪大道）</t>
  </si>
  <si>
    <t>银珠路（大浦路-金桥路）</t>
  </si>
  <si>
    <t>云桥路慧智西大门向北东侧</t>
  </si>
  <si>
    <t>云桥路交盐池西路转盘东侧</t>
  </si>
  <si>
    <t>龙桥路交银台路转盘东侧</t>
  </si>
  <si>
    <t>盐池西路交金桥路西侧向南路口100米</t>
  </si>
  <si>
    <t>盐池西路交临洪大道东侧向北100米</t>
  </si>
  <si>
    <t>云池路交临洪大道东侧300米</t>
  </si>
  <si>
    <t>先锋路（贵科药业对面）</t>
  </si>
  <si>
    <t>先锋路交云桥路西北侧</t>
  </si>
  <si>
    <t>云桥路东南侧电网内</t>
  </si>
  <si>
    <t>先锋路杰瑞药业西北侧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</si>
</sst>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68">
    <font>
      <sz val="12"/>
      <name val="宋体"/>
      <charset val="134"/>
    </font>
    <font>
      <b/>
      <sz val="16"/>
      <color rgb="FF000000"/>
      <name val="黑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b/>
      <sz val="16"/>
      <name val="黑体"/>
      <charset val="134"/>
    </font>
    <font>
      <sz val="10"/>
      <name val="宋体"/>
      <charset val="134"/>
    </font>
    <font>
      <sz val="10"/>
      <name val="Times New Roman"/>
      <charset val="134"/>
    </font>
    <font>
      <sz val="10"/>
      <name val="黑体"/>
      <charset val="134"/>
    </font>
    <font>
      <sz val="9"/>
      <name val="宋体"/>
      <charset val="134"/>
    </font>
    <font>
      <sz val="10"/>
      <color rgb="FF000000"/>
      <name val="Times New Roman"/>
      <charset val="134"/>
    </font>
    <font>
      <b/>
      <sz val="20"/>
      <color indexed="8"/>
      <name val="黑体"/>
      <charset val="134"/>
    </font>
    <font>
      <sz val="12"/>
      <color indexed="8"/>
      <name val="宋体"/>
      <charset val="134"/>
    </font>
    <font>
      <b/>
      <sz val="14"/>
      <color indexed="8"/>
      <name val="仿宋_GB2312"/>
      <charset val="134"/>
    </font>
    <font>
      <sz val="14"/>
      <color indexed="8"/>
      <name val="仿宋_GB2312"/>
      <charset val="134"/>
    </font>
    <font>
      <sz val="14"/>
      <color indexed="8"/>
      <name val="宋体"/>
      <charset val="134"/>
    </font>
    <font>
      <sz val="14"/>
      <name val="宋体"/>
      <charset val="134"/>
    </font>
    <font>
      <b/>
      <sz val="16"/>
      <name val="宋体"/>
      <charset val="134"/>
    </font>
    <font>
      <b/>
      <sz val="10"/>
      <name val="宋体"/>
      <charset val="134"/>
    </font>
    <font>
      <b/>
      <sz val="15"/>
      <name val="Times New Roman"/>
      <charset val="134"/>
    </font>
    <font>
      <b/>
      <sz val="15"/>
      <color rgb="FF000000"/>
      <name val="宋体"/>
      <charset val="134"/>
    </font>
    <font>
      <b/>
      <sz val="10"/>
      <color rgb="FF000000"/>
      <name val="宋体"/>
      <charset val="134"/>
    </font>
    <font>
      <sz val="10"/>
      <color rgb="FF000000"/>
      <name val="宋体"/>
      <charset val="134"/>
    </font>
    <font>
      <b/>
      <sz val="15"/>
      <name val="黑体"/>
      <charset val="134"/>
    </font>
    <font>
      <sz val="9"/>
      <name val="Times New Roman"/>
      <charset val="134"/>
    </font>
    <font>
      <b/>
      <sz val="20"/>
      <name val="黑体"/>
      <charset val="134"/>
    </font>
    <font>
      <sz val="14"/>
      <name val="仿宋_GB2312"/>
      <charset val="134"/>
    </font>
    <font>
      <sz val="14"/>
      <color theme="1"/>
      <name val="仿宋_GB2312"/>
      <charset val="134"/>
    </font>
    <font>
      <sz val="14"/>
      <name val="Times New Roman"/>
      <charset val="134"/>
    </font>
    <font>
      <b/>
      <sz val="20"/>
      <color theme="1"/>
      <name val="仿宋_GB2312"/>
      <charset val="134"/>
    </font>
    <font>
      <b/>
      <sz val="14"/>
      <color theme="1"/>
      <name val="Times New Roman"/>
      <charset val="134"/>
    </font>
    <font>
      <b/>
      <sz val="14"/>
      <color rgb="FF000000"/>
      <name val="仿宋_GB2312"/>
      <charset val="134"/>
    </font>
    <font>
      <b/>
      <sz val="14"/>
      <color theme="1"/>
      <name val="宋体"/>
      <charset val="134"/>
    </font>
    <font>
      <sz val="14"/>
      <color theme="1"/>
      <name val="Times New Roman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sz val="12"/>
      <color theme="1"/>
      <name val="宋体"/>
      <charset val="134"/>
    </font>
    <font>
      <sz val="12"/>
      <color theme="1"/>
      <name val="Times New Roman"/>
      <charset val="134"/>
    </font>
    <font>
      <b/>
      <sz val="12"/>
      <color theme="1" tint="0.0499893185216834"/>
      <name val="宋体"/>
      <charset val="134"/>
    </font>
    <font>
      <sz val="12"/>
      <color theme="1" tint="0.0499893185216834"/>
      <name val="宋体"/>
      <charset val="134"/>
    </font>
    <font>
      <sz val="11"/>
      <color theme="1" tint="0.0499893185216834"/>
      <name val="宋体"/>
      <charset val="134"/>
    </font>
    <font>
      <b/>
      <sz val="20"/>
      <color theme="1" tint="0.0499893185216834"/>
      <name val="黑体"/>
      <charset val="134"/>
    </font>
    <font>
      <b/>
      <sz val="12"/>
      <color theme="1"/>
      <name val="宋体"/>
      <charset val="134"/>
    </font>
    <font>
      <sz val="12"/>
      <color theme="1"/>
      <name val="宋体"/>
      <charset val="134"/>
      <scheme val="minor"/>
    </font>
    <font>
      <sz val="20"/>
      <color theme="1" tint="0.0499893185216834"/>
      <name val="黑体"/>
      <charset val="134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indexed="8"/>
      <name val="Times New Roman"/>
      <charset val="134"/>
    </font>
    <font>
      <sz val="14"/>
      <color rgb="FF000000"/>
      <name val="Times New Roman"/>
      <charset val="134"/>
    </font>
    <font>
      <vertAlign val="superscript"/>
      <sz val="10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92">
    <xf numFmtId="0" fontId="0" fillId="0" borderId="0"/>
    <xf numFmtId="43" fontId="45" fillId="0" borderId="0" applyFont="0" applyFill="0" applyBorder="0" applyAlignment="0" applyProtection="0">
      <alignment vertical="center"/>
    </xf>
    <xf numFmtId="44" fontId="45" fillId="0" borderId="0" applyFont="0" applyFill="0" applyBorder="0" applyAlignment="0" applyProtection="0">
      <alignment vertical="center"/>
    </xf>
    <xf numFmtId="9" fontId="45" fillId="0" borderId="0" applyFont="0" applyFill="0" applyBorder="0" applyAlignment="0" applyProtection="0">
      <alignment vertical="center"/>
    </xf>
    <xf numFmtId="41" fontId="45" fillId="0" borderId="0" applyFont="0" applyFill="0" applyBorder="0" applyAlignment="0" applyProtection="0">
      <alignment vertical="center"/>
    </xf>
    <xf numFmtId="42" fontId="45" fillId="0" borderId="0" applyFont="0" applyFill="0" applyBorder="0" applyAlignment="0" applyProtection="0">
      <alignment vertical="center"/>
    </xf>
    <xf numFmtId="0" fontId="46" fillId="0" borderId="0" applyNumberFormat="0" applyFill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45" fillId="3" borderId="25" applyNumberFormat="0" applyFont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50" fillId="0" borderId="0" applyNumberFormat="0" applyFill="0" applyBorder="0" applyAlignment="0" applyProtection="0">
      <alignment vertical="center"/>
    </xf>
    <xf numFmtId="0" fontId="51" fillId="0" borderId="26" applyNumberFormat="0" applyFill="0" applyAlignment="0" applyProtection="0">
      <alignment vertical="center"/>
    </xf>
    <xf numFmtId="0" fontId="52" fillId="0" borderId="26" applyNumberFormat="0" applyFill="0" applyAlignment="0" applyProtection="0">
      <alignment vertical="center"/>
    </xf>
    <xf numFmtId="0" fontId="53" fillId="0" borderId="27" applyNumberFormat="0" applyFill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4" borderId="28" applyNumberFormat="0" applyAlignment="0" applyProtection="0">
      <alignment vertical="center"/>
    </xf>
    <xf numFmtId="0" fontId="55" fillId="5" borderId="29" applyNumberFormat="0" applyAlignment="0" applyProtection="0">
      <alignment vertical="center"/>
    </xf>
    <xf numFmtId="0" fontId="56" fillId="5" borderId="28" applyNumberFormat="0" applyAlignment="0" applyProtection="0">
      <alignment vertical="center"/>
    </xf>
    <xf numFmtId="0" fontId="57" fillId="6" borderId="30" applyNumberFormat="0" applyAlignment="0" applyProtection="0">
      <alignment vertical="center"/>
    </xf>
    <xf numFmtId="0" fontId="58" fillId="0" borderId="31" applyNumberFormat="0" applyFill="0" applyAlignment="0" applyProtection="0">
      <alignment vertical="center"/>
    </xf>
    <xf numFmtId="0" fontId="59" fillId="0" borderId="32" applyNumberFormat="0" applyFill="0" applyAlignment="0" applyProtection="0">
      <alignment vertical="center"/>
    </xf>
    <xf numFmtId="0" fontId="60" fillId="7" borderId="0" applyNumberFormat="0" applyBorder="0" applyAlignment="0" applyProtection="0">
      <alignment vertical="center"/>
    </xf>
    <xf numFmtId="0" fontId="61" fillId="8" borderId="0" applyNumberFormat="0" applyBorder="0" applyAlignment="0" applyProtection="0">
      <alignment vertical="center"/>
    </xf>
    <xf numFmtId="0" fontId="62" fillId="9" borderId="0" applyNumberFormat="0" applyBorder="0" applyAlignment="0" applyProtection="0">
      <alignment vertical="center"/>
    </xf>
    <xf numFmtId="0" fontId="63" fillId="10" borderId="0" applyNumberFormat="0" applyBorder="0" applyAlignment="0" applyProtection="0">
      <alignment vertical="center"/>
    </xf>
    <xf numFmtId="0" fontId="64" fillId="11" borderId="0" applyNumberFormat="0" applyBorder="0" applyAlignment="0" applyProtection="0">
      <alignment vertical="center"/>
    </xf>
    <xf numFmtId="0" fontId="64" fillId="12" borderId="0" applyNumberFormat="0" applyBorder="0" applyAlignment="0" applyProtection="0">
      <alignment vertical="center"/>
    </xf>
    <xf numFmtId="0" fontId="63" fillId="13" borderId="0" applyNumberFormat="0" applyBorder="0" applyAlignment="0" applyProtection="0">
      <alignment vertical="center"/>
    </xf>
    <xf numFmtId="0" fontId="63" fillId="14" borderId="0" applyNumberFormat="0" applyBorder="0" applyAlignment="0" applyProtection="0">
      <alignment vertical="center"/>
    </xf>
    <xf numFmtId="0" fontId="64" fillId="15" borderId="0" applyNumberFormat="0" applyBorder="0" applyAlignment="0" applyProtection="0">
      <alignment vertical="center"/>
    </xf>
    <xf numFmtId="0" fontId="64" fillId="16" borderId="0" applyNumberFormat="0" applyBorder="0" applyAlignment="0" applyProtection="0">
      <alignment vertical="center"/>
    </xf>
    <xf numFmtId="0" fontId="63" fillId="17" borderId="0" applyNumberFormat="0" applyBorder="0" applyAlignment="0" applyProtection="0">
      <alignment vertical="center"/>
    </xf>
    <xf numFmtId="0" fontId="63" fillId="18" borderId="0" applyNumberFormat="0" applyBorder="0" applyAlignment="0" applyProtection="0">
      <alignment vertical="center"/>
    </xf>
    <xf numFmtId="0" fontId="64" fillId="19" borderId="0" applyNumberFormat="0" applyBorder="0" applyAlignment="0" applyProtection="0">
      <alignment vertical="center"/>
    </xf>
    <xf numFmtId="0" fontId="64" fillId="20" borderId="0" applyNumberFormat="0" applyBorder="0" applyAlignment="0" applyProtection="0">
      <alignment vertical="center"/>
    </xf>
    <xf numFmtId="0" fontId="63" fillId="21" borderId="0" applyNumberFormat="0" applyBorder="0" applyAlignment="0" applyProtection="0">
      <alignment vertical="center"/>
    </xf>
    <xf numFmtId="0" fontId="63" fillId="22" borderId="0" applyNumberFormat="0" applyBorder="0" applyAlignment="0" applyProtection="0">
      <alignment vertical="center"/>
    </xf>
    <xf numFmtId="0" fontId="64" fillId="23" borderId="0" applyNumberFormat="0" applyBorder="0" applyAlignment="0" applyProtection="0">
      <alignment vertical="center"/>
    </xf>
    <xf numFmtId="0" fontId="64" fillId="24" borderId="0" applyNumberFormat="0" applyBorder="0" applyAlignment="0" applyProtection="0">
      <alignment vertical="center"/>
    </xf>
    <xf numFmtId="0" fontId="63" fillId="25" borderId="0" applyNumberFormat="0" applyBorder="0" applyAlignment="0" applyProtection="0">
      <alignment vertical="center"/>
    </xf>
    <xf numFmtId="0" fontId="63" fillId="26" borderId="0" applyNumberFormat="0" applyBorder="0" applyAlignment="0" applyProtection="0">
      <alignment vertical="center"/>
    </xf>
    <xf numFmtId="0" fontId="64" fillId="27" borderId="0" applyNumberFormat="0" applyBorder="0" applyAlignment="0" applyProtection="0">
      <alignment vertical="center"/>
    </xf>
    <xf numFmtId="0" fontId="64" fillId="28" borderId="0" applyNumberFormat="0" applyBorder="0" applyAlignment="0" applyProtection="0">
      <alignment vertical="center"/>
    </xf>
    <xf numFmtId="0" fontId="63" fillId="29" borderId="0" applyNumberFormat="0" applyBorder="0" applyAlignment="0" applyProtection="0">
      <alignment vertical="center"/>
    </xf>
    <xf numFmtId="0" fontId="63" fillId="30" borderId="0" applyNumberFormat="0" applyBorder="0" applyAlignment="0" applyProtection="0">
      <alignment vertical="center"/>
    </xf>
    <xf numFmtId="0" fontId="64" fillId="31" borderId="0" applyNumberFormat="0" applyBorder="0" applyAlignment="0" applyProtection="0">
      <alignment vertical="center"/>
    </xf>
    <xf numFmtId="0" fontId="64" fillId="32" borderId="0" applyNumberFormat="0" applyBorder="0" applyAlignment="0" applyProtection="0">
      <alignment vertical="center"/>
    </xf>
    <xf numFmtId="0" fontId="63" fillId="33" borderId="0" applyNumberFormat="0" applyBorder="0" applyAlignment="0" applyProtection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45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  <xf numFmtId="0" fontId="0" fillId="0" borderId="0"/>
  </cellStyleXfs>
  <cellXfs count="135">
    <xf numFmtId="0" fontId="0" fillId="0" borderId="0" xfId="0"/>
    <xf numFmtId="0" fontId="1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5" fillId="0" borderId="6" xfId="0" applyFont="1" applyFill="1" applyBorder="1" applyAlignment="1">
      <alignment horizontal="center" vertical="center" wrapText="1"/>
    </xf>
    <xf numFmtId="0" fontId="0" fillId="0" borderId="0" xfId="0" applyFont="1"/>
    <xf numFmtId="0" fontId="6" fillId="0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7" fillId="0" borderId="0" xfId="0" applyFont="1"/>
    <xf numFmtId="0" fontId="4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0" fontId="12" fillId="0" borderId="6" xfId="0" applyFont="1" applyFill="1" applyBorder="1" applyAlignment="1">
      <alignment horizontal="center" vertical="center" wrapText="1"/>
    </xf>
    <xf numFmtId="0" fontId="13" fillId="0" borderId="6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/>
    </xf>
    <xf numFmtId="0" fontId="5" fillId="0" borderId="8" xfId="0" applyFont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20" fillId="0" borderId="2" xfId="0" applyFont="1" applyBorder="1" applyAlignment="1">
      <alignment horizontal="center" wrapText="1"/>
    </xf>
    <xf numFmtId="0" fontId="20" fillId="0" borderId="3" xfId="0" applyFont="1" applyBorder="1" applyAlignment="1">
      <alignment wrapText="1"/>
    </xf>
    <xf numFmtId="0" fontId="20" fillId="0" borderId="3" xfId="0" applyFont="1" applyBorder="1" applyAlignment="1">
      <alignment horizontal="center" wrapText="1"/>
    </xf>
    <xf numFmtId="0" fontId="9" fillId="0" borderId="7" xfId="0" applyFont="1" applyBorder="1" applyAlignment="1">
      <alignment horizontal="center" wrapText="1"/>
    </xf>
    <xf numFmtId="0" fontId="21" fillId="0" borderId="8" xfId="0" applyFont="1" applyBorder="1" applyAlignment="1">
      <alignment wrapText="1"/>
    </xf>
    <xf numFmtId="0" fontId="9" fillId="0" borderId="8" xfId="0" applyFont="1" applyBorder="1" applyAlignment="1">
      <alignment horizontal="center" wrapText="1"/>
    </xf>
    <xf numFmtId="0" fontId="22" fillId="0" borderId="13" xfId="0" applyFont="1" applyBorder="1" applyAlignment="1">
      <alignment horizontal="center" vertical="center"/>
    </xf>
    <xf numFmtId="0" fontId="22" fillId="0" borderId="1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/>
    <xf numFmtId="0" fontId="22" fillId="0" borderId="15" xfId="0" applyFont="1" applyBorder="1" applyAlignment="1">
      <alignment horizontal="center" vertical="center"/>
    </xf>
    <xf numFmtId="0" fontId="23" fillId="0" borderId="2" xfId="0" applyFont="1" applyBorder="1" applyAlignment="1">
      <alignment horizontal="center" vertical="center" wrapText="1"/>
    </xf>
    <xf numFmtId="0" fontId="24" fillId="2" borderId="13" xfId="0" applyFont="1" applyFill="1" applyBorder="1" applyAlignment="1">
      <alignment horizontal="center" vertical="center"/>
    </xf>
    <xf numFmtId="0" fontId="24" fillId="2" borderId="14" xfId="0" applyFont="1" applyFill="1" applyBorder="1" applyAlignment="1">
      <alignment horizontal="center" vertical="center"/>
    </xf>
    <xf numFmtId="0" fontId="24" fillId="2" borderId="15" xfId="0" applyFont="1" applyFill="1" applyBorder="1" applyAlignment="1">
      <alignment horizontal="center" vertical="center"/>
    </xf>
    <xf numFmtId="0" fontId="25" fillId="2" borderId="2" xfId="0" applyFont="1" applyFill="1" applyBorder="1" applyAlignment="1">
      <alignment horizontal="center" vertical="center" wrapText="1"/>
    </xf>
    <xf numFmtId="0" fontId="25" fillId="2" borderId="2" xfId="0" applyFont="1" applyFill="1" applyBorder="1" applyAlignment="1">
      <alignment horizontal="center" vertical="center"/>
    </xf>
    <xf numFmtId="0" fontId="26" fillId="0" borderId="2" xfId="0" applyFont="1" applyBorder="1" applyAlignment="1">
      <alignment horizontal="center" vertical="center" wrapText="1"/>
    </xf>
    <xf numFmtId="0" fontId="27" fillId="2" borderId="2" xfId="0" applyFont="1" applyFill="1" applyBorder="1" applyAlignment="1">
      <alignment horizontal="center" vertical="center" wrapText="1"/>
    </xf>
    <xf numFmtId="0" fontId="0" fillId="0" borderId="2" xfId="0" applyBorder="1"/>
    <xf numFmtId="0" fontId="0" fillId="2" borderId="0" xfId="0" applyFont="1" applyFill="1"/>
    <xf numFmtId="0" fontId="0" fillId="0" borderId="0" xfId="0" applyFill="1" applyBorder="1" applyAlignment="1"/>
    <xf numFmtId="0" fontId="28" fillId="0" borderId="12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 vertical="center"/>
    </xf>
    <xf numFmtId="0" fontId="30" fillId="0" borderId="6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 wrapText="1"/>
    </xf>
    <xf numFmtId="0" fontId="29" fillId="0" borderId="17" xfId="0" applyFont="1" applyFill="1" applyBorder="1" applyAlignment="1">
      <alignment horizontal="center" vertical="center"/>
    </xf>
    <xf numFmtId="0" fontId="32" fillId="0" borderId="6" xfId="0" applyFont="1" applyFill="1" applyBorder="1" applyAlignment="1">
      <alignment horizontal="center" vertical="center"/>
    </xf>
    <xf numFmtId="0" fontId="33" fillId="0" borderId="6" xfId="0" applyFont="1" applyFill="1" applyBorder="1" applyAlignment="1">
      <alignment horizontal="center" vertical="center" wrapText="1"/>
    </xf>
    <xf numFmtId="0" fontId="34" fillId="0" borderId="13" xfId="0" applyFont="1" applyFill="1" applyBorder="1" applyAlignment="1">
      <alignment horizontal="center" vertical="center" wrapText="1"/>
    </xf>
    <xf numFmtId="0" fontId="34" fillId="0" borderId="15" xfId="0" applyFont="1" applyFill="1" applyBorder="1" applyAlignment="1">
      <alignment horizontal="center" vertical="center" wrapText="1"/>
    </xf>
    <xf numFmtId="0" fontId="34" fillId="0" borderId="18" xfId="0" applyFont="1" applyFill="1" applyBorder="1" applyAlignment="1">
      <alignment horizontal="center" vertical="center" wrapText="1"/>
    </xf>
    <xf numFmtId="0" fontId="34" fillId="0" borderId="19" xfId="0" applyFont="1" applyFill="1" applyBorder="1" applyAlignment="1">
      <alignment horizontal="center" vertical="center" wrapText="1"/>
    </xf>
    <xf numFmtId="0" fontId="34" fillId="0" borderId="11" xfId="0" applyFont="1" applyFill="1" applyBorder="1" applyAlignment="1">
      <alignment horizontal="center" vertical="center" wrapText="1"/>
    </xf>
    <xf numFmtId="0" fontId="34" fillId="0" borderId="20" xfId="0" applyFont="1" applyFill="1" applyBorder="1" applyAlignment="1">
      <alignment horizontal="center" vertical="center" wrapText="1"/>
    </xf>
    <xf numFmtId="0" fontId="32" fillId="0" borderId="21" xfId="0" applyFont="1" applyFill="1" applyBorder="1" applyAlignment="1">
      <alignment horizontal="center" vertical="center"/>
    </xf>
    <xf numFmtId="0" fontId="33" fillId="0" borderId="21" xfId="0" applyFont="1" applyFill="1" applyBorder="1" applyAlignment="1">
      <alignment horizontal="center" vertical="center" wrapText="1"/>
    </xf>
    <xf numFmtId="0" fontId="32" fillId="0" borderId="21" xfId="0" applyFont="1" applyBorder="1" applyAlignment="1">
      <alignment horizontal="center" vertical="center"/>
    </xf>
    <xf numFmtId="0" fontId="35" fillId="0" borderId="13" xfId="0" applyFont="1" applyFill="1" applyBorder="1" applyAlignment="1">
      <alignment horizontal="center" vertical="center" wrapText="1"/>
    </xf>
    <xf numFmtId="0" fontId="36" fillId="0" borderId="15" xfId="0" applyFont="1" applyFill="1" applyBorder="1" applyAlignment="1">
      <alignment horizontal="center" vertical="center" wrapText="1"/>
    </xf>
    <xf numFmtId="0" fontId="32" fillId="0" borderId="22" xfId="0" applyFont="1" applyFill="1" applyBorder="1" applyAlignment="1">
      <alignment horizontal="center" vertical="center"/>
    </xf>
    <xf numFmtId="0" fontId="33" fillId="0" borderId="22" xfId="0" applyFont="1" applyFill="1" applyBorder="1" applyAlignment="1">
      <alignment horizontal="center" vertical="center" wrapText="1"/>
    </xf>
    <xf numFmtId="0" fontId="32" fillId="0" borderId="22" xfId="0" applyFont="1" applyBorder="1" applyAlignment="1">
      <alignment horizontal="center" vertical="center"/>
    </xf>
    <xf numFmtId="0" fontId="36" fillId="0" borderId="11" xfId="0" applyFont="1" applyFill="1" applyBorder="1" applyAlignment="1">
      <alignment horizontal="center" vertical="center" wrapText="1"/>
    </xf>
    <xf numFmtId="0" fontId="36" fillId="0" borderId="20" xfId="0" applyFont="1" applyFill="1" applyBorder="1" applyAlignment="1">
      <alignment horizontal="center" vertical="center" wrapText="1"/>
    </xf>
    <xf numFmtId="0" fontId="37" fillId="0" borderId="0" xfId="0" applyFont="1" applyFill="1" applyAlignment="1">
      <alignment horizontal="center" vertical="center"/>
    </xf>
    <xf numFmtId="0" fontId="38" fillId="0" borderId="0" xfId="0" applyFont="1" applyFill="1" applyAlignment="1">
      <alignment horizontal="center" vertical="center"/>
    </xf>
    <xf numFmtId="0" fontId="39" fillId="0" borderId="0" xfId="0" applyFont="1" applyFill="1" applyAlignment="1">
      <alignment horizontal="center" vertical="center"/>
    </xf>
    <xf numFmtId="176" fontId="39" fillId="0" borderId="0" xfId="0" applyNumberFormat="1" applyFont="1" applyFill="1" applyAlignment="1">
      <alignment horizontal="center" vertical="center"/>
    </xf>
    <xf numFmtId="176" fontId="38" fillId="0" borderId="0" xfId="0" applyNumberFormat="1" applyFont="1" applyFill="1"/>
    <xf numFmtId="49" fontId="38" fillId="0" borderId="0" xfId="0" applyNumberFormat="1" applyFont="1" applyFill="1"/>
    <xf numFmtId="176" fontId="37" fillId="0" borderId="0" xfId="0" applyNumberFormat="1" applyFont="1" applyFill="1"/>
    <xf numFmtId="0" fontId="38" fillId="0" borderId="0" xfId="0" applyFont="1" applyFill="1"/>
    <xf numFmtId="177" fontId="38" fillId="0" borderId="0" xfId="0" applyNumberFormat="1" applyFont="1" applyFill="1"/>
    <xf numFmtId="0" fontId="38" fillId="0" borderId="0" xfId="0" applyFont="1" applyFill="1" applyAlignment="1">
      <alignment horizontal="center"/>
    </xf>
    <xf numFmtId="0" fontId="38" fillId="0" borderId="0" xfId="0" applyFont="1" applyFill="1" applyBorder="1" applyAlignment="1">
      <alignment horizontal="center"/>
    </xf>
    <xf numFmtId="0" fontId="38" fillId="0" borderId="0" xfId="0" applyFont="1" applyFill="1" applyBorder="1"/>
    <xf numFmtId="0" fontId="40" fillId="0" borderId="12" xfId="0" applyFont="1" applyFill="1" applyBorder="1" applyAlignment="1">
      <alignment horizontal="center" vertical="center" wrapText="1"/>
    </xf>
    <xf numFmtId="176" fontId="41" fillId="0" borderId="6" xfId="0" applyNumberFormat="1" applyFont="1" applyFill="1" applyBorder="1" applyAlignment="1">
      <alignment horizontal="center" vertical="center" wrapText="1"/>
    </xf>
    <xf numFmtId="49" fontId="41" fillId="0" borderId="6" xfId="0" applyNumberFormat="1" applyFont="1" applyFill="1" applyBorder="1" applyAlignment="1">
      <alignment horizontal="center" vertical="center" wrapText="1"/>
    </xf>
    <xf numFmtId="176" fontId="35" fillId="0" borderId="6" xfId="0" applyNumberFormat="1" applyFont="1" applyFill="1" applyBorder="1" applyAlignment="1">
      <alignment horizontal="center" vertical="center" wrapText="1"/>
    </xf>
    <xf numFmtId="176" fontId="42" fillId="0" borderId="6" xfId="0" applyNumberFormat="1" applyFont="1" applyFill="1" applyBorder="1" applyAlignment="1">
      <alignment horizontal="center" vertical="center" wrapText="1"/>
    </xf>
    <xf numFmtId="49" fontId="42" fillId="0" borderId="6" xfId="0" applyNumberFormat="1" applyFont="1" applyFill="1" applyBorder="1" applyAlignment="1">
      <alignment horizontal="center" vertical="center" wrapText="1"/>
    </xf>
    <xf numFmtId="176" fontId="35" fillId="0" borderId="6" xfId="0" applyNumberFormat="1" applyFont="1" applyFill="1" applyBorder="1" applyAlignment="1">
      <alignment horizontal="center" vertical="center"/>
    </xf>
    <xf numFmtId="176" fontId="42" fillId="0" borderId="6" xfId="0" applyNumberFormat="1" applyFont="1" applyFill="1" applyBorder="1" applyAlignment="1">
      <alignment horizontal="center" vertical="center"/>
    </xf>
    <xf numFmtId="49" fontId="42" fillId="0" borderId="6" xfId="0" applyNumberFormat="1" applyFont="1" applyFill="1" applyBorder="1" applyAlignment="1">
      <alignment horizontal="center" vertical="center"/>
    </xf>
    <xf numFmtId="176" fontId="35" fillId="0" borderId="21" xfId="0" applyNumberFormat="1" applyFont="1" applyFill="1" applyBorder="1" applyAlignment="1">
      <alignment horizontal="center" vertical="center" wrapText="1"/>
    </xf>
    <xf numFmtId="176" fontId="35" fillId="0" borderId="23" xfId="0" applyNumberFormat="1" applyFont="1" applyFill="1" applyBorder="1" applyAlignment="1">
      <alignment horizontal="center" vertical="center" wrapText="1"/>
    </xf>
    <xf numFmtId="176" fontId="35" fillId="0" borderId="22" xfId="0" applyNumberFormat="1" applyFont="1" applyFill="1" applyBorder="1" applyAlignment="1">
      <alignment horizontal="center" vertical="center" wrapText="1"/>
    </xf>
    <xf numFmtId="176" fontId="36" fillId="0" borderId="6" xfId="0" applyNumberFormat="1" applyFont="1" applyFill="1" applyBorder="1" applyAlignment="1">
      <alignment horizontal="center" vertical="center" wrapText="1"/>
    </xf>
    <xf numFmtId="0" fontId="0" fillId="0" borderId="22" xfId="0" applyFont="1" applyFill="1" applyBorder="1" applyAlignment="1">
      <alignment horizontal="center" vertical="center" wrapText="1"/>
    </xf>
    <xf numFmtId="176" fontId="35" fillId="0" borderId="21" xfId="0" applyNumberFormat="1" applyFont="1" applyFill="1" applyBorder="1" applyAlignment="1">
      <alignment horizontal="center" vertical="center"/>
    </xf>
    <xf numFmtId="176" fontId="35" fillId="0" borderId="22" xfId="0" applyNumberFormat="1" applyFont="1" applyFill="1" applyBorder="1" applyAlignment="1">
      <alignment horizontal="center" vertical="center"/>
    </xf>
    <xf numFmtId="0" fontId="0" fillId="0" borderId="22" xfId="0" applyFont="1" applyFill="1" applyBorder="1" applyAlignment="1">
      <alignment horizontal="center" vertical="center"/>
    </xf>
    <xf numFmtId="0" fontId="40" fillId="0" borderId="0" xfId="0" applyFont="1" applyFill="1" applyBorder="1" applyAlignment="1">
      <alignment horizontal="center" vertical="center" wrapText="1"/>
    </xf>
    <xf numFmtId="0" fontId="41" fillId="0" borderId="6" xfId="0" applyFont="1" applyFill="1" applyBorder="1" applyAlignment="1">
      <alignment horizontal="center" vertical="center" wrapText="1"/>
    </xf>
    <xf numFmtId="0" fontId="41" fillId="0" borderId="21" xfId="0" applyFont="1" applyFill="1" applyBorder="1" applyAlignment="1">
      <alignment horizontal="center" vertical="center" wrapText="1"/>
    </xf>
    <xf numFmtId="0" fontId="41" fillId="0" borderId="22" xfId="0" applyFont="1" applyFill="1" applyBorder="1" applyAlignment="1">
      <alignment horizontal="center" vertical="center" wrapText="1"/>
    </xf>
    <xf numFmtId="0" fontId="35" fillId="0" borderId="6" xfId="0" applyFont="1" applyFill="1" applyBorder="1" applyAlignment="1">
      <alignment horizontal="center" vertical="center"/>
    </xf>
    <xf numFmtId="0" fontId="35" fillId="0" borderId="6" xfId="0" applyFont="1" applyFill="1" applyBorder="1" applyAlignment="1">
      <alignment horizontal="center" vertical="center" wrapText="1"/>
    </xf>
    <xf numFmtId="177" fontId="43" fillId="0" borderId="0" xfId="0" applyNumberFormat="1" applyFont="1" applyFill="1" applyBorder="1" applyAlignment="1">
      <alignment horizontal="center" vertical="center" wrapText="1"/>
    </xf>
    <xf numFmtId="0" fontId="41" fillId="0" borderId="24" xfId="0" applyFont="1" applyFill="1" applyBorder="1" applyAlignment="1">
      <alignment horizontal="center" vertical="center" wrapText="1"/>
    </xf>
    <xf numFmtId="0" fontId="41" fillId="0" borderId="17" xfId="0" applyFont="1" applyFill="1" applyBorder="1" applyAlignment="1">
      <alignment horizontal="center" vertical="center" wrapText="1"/>
    </xf>
    <xf numFmtId="0" fontId="37" fillId="0" borderId="0" xfId="0" applyFont="1" applyFill="1" applyBorder="1" applyAlignment="1">
      <alignment horizontal="center" vertical="center"/>
    </xf>
    <xf numFmtId="177" fontId="44" fillId="0" borderId="6" xfId="0" applyNumberFormat="1" applyFont="1" applyFill="1" applyBorder="1" applyAlignment="1">
      <alignment horizontal="center" vertical="center" wrapText="1"/>
    </xf>
    <xf numFmtId="177" fontId="35" fillId="0" borderId="6" xfId="0" applyNumberFormat="1" applyFont="1" applyFill="1" applyBorder="1" applyAlignment="1">
      <alignment horizontal="center" vertical="center"/>
    </xf>
    <xf numFmtId="0" fontId="38" fillId="0" borderId="6" xfId="0" applyFont="1" applyFill="1" applyBorder="1" applyAlignment="1">
      <alignment horizontal="center" vertical="center"/>
    </xf>
    <xf numFmtId="0" fontId="39" fillId="0" borderId="6" xfId="0" applyFont="1" applyFill="1" applyBorder="1" applyAlignment="1">
      <alignment horizontal="center" vertical="center"/>
    </xf>
    <xf numFmtId="176" fontId="39" fillId="0" borderId="6" xfId="0" applyNumberFormat="1" applyFont="1" applyFill="1" applyBorder="1" applyAlignment="1">
      <alignment horizontal="center" vertical="center"/>
    </xf>
  </cellXfs>
  <cellStyles count="9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 3" xfId="49"/>
    <cellStyle name="常规 5" xfId="50"/>
    <cellStyle name="常规 4 2" xfId="51"/>
    <cellStyle name="常规 4" xfId="52"/>
    <cellStyle name="常规 3 2" xfId="53"/>
    <cellStyle name="常规 22" xfId="54"/>
    <cellStyle name="常规 21" xfId="55"/>
    <cellStyle name="常规 20" xfId="56"/>
    <cellStyle name="常规 6 2" xfId="57"/>
    <cellStyle name="常规 2 5" xfId="58"/>
    <cellStyle name="常规 2" xfId="59"/>
    <cellStyle name="常规 11" xfId="60"/>
    <cellStyle name="常规 2 2 9" xfId="61"/>
    <cellStyle name="常规 19" xfId="62"/>
    <cellStyle name="常规 5 2" xfId="63"/>
    <cellStyle name="常规 6" xfId="64"/>
    <cellStyle name="常规 4 3" xfId="65"/>
    <cellStyle name="常规 2 2 4" xfId="66"/>
    <cellStyle name="常规 2 2 2" xfId="67"/>
    <cellStyle name="常规 2 2 5" xfId="68"/>
    <cellStyle name="常规 2 3" xfId="69"/>
    <cellStyle name="常规 2 2 8" xfId="70"/>
    <cellStyle name="常规 2 4" xfId="71"/>
    <cellStyle name="常规 2 3 3" xfId="72"/>
    <cellStyle name="常规 2 2 6" xfId="73"/>
    <cellStyle name="常规 7" xfId="74"/>
    <cellStyle name="常规 6 3" xfId="75"/>
    <cellStyle name="常规 2 6" xfId="76"/>
    <cellStyle name="常规 3 3" xfId="77"/>
    <cellStyle name="常规 2 2" xfId="78"/>
    <cellStyle name="常规 3" xfId="79"/>
    <cellStyle name="常规 2 2 7" xfId="80"/>
    <cellStyle name="常规 10" xfId="81"/>
    <cellStyle name="常规 2 2 3" xfId="82"/>
    <cellStyle name="常规 8" xfId="83"/>
    <cellStyle name="常规 2 4 3" xfId="84"/>
    <cellStyle name="常规 7 2" xfId="85"/>
    <cellStyle name="常规 7 3" xfId="86"/>
    <cellStyle name="常规 2 4 2" xfId="87"/>
    <cellStyle name="常规 7 4" xfId="88"/>
    <cellStyle name="常规 9" xfId="89"/>
    <cellStyle name="常规 7 5" xfId="90"/>
    <cellStyle name="常规 2 3 2" xfId="91"/>
  </cellStyles>
  <tableStyles count="0" defaultTableStyle="TableStyleMedium9" defaultPivotStyle="PivotStyleLight16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76"/>
  <sheetViews>
    <sheetView tabSelected="1" zoomScale="85" zoomScaleNormal="85" topLeftCell="B1" workbookViewId="0">
      <selection activeCell="A1" sqref="A1:M1"/>
    </sheetView>
  </sheetViews>
  <sheetFormatPr defaultColWidth="9" defaultRowHeight="14.25"/>
  <cols>
    <col min="1" max="1" width="5.5" style="95" customWidth="1"/>
    <col min="2" max="2" width="21.5" style="95" customWidth="1"/>
    <col min="3" max="3" width="31.75" style="95" customWidth="1"/>
    <col min="4" max="4" width="9" style="95"/>
    <col min="5" max="5" width="8.75" style="96" customWidth="1"/>
    <col min="6" max="6" width="13.875" style="95" customWidth="1"/>
    <col min="7" max="7" width="7.375" style="95" customWidth="1"/>
    <col min="8" max="8" width="7.625" style="96" customWidth="1"/>
    <col min="9" max="9" width="9.625" style="95" customWidth="1"/>
    <col min="10" max="10" width="9" style="95"/>
    <col min="11" max="11" width="8" style="96" customWidth="1"/>
    <col min="12" max="12" width="11.625" style="95" customWidth="1"/>
    <col min="13" max="13" width="13.75" style="97" customWidth="1"/>
    <col min="14" max="14" width="11" style="98" customWidth="1"/>
    <col min="15" max="16" width="10" style="98" customWidth="1"/>
    <col min="17" max="17" width="24" style="99" customWidth="1"/>
    <col min="18" max="18" width="20.875" style="99" customWidth="1"/>
    <col min="19" max="19" width="12.375" style="100" hidden="1" customWidth="1"/>
    <col min="20" max="20" width="9" style="101" hidden="1" customWidth="1"/>
    <col min="21" max="22" width="9" style="102" hidden="1" customWidth="1"/>
    <col min="23" max="23" width="12.25" style="98" hidden="1" customWidth="1"/>
    <col min="24" max="25" width="9" style="98" hidden="1" customWidth="1"/>
    <col min="26" max="16384" width="9" style="98"/>
  </cols>
  <sheetData>
    <row r="1" ht="62.25" customHeight="1" spans="1:18">
      <c r="A1" s="103" t="s">
        <v>0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  <c r="L1" s="103"/>
      <c r="M1" s="103"/>
      <c r="N1" s="120"/>
      <c r="O1" s="120"/>
      <c r="P1" s="120"/>
      <c r="Q1" s="126"/>
      <c r="R1" s="126"/>
    </row>
    <row r="2" s="91" customFormat="1" ht="46.5" customHeight="1" spans="1:22">
      <c r="A2" s="104" t="s">
        <v>1</v>
      </c>
      <c r="B2" s="104" t="s">
        <v>2</v>
      </c>
      <c r="C2" s="104" t="s">
        <v>3</v>
      </c>
      <c r="D2" s="104" t="s">
        <v>4</v>
      </c>
      <c r="E2" s="104"/>
      <c r="F2" s="104"/>
      <c r="G2" s="104" t="s">
        <v>5</v>
      </c>
      <c r="H2" s="104"/>
      <c r="I2" s="104"/>
      <c r="J2" s="104" t="s">
        <v>6</v>
      </c>
      <c r="K2" s="104"/>
      <c r="L2" s="104"/>
      <c r="M2" s="104" t="s">
        <v>7</v>
      </c>
      <c r="N2" s="121" t="s">
        <v>8</v>
      </c>
      <c r="O2" s="121" t="s">
        <v>9</v>
      </c>
      <c r="P2" s="122" t="s">
        <v>10</v>
      </c>
      <c r="Q2" s="127" t="s">
        <v>11</v>
      </c>
      <c r="R2" s="128"/>
      <c r="T2" s="129"/>
      <c r="U2" s="129"/>
      <c r="V2" s="129"/>
    </row>
    <row r="3" s="91" customFormat="1" ht="63" customHeight="1" spans="1:23">
      <c r="A3" s="104"/>
      <c r="B3" s="104"/>
      <c r="C3" s="104"/>
      <c r="D3" s="104" t="s">
        <v>12</v>
      </c>
      <c r="E3" s="105" t="s">
        <v>13</v>
      </c>
      <c r="F3" s="104" t="s">
        <v>14</v>
      </c>
      <c r="G3" s="104" t="s">
        <v>12</v>
      </c>
      <c r="H3" s="105" t="s">
        <v>13</v>
      </c>
      <c r="I3" s="104" t="s">
        <v>14</v>
      </c>
      <c r="J3" s="104" t="s">
        <v>12</v>
      </c>
      <c r="K3" s="105" t="s">
        <v>13</v>
      </c>
      <c r="L3" s="104" t="s">
        <v>15</v>
      </c>
      <c r="M3" s="104"/>
      <c r="N3" s="121"/>
      <c r="O3" s="121"/>
      <c r="P3" s="123"/>
      <c r="Q3" s="130" t="s">
        <v>16</v>
      </c>
      <c r="R3" s="130" t="s">
        <v>17</v>
      </c>
      <c r="T3" s="124" t="s">
        <v>18</v>
      </c>
      <c r="U3" s="124" t="s">
        <v>19</v>
      </c>
      <c r="V3" s="124" t="s">
        <v>20</v>
      </c>
      <c r="W3" s="124" t="s">
        <v>21</v>
      </c>
    </row>
    <row r="4" s="92" customFormat="1" ht="29.1" customHeight="1" spans="1:23">
      <c r="A4" s="106">
        <v>1</v>
      </c>
      <c r="B4" s="106" t="s">
        <v>22</v>
      </c>
      <c r="C4" s="106" t="s">
        <v>23</v>
      </c>
      <c r="D4" s="107">
        <v>1830</v>
      </c>
      <c r="E4" s="108" t="s">
        <v>24</v>
      </c>
      <c r="F4" s="107">
        <f t="shared" ref="F4:F14" si="0">D4*E4</f>
        <v>32940</v>
      </c>
      <c r="G4" s="107">
        <v>1830</v>
      </c>
      <c r="H4" s="108" t="s">
        <v>25</v>
      </c>
      <c r="I4" s="107">
        <f>G4*H4</f>
        <v>16470</v>
      </c>
      <c r="J4" s="107">
        <v>1830</v>
      </c>
      <c r="K4" s="108" t="s">
        <v>26</v>
      </c>
      <c r="L4" s="107">
        <f>J4*K4</f>
        <v>10980</v>
      </c>
      <c r="M4" s="104">
        <f t="shared" ref="M4:M14" si="1">SUM(F4,I4,L4)</f>
        <v>60390</v>
      </c>
      <c r="N4" s="124" t="s">
        <v>19</v>
      </c>
      <c r="O4" s="109">
        <f t="shared" ref="O4:O14" si="2">SUM(F4)</f>
        <v>32940</v>
      </c>
      <c r="P4" s="109">
        <f t="shared" ref="P4:P14" si="3">SUM(I4,L4)</f>
        <v>27450</v>
      </c>
      <c r="Q4" s="131">
        <f>O4/9000</f>
        <v>3.66</v>
      </c>
      <c r="R4" s="131">
        <f>P4/9000</f>
        <v>3.05</v>
      </c>
      <c r="T4" s="132"/>
      <c r="U4" s="132"/>
      <c r="V4" s="132"/>
      <c r="W4" s="132">
        <v>1</v>
      </c>
    </row>
    <row r="5" s="93" customFormat="1" ht="29.1" customHeight="1" spans="1:23">
      <c r="A5" s="106">
        <v>2</v>
      </c>
      <c r="B5" s="106"/>
      <c r="C5" s="109" t="s">
        <v>27</v>
      </c>
      <c r="D5" s="110">
        <v>7980</v>
      </c>
      <c r="E5" s="111">
        <v>24</v>
      </c>
      <c r="F5" s="107">
        <f t="shared" si="0"/>
        <v>191520</v>
      </c>
      <c r="G5" s="110"/>
      <c r="H5" s="111"/>
      <c r="I5" s="107"/>
      <c r="J5" s="110"/>
      <c r="K5" s="111"/>
      <c r="L5" s="107"/>
      <c r="M5" s="104">
        <f t="shared" si="1"/>
        <v>191520</v>
      </c>
      <c r="N5" s="124" t="s">
        <v>19</v>
      </c>
      <c r="O5" s="109">
        <f t="shared" si="2"/>
        <v>191520</v>
      </c>
      <c r="P5" s="109">
        <f t="shared" si="3"/>
        <v>0</v>
      </c>
      <c r="Q5" s="131">
        <f>O5/9000</f>
        <v>21.28</v>
      </c>
      <c r="R5" s="131">
        <f t="shared" ref="R5:R11" si="4">P5/12000</f>
        <v>0</v>
      </c>
      <c r="T5" s="133"/>
      <c r="U5" s="133">
        <v>1</v>
      </c>
      <c r="V5" s="133"/>
      <c r="W5" s="133"/>
    </row>
    <row r="6" s="93" customFormat="1" ht="29.1" customHeight="1" spans="1:23">
      <c r="A6" s="106">
        <v>3</v>
      </c>
      <c r="B6" s="106"/>
      <c r="C6" s="109" t="s">
        <v>28</v>
      </c>
      <c r="D6" s="110">
        <v>3180</v>
      </c>
      <c r="E6" s="111">
        <v>24</v>
      </c>
      <c r="F6" s="107">
        <f t="shared" si="0"/>
        <v>76320</v>
      </c>
      <c r="G6" s="110">
        <v>3180</v>
      </c>
      <c r="H6" s="111" t="s">
        <v>29</v>
      </c>
      <c r="I6" s="107">
        <f>G6*H6</f>
        <v>25440</v>
      </c>
      <c r="J6" s="110">
        <v>3180</v>
      </c>
      <c r="K6" s="111">
        <v>6.5</v>
      </c>
      <c r="L6" s="107">
        <f>J6*K6</f>
        <v>20670</v>
      </c>
      <c r="M6" s="104">
        <f t="shared" si="1"/>
        <v>122430</v>
      </c>
      <c r="N6" s="124" t="s">
        <v>20</v>
      </c>
      <c r="O6" s="109">
        <f t="shared" si="2"/>
        <v>76320</v>
      </c>
      <c r="P6" s="109">
        <f t="shared" si="3"/>
        <v>46110</v>
      </c>
      <c r="Q6" s="131">
        <f t="shared" ref="Q6:Q18" si="5">O6/12000</f>
        <v>6.36</v>
      </c>
      <c r="R6" s="131">
        <f t="shared" si="4"/>
        <v>3.8425</v>
      </c>
      <c r="T6" s="133"/>
      <c r="U6" s="133"/>
      <c r="V6" s="133">
        <v>1</v>
      </c>
      <c r="W6" s="133"/>
    </row>
    <row r="7" s="93" customFormat="1" ht="29.1" customHeight="1" spans="1:23">
      <c r="A7" s="106">
        <v>4</v>
      </c>
      <c r="B7" s="106"/>
      <c r="C7" s="106" t="s">
        <v>30</v>
      </c>
      <c r="D7" s="107">
        <v>750</v>
      </c>
      <c r="E7" s="108">
        <v>11.5</v>
      </c>
      <c r="F7" s="107">
        <f t="shared" si="0"/>
        <v>8625</v>
      </c>
      <c r="G7" s="110"/>
      <c r="H7" s="111"/>
      <c r="I7" s="107"/>
      <c r="J7" s="110"/>
      <c r="K7" s="111"/>
      <c r="L7" s="107"/>
      <c r="M7" s="104">
        <f t="shared" si="1"/>
        <v>8625</v>
      </c>
      <c r="N7" s="124" t="s">
        <v>20</v>
      </c>
      <c r="O7" s="109">
        <f t="shared" si="2"/>
        <v>8625</v>
      </c>
      <c r="P7" s="109">
        <f t="shared" si="3"/>
        <v>0</v>
      </c>
      <c r="Q7" s="131">
        <f t="shared" si="5"/>
        <v>0.71875</v>
      </c>
      <c r="R7" s="131">
        <f t="shared" si="4"/>
        <v>0</v>
      </c>
      <c r="T7" s="133"/>
      <c r="U7" s="133"/>
      <c r="V7" s="133">
        <v>1</v>
      </c>
      <c r="W7" s="133"/>
    </row>
    <row r="8" s="92" customFormat="1" ht="29.1" customHeight="1" spans="1:23">
      <c r="A8" s="106">
        <v>5</v>
      </c>
      <c r="B8" s="106" t="s">
        <v>31</v>
      </c>
      <c r="C8" s="106" t="s">
        <v>32</v>
      </c>
      <c r="D8" s="107">
        <v>430</v>
      </c>
      <c r="E8" s="108" t="s">
        <v>33</v>
      </c>
      <c r="F8" s="107">
        <f t="shared" si="0"/>
        <v>5590</v>
      </c>
      <c r="G8" s="107"/>
      <c r="H8" s="108"/>
      <c r="I8" s="107"/>
      <c r="J8" s="107"/>
      <c r="K8" s="108"/>
      <c r="L8" s="107"/>
      <c r="M8" s="104">
        <f t="shared" si="1"/>
        <v>5590</v>
      </c>
      <c r="N8" s="124" t="s">
        <v>20</v>
      </c>
      <c r="O8" s="109">
        <f t="shared" si="2"/>
        <v>5590</v>
      </c>
      <c r="P8" s="109">
        <f t="shared" si="3"/>
        <v>0</v>
      </c>
      <c r="Q8" s="131">
        <f t="shared" si="5"/>
        <v>0.465833333333333</v>
      </c>
      <c r="R8" s="131">
        <f t="shared" si="4"/>
        <v>0</v>
      </c>
      <c r="T8" s="132"/>
      <c r="U8" s="132"/>
      <c r="V8" s="132">
        <v>1</v>
      </c>
      <c r="W8" s="132"/>
    </row>
    <row r="9" s="92" customFormat="1" ht="29.1" customHeight="1" spans="1:23">
      <c r="A9" s="106">
        <v>6</v>
      </c>
      <c r="B9" s="112" t="s">
        <v>34</v>
      </c>
      <c r="C9" s="106" t="s">
        <v>35</v>
      </c>
      <c r="D9" s="107">
        <v>507</v>
      </c>
      <c r="E9" s="108">
        <v>15</v>
      </c>
      <c r="F9" s="107">
        <f t="shared" si="0"/>
        <v>7605</v>
      </c>
      <c r="G9" s="110"/>
      <c r="H9" s="111"/>
      <c r="I9" s="107"/>
      <c r="J9" s="107"/>
      <c r="K9" s="108"/>
      <c r="L9" s="107"/>
      <c r="M9" s="104">
        <f t="shared" si="1"/>
        <v>7605</v>
      </c>
      <c r="N9" s="124" t="s">
        <v>20</v>
      </c>
      <c r="O9" s="109">
        <f t="shared" si="2"/>
        <v>7605</v>
      </c>
      <c r="P9" s="109">
        <f t="shared" si="3"/>
        <v>0</v>
      </c>
      <c r="Q9" s="131">
        <f t="shared" si="5"/>
        <v>0.63375</v>
      </c>
      <c r="R9" s="131">
        <f t="shared" si="4"/>
        <v>0</v>
      </c>
      <c r="T9" s="132"/>
      <c r="U9" s="132"/>
      <c r="V9" s="132">
        <v>1</v>
      </c>
      <c r="W9" s="132"/>
    </row>
    <row r="10" s="92" customFormat="1" ht="29.1" customHeight="1" spans="1:23">
      <c r="A10" s="106">
        <v>7</v>
      </c>
      <c r="B10" s="113"/>
      <c r="C10" s="106" t="s">
        <v>36</v>
      </c>
      <c r="D10" s="107">
        <v>4054</v>
      </c>
      <c r="E10" s="108">
        <v>15</v>
      </c>
      <c r="F10" s="107">
        <f t="shared" si="0"/>
        <v>60810</v>
      </c>
      <c r="G10" s="110"/>
      <c r="H10" s="111"/>
      <c r="I10" s="107"/>
      <c r="J10" s="107">
        <v>20</v>
      </c>
      <c r="K10" s="108" t="s">
        <v>37</v>
      </c>
      <c r="L10" s="107">
        <f t="shared" ref="L10:L14" si="6">J10*K10</f>
        <v>100</v>
      </c>
      <c r="M10" s="104">
        <f t="shared" si="1"/>
        <v>60910</v>
      </c>
      <c r="N10" s="124" t="s">
        <v>20</v>
      </c>
      <c r="O10" s="109">
        <f t="shared" si="2"/>
        <v>60810</v>
      </c>
      <c r="P10" s="109">
        <f t="shared" si="3"/>
        <v>100</v>
      </c>
      <c r="Q10" s="131">
        <f t="shared" si="5"/>
        <v>5.0675</v>
      </c>
      <c r="R10" s="131">
        <f t="shared" si="4"/>
        <v>0.00833333333333333</v>
      </c>
      <c r="T10" s="132">
        <v>1</v>
      </c>
      <c r="U10" s="132"/>
      <c r="V10" s="132"/>
      <c r="W10" s="132"/>
    </row>
    <row r="11" s="92" customFormat="1" ht="29.1" customHeight="1" spans="1:23">
      <c r="A11" s="106">
        <v>8</v>
      </c>
      <c r="B11" s="113"/>
      <c r="C11" s="106" t="s">
        <v>38</v>
      </c>
      <c r="D11" s="107">
        <v>2489</v>
      </c>
      <c r="E11" s="108">
        <v>15</v>
      </c>
      <c r="F11" s="107">
        <f t="shared" si="0"/>
        <v>37335</v>
      </c>
      <c r="G11" s="110"/>
      <c r="H11" s="111"/>
      <c r="I11" s="107"/>
      <c r="J11" s="107"/>
      <c r="K11" s="108"/>
      <c r="L11" s="107"/>
      <c r="M11" s="104">
        <f t="shared" si="1"/>
        <v>37335</v>
      </c>
      <c r="N11" s="124" t="s">
        <v>20</v>
      </c>
      <c r="O11" s="109">
        <f t="shared" si="2"/>
        <v>37335</v>
      </c>
      <c r="P11" s="109">
        <f t="shared" si="3"/>
        <v>0</v>
      </c>
      <c r="Q11" s="131">
        <f t="shared" si="5"/>
        <v>3.11125</v>
      </c>
      <c r="R11" s="131">
        <f t="shared" si="4"/>
        <v>0</v>
      </c>
      <c r="T11" s="132"/>
      <c r="U11" s="132">
        <v>1</v>
      </c>
      <c r="V11" s="132"/>
      <c r="W11" s="132"/>
    </row>
    <row r="12" s="93" customFormat="1" ht="29.1" customHeight="1" spans="1:23">
      <c r="A12" s="106">
        <v>9</v>
      </c>
      <c r="B12" s="113"/>
      <c r="C12" s="109" t="s">
        <v>39</v>
      </c>
      <c r="D12" s="110">
        <v>540</v>
      </c>
      <c r="E12" s="111">
        <v>15</v>
      </c>
      <c r="F12" s="107">
        <f t="shared" si="0"/>
        <v>8100</v>
      </c>
      <c r="G12" s="110">
        <v>540</v>
      </c>
      <c r="H12" s="111" t="s">
        <v>25</v>
      </c>
      <c r="I12" s="107">
        <f>G12*H12</f>
        <v>4860</v>
      </c>
      <c r="J12" s="110">
        <v>540</v>
      </c>
      <c r="K12" s="111" t="s">
        <v>40</v>
      </c>
      <c r="L12" s="107">
        <f t="shared" si="6"/>
        <v>5400</v>
      </c>
      <c r="M12" s="104">
        <f t="shared" si="1"/>
        <v>18360</v>
      </c>
      <c r="N12" s="124" t="s">
        <v>20</v>
      </c>
      <c r="O12" s="109">
        <f t="shared" si="2"/>
        <v>8100</v>
      </c>
      <c r="P12" s="109">
        <f t="shared" si="3"/>
        <v>10260</v>
      </c>
      <c r="Q12" s="131">
        <f t="shared" si="5"/>
        <v>0.675</v>
      </c>
      <c r="R12" s="131">
        <f t="shared" ref="R12:R18" si="7">P12/12000</f>
        <v>0.855</v>
      </c>
      <c r="T12" s="133"/>
      <c r="U12" s="133"/>
      <c r="V12" s="133">
        <v>1</v>
      </c>
      <c r="W12" s="133"/>
    </row>
    <row r="13" s="93" customFormat="1" ht="29.1" customHeight="1" spans="1:23">
      <c r="A13" s="106">
        <v>10</v>
      </c>
      <c r="B13" s="113"/>
      <c r="C13" s="109" t="s">
        <v>41</v>
      </c>
      <c r="D13" s="110">
        <v>982</v>
      </c>
      <c r="E13" s="111">
        <v>15</v>
      </c>
      <c r="F13" s="107">
        <f t="shared" si="0"/>
        <v>14730</v>
      </c>
      <c r="G13" s="110"/>
      <c r="H13" s="111"/>
      <c r="I13" s="107"/>
      <c r="J13" s="110">
        <v>982</v>
      </c>
      <c r="K13" s="111">
        <v>6.4</v>
      </c>
      <c r="L13" s="107">
        <f t="shared" si="6"/>
        <v>6284.8</v>
      </c>
      <c r="M13" s="104">
        <f t="shared" si="1"/>
        <v>21014.8</v>
      </c>
      <c r="N13" s="124" t="s">
        <v>20</v>
      </c>
      <c r="O13" s="109">
        <f t="shared" si="2"/>
        <v>14730</v>
      </c>
      <c r="P13" s="109">
        <f t="shared" si="3"/>
        <v>6284.8</v>
      </c>
      <c r="Q13" s="131">
        <f t="shared" si="5"/>
        <v>1.2275</v>
      </c>
      <c r="R13" s="131">
        <f t="shared" si="7"/>
        <v>0.523733333333333</v>
      </c>
      <c r="T13" s="133"/>
      <c r="U13" s="133"/>
      <c r="V13" s="133">
        <v>1</v>
      </c>
      <c r="W13" s="133"/>
    </row>
    <row r="14" s="93" customFormat="1" ht="29.1" customHeight="1" spans="1:23">
      <c r="A14" s="106">
        <v>11</v>
      </c>
      <c r="B14" s="113"/>
      <c r="C14" s="109" t="s">
        <v>42</v>
      </c>
      <c r="D14" s="110">
        <v>2060</v>
      </c>
      <c r="E14" s="111" t="s">
        <v>43</v>
      </c>
      <c r="F14" s="107">
        <f t="shared" si="0"/>
        <v>30900</v>
      </c>
      <c r="G14" s="110">
        <v>2060</v>
      </c>
      <c r="H14" s="111" t="s">
        <v>25</v>
      </c>
      <c r="I14" s="107">
        <f>G14*H14</f>
        <v>18540</v>
      </c>
      <c r="J14" s="110">
        <v>2060</v>
      </c>
      <c r="K14" s="111" t="s">
        <v>40</v>
      </c>
      <c r="L14" s="107">
        <f t="shared" si="6"/>
        <v>20600</v>
      </c>
      <c r="M14" s="104">
        <f t="shared" si="1"/>
        <v>70040</v>
      </c>
      <c r="N14" s="124" t="s">
        <v>20</v>
      </c>
      <c r="O14" s="109">
        <f t="shared" si="2"/>
        <v>30900</v>
      </c>
      <c r="P14" s="109">
        <f t="shared" si="3"/>
        <v>39140</v>
      </c>
      <c r="Q14" s="131">
        <f t="shared" si="5"/>
        <v>2.575</v>
      </c>
      <c r="R14" s="131">
        <f t="shared" si="7"/>
        <v>3.26166666666667</v>
      </c>
      <c r="T14" s="133"/>
      <c r="U14" s="133"/>
      <c r="V14" s="133">
        <v>1</v>
      </c>
      <c r="W14" s="133"/>
    </row>
    <row r="15" s="92" customFormat="1" ht="29.1" customHeight="1" spans="1:23">
      <c r="A15" s="106">
        <v>12</v>
      </c>
      <c r="B15" s="114"/>
      <c r="C15" s="107" t="s">
        <v>44</v>
      </c>
      <c r="D15" s="107"/>
      <c r="E15" s="108"/>
      <c r="F15" s="107">
        <v>6737.48</v>
      </c>
      <c r="G15" s="107"/>
      <c r="H15" s="108"/>
      <c r="I15" s="107">
        <v>3070.1</v>
      </c>
      <c r="J15" s="107"/>
      <c r="K15" s="108"/>
      <c r="L15" s="107">
        <v>2264.84</v>
      </c>
      <c r="M15" s="104">
        <v>12072.42</v>
      </c>
      <c r="N15" s="124" t="s">
        <v>20</v>
      </c>
      <c r="O15" s="109">
        <v>9807.58</v>
      </c>
      <c r="P15" s="109">
        <v>2264.84</v>
      </c>
      <c r="Q15" s="131">
        <f t="shared" si="5"/>
        <v>0.817298333333333</v>
      </c>
      <c r="R15" s="131">
        <f t="shared" si="7"/>
        <v>0.188736666666667</v>
      </c>
      <c r="S15" s="92" t="s">
        <v>45</v>
      </c>
      <c r="T15" s="132"/>
      <c r="U15" s="132"/>
      <c r="V15" s="132"/>
      <c r="W15" s="132"/>
    </row>
    <row r="16" s="92" customFormat="1" ht="29.1" customHeight="1" spans="1:23">
      <c r="A16" s="106">
        <v>13</v>
      </c>
      <c r="B16" s="106" t="s">
        <v>46</v>
      </c>
      <c r="C16" s="107" t="s">
        <v>47</v>
      </c>
      <c r="D16" s="107">
        <v>490</v>
      </c>
      <c r="E16" s="108">
        <v>8</v>
      </c>
      <c r="F16" s="107">
        <f t="shared" ref="F16:F24" si="8">D16*E16</f>
        <v>3920</v>
      </c>
      <c r="G16" s="107"/>
      <c r="H16" s="108"/>
      <c r="I16" s="107"/>
      <c r="J16" s="107"/>
      <c r="K16" s="108"/>
      <c r="L16" s="107"/>
      <c r="M16" s="104">
        <f t="shared" ref="M16:M70" si="9">SUM(F16,I16,L16)</f>
        <v>3920</v>
      </c>
      <c r="N16" s="124" t="s">
        <v>20</v>
      </c>
      <c r="O16" s="109">
        <f t="shared" ref="O16:O72" si="10">SUM(F16)</f>
        <v>3920</v>
      </c>
      <c r="P16" s="109">
        <f t="shared" ref="P16:P72" si="11">SUM(I16,L16)</f>
        <v>0</v>
      </c>
      <c r="Q16" s="131">
        <f t="shared" si="5"/>
        <v>0.326666666666667</v>
      </c>
      <c r="R16" s="131">
        <f t="shared" si="7"/>
        <v>0</v>
      </c>
      <c r="T16" s="132"/>
      <c r="U16" s="132"/>
      <c r="V16" s="132">
        <v>1</v>
      </c>
      <c r="W16" s="132"/>
    </row>
    <row r="17" s="92" customFormat="1" ht="29.1" customHeight="1" spans="1:23">
      <c r="A17" s="106">
        <v>14</v>
      </c>
      <c r="B17" s="106" t="s">
        <v>48</v>
      </c>
      <c r="C17" s="115" t="s">
        <v>49</v>
      </c>
      <c r="D17" s="107">
        <v>695</v>
      </c>
      <c r="E17" s="108">
        <v>8</v>
      </c>
      <c r="F17" s="107">
        <f t="shared" si="8"/>
        <v>5560</v>
      </c>
      <c r="G17" s="107"/>
      <c r="H17" s="108"/>
      <c r="I17" s="107"/>
      <c r="J17" s="107"/>
      <c r="K17" s="108"/>
      <c r="L17" s="107"/>
      <c r="M17" s="104">
        <f t="shared" si="9"/>
        <v>5560</v>
      </c>
      <c r="N17" s="124" t="s">
        <v>20</v>
      </c>
      <c r="O17" s="109">
        <f t="shared" si="10"/>
        <v>5560</v>
      </c>
      <c r="P17" s="109">
        <f t="shared" si="11"/>
        <v>0</v>
      </c>
      <c r="Q17" s="131">
        <f t="shared" si="5"/>
        <v>0.463333333333333</v>
      </c>
      <c r="R17" s="131">
        <f t="shared" si="7"/>
        <v>0</v>
      </c>
      <c r="T17" s="132"/>
      <c r="U17" s="132"/>
      <c r="V17" s="132">
        <v>1</v>
      </c>
      <c r="W17" s="132"/>
    </row>
    <row r="18" s="92" customFormat="1" ht="29.1" customHeight="1" spans="1:23">
      <c r="A18" s="106">
        <v>15</v>
      </c>
      <c r="B18" s="106" t="s">
        <v>50</v>
      </c>
      <c r="C18" s="106" t="s">
        <v>51</v>
      </c>
      <c r="D18" s="107">
        <v>2891</v>
      </c>
      <c r="E18" s="108">
        <v>8</v>
      </c>
      <c r="F18" s="107">
        <f t="shared" si="8"/>
        <v>23128</v>
      </c>
      <c r="G18" s="107"/>
      <c r="H18" s="108"/>
      <c r="I18" s="107"/>
      <c r="J18" s="107"/>
      <c r="K18" s="108"/>
      <c r="L18" s="107"/>
      <c r="M18" s="104">
        <f t="shared" si="9"/>
        <v>23128</v>
      </c>
      <c r="N18" s="124" t="s">
        <v>20</v>
      </c>
      <c r="O18" s="109">
        <f t="shared" si="10"/>
        <v>23128</v>
      </c>
      <c r="P18" s="109">
        <f t="shared" si="11"/>
        <v>0</v>
      </c>
      <c r="Q18" s="131">
        <f t="shared" si="5"/>
        <v>1.92733333333333</v>
      </c>
      <c r="R18" s="131">
        <f t="shared" si="7"/>
        <v>0</v>
      </c>
      <c r="T18" s="132"/>
      <c r="U18" s="132"/>
      <c r="V18" s="132">
        <v>1</v>
      </c>
      <c r="W18" s="132"/>
    </row>
    <row r="19" s="92" customFormat="1" ht="29.1" customHeight="1" spans="1:23">
      <c r="A19" s="106">
        <v>16</v>
      </c>
      <c r="B19" s="112" t="s">
        <v>52</v>
      </c>
      <c r="C19" s="106" t="s">
        <v>53</v>
      </c>
      <c r="D19" s="107">
        <v>4240</v>
      </c>
      <c r="E19" s="108">
        <v>15</v>
      </c>
      <c r="F19" s="107">
        <f t="shared" si="8"/>
        <v>63600</v>
      </c>
      <c r="G19" s="107"/>
      <c r="H19" s="108"/>
      <c r="I19" s="107"/>
      <c r="J19" s="107">
        <v>4240</v>
      </c>
      <c r="K19" s="108" t="s">
        <v>26</v>
      </c>
      <c r="L19" s="107">
        <f t="shared" ref="L19:L21" si="12">J19*K19</f>
        <v>25440</v>
      </c>
      <c r="M19" s="104">
        <f t="shared" si="9"/>
        <v>89040</v>
      </c>
      <c r="N19" s="124" t="s">
        <v>19</v>
      </c>
      <c r="O19" s="109">
        <f t="shared" si="10"/>
        <v>63600</v>
      </c>
      <c r="P19" s="109">
        <f t="shared" si="11"/>
        <v>25440</v>
      </c>
      <c r="Q19" s="131">
        <f>O19/9000</f>
        <v>7.06666666666667</v>
      </c>
      <c r="R19" s="131">
        <f>P19/9000</f>
        <v>2.82666666666667</v>
      </c>
      <c r="T19" s="132"/>
      <c r="U19" s="132"/>
      <c r="V19" s="132"/>
      <c r="W19" s="132">
        <v>1</v>
      </c>
    </row>
    <row r="20" s="93" customFormat="1" ht="29.1" customHeight="1" spans="1:23">
      <c r="A20" s="106">
        <v>17</v>
      </c>
      <c r="B20" s="113"/>
      <c r="C20" s="106" t="s">
        <v>54</v>
      </c>
      <c r="D20" s="107">
        <v>836</v>
      </c>
      <c r="E20" s="108">
        <v>15</v>
      </c>
      <c r="F20" s="107">
        <f t="shared" si="8"/>
        <v>12540</v>
      </c>
      <c r="G20" s="107">
        <v>836</v>
      </c>
      <c r="H20" s="108">
        <v>8</v>
      </c>
      <c r="I20" s="107">
        <f t="shared" ref="I20:I23" si="13">G20*H20</f>
        <v>6688</v>
      </c>
      <c r="J20" s="107">
        <v>836</v>
      </c>
      <c r="K20" s="108" t="s">
        <v>55</v>
      </c>
      <c r="L20" s="107">
        <f t="shared" si="12"/>
        <v>5852</v>
      </c>
      <c r="M20" s="104">
        <f t="shared" si="9"/>
        <v>25080</v>
      </c>
      <c r="N20" s="124" t="s">
        <v>20</v>
      </c>
      <c r="O20" s="109">
        <f t="shared" si="10"/>
        <v>12540</v>
      </c>
      <c r="P20" s="109">
        <f t="shared" si="11"/>
        <v>12540</v>
      </c>
      <c r="Q20" s="131">
        <f>O20/12000</f>
        <v>1.045</v>
      </c>
      <c r="R20" s="131">
        <f t="shared" ref="R19:R36" si="14">P20/12000</f>
        <v>1.045</v>
      </c>
      <c r="T20" s="133"/>
      <c r="U20" s="133">
        <v>1</v>
      </c>
      <c r="V20" s="133"/>
      <c r="W20" s="133"/>
    </row>
    <row r="21" s="93" customFormat="1" ht="29.1" customHeight="1" spans="1:23">
      <c r="A21" s="106">
        <v>18</v>
      </c>
      <c r="B21" s="113"/>
      <c r="C21" s="109" t="s">
        <v>56</v>
      </c>
      <c r="D21" s="110">
        <v>1440</v>
      </c>
      <c r="E21" s="108">
        <v>15</v>
      </c>
      <c r="F21" s="107">
        <f t="shared" si="8"/>
        <v>21600</v>
      </c>
      <c r="G21" s="110">
        <v>1440</v>
      </c>
      <c r="H21" s="108">
        <v>8</v>
      </c>
      <c r="I21" s="107">
        <f t="shared" si="13"/>
        <v>11520</v>
      </c>
      <c r="J21" s="110">
        <v>950</v>
      </c>
      <c r="K21" s="111" t="s">
        <v>40</v>
      </c>
      <c r="L21" s="107">
        <f t="shared" si="12"/>
        <v>9500</v>
      </c>
      <c r="M21" s="104">
        <f t="shared" si="9"/>
        <v>42620</v>
      </c>
      <c r="N21" s="124" t="s">
        <v>20</v>
      </c>
      <c r="O21" s="109">
        <f t="shared" si="10"/>
        <v>21600</v>
      </c>
      <c r="P21" s="109">
        <f t="shared" si="11"/>
        <v>21020</v>
      </c>
      <c r="Q21" s="131">
        <f>O21/12000</f>
        <v>1.8</v>
      </c>
      <c r="R21" s="131">
        <f t="shared" si="14"/>
        <v>1.75166666666667</v>
      </c>
      <c r="T21" s="133"/>
      <c r="U21" s="133"/>
      <c r="V21" s="133"/>
      <c r="W21" s="133">
        <v>1</v>
      </c>
    </row>
    <row r="22" s="93" customFormat="1" ht="29.1" customHeight="1" spans="1:23">
      <c r="A22" s="106">
        <v>19</v>
      </c>
      <c r="B22" s="113"/>
      <c r="C22" s="109" t="s">
        <v>57</v>
      </c>
      <c r="D22" s="110">
        <v>1982</v>
      </c>
      <c r="E22" s="111">
        <v>15</v>
      </c>
      <c r="F22" s="107">
        <f t="shared" si="8"/>
        <v>29730</v>
      </c>
      <c r="G22" s="110"/>
      <c r="H22" s="111"/>
      <c r="I22" s="107"/>
      <c r="J22" s="110"/>
      <c r="K22" s="111"/>
      <c r="L22" s="107"/>
      <c r="M22" s="104">
        <f t="shared" si="9"/>
        <v>29730</v>
      </c>
      <c r="N22" s="124" t="s">
        <v>19</v>
      </c>
      <c r="O22" s="109">
        <f t="shared" si="10"/>
        <v>29730</v>
      </c>
      <c r="P22" s="109">
        <f t="shared" si="11"/>
        <v>0</v>
      </c>
      <c r="Q22" s="131">
        <f>O22/9000</f>
        <v>3.30333333333333</v>
      </c>
      <c r="R22" s="131">
        <f t="shared" si="14"/>
        <v>0</v>
      </c>
      <c r="T22" s="133">
        <v>1</v>
      </c>
      <c r="U22" s="133"/>
      <c r="V22" s="133"/>
      <c r="W22" s="133"/>
    </row>
    <row r="23" s="93" customFormat="1" ht="29.1" customHeight="1" spans="1:23">
      <c r="A23" s="106">
        <v>20</v>
      </c>
      <c r="B23" s="113"/>
      <c r="C23" s="106" t="s">
        <v>42</v>
      </c>
      <c r="D23" s="107">
        <v>1900</v>
      </c>
      <c r="E23" s="108">
        <v>15</v>
      </c>
      <c r="F23" s="107">
        <f t="shared" si="8"/>
        <v>28500</v>
      </c>
      <c r="G23" s="107">
        <v>1900</v>
      </c>
      <c r="H23" s="108">
        <v>8</v>
      </c>
      <c r="I23" s="107">
        <f t="shared" si="13"/>
        <v>15200</v>
      </c>
      <c r="J23" s="107">
        <v>1800</v>
      </c>
      <c r="K23" s="108" t="s">
        <v>40</v>
      </c>
      <c r="L23" s="107">
        <f t="shared" ref="L23:L26" si="15">J23*K23</f>
        <v>18000</v>
      </c>
      <c r="M23" s="104">
        <f t="shared" si="9"/>
        <v>61700</v>
      </c>
      <c r="N23" s="124" t="s">
        <v>20</v>
      </c>
      <c r="O23" s="109">
        <f t="shared" si="10"/>
        <v>28500</v>
      </c>
      <c r="P23" s="109">
        <f t="shared" si="11"/>
        <v>33200</v>
      </c>
      <c r="Q23" s="131">
        <v>2.375</v>
      </c>
      <c r="R23" s="131">
        <f t="shared" si="14"/>
        <v>2.76666666666667</v>
      </c>
      <c r="T23" s="133"/>
      <c r="U23" s="133">
        <v>1</v>
      </c>
      <c r="V23" s="133"/>
      <c r="W23" s="133"/>
    </row>
    <row r="24" s="93" customFormat="1" ht="29.1" customHeight="1" spans="1:23">
      <c r="A24" s="106">
        <v>21</v>
      </c>
      <c r="B24" s="116"/>
      <c r="C24" s="106" t="s">
        <v>58</v>
      </c>
      <c r="D24" s="107">
        <v>400</v>
      </c>
      <c r="E24" s="108">
        <v>15</v>
      </c>
      <c r="F24" s="107">
        <f t="shared" si="8"/>
        <v>6000</v>
      </c>
      <c r="G24" s="107"/>
      <c r="H24" s="108"/>
      <c r="I24" s="107"/>
      <c r="J24" s="107"/>
      <c r="K24" s="108"/>
      <c r="L24" s="107"/>
      <c r="M24" s="104">
        <f t="shared" si="9"/>
        <v>6000</v>
      </c>
      <c r="N24" s="124" t="s">
        <v>20</v>
      </c>
      <c r="O24" s="109">
        <f t="shared" si="10"/>
        <v>6000</v>
      </c>
      <c r="P24" s="109">
        <f t="shared" si="11"/>
        <v>0</v>
      </c>
      <c r="Q24" s="131">
        <f>O24/12000</f>
        <v>0.5</v>
      </c>
      <c r="R24" s="131">
        <f t="shared" si="14"/>
        <v>0</v>
      </c>
      <c r="T24" s="133"/>
      <c r="U24" s="133">
        <v>1</v>
      </c>
      <c r="V24" s="133"/>
      <c r="W24" s="133"/>
    </row>
    <row r="25" s="92" customFormat="1" ht="29.1" customHeight="1" spans="1:23">
      <c r="A25" s="106">
        <v>22</v>
      </c>
      <c r="B25" s="106" t="s">
        <v>59</v>
      </c>
      <c r="C25" s="106"/>
      <c r="D25" s="107"/>
      <c r="E25" s="108"/>
      <c r="F25" s="107"/>
      <c r="G25" s="107"/>
      <c r="H25" s="108"/>
      <c r="I25" s="107"/>
      <c r="J25" s="107">
        <v>30</v>
      </c>
      <c r="K25" s="108" t="s">
        <v>60</v>
      </c>
      <c r="L25" s="107">
        <f t="shared" si="15"/>
        <v>1500</v>
      </c>
      <c r="M25" s="104">
        <f t="shared" si="9"/>
        <v>1500</v>
      </c>
      <c r="N25" s="124" t="s">
        <v>20</v>
      </c>
      <c r="O25" s="109">
        <f t="shared" si="10"/>
        <v>0</v>
      </c>
      <c r="P25" s="109">
        <f t="shared" si="11"/>
        <v>1500</v>
      </c>
      <c r="Q25" s="131">
        <f>O25/12000</f>
        <v>0</v>
      </c>
      <c r="R25" s="131">
        <f t="shared" si="14"/>
        <v>0.125</v>
      </c>
      <c r="T25" s="132"/>
      <c r="U25" s="132">
        <v>1</v>
      </c>
      <c r="V25" s="132"/>
      <c r="W25" s="132"/>
    </row>
    <row r="26" s="92" customFormat="1" ht="29.1" customHeight="1" spans="1:23">
      <c r="A26" s="106">
        <v>23</v>
      </c>
      <c r="B26" s="106" t="s">
        <v>61</v>
      </c>
      <c r="C26" s="109"/>
      <c r="D26" s="107"/>
      <c r="E26" s="108"/>
      <c r="F26" s="107"/>
      <c r="G26" s="107"/>
      <c r="H26" s="108"/>
      <c r="I26" s="107"/>
      <c r="J26" s="107">
        <v>30</v>
      </c>
      <c r="K26" s="108" t="s">
        <v>62</v>
      </c>
      <c r="L26" s="107">
        <f t="shared" si="15"/>
        <v>1200</v>
      </c>
      <c r="M26" s="104">
        <f t="shared" si="9"/>
        <v>1200</v>
      </c>
      <c r="N26" s="124" t="s">
        <v>20</v>
      </c>
      <c r="O26" s="109">
        <f t="shared" si="10"/>
        <v>0</v>
      </c>
      <c r="P26" s="109">
        <f t="shared" si="11"/>
        <v>1200</v>
      </c>
      <c r="Q26" s="131">
        <f>O26/12000</f>
        <v>0</v>
      </c>
      <c r="R26" s="131">
        <f t="shared" si="14"/>
        <v>0.1</v>
      </c>
      <c r="T26" s="132"/>
      <c r="U26" s="132">
        <v>1</v>
      </c>
      <c r="V26" s="132"/>
      <c r="W26" s="132"/>
    </row>
    <row r="27" s="92" customFormat="1" ht="29.1" customHeight="1" spans="1:23">
      <c r="A27" s="106">
        <v>24</v>
      </c>
      <c r="B27" s="112" t="s">
        <v>63</v>
      </c>
      <c r="C27" s="106" t="s">
        <v>64</v>
      </c>
      <c r="D27" s="107">
        <v>3500</v>
      </c>
      <c r="E27" s="108">
        <v>24</v>
      </c>
      <c r="F27" s="107">
        <f t="shared" ref="F27:F43" si="16">D27*E27</f>
        <v>84000</v>
      </c>
      <c r="G27" s="107"/>
      <c r="H27" s="108"/>
      <c r="I27" s="107"/>
      <c r="J27" s="107"/>
      <c r="K27" s="108"/>
      <c r="L27" s="107"/>
      <c r="M27" s="104">
        <f t="shared" si="9"/>
        <v>84000</v>
      </c>
      <c r="N27" s="124" t="s">
        <v>19</v>
      </c>
      <c r="O27" s="109">
        <f t="shared" si="10"/>
        <v>84000</v>
      </c>
      <c r="P27" s="109">
        <f t="shared" si="11"/>
        <v>0</v>
      </c>
      <c r="Q27" s="131">
        <f>O27/9000</f>
        <v>9.33333333333333</v>
      </c>
      <c r="R27" s="131">
        <f t="shared" si="14"/>
        <v>0</v>
      </c>
      <c r="T27" s="132">
        <v>1</v>
      </c>
      <c r="U27" s="132"/>
      <c r="V27" s="132"/>
      <c r="W27" s="132"/>
    </row>
    <row r="28" s="93" customFormat="1" ht="29.1" customHeight="1" spans="1:23">
      <c r="A28" s="106">
        <v>25</v>
      </c>
      <c r="B28" s="113"/>
      <c r="C28" s="109" t="s">
        <v>65</v>
      </c>
      <c r="D28" s="110">
        <v>2918</v>
      </c>
      <c r="E28" s="111">
        <v>24</v>
      </c>
      <c r="F28" s="107">
        <f t="shared" si="16"/>
        <v>70032</v>
      </c>
      <c r="G28" s="110"/>
      <c r="H28" s="111"/>
      <c r="I28" s="107"/>
      <c r="J28" s="110"/>
      <c r="K28" s="111"/>
      <c r="L28" s="107"/>
      <c r="M28" s="104">
        <f t="shared" si="9"/>
        <v>70032</v>
      </c>
      <c r="N28" s="124" t="s">
        <v>19</v>
      </c>
      <c r="O28" s="109">
        <f t="shared" si="10"/>
        <v>70032</v>
      </c>
      <c r="P28" s="109">
        <f t="shared" si="11"/>
        <v>0</v>
      </c>
      <c r="Q28" s="131">
        <f>O28/9000</f>
        <v>7.78133333333333</v>
      </c>
      <c r="R28" s="131">
        <f t="shared" si="14"/>
        <v>0</v>
      </c>
      <c r="T28" s="133"/>
      <c r="U28" s="133">
        <v>1</v>
      </c>
      <c r="V28" s="133"/>
      <c r="W28" s="133"/>
    </row>
    <row r="29" s="93" customFormat="1" ht="29.1" customHeight="1" spans="1:23">
      <c r="A29" s="106">
        <v>26</v>
      </c>
      <c r="B29" s="113"/>
      <c r="C29" s="109" t="s">
        <v>57</v>
      </c>
      <c r="D29" s="110">
        <v>1997</v>
      </c>
      <c r="E29" s="111">
        <v>30</v>
      </c>
      <c r="F29" s="107">
        <f t="shared" si="16"/>
        <v>59910</v>
      </c>
      <c r="G29" s="110"/>
      <c r="H29" s="111"/>
      <c r="I29" s="107"/>
      <c r="J29" s="110"/>
      <c r="K29" s="111"/>
      <c r="L29" s="107"/>
      <c r="M29" s="104">
        <f t="shared" si="9"/>
        <v>59910</v>
      </c>
      <c r="N29" s="124" t="s">
        <v>20</v>
      </c>
      <c r="O29" s="109">
        <f t="shared" si="10"/>
        <v>59910</v>
      </c>
      <c r="P29" s="109">
        <f t="shared" si="11"/>
        <v>0</v>
      </c>
      <c r="Q29" s="131">
        <f>O29/12000</f>
        <v>4.9925</v>
      </c>
      <c r="R29" s="131">
        <f t="shared" si="14"/>
        <v>0</v>
      </c>
      <c r="T29" s="133"/>
      <c r="U29" s="133">
        <v>1</v>
      </c>
      <c r="V29" s="133"/>
      <c r="W29" s="133"/>
    </row>
    <row r="30" s="93" customFormat="1" ht="29.1" customHeight="1" spans="1:23">
      <c r="A30" s="106">
        <v>27</v>
      </c>
      <c r="B30" s="113"/>
      <c r="C30" s="109" t="s">
        <v>66</v>
      </c>
      <c r="D30" s="110">
        <v>2302</v>
      </c>
      <c r="E30" s="111" t="s">
        <v>67</v>
      </c>
      <c r="F30" s="107">
        <f t="shared" si="16"/>
        <v>55248</v>
      </c>
      <c r="G30" s="110"/>
      <c r="H30" s="111"/>
      <c r="I30" s="107"/>
      <c r="J30" s="110"/>
      <c r="K30" s="111"/>
      <c r="L30" s="107"/>
      <c r="M30" s="104">
        <f t="shared" si="9"/>
        <v>55248</v>
      </c>
      <c r="N30" s="124" t="s">
        <v>20</v>
      </c>
      <c r="O30" s="109">
        <f t="shared" si="10"/>
        <v>55248</v>
      </c>
      <c r="P30" s="109">
        <f t="shared" si="11"/>
        <v>0</v>
      </c>
      <c r="Q30" s="131">
        <f>O30/12000</f>
        <v>4.604</v>
      </c>
      <c r="R30" s="131">
        <f t="shared" si="14"/>
        <v>0</v>
      </c>
      <c r="T30" s="133"/>
      <c r="U30" s="133">
        <v>1</v>
      </c>
      <c r="V30" s="133"/>
      <c r="W30" s="133"/>
    </row>
    <row r="31" s="92" customFormat="1" ht="29.1" customHeight="1" spans="1:23">
      <c r="A31" s="106">
        <v>28</v>
      </c>
      <c r="B31" s="106" t="s">
        <v>68</v>
      </c>
      <c r="C31" s="106" t="s">
        <v>35</v>
      </c>
      <c r="D31" s="107">
        <v>500</v>
      </c>
      <c r="E31" s="108">
        <v>8</v>
      </c>
      <c r="F31" s="107">
        <f t="shared" si="16"/>
        <v>4000</v>
      </c>
      <c r="G31" s="107"/>
      <c r="H31" s="108"/>
      <c r="I31" s="107"/>
      <c r="J31" s="107"/>
      <c r="K31" s="108"/>
      <c r="L31" s="107"/>
      <c r="M31" s="104">
        <f t="shared" si="9"/>
        <v>4000</v>
      </c>
      <c r="N31" s="124" t="s">
        <v>20</v>
      </c>
      <c r="O31" s="109">
        <f t="shared" si="10"/>
        <v>4000</v>
      </c>
      <c r="P31" s="109">
        <f t="shared" si="11"/>
        <v>0</v>
      </c>
      <c r="Q31" s="131">
        <f>O31/12000</f>
        <v>0.333333333333333</v>
      </c>
      <c r="R31" s="131">
        <f t="shared" si="14"/>
        <v>0</v>
      </c>
      <c r="T31" s="132"/>
      <c r="U31" s="132"/>
      <c r="V31" s="132">
        <v>1</v>
      </c>
      <c r="W31" s="132"/>
    </row>
    <row r="32" s="92" customFormat="1" ht="29.1" customHeight="1" spans="1:23">
      <c r="A32" s="106">
        <v>29</v>
      </c>
      <c r="B32" s="106"/>
      <c r="C32" s="106" t="s">
        <v>69</v>
      </c>
      <c r="D32" s="107">
        <v>1115</v>
      </c>
      <c r="E32" s="108">
        <v>14.5</v>
      </c>
      <c r="F32" s="107">
        <f t="shared" si="16"/>
        <v>16167.5</v>
      </c>
      <c r="G32" s="107"/>
      <c r="H32" s="108"/>
      <c r="I32" s="107"/>
      <c r="J32" s="107"/>
      <c r="K32" s="108"/>
      <c r="L32" s="107"/>
      <c r="M32" s="104">
        <f t="shared" si="9"/>
        <v>16167.5</v>
      </c>
      <c r="N32" s="124" t="s">
        <v>20</v>
      </c>
      <c r="O32" s="109">
        <f t="shared" si="10"/>
        <v>16167.5</v>
      </c>
      <c r="P32" s="109">
        <f t="shared" si="11"/>
        <v>0</v>
      </c>
      <c r="Q32" s="131">
        <f>O32/12000</f>
        <v>1.34729166666667</v>
      </c>
      <c r="R32" s="131">
        <f t="shared" si="14"/>
        <v>0</v>
      </c>
      <c r="T32" s="132"/>
      <c r="U32" s="132"/>
      <c r="V32" s="132">
        <v>1</v>
      </c>
      <c r="W32" s="132"/>
    </row>
    <row r="33" s="93" customFormat="1" ht="29.1" customHeight="1" spans="1:23">
      <c r="A33" s="106">
        <v>30</v>
      </c>
      <c r="B33" s="109" t="s">
        <v>70</v>
      </c>
      <c r="C33" s="109" t="s">
        <v>71</v>
      </c>
      <c r="D33" s="110">
        <v>879</v>
      </c>
      <c r="E33" s="111">
        <v>14.5</v>
      </c>
      <c r="F33" s="107">
        <f t="shared" si="16"/>
        <v>12745.5</v>
      </c>
      <c r="G33" s="110"/>
      <c r="H33" s="111"/>
      <c r="I33" s="107"/>
      <c r="J33" s="110"/>
      <c r="K33" s="111"/>
      <c r="L33" s="107"/>
      <c r="M33" s="104">
        <f t="shared" si="9"/>
        <v>12745.5</v>
      </c>
      <c r="N33" s="124" t="s">
        <v>20</v>
      </c>
      <c r="O33" s="109">
        <f t="shared" si="10"/>
        <v>12745.5</v>
      </c>
      <c r="P33" s="109">
        <f t="shared" si="11"/>
        <v>0</v>
      </c>
      <c r="Q33" s="131">
        <f t="shared" ref="Q33:Q44" si="17">O33/12000</f>
        <v>1.062125</v>
      </c>
      <c r="R33" s="131">
        <f t="shared" si="14"/>
        <v>0</v>
      </c>
      <c r="T33" s="133"/>
      <c r="U33" s="133"/>
      <c r="V33" s="133">
        <v>1</v>
      </c>
      <c r="W33" s="133"/>
    </row>
    <row r="34" s="92" customFormat="1" ht="29.1" customHeight="1" spans="1:23">
      <c r="A34" s="106">
        <v>31</v>
      </c>
      <c r="B34" s="106" t="s">
        <v>72</v>
      </c>
      <c r="C34" s="106" t="s">
        <v>73</v>
      </c>
      <c r="D34" s="107">
        <v>2192</v>
      </c>
      <c r="E34" s="108">
        <v>15</v>
      </c>
      <c r="F34" s="107">
        <f t="shared" si="16"/>
        <v>32880</v>
      </c>
      <c r="G34" s="107"/>
      <c r="H34" s="108"/>
      <c r="I34" s="107"/>
      <c r="J34" s="107"/>
      <c r="K34" s="108"/>
      <c r="L34" s="107"/>
      <c r="M34" s="104">
        <f t="shared" si="9"/>
        <v>32880</v>
      </c>
      <c r="N34" s="124" t="s">
        <v>19</v>
      </c>
      <c r="O34" s="109">
        <f t="shared" si="10"/>
        <v>32880</v>
      </c>
      <c r="P34" s="109">
        <f t="shared" si="11"/>
        <v>0</v>
      </c>
      <c r="Q34" s="131">
        <f>O34/9000</f>
        <v>3.65333333333333</v>
      </c>
      <c r="R34" s="131">
        <f t="shared" si="14"/>
        <v>0</v>
      </c>
      <c r="T34" s="132"/>
      <c r="U34" s="132">
        <v>1</v>
      </c>
      <c r="V34" s="132"/>
      <c r="W34" s="132"/>
    </row>
    <row r="35" s="92" customFormat="1" ht="29.1" customHeight="1" spans="1:23">
      <c r="A35" s="106">
        <v>32</v>
      </c>
      <c r="B35" s="106" t="s">
        <v>74</v>
      </c>
      <c r="C35" s="106" t="s">
        <v>75</v>
      </c>
      <c r="D35" s="107">
        <v>2706</v>
      </c>
      <c r="E35" s="108">
        <v>15</v>
      </c>
      <c r="F35" s="107">
        <f t="shared" si="16"/>
        <v>40590</v>
      </c>
      <c r="G35" s="107"/>
      <c r="H35" s="108"/>
      <c r="I35" s="107"/>
      <c r="J35" s="107"/>
      <c r="K35" s="108"/>
      <c r="L35" s="107"/>
      <c r="M35" s="104">
        <f t="shared" si="9"/>
        <v>40590</v>
      </c>
      <c r="N35" s="124" t="s">
        <v>20</v>
      </c>
      <c r="O35" s="109">
        <f t="shared" si="10"/>
        <v>40590</v>
      </c>
      <c r="P35" s="109">
        <f t="shared" si="11"/>
        <v>0</v>
      </c>
      <c r="Q35" s="131">
        <f t="shared" si="17"/>
        <v>3.3825</v>
      </c>
      <c r="R35" s="131">
        <f t="shared" si="14"/>
        <v>0</v>
      </c>
      <c r="T35" s="132"/>
      <c r="U35" s="132">
        <v>1</v>
      </c>
      <c r="V35" s="132"/>
      <c r="W35" s="132"/>
    </row>
    <row r="36" s="92" customFormat="1" ht="29.1" customHeight="1" spans="1:23">
      <c r="A36" s="106">
        <v>33</v>
      </c>
      <c r="B36" s="106" t="s">
        <v>76</v>
      </c>
      <c r="C36" s="106" t="s">
        <v>77</v>
      </c>
      <c r="D36" s="107">
        <v>598</v>
      </c>
      <c r="E36" s="108">
        <v>8</v>
      </c>
      <c r="F36" s="107">
        <f t="shared" si="16"/>
        <v>4784</v>
      </c>
      <c r="G36" s="107"/>
      <c r="H36" s="108"/>
      <c r="I36" s="107"/>
      <c r="J36" s="107"/>
      <c r="K36" s="108"/>
      <c r="L36" s="107"/>
      <c r="M36" s="104">
        <f t="shared" si="9"/>
        <v>4784</v>
      </c>
      <c r="N36" s="124" t="s">
        <v>20</v>
      </c>
      <c r="O36" s="109">
        <f t="shared" si="10"/>
        <v>4784</v>
      </c>
      <c r="P36" s="109">
        <f t="shared" si="11"/>
        <v>0</v>
      </c>
      <c r="Q36" s="131">
        <f t="shared" si="17"/>
        <v>0.398666666666667</v>
      </c>
      <c r="R36" s="131">
        <f t="shared" si="14"/>
        <v>0</v>
      </c>
      <c r="T36" s="132"/>
      <c r="U36" s="132"/>
      <c r="V36" s="132">
        <v>1</v>
      </c>
      <c r="W36" s="132"/>
    </row>
    <row r="37" s="93" customFormat="1" ht="29.1" customHeight="1" spans="1:23">
      <c r="A37" s="106">
        <v>34</v>
      </c>
      <c r="B37" s="109" t="s">
        <v>76</v>
      </c>
      <c r="C37" s="109" t="s">
        <v>78</v>
      </c>
      <c r="D37" s="110">
        <v>1000</v>
      </c>
      <c r="E37" s="111">
        <v>12</v>
      </c>
      <c r="F37" s="107">
        <f t="shared" si="16"/>
        <v>12000</v>
      </c>
      <c r="G37" s="110"/>
      <c r="H37" s="111"/>
      <c r="I37" s="107"/>
      <c r="J37" s="110"/>
      <c r="K37" s="111"/>
      <c r="L37" s="107"/>
      <c r="M37" s="104">
        <f t="shared" si="9"/>
        <v>12000</v>
      </c>
      <c r="N37" s="124" t="s">
        <v>20</v>
      </c>
      <c r="O37" s="109">
        <f t="shared" si="10"/>
        <v>12000</v>
      </c>
      <c r="P37" s="109">
        <f t="shared" si="11"/>
        <v>0</v>
      </c>
      <c r="Q37" s="131">
        <f t="shared" si="17"/>
        <v>1</v>
      </c>
      <c r="R37" s="131">
        <f t="shared" ref="R37:R53" si="18">P37/12000</f>
        <v>0</v>
      </c>
      <c r="T37" s="133"/>
      <c r="U37" s="133"/>
      <c r="V37" s="133">
        <v>1</v>
      </c>
      <c r="W37" s="133"/>
    </row>
    <row r="38" s="93" customFormat="1" ht="29.1" customHeight="1" spans="1:23">
      <c r="A38" s="106">
        <v>35</v>
      </c>
      <c r="B38" s="109" t="s">
        <v>79</v>
      </c>
      <c r="C38" s="109" t="s">
        <v>78</v>
      </c>
      <c r="D38" s="110">
        <v>1000</v>
      </c>
      <c r="E38" s="111" t="s">
        <v>55</v>
      </c>
      <c r="F38" s="107">
        <f t="shared" si="16"/>
        <v>7000</v>
      </c>
      <c r="G38" s="110"/>
      <c r="H38" s="111"/>
      <c r="I38" s="107"/>
      <c r="J38" s="110">
        <v>1000</v>
      </c>
      <c r="K38" s="111" t="s">
        <v>37</v>
      </c>
      <c r="L38" s="107">
        <f t="shared" ref="L38:L46" si="19">J38*K38</f>
        <v>5000</v>
      </c>
      <c r="M38" s="104">
        <f t="shared" si="9"/>
        <v>12000</v>
      </c>
      <c r="N38" s="124" t="s">
        <v>20</v>
      </c>
      <c r="O38" s="109">
        <f t="shared" si="10"/>
        <v>7000</v>
      </c>
      <c r="P38" s="109">
        <f t="shared" si="11"/>
        <v>5000</v>
      </c>
      <c r="Q38" s="131">
        <f t="shared" si="17"/>
        <v>0.583333333333333</v>
      </c>
      <c r="R38" s="131">
        <f t="shared" si="18"/>
        <v>0.416666666666667</v>
      </c>
      <c r="T38" s="133"/>
      <c r="U38" s="133"/>
      <c r="V38" s="133">
        <v>1</v>
      </c>
      <c r="W38" s="133"/>
    </row>
    <row r="39" s="92" customFormat="1" ht="29.1" customHeight="1" spans="1:23">
      <c r="A39" s="106">
        <v>36</v>
      </c>
      <c r="B39" s="112" t="s">
        <v>80</v>
      </c>
      <c r="C39" s="106" t="s">
        <v>81</v>
      </c>
      <c r="D39" s="107">
        <v>1646</v>
      </c>
      <c r="E39" s="108">
        <v>15</v>
      </c>
      <c r="F39" s="107">
        <f t="shared" si="16"/>
        <v>24690</v>
      </c>
      <c r="G39" s="107"/>
      <c r="H39" s="108"/>
      <c r="I39" s="107"/>
      <c r="J39" s="107"/>
      <c r="K39" s="108"/>
      <c r="L39" s="107"/>
      <c r="M39" s="104">
        <f t="shared" si="9"/>
        <v>24690</v>
      </c>
      <c r="N39" s="124" t="s">
        <v>20</v>
      </c>
      <c r="O39" s="109">
        <f t="shared" si="10"/>
        <v>24690</v>
      </c>
      <c r="P39" s="109">
        <f t="shared" si="11"/>
        <v>0</v>
      </c>
      <c r="Q39" s="131">
        <f t="shared" si="17"/>
        <v>2.0575</v>
      </c>
      <c r="R39" s="131">
        <f t="shared" si="18"/>
        <v>0</v>
      </c>
      <c r="T39" s="132"/>
      <c r="U39" s="132"/>
      <c r="V39" s="132">
        <v>1</v>
      </c>
      <c r="W39" s="132"/>
    </row>
    <row r="40" s="93" customFormat="1" ht="29.1" customHeight="1" spans="1:23">
      <c r="A40" s="106">
        <v>37</v>
      </c>
      <c r="B40" s="117" t="s">
        <v>82</v>
      </c>
      <c r="C40" s="106" t="s">
        <v>83</v>
      </c>
      <c r="D40" s="107">
        <v>1737</v>
      </c>
      <c r="E40" s="108">
        <v>15</v>
      </c>
      <c r="F40" s="107">
        <f t="shared" si="16"/>
        <v>26055</v>
      </c>
      <c r="G40" s="107">
        <v>1737</v>
      </c>
      <c r="H40" s="108">
        <v>8</v>
      </c>
      <c r="I40" s="107">
        <f>G40*H40</f>
        <v>13896</v>
      </c>
      <c r="J40" s="107">
        <v>1500</v>
      </c>
      <c r="K40" s="108">
        <v>6.2</v>
      </c>
      <c r="L40" s="107">
        <f t="shared" si="19"/>
        <v>9300</v>
      </c>
      <c r="M40" s="104">
        <f t="shared" si="9"/>
        <v>49251</v>
      </c>
      <c r="N40" s="124" t="s">
        <v>19</v>
      </c>
      <c r="O40" s="109">
        <f t="shared" si="10"/>
        <v>26055</v>
      </c>
      <c r="P40" s="109">
        <f t="shared" si="11"/>
        <v>23196</v>
      </c>
      <c r="Q40" s="131">
        <f>O40/9000</f>
        <v>2.895</v>
      </c>
      <c r="R40" s="131">
        <f>P40/9000</f>
        <v>2.57733333333333</v>
      </c>
      <c r="T40" s="133"/>
      <c r="U40" s="133"/>
      <c r="V40" s="133"/>
      <c r="W40" s="133">
        <v>1</v>
      </c>
    </row>
    <row r="41" s="93" customFormat="1" ht="29.1" customHeight="1" spans="1:23">
      <c r="A41" s="106">
        <v>38</v>
      </c>
      <c r="B41" s="118"/>
      <c r="C41" s="106" t="s">
        <v>69</v>
      </c>
      <c r="D41" s="107">
        <v>1115</v>
      </c>
      <c r="E41" s="108">
        <v>15</v>
      </c>
      <c r="F41" s="107">
        <f t="shared" si="16"/>
        <v>16725</v>
      </c>
      <c r="G41" s="107"/>
      <c r="H41" s="108"/>
      <c r="I41" s="107"/>
      <c r="J41" s="107"/>
      <c r="K41" s="108"/>
      <c r="L41" s="107"/>
      <c r="M41" s="104">
        <f t="shared" si="9"/>
        <v>16725</v>
      </c>
      <c r="N41" s="124" t="s">
        <v>20</v>
      </c>
      <c r="O41" s="109">
        <f t="shared" si="10"/>
        <v>16725</v>
      </c>
      <c r="P41" s="109">
        <f t="shared" si="11"/>
        <v>0</v>
      </c>
      <c r="Q41" s="131">
        <f t="shared" si="17"/>
        <v>1.39375</v>
      </c>
      <c r="R41" s="131">
        <f t="shared" si="18"/>
        <v>0</v>
      </c>
      <c r="T41" s="133"/>
      <c r="U41" s="133"/>
      <c r="V41" s="133">
        <v>1</v>
      </c>
      <c r="W41" s="133"/>
    </row>
    <row r="42" s="93" customFormat="1" ht="29.1" customHeight="1" spans="1:23">
      <c r="A42" s="106">
        <v>39</v>
      </c>
      <c r="B42" s="106" t="s">
        <v>84</v>
      </c>
      <c r="C42" s="106" t="s">
        <v>85</v>
      </c>
      <c r="D42" s="107">
        <v>900</v>
      </c>
      <c r="E42" s="108" t="s">
        <v>25</v>
      </c>
      <c r="F42" s="107">
        <f t="shared" si="16"/>
        <v>8100</v>
      </c>
      <c r="G42" s="107"/>
      <c r="H42" s="108"/>
      <c r="I42" s="107"/>
      <c r="J42" s="107">
        <v>900</v>
      </c>
      <c r="K42" s="108" t="s">
        <v>86</v>
      </c>
      <c r="L42" s="107">
        <f t="shared" si="19"/>
        <v>1800</v>
      </c>
      <c r="M42" s="104">
        <f t="shared" si="9"/>
        <v>9900</v>
      </c>
      <c r="N42" s="125" t="s">
        <v>20</v>
      </c>
      <c r="O42" s="109">
        <f t="shared" si="10"/>
        <v>8100</v>
      </c>
      <c r="P42" s="109">
        <f t="shared" si="11"/>
        <v>1800</v>
      </c>
      <c r="Q42" s="131">
        <f t="shared" si="17"/>
        <v>0.675</v>
      </c>
      <c r="R42" s="131">
        <f t="shared" si="18"/>
        <v>0.15</v>
      </c>
      <c r="T42" s="133"/>
      <c r="U42" s="133"/>
      <c r="V42" s="133">
        <v>1</v>
      </c>
      <c r="W42" s="133"/>
    </row>
    <row r="43" s="93" customFormat="1" ht="29.1" customHeight="1" spans="1:23">
      <c r="A43" s="106">
        <v>40</v>
      </c>
      <c r="B43" s="109" t="s">
        <v>87</v>
      </c>
      <c r="C43" s="109" t="s">
        <v>88</v>
      </c>
      <c r="D43" s="110">
        <v>838</v>
      </c>
      <c r="E43" s="111">
        <v>21</v>
      </c>
      <c r="F43" s="107">
        <f t="shared" si="16"/>
        <v>17598</v>
      </c>
      <c r="G43" s="110">
        <v>838</v>
      </c>
      <c r="H43" s="111">
        <v>6.4</v>
      </c>
      <c r="I43" s="107">
        <f t="shared" ref="I43:I48" si="20">G43*H43</f>
        <v>5363.2</v>
      </c>
      <c r="J43" s="110">
        <v>838</v>
      </c>
      <c r="K43" s="111">
        <v>4</v>
      </c>
      <c r="L43" s="107">
        <f t="shared" si="19"/>
        <v>3352</v>
      </c>
      <c r="M43" s="104">
        <f t="shared" si="9"/>
        <v>26313.2</v>
      </c>
      <c r="N43" s="125" t="s">
        <v>18</v>
      </c>
      <c r="O43" s="109">
        <f t="shared" si="10"/>
        <v>17598</v>
      </c>
      <c r="P43" s="109">
        <f t="shared" si="11"/>
        <v>8715.2</v>
      </c>
      <c r="Q43" s="131">
        <v>2.93</v>
      </c>
      <c r="R43" s="131">
        <v>1.45</v>
      </c>
      <c r="T43" s="133"/>
      <c r="U43" s="133"/>
      <c r="V43" s="133"/>
      <c r="W43" s="133">
        <v>1</v>
      </c>
    </row>
    <row r="44" s="93" customFormat="1" ht="29.1" customHeight="1" spans="1:23">
      <c r="A44" s="106">
        <v>41</v>
      </c>
      <c r="B44" s="109" t="s">
        <v>89</v>
      </c>
      <c r="C44" s="109"/>
      <c r="D44" s="110"/>
      <c r="E44" s="111"/>
      <c r="F44" s="107"/>
      <c r="G44" s="110"/>
      <c r="H44" s="111"/>
      <c r="I44" s="107"/>
      <c r="J44" s="110">
        <v>200</v>
      </c>
      <c r="K44" s="111" t="s">
        <v>90</v>
      </c>
      <c r="L44" s="107">
        <f t="shared" si="19"/>
        <v>66000</v>
      </c>
      <c r="M44" s="104">
        <f t="shared" si="9"/>
        <v>66000</v>
      </c>
      <c r="N44" s="125" t="s">
        <v>18</v>
      </c>
      <c r="O44" s="109">
        <f t="shared" si="10"/>
        <v>0</v>
      </c>
      <c r="P44" s="109">
        <f t="shared" si="11"/>
        <v>66000</v>
      </c>
      <c r="Q44" s="131">
        <f t="shared" si="17"/>
        <v>0</v>
      </c>
      <c r="R44" s="131">
        <v>11</v>
      </c>
      <c r="T44" s="133"/>
      <c r="U44" s="133"/>
      <c r="V44" s="133"/>
      <c r="W44" s="133">
        <v>1</v>
      </c>
    </row>
    <row r="45" s="93" customFormat="1" ht="29.1" customHeight="1" spans="1:23">
      <c r="A45" s="106">
        <v>42</v>
      </c>
      <c r="B45" s="106" t="s">
        <v>91</v>
      </c>
      <c r="C45" s="106" t="s">
        <v>92</v>
      </c>
      <c r="D45" s="107">
        <v>400</v>
      </c>
      <c r="E45" s="108">
        <v>12</v>
      </c>
      <c r="F45" s="107">
        <f t="shared" ref="F45:F48" si="21">D45*E45</f>
        <v>4800</v>
      </c>
      <c r="G45" s="107"/>
      <c r="H45" s="108"/>
      <c r="I45" s="107"/>
      <c r="J45" s="107">
        <v>400</v>
      </c>
      <c r="K45" s="108">
        <v>8.1</v>
      </c>
      <c r="L45" s="107">
        <f t="shared" si="19"/>
        <v>3240</v>
      </c>
      <c r="M45" s="104">
        <f t="shared" si="9"/>
        <v>8040</v>
      </c>
      <c r="N45" s="125" t="s">
        <v>18</v>
      </c>
      <c r="O45" s="109">
        <f t="shared" si="10"/>
        <v>4800</v>
      </c>
      <c r="P45" s="109">
        <f t="shared" si="11"/>
        <v>3240</v>
      </c>
      <c r="Q45" s="131">
        <v>0.8</v>
      </c>
      <c r="R45" s="131">
        <v>0.54</v>
      </c>
      <c r="T45" s="133"/>
      <c r="U45" s="133"/>
      <c r="V45" s="133"/>
      <c r="W45" s="133">
        <v>1</v>
      </c>
    </row>
    <row r="46" s="93" customFormat="1" ht="29.1" customHeight="1" spans="1:23">
      <c r="A46" s="106">
        <v>43</v>
      </c>
      <c r="B46" s="117" t="s">
        <v>93</v>
      </c>
      <c r="C46" s="106" t="s">
        <v>83</v>
      </c>
      <c r="D46" s="107">
        <v>1487</v>
      </c>
      <c r="E46" s="108">
        <v>15</v>
      </c>
      <c r="F46" s="107">
        <f t="shared" si="21"/>
        <v>22305</v>
      </c>
      <c r="G46" s="107">
        <v>1487</v>
      </c>
      <c r="H46" s="108" t="s">
        <v>29</v>
      </c>
      <c r="I46" s="107">
        <f t="shared" si="20"/>
        <v>11896</v>
      </c>
      <c r="J46" s="107">
        <v>1487</v>
      </c>
      <c r="K46" s="108" t="s">
        <v>26</v>
      </c>
      <c r="L46" s="107">
        <f t="shared" si="19"/>
        <v>8922</v>
      </c>
      <c r="M46" s="104">
        <f t="shared" si="9"/>
        <v>43123</v>
      </c>
      <c r="N46" s="125" t="s">
        <v>20</v>
      </c>
      <c r="O46" s="109">
        <f t="shared" si="10"/>
        <v>22305</v>
      </c>
      <c r="P46" s="109">
        <f t="shared" si="11"/>
        <v>20818</v>
      </c>
      <c r="Q46" s="131">
        <f t="shared" ref="Q46:Q58" si="22">O46/12000</f>
        <v>1.85875</v>
      </c>
      <c r="R46" s="131">
        <f t="shared" si="18"/>
        <v>1.73483333333333</v>
      </c>
      <c r="T46" s="133">
        <v>1</v>
      </c>
      <c r="U46" s="133"/>
      <c r="V46" s="133"/>
      <c r="W46" s="133"/>
    </row>
    <row r="47" s="93" customFormat="1" ht="29.1" customHeight="1" spans="1:23">
      <c r="A47" s="106">
        <v>44</v>
      </c>
      <c r="B47" s="118"/>
      <c r="C47" s="106" t="s">
        <v>69</v>
      </c>
      <c r="D47" s="107">
        <v>1100</v>
      </c>
      <c r="E47" s="108">
        <v>15</v>
      </c>
      <c r="F47" s="107">
        <f t="shared" si="21"/>
        <v>16500</v>
      </c>
      <c r="G47" s="107"/>
      <c r="H47" s="108"/>
      <c r="I47" s="107"/>
      <c r="J47" s="107"/>
      <c r="K47" s="108"/>
      <c r="L47" s="107"/>
      <c r="M47" s="104">
        <f t="shared" si="9"/>
        <v>16500</v>
      </c>
      <c r="N47" s="125" t="s">
        <v>20</v>
      </c>
      <c r="O47" s="109">
        <f t="shared" si="10"/>
        <v>16500</v>
      </c>
      <c r="P47" s="109">
        <f t="shared" si="11"/>
        <v>0</v>
      </c>
      <c r="Q47" s="131">
        <f t="shared" si="22"/>
        <v>1.375</v>
      </c>
      <c r="R47" s="131">
        <f t="shared" si="18"/>
        <v>0</v>
      </c>
      <c r="T47" s="133"/>
      <c r="U47" s="133"/>
      <c r="V47" s="133">
        <v>1</v>
      </c>
      <c r="W47" s="133"/>
    </row>
    <row r="48" s="93" customFormat="1" ht="29.1" customHeight="1" spans="1:23">
      <c r="A48" s="106">
        <v>45</v>
      </c>
      <c r="B48" s="109" t="s">
        <v>94</v>
      </c>
      <c r="C48" s="109" t="s">
        <v>95</v>
      </c>
      <c r="D48" s="110">
        <v>2502</v>
      </c>
      <c r="E48" s="111">
        <v>24</v>
      </c>
      <c r="F48" s="107">
        <f t="shared" si="21"/>
        <v>60048</v>
      </c>
      <c r="G48" s="110">
        <v>2502</v>
      </c>
      <c r="H48" s="111" t="s">
        <v>40</v>
      </c>
      <c r="I48" s="107">
        <f t="shared" si="20"/>
        <v>25020</v>
      </c>
      <c r="J48" s="110">
        <v>2502</v>
      </c>
      <c r="K48" s="111">
        <v>10</v>
      </c>
      <c r="L48" s="107">
        <f t="shared" ref="L48:L61" si="23">J48*K48</f>
        <v>25020</v>
      </c>
      <c r="M48" s="104">
        <f t="shared" si="9"/>
        <v>110088</v>
      </c>
      <c r="N48" s="125" t="s">
        <v>19</v>
      </c>
      <c r="O48" s="109">
        <v>60048</v>
      </c>
      <c r="P48" s="109">
        <f t="shared" si="11"/>
        <v>50040</v>
      </c>
      <c r="Q48" s="131">
        <f>O48/9000</f>
        <v>6.672</v>
      </c>
      <c r="R48" s="131">
        <f>P48/9000</f>
        <v>5.56</v>
      </c>
      <c r="T48" s="133"/>
      <c r="U48" s="133">
        <v>1</v>
      </c>
      <c r="V48" s="133"/>
      <c r="W48" s="133"/>
    </row>
    <row r="49" s="93" customFormat="1" ht="29.1" customHeight="1" spans="1:23">
      <c r="A49" s="106">
        <v>46</v>
      </c>
      <c r="B49" s="106" t="s">
        <v>96</v>
      </c>
      <c r="C49" s="115"/>
      <c r="D49" s="107"/>
      <c r="E49" s="108"/>
      <c r="F49" s="107"/>
      <c r="G49" s="107"/>
      <c r="H49" s="108"/>
      <c r="I49" s="107"/>
      <c r="J49" s="107">
        <v>60</v>
      </c>
      <c r="K49" s="108" t="s">
        <v>97</v>
      </c>
      <c r="L49" s="107">
        <f t="shared" si="23"/>
        <v>4200</v>
      </c>
      <c r="M49" s="104">
        <f t="shared" si="9"/>
        <v>4200</v>
      </c>
      <c r="N49" s="125" t="s">
        <v>20</v>
      </c>
      <c r="O49" s="109">
        <f t="shared" si="10"/>
        <v>0</v>
      </c>
      <c r="P49" s="109">
        <f t="shared" si="11"/>
        <v>4200</v>
      </c>
      <c r="Q49" s="131">
        <f t="shared" si="22"/>
        <v>0</v>
      </c>
      <c r="R49" s="131">
        <f t="shared" si="18"/>
        <v>0.35</v>
      </c>
      <c r="T49" s="133"/>
      <c r="U49" s="133">
        <v>1</v>
      </c>
      <c r="V49" s="133"/>
      <c r="W49" s="133"/>
    </row>
    <row r="50" s="93" customFormat="1" ht="29.1" customHeight="1" spans="1:23">
      <c r="A50" s="106">
        <v>47</v>
      </c>
      <c r="B50" s="117" t="s">
        <v>98</v>
      </c>
      <c r="C50" s="109" t="s">
        <v>95</v>
      </c>
      <c r="D50" s="110">
        <v>2886</v>
      </c>
      <c r="E50" s="111">
        <v>24</v>
      </c>
      <c r="F50" s="107">
        <f t="shared" ref="F50:F70" si="24">D50*E50</f>
        <v>69264</v>
      </c>
      <c r="G50" s="110">
        <v>2886</v>
      </c>
      <c r="H50" s="111">
        <v>10</v>
      </c>
      <c r="I50" s="107">
        <f t="shared" ref="I50:I53" si="25">G50*H50</f>
        <v>28860</v>
      </c>
      <c r="J50" s="110">
        <v>2886</v>
      </c>
      <c r="K50" s="111">
        <v>10</v>
      </c>
      <c r="L50" s="107">
        <f t="shared" si="23"/>
        <v>28860</v>
      </c>
      <c r="M50" s="104">
        <f t="shared" si="9"/>
        <v>126984</v>
      </c>
      <c r="N50" s="125" t="s">
        <v>20</v>
      </c>
      <c r="O50" s="109">
        <f t="shared" si="10"/>
        <v>69264</v>
      </c>
      <c r="P50" s="109">
        <f t="shared" si="11"/>
        <v>57720</v>
      </c>
      <c r="Q50" s="131">
        <v>7.696</v>
      </c>
      <c r="R50" s="131">
        <v>6.4133</v>
      </c>
      <c r="T50" s="133"/>
      <c r="U50" s="133">
        <v>1</v>
      </c>
      <c r="V50" s="133"/>
      <c r="W50" s="133"/>
    </row>
    <row r="51" s="93" customFormat="1" ht="29.1" customHeight="1" spans="1:23">
      <c r="A51" s="106">
        <v>48</v>
      </c>
      <c r="B51" s="106" t="s">
        <v>99</v>
      </c>
      <c r="C51" s="115"/>
      <c r="D51" s="107"/>
      <c r="E51" s="108"/>
      <c r="F51" s="107"/>
      <c r="G51" s="107"/>
      <c r="H51" s="108"/>
      <c r="I51" s="107"/>
      <c r="J51" s="107">
        <v>40</v>
      </c>
      <c r="K51" s="108" t="s">
        <v>60</v>
      </c>
      <c r="L51" s="107">
        <f t="shared" si="23"/>
        <v>2000</v>
      </c>
      <c r="M51" s="104">
        <f t="shared" si="9"/>
        <v>2000</v>
      </c>
      <c r="N51" s="125" t="s">
        <v>20</v>
      </c>
      <c r="O51" s="109">
        <f t="shared" si="10"/>
        <v>0</v>
      </c>
      <c r="P51" s="109">
        <f t="shared" si="11"/>
        <v>2000</v>
      </c>
      <c r="Q51" s="131">
        <f t="shared" si="22"/>
        <v>0</v>
      </c>
      <c r="R51" s="131">
        <f t="shared" si="18"/>
        <v>0.166666666666667</v>
      </c>
      <c r="T51" s="133"/>
      <c r="U51" s="133">
        <v>1</v>
      </c>
      <c r="V51" s="133"/>
      <c r="W51" s="133"/>
    </row>
    <row r="52" s="93" customFormat="1" ht="29.1" customHeight="1" spans="1:23">
      <c r="A52" s="106">
        <v>49</v>
      </c>
      <c r="B52" s="112" t="s">
        <v>100</v>
      </c>
      <c r="C52" s="106" t="s">
        <v>83</v>
      </c>
      <c r="D52" s="107">
        <v>1435</v>
      </c>
      <c r="E52" s="108">
        <v>15</v>
      </c>
      <c r="F52" s="107">
        <f t="shared" si="24"/>
        <v>21525</v>
      </c>
      <c r="G52" s="107">
        <v>1435</v>
      </c>
      <c r="H52" s="108" t="s">
        <v>55</v>
      </c>
      <c r="I52" s="107">
        <f t="shared" si="25"/>
        <v>10045</v>
      </c>
      <c r="J52" s="107">
        <v>1435</v>
      </c>
      <c r="K52" s="108">
        <v>5.2</v>
      </c>
      <c r="L52" s="107">
        <f t="shared" si="23"/>
        <v>7462</v>
      </c>
      <c r="M52" s="104">
        <f t="shared" si="9"/>
        <v>39032</v>
      </c>
      <c r="N52" s="125" t="s">
        <v>20</v>
      </c>
      <c r="O52" s="109">
        <f t="shared" si="10"/>
        <v>21525</v>
      </c>
      <c r="P52" s="109">
        <f t="shared" si="11"/>
        <v>17507</v>
      </c>
      <c r="Q52" s="131">
        <f t="shared" si="22"/>
        <v>1.79375</v>
      </c>
      <c r="R52" s="131">
        <f t="shared" si="18"/>
        <v>1.45891666666667</v>
      </c>
      <c r="T52" s="133"/>
      <c r="U52" s="133"/>
      <c r="V52" s="133"/>
      <c r="W52" s="133">
        <v>1</v>
      </c>
    </row>
    <row r="53" s="93" customFormat="1" ht="29.1" customHeight="1" spans="1:23">
      <c r="A53" s="106">
        <v>50</v>
      </c>
      <c r="B53" s="114"/>
      <c r="C53" s="109" t="s">
        <v>69</v>
      </c>
      <c r="D53" s="107">
        <v>995</v>
      </c>
      <c r="E53" s="108">
        <v>15</v>
      </c>
      <c r="F53" s="107">
        <f t="shared" si="24"/>
        <v>14925</v>
      </c>
      <c r="G53" s="107">
        <v>995</v>
      </c>
      <c r="H53" s="108" t="s">
        <v>55</v>
      </c>
      <c r="I53" s="107">
        <f t="shared" si="25"/>
        <v>6965</v>
      </c>
      <c r="J53" s="107">
        <v>995</v>
      </c>
      <c r="K53" s="108">
        <v>5.2</v>
      </c>
      <c r="L53" s="107">
        <f t="shared" si="23"/>
        <v>5174</v>
      </c>
      <c r="M53" s="104">
        <f t="shared" si="9"/>
        <v>27064</v>
      </c>
      <c r="N53" s="125" t="s">
        <v>20</v>
      </c>
      <c r="O53" s="109">
        <f t="shared" si="10"/>
        <v>14925</v>
      </c>
      <c r="P53" s="109">
        <f t="shared" si="11"/>
        <v>12139</v>
      </c>
      <c r="Q53" s="131">
        <f t="shared" si="22"/>
        <v>1.24375</v>
      </c>
      <c r="R53" s="131">
        <f t="shared" si="18"/>
        <v>1.01158333333333</v>
      </c>
      <c r="T53" s="133"/>
      <c r="U53" s="133"/>
      <c r="V53" s="133"/>
      <c r="W53" s="133"/>
    </row>
    <row r="54" s="93" customFormat="1" ht="29.1" customHeight="1" spans="1:23">
      <c r="A54" s="106">
        <v>51</v>
      </c>
      <c r="B54" s="109" t="s">
        <v>101</v>
      </c>
      <c r="C54" s="109" t="s">
        <v>95</v>
      </c>
      <c r="D54" s="110">
        <v>2785</v>
      </c>
      <c r="E54" s="111">
        <v>14</v>
      </c>
      <c r="F54" s="107">
        <f t="shared" si="24"/>
        <v>38990</v>
      </c>
      <c r="G54" s="110"/>
      <c r="H54" s="111"/>
      <c r="I54" s="107"/>
      <c r="J54" s="110">
        <v>996</v>
      </c>
      <c r="K54" s="111">
        <v>6</v>
      </c>
      <c r="L54" s="107">
        <f t="shared" si="23"/>
        <v>5976</v>
      </c>
      <c r="M54" s="104">
        <f t="shared" si="9"/>
        <v>44966</v>
      </c>
      <c r="N54" s="124" t="s">
        <v>20</v>
      </c>
      <c r="O54" s="109">
        <f t="shared" si="10"/>
        <v>38990</v>
      </c>
      <c r="P54" s="109">
        <f t="shared" si="11"/>
        <v>5976</v>
      </c>
      <c r="Q54" s="131">
        <f t="shared" si="22"/>
        <v>3.24916666666667</v>
      </c>
      <c r="R54" s="131">
        <f t="shared" ref="R54:R60" si="26">P54/12000</f>
        <v>0.498</v>
      </c>
      <c r="T54" s="133"/>
      <c r="U54" s="133"/>
      <c r="V54" s="133">
        <v>1</v>
      </c>
      <c r="W54" s="133"/>
    </row>
    <row r="55" s="93" customFormat="1" ht="29.1" customHeight="1" spans="1:23">
      <c r="A55" s="106">
        <v>52</v>
      </c>
      <c r="B55" s="117" t="s">
        <v>102</v>
      </c>
      <c r="C55" s="109" t="s">
        <v>88</v>
      </c>
      <c r="D55" s="110">
        <v>913</v>
      </c>
      <c r="E55" s="108">
        <v>18.7</v>
      </c>
      <c r="F55" s="107">
        <f t="shared" si="24"/>
        <v>17073.1</v>
      </c>
      <c r="G55" s="110">
        <v>700</v>
      </c>
      <c r="H55" s="111" t="s">
        <v>40</v>
      </c>
      <c r="I55" s="107">
        <f t="shared" ref="I55:I60" si="27">G55*H55</f>
        <v>7000</v>
      </c>
      <c r="J55" s="110">
        <v>450</v>
      </c>
      <c r="K55" s="111" t="s">
        <v>40</v>
      </c>
      <c r="L55" s="107">
        <f t="shared" si="23"/>
        <v>4500</v>
      </c>
      <c r="M55" s="104">
        <f t="shared" si="9"/>
        <v>28573.1</v>
      </c>
      <c r="N55" s="124" t="s">
        <v>20</v>
      </c>
      <c r="O55" s="109">
        <f t="shared" si="10"/>
        <v>17073.1</v>
      </c>
      <c r="P55" s="109">
        <f t="shared" si="11"/>
        <v>11500</v>
      </c>
      <c r="Q55" s="131">
        <f t="shared" si="22"/>
        <v>1.42275833333333</v>
      </c>
      <c r="R55" s="131">
        <f t="shared" si="26"/>
        <v>0.958333333333333</v>
      </c>
      <c r="T55" s="133"/>
      <c r="U55" s="133"/>
      <c r="V55" s="133">
        <v>1</v>
      </c>
      <c r="W55" s="133"/>
    </row>
    <row r="56" s="93" customFormat="1" ht="29.1" customHeight="1" spans="1:23">
      <c r="A56" s="106">
        <v>53</v>
      </c>
      <c r="B56" s="119"/>
      <c r="C56" s="109" t="s">
        <v>103</v>
      </c>
      <c r="D56" s="110">
        <v>2671</v>
      </c>
      <c r="E56" s="108">
        <v>18.7</v>
      </c>
      <c r="F56" s="107">
        <f t="shared" si="24"/>
        <v>49947.7</v>
      </c>
      <c r="G56" s="110"/>
      <c r="H56" s="111"/>
      <c r="I56" s="107"/>
      <c r="J56" s="110">
        <v>996</v>
      </c>
      <c r="K56" s="111" t="s">
        <v>104</v>
      </c>
      <c r="L56" s="107">
        <f t="shared" si="23"/>
        <v>9462</v>
      </c>
      <c r="M56" s="104">
        <f t="shared" si="9"/>
        <v>59409.7</v>
      </c>
      <c r="N56" s="124" t="s">
        <v>20</v>
      </c>
      <c r="O56" s="109">
        <f t="shared" si="10"/>
        <v>49947.7</v>
      </c>
      <c r="P56" s="109">
        <f t="shared" si="11"/>
        <v>9462</v>
      </c>
      <c r="Q56" s="131">
        <f t="shared" si="22"/>
        <v>4.16230833333333</v>
      </c>
      <c r="R56" s="131">
        <f t="shared" si="26"/>
        <v>0.7885</v>
      </c>
      <c r="T56" s="133"/>
      <c r="U56" s="133"/>
      <c r="V56" s="133">
        <v>1</v>
      </c>
      <c r="W56" s="133"/>
    </row>
    <row r="57" s="93" customFormat="1" ht="29.1" customHeight="1" spans="1:23">
      <c r="A57" s="106">
        <v>54</v>
      </c>
      <c r="B57" s="109" t="s">
        <v>105</v>
      </c>
      <c r="C57" s="109" t="s">
        <v>57</v>
      </c>
      <c r="D57" s="110">
        <v>1952</v>
      </c>
      <c r="E57" s="111">
        <v>11.1</v>
      </c>
      <c r="F57" s="107">
        <f t="shared" si="24"/>
        <v>21667.2</v>
      </c>
      <c r="G57" s="110">
        <v>1952</v>
      </c>
      <c r="H57" s="111" t="s">
        <v>55</v>
      </c>
      <c r="I57" s="107">
        <f t="shared" si="27"/>
        <v>13664</v>
      </c>
      <c r="J57" s="110">
        <v>493</v>
      </c>
      <c r="K57" s="111">
        <v>5.2</v>
      </c>
      <c r="L57" s="107">
        <f t="shared" si="23"/>
        <v>2563.6</v>
      </c>
      <c r="M57" s="104">
        <f t="shared" si="9"/>
        <v>37894.8</v>
      </c>
      <c r="N57" s="124" t="s">
        <v>20</v>
      </c>
      <c r="O57" s="109">
        <f t="shared" si="10"/>
        <v>21667.2</v>
      </c>
      <c r="P57" s="109">
        <f t="shared" si="11"/>
        <v>16227.6</v>
      </c>
      <c r="Q57" s="131">
        <f t="shared" si="22"/>
        <v>1.8056</v>
      </c>
      <c r="R57" s="131">
        <f t="shared" si="26"/>
        <v>1.3523</v>
      </c>
      <c r="T57" s="133">
        <v>1</v>
      </c>
      <c r="U57" s="133"/>
      <c r="V57" s="133"/>
      <c r="W57" s="133"/>
    </row>
    <row r="58" s="93" customFormat="1" ht="29.1" customHeight="1" spans="1:23">
      <c r="A58" s="106">
        <v>55</v>
      </c>
      <c r="B58" s="109"/>
      <c r="C58" s="106" t="s">
        <v>106</v>
      </c>
      <c r="D58" s="107">
        <v>450</v>
      </c>
      <c r="E58" s="108">
        <v>15</v>
      </c>
      <c r="F58" s="107">
        <f t="shared" si="24"/>
        <v>6750</v>
      </c>
      <c r="G58" s="107"/>
      <c r="H58" s="108"/>
      <c r="I58" s="107"/>
      <c r="J58" s="107">
        <v>450</v>
      </c>
      <c r="K58" s="108">
        <v>10</v>
      </c>
      <c r="L58" s="107">
        <f t="shared" si="23"/>
        <v>4500</v>
      </c>
      <c r="M58" s="104">
        <f t="shared" si="9"/>
        <v>11250</v>
      </c>
      <c r="N58" s="124" t="s">
        <v>20</v>
      </c>
      <c r="O58" s="109">
        <f t="shared" si="10"/>
        <v>6750</v>
      </c>
      <c r="P58" s="109">
        <f t="shared" si="11"/>
        <v>4500</v>
      </c>
      <c r="Q58" s="131">
        <f t="shared" si="22"/>
        <v>0.5625</v>
      </c>
      <c r="R58" s="131">
        <f t="shared" si="26"/>
        <v>0.375</v>
      </c>
      <c r="T58" s="133">
        <v>1</v>
      </c>
      <c r="U58" s="133"/>
      <c r="V58" s="133"/>
      <c r="W58" s="133"/>
    </row>
    <row r="59" s="93" customFormat="1" ht="29.1" customHeight="1" spans="1:23">
      <c r="A59" s="106">
        <v>56</v>
      </c>
      <c r="B59" s="109"/>
      <c r="C59" s="106" t="s">
        <v>107</v>
      </c>
      <c r="D59" s="107">
        <v>347</v>
      </c>
      <c r="E59" s="108">
        <v>15</v>
      </c>
      <c r="F59" s="107">
        <f t="shared" si="24"/>
        <v>5205</v>
      </c>
      <c r="G59" s="107">
        <v>347</v>
      </c>
      <c r="H59" s="108">
        <v>7</v>
      </c>
      <c r="I59" s="107">
        <f t="shared" si="27"/>
        <v>2429</v>
      </c>
      <c r="J59" s="107">
        <v>347</v>
      </c>
      <c r="K59" s="108">
        <v>10</v>
      </c>
      <c r="L59" s="107">
        <f t="shared" si="23"/>
        <v>3470</v>
      </c>
      <c r="M59" s="104">
        <f t="shared" si="9"/>
        <v>11104</v>
      </c>
      <c r="N59" s="124" t="s">
        <v>20</v>
      </c>
      <c r="O59" s="109">
        <f t="shared" si="10"/>
        <v>5205</v>
      </c>
      <c r="P59" s="109">
        <f t="shared" si="11"/>
        <v>5899</v>
      </c>
      <c r="Q59" s="131">
        <f t="shared" ref="Q59:Q74" si="28">O59/12000</f>
        <v>0.43375</v>
      </c>
      <c r="R59" s="131">
        <f t="shared" si="26"/>
        <v>0.491583333333333</v>
      </c>
      <c r="T59" s="133">
        <v>1</v>
      </c>
      <c r="U59" s="133"/>
      <c r="V59" s="133"/>
      <c r="W59" s="133"/>
    </row>
    <row r="60" s="93" customFormat="1" ht="29.1" customHeight="1" spans="1:23">
      <c r="A60" s="106">
        <v>57</v>
      </c>
      <c r="B60" s="109"/>
      <c r="C60" s="106" t="s">
        <v>108</v>
      </c>
      <c r="D60" s="107">
        <v>900</v>
      </c>
      <c r="E60" s="108">
        <v>15</v>
      </c>
      <c r="F60" s="107">
        <f t="shared" si="24"/>
        <v>13500</v>
      </c>
      <c r="G60" s="107">
        <v>900</v>
      </c>
      <c r="H60" s="108">
        <v>7</v>
      </c>
      <c r="I60" s="107">
        <f t="shared" si="27"/>
        <v>6300</v>
      </c>
      <c r="J60" s="107">
        <v>900</v>
      </c>
      <c r="K60" s="108">
        <v>5.2</v>
      </c>
      <c r="L60" s="107">
        <f t="shared" si="23"/>
        <v>4680</v>
      </c>
      <c r="M60" s="104">
        <f t="shared" si="9"/>
        <v>24480</v>
      </c>
      <c r="N60" s="124" t="s">
        <v>20</v>
      </c>
      <c r="O60" s="109">
        <f t="shared" si="10"/>
        <v>13500</v>
      </c>
      <c r="P60" s="109">
        <f t="shared" si="11"/>
        <v>10980</v>
      </c>
      <c r="Q60" s="131">
        <f t="shared" si="28"/>
        <v>1.125</v>
      </c>
      <c r="R60" s="131">
        <f t="shared" si="26"/>
        <v>0.915</v>
      </c>
      <c r="T60" s="133">
        <v>1</v>
      </c>
      <c r="U60" s="133"/>
      <c r="V60" s="133"/>
      <c r="W60" s="133"/>
    </row>
    <row r="61" s="93" customFormat="1" ht="29.1" customHeight="1" spans="1:23">
      <c r="A61" s="106">
        <v>58</v>
      </c>
      <c r="B61" s="106" t="s">
        <v>109</v>
      </c>
      <c r="C61" s="106" t="s">
        <v>110</v>
      </c>
      <c r="D61" s="107">
        <v>830</v>
      </c>
      <c r="E61" s="108">
        <v>14</v>
      </c>
      <c r="F61" s="107">
        <f t="shared" si="24"/>
        <v>11620</v>
      </c>
      <c r="G61" s="107"/>
      <c r="H61" s="108"/>
      <c r="I61" s="107"/>
      <c r="J61" s="107">
        <v>840</v>
      </c>
      <c r="K61" s="108">
        <v>6</v>
      </c>
      <c r="L61" s="107">
        <f t="shared" si="23"/>
        <v>5040</v>
      </c>
      <c r="M61" s="104">
        <f t="shared" si="9"/>
        <v>16660</v>
      </c>
      <c r="N61" s="124" t="s">
        <v>18</v>
      </c>
      <c r="O61" s="109">
        <f t="shared" si="10"/>
        <v>11620</v>
      </c>
      <c r="P61" s="109">
        <f t="shared" si="11"/>
        <v>5040</v>
      </c>
      <c r="Q61" s="131">
        <v>1.94</v>
      </c>
      <c r="R61" s="131">
        <v>0.84</v>
      </c>
      <c r="T61" s="133"/>
      <c r="U61" s="133"/>
      <c r="V61" s="133"/>
      <c r="W61" s="133">
        <v>1</v>
      </c>
    </row>
    <row r="62" s="93" customFormat="1" ht="29.1" customHeight="1" spans="1:23">
      <c r="A62" s="106">
        <v>59</v>
      </c>
      <c r="B62" s="106" t="s">
        <v>111</v>
      </c>
      <c r="C62" s="106" t="s">
        <v>112</v>
      </c>
      <c r="D62" s="107">
        <v>450</v>
      </c>
      <c r="E62" s="108">
        <v>9</v>
      </c>
      <c r="F62" s="107">
        <f t="shared" si="24"/>
        <v>4050</v>
      </c>
      <c r="G62" s="107"/>
      <c r="H62" s="108"/>
      <c r="I62" s="107"/>
      <c r="J62" s="107"/>
      <c r="K62" s="108"/>
      <c r="L62" s="107"/>
      <c r="M62" s="104">
        <f t="shared" si="9"/>
        <v>4050</v>
      </c>
      <c r="N62" s="124" t="s">
        <v>20</v>
      </c>
      <c r="O62" s="109">
        <f t="shared" si="10"/>
        <v>4050</v>
      </c>
      <c r="P62" s="109">
        <f t="shared" si="11"/>
        <v>0</v>
      </c>
      <c r="Q62" s="131">
        <f t="shared" si="28"/>
        <v>0.3375</v>
      </c>
      <c r="R62" s="131">
        <f t="shared" ref="R62:R74" si="29">P62/12000</f>
        <v>0</v>
      </c>
      <c r="T62" s="133"/>
      <c r="U62" s="133"/>
      <c r="V62" s="133"/>
      <c r="W62" s="133">
        <v>1</v>
      </c>
    </row>
    <row r="63" s="93" customFormat="1" ht="29.1" customHeight="1" spans="1:23">
      <c r="A63" s="106">
        <v>60</v>
      </c>
      <c r="B63" s="106" t="s">
        <v>113</v>
      </c>
      <c r="C63" s="106" t="s">
        <v>114</v>
      </c>
      <c r="D63" s="107">
        <v>2880</v>
      </c>
      <c r="E63" s="108" t="s">
        <v>29</v>
      </c>
      <c r="F63" s="107">
        <f t="shared" si="24"/>
        <v>23040</v>
      </c>
      <c r="G63" s="107"/>
      <c r="H63" s="108"/>
      <c r="I63" s="107"/>
      <c r="J63" s="107"/>
      <c r="K63" s="108"/>
      <c r="L63" s="107"/>
      <c r="M63" s="104">
        <f t="shared" si="9"/>
        <v>23040</v>
      </c>
      <c r="N63" s="124" t="s">
        <v>18</v>
      </c>
      <c r="O63" s="109">
        <f t="shared" si="10"/>
        <v>23040</v>
      </c>
      <c r="P63" s="109">
        <f t="shared" si="11"/>
        <v>0</v>
      </c>
      <c r="Q63" s="131">
        <v>3.84</v>
      </c>
      <c r="R63" s="131">
        <f t="shared" si="29"/>
        <v>0</v>
      </c>
      <c r="T63" s="133"/>
      <c r="U63" s="133"/>
      <c r="V63" s="133"/>
      <c r="W63" s="133">
        <v>1</v>
      </c>
    </row>
    <row r="64" s="93" customFormat="1" ht="29.1" customHeight="1" spans="1:23">
      <c r="A64" s="106">
        <v>61</v>
      </c>
      <c r="B64" s="106" t="s">
        <v>115</v>
      </c>
      <c r="C64" s="106" t="s">
        <v>116</v>
      </c>
      <c r="D64" s="107">
        <v>430</v>
      </c>
      <c r="E64" s="108" t="s">
        <v>25</v>
      </c>
      <c r="F64" s="107">
        <f t="shared" si="24"/>
        <v>3870</v>
      </c>
      <c r="G64" s="107"/>
      <c r="H64" s="108"/>
      <c r="I64" s="107"/>
      <c r="J64" s="107">
        <v>430</v>
      </c>
      <c r="K64" s="108" t="s">
        <v>117</v>
      </c>
      <c r="L64" s="107">
        <f t="shared" ref="L64:L66" si="30">J64*K64</f>
        <v>3225</v>
      </c>
      <c r="M64" s="104">
        <f t="shared" si="9"/>
        <v>7095</v>
      </c>
      <c r="N64" s="124" t="s">
        <v>20</v>
      </c>
      <c r="O64" s="109">
        <f t="shared" si="10"/>
        <v>3870</v>
      </c>
      <c r="P64" s="109">
        <f t="shared" si="11"/>
        <v>3225</v>
      </c>
      <c r="Q64" s="131">
        <f t="shared" si="28"/>
        <v>0.3225</v>
      </c>
      <c r="R64" s="131">
        <f t="shared" si="29"/>
        <v>0.26875</v>
      </c>
      <c r="T64" s="133"/>
      <c r="U64" s="133">
        <v>1</v>
      </c>
      <c r="V64" s="133"/>
      <c r="W64" s="133"/>
    </row>
    <row r="65" s="93" customFormat="1" ht="29.1" customHeight="1" spans="1:23">
      <c r="A65" s="106">
        <v>62</v>
      </c>
      <c r="B65" s="106" t="s">
        <v>118</v>
      </c>
      <c r="C65" s="106" t="s">
        <v>110</v>
      </c>
      <c r="D65" s="107">
        <v>913</v>
      </c>
      <c r="E65" s="108">
        <v>15</v>
      </c>
      <c r="F65" s="107">
        <f t="shared" si="24"/>
        <v>13695</v>
      </c>
      <c r="G65" s="107">
        <v>700</v>
      </c>
      <c r="H65" s="108" t="s">
        <v>40</v>
      </c>
      <c r="I65" s="107">
        <f t="shared" ref="I65:I70" si="31">G65*H65</f>
        <v>7000</v>
      </c>
      <c r="J65" s="107">
        <v>41</v>
      </c>
      <c r="K65" s="108" t="s">
        <v>119</v>
      </c>
      <c r="L65" s="107">
        <f t="shared" si="30"/>
        <v>451</v>
      </c>
      <c r="M65" s="104">
        <f t="shared" si="9"/>
        <v>21146</v>
      </c>
      <c r="N65" s="124" t="s">
        <v>20</v>
      </c>
      <c r="O65" s="109">
        <f t="shared" si="10"/>
        <v>13695</v>
      </c>
      <c r="P65" s="109">
        <f t="shared" si="11"/>
        <v>7451</v>
      </c>
      <c r="Q65" s="131">
        <f t="shared" si="28"/>
        <v>1.14125</v>
      </c>
      <c r="R65" s="131">
        <f t="shared" si="29"/>
        <v>0.620916666666667</v>
      </c>
      <c r="T65" s="133">
        <v>1</v>
      </c>
      <c r="U65" s="133"/>
      <c r="V65" s="133"/>
      <c r="W65" s="133"/>
    </row>
    <row r="66" s="93" customFormat="1" ht="29.1" customHeight="1" spans="1:23">
      <c r="A66" s="106">
        <v>63</v>
      </c>
      <c r="B66" s="106"/>
      <c r="C66" s="106" t="s">
        <v>103</v>
      </c>
      <c r="D66" s="107">
        <v>2279</v>
      </c>
      <c r="E66" s="108">
        <v>24</v>
      </c>
      <c r="F66" s="107">
        <f t="shared" si="24"/>
        <v>54696</v>
      </c>
      <c r="G66" s="107"/>
      <c r="H66" s="108"/>
      <c r="I66" s="107"/>
      <c r="J66" s="107">
        <v>2279</v>
      </c>
      <c r="K66" s="108" t="s">
        <v>120</v>
      </c>
      <c r="L66" s="107">
        <f t="shared" si="30"/>
        <v>6837</v>
      </c>
      <c r="M66" s="104">
        <f t="shared" si="9"/>
        <v>61533</v>
      </c>
      <c r="N66" s="124" t="s">
        <v>20</v>
      </c>
      <c r="O66" s="109">
        <f t="shared" si="10"/>
        <v>54696</v>
      </c>
      <c r="P66" s="109">
        <f t="shared" si="11"/>
        <v>6837</v>
      </c>
      <c r="Q66" s="131">
        <f t="shared" si="28"/>
        <v>4.558</v>
      </c>
      <c r="R66" s="131">
        <f t="shared" si="29"/>
        <v>0.56975</v>
      </c>
      <c r="T66" s="133"/>
      <c r="U66" s="133"/>
      <c r="V66" s="133">
        <v>1</v>
      </c>
      <c r="W66" s="133"/>
    </row>
    <row r="67" s="93" customFormat="1" ht="29.1" customHeight="1" spans="1:23">
      <c r="A67" s="106">
        <v>64</v>
      </c>
      <c r="B67" s="112" t="s">
        <v>121</v>
      </c>
      <c r="C67" s="106" t="s">
        <v>81</v>
      </c>
      <c r="D67" s="107">
        <v>1664</v>
      </c>
      <c r="E67" s="108">
        <v>24</v>
      </c>
      <c r="F67" s="107">
        <f t="shared" si="24"/>
        <v>39936</v>
      </c>
      <c r="G67" s="107"/>
      <c r="H67" s="108"/>
      <c r="I67" s="107"/>
      <c r="J67" s="107"/>
      <c r="K67" s="108"/>
      <c r="L67" s="107"/>
      <c r="M67" s="104">
        <f t="shared" si="9"/>
        <v>39936</v>
      </c>
      <c r="N67" s="124" t="s">
        <v>20</v>
      </c>
      <c r="O67" s="109">
        <f t="shared" si="10"/>
        <v>39936</v>
      </c>
      <c r="P67" s="109">
        <f t="shared" si="11"/>
        <v>0</v>
      </c>
      <c r="Q67" s="131">
        <f t="shared" si="28"/>
        <v>3.328</v>
      </c>
      <c r="R67" s="131">
        <f t="shared" si="29"/>
        <v>0</v>
      </c>
      <c r="T67" s="133"/>
      <c r="U67" s="133">
        <v>1</v>
      </c>
      <c r="V67" s="133"/>
      <c r="W67" s="133"/>
    </row>
    <row r="68" s="93" customFormat="1" ht="29.1" customHeight="1" spans="1:23">
      <c r="A68" s="106">
        <v>65</v>
      </c>
      <c r="B68" s="113"/>
      <c r="C68" s="106" t="s">
        <v>122</v>
      </c>
      <c r="D68" s="107">
        <v>640</v>
      </c>
      <c r="E68" s="108">
        <v>24</v>
      </c>
      <c r="F68" s="107">
        <f t="shared" si="24"/>
        <v>15360</v>
      </c>
      <c r="G68" s="107"/>
      <c r="H68" s="108"/>
      <c r="I68" s="107"/>
      <c r="J68" s="107"/>
      <c r="K68" s="108"/>
      <c r="L68" s="107"/>
      <c r="M68" s="104">
        <f t="shared" si="9"/>
        <v>15360</v>
      </c>
      <c r="N68" s="124" t="s">
        <v>20</v>
      </c>
      <c r="O68" s="109">
        <f t="shared" si="10"/>
        <v>15360</v>
      </c>
      <c r="P68" s="109">
        <f t="shared" si="11"/>
        <v>0</v>
      </c>
      <c r="Q68" s="131">
        <f t="shared" si="28"/>
        <v>1.28</v>
      </c>
      <c r="R68" s="131">
        <f t="shared" si="29"/>
        <v>0</v>
      </c>
      <c r="T68" s="133"/>
      <c r="U68" s="133">
        <v>1</v>
      </c>
      <c r="V68" s="133"/>
      <c r="W68" s="133"/>
    </row>
    <row r="69" s="93" customFormat="1" ht="29.1" customHeight="1" spans="1:23">
      <c r="A69" s="106">
        <v>66</v>
      </c>
      <c r="B69" s="114"/>
      <c r="C69" s="106" t="s">
        <v>123</v>
      </c>
      <c r="D69" s="107">
        <v>863</v>
      </c>
      <c r="E69" s="108">
        <v>15</v>
      </c>
      <c r="F69" s="107">
        <f t="shared" si="24"/>
        <v>12945</v>
      </c>
      <c r="G69" s="107">
        <v>863</v>
      </c>
      <c r="H69" s="108">
        <v>10</v>
      </c>
      <c r="I69" s="107">
        <f t="shared" si="31"/>
        <v>8630</v>
      </c>
      <c r="J69" s="107">
        <v>863</v>
      </c>
      <c r="K69" s="108">
        <v>10.4</v>
      </c>
      <c r="L69" s="107">
        <f>J69*K69</f>
        <v>8975.2</v>
      </c>
      <c r="M69" s="104">
        <f t="shared" si="9"/>
        <v>30550.2</v>
      </c>
      <c r="N69" s="124" t="s">
        <v>20</v>
      </c>
      <c r="O69" s="109">
        <f t="shared" si="10"/>
        <v>12945</v>
      </c>
      <c r="P69" s="109">
        <f t="shared" si="11"/>
        <v>17605.2</v>
      </c>
      <c r="Q69" s="131">
        <f t="shared" si="28"/>
        <v>1.07875</v>
      </c>
      <c r="R69" s="131">
        <f t="shared" si="29"/>
        <v>1.4671</v>
      </c>
      <c r="T69" s="133">
        <v>1</v>
      </c>
      <c r="U69" s="133"/>
      <c r="V69" s="133"/>
      <c r="W69" s="133"/>
    </row>
    <row r="70" s="93" customFormat="1" ht="29.1" customHeight="1" spans="1:23">
      <c r="A70" s="106">
        <v>67</v>
      </c>
      <c r="B70" s="106" t="s">
        <v>124</v>
      </c>
      <c r="C70" s="106" t="s">
        <v>123</v>
      </c>
      <c r="D70" s="107">
        <v>1636</v>
      </c>
      <c r="E70" s="108">
        <v>15</v>
      </c>
      <c r="F70" s="107">
        <f t="shared" si="24"/>
        <v>24540</v>
      </c>
      <c r="G70" s="107">
        <v>1636</v>
      </c>
      <c r="H70" s="108">
        <v>7</v>
      </c>
      <c r="I70" s="107">
        <f t="shared" si="31"/>
        <v>11452</v>
      </c>
      <c r="J70" s="107">
        <v>1636</v>
      </c>
      <c r="K70" s="108">
        <v>5</v>
      </c>
      <c r="L70" s="107">
        <f>J70*K70</f>
        <v>8180</v>
      </c>
      <c r="M70" s="104">
        <f t="shared" si="9"/>
        <v>44172</v>
      </c>
      <c r="N70" s="125" t="s">
        <v>20</v>
      </c>
      <c r="O70" s="109">
        <f t="shared" si="10"/>
        <v>24540</v>
      </c>
      <c r="P70" s="109">
        <f t="shared" si="11"/>
        <v>19632</v>
      </c>
      <c r="Q70" s="131">
        <f t="shared" si="28"/>
        <v>2.045</v>
      </c>
      <c r="R70" s="131">
        <f t="shared" si="29"/>
        <v>1.636</v>
      </c>
      <c r="T70" s="133"/>
      <c r="U70" s="133"/>
      <c r="V70" s="133">
        <v>1</v>
      </c>
      <c r="W70" s="133"/>
    </row>
    <row r="71" s="93" customFormat="1" ht="29.1" customHeight="1" spans="1:23">
      <c r="A71" s="106">
        <v>68</v>
      </c>
      <c r="B71" s="106" t="s">
        <v>125</v>
      </c>
      <c r="C71" s="106" t="s">
        <v>126</v>
      </c>
      <c r="D71" s="107"/>
      <c r="E71" s="108"/>
      <c r="F71" s="107"/>
      <c r="G71" s="107"/>
      <c r="H71" s="108"/>
      <c r="I71" s="107">
        <v>17710</v>
      </c>
      <c r="J71" s="107"/>
      <c r="K71" s="108"/>
      <c r="L71" s="107"/>
      <c r="M71" s="104">
        <v>17710</v>
      </c>
      <c r="N71" s="124" t="s">
        <v>20</v>
      </c>
      <c r="O71" s="109">
        <f t="shared" si="10"/>
        <v>0</v>
      </c>
      <c r="P71" s="109">
        <f t="shared" si="11"/>
        <v>17710</v>
      </c>
      <c r="Q71" s="131">
        <f t="shared" si="28"/>
        <v>0</v>
      </c>
      <c r="R71" s="131">
        <f t="shared" si="29"/>
        <v>1.47583333333333</v>
      </c>
      <c r="S71" s="93" t="s">
        <v>127</v>
      </c>
      <c r="T71" s="133"/>
      <c r="U71" s="133"/>
      <c r="V71" s="133">
        <v>1</v>
      </c>
      <c r="W71" s="133"/>
    </row>
    <row r="72" s="93" customFormat="1" ht="29.1" customHeight="1" spans="1:23">
      <c r="A72" s="106">
        <v>69</v>
      </c>
      <c r="B72" s="106" t="s">
        <v>128</v>
      </c>
      <c r="C72" s="106" t="s">
        <v>129</v>
      </c>
      <c r="D72" s="107">
        <v>3200</v>
      </c>
      <c r="E72" s="108">
        <v>18</v>
      </c>
      <c r="F72" s="107">
        <f>D72*E72</f>
        <v>57600</v>
      </c>
      <c r="G72" s="107"/>
      <c r="H72" s="108"/>
      <c r="I72" s="107"/>
      <c r="J72" s="107"/>
      <c r="K72" s="108"/>
      <c r="L72" s="107"/>
      <c r="M72" s="104">
        <f>SUM(F72,I72,L72)</f>
        <v>57600</v>
      </c>
      <c r="N72" s="124" t="s">
        <v>20</v>
      </c>
      <c r="O72" s="109">
        <f t="shared" si="10"/>
        <v>57600</v>
      </c>
      <c r="P72" s="109">
        <f t="shared" si="11"/>
        <v>0</v>
      </c>
      <c r="Q72" s="131">
        <f t="shared" si="28"/>
        <v>4.8</v>
      </c>
      <c r="R72" s="131">
        <f t="shared" si="29"/>
        <v>0</v>
      </c>
      <c r="T72" s="133">
        <v>1</v>
      </c>
      <c r="U72" s="133"/>
      <c r="V72" s="133"/>
      <c r="W72" s="133"/>
    </row>
    <row r="73" s="94" customFormat="1" ht="29.1" customHeight="1" spans="1:23">
      <c r="A73" s="106">
        <v>70</v>
      </c>
      <c r="B73" s="109" t="s">
        <v>130</v>
      </c>
      <c r="C73" s="109" t="s">
        <v>131</v>
      </c>
      <c r="D73" s="110"/>
      <c r="E73" s="111"/>
      <c r="F73" s="110">
        <v>4494</v>
      </c>
      <c r="G73" s="110"/>
      <c r="H73" s="111"/>
      <c r="I73" s="110"/>
      <c r="J73" s="110"/>
      <c r="K73" s="111"/>
      <c r="L73" s="110">
        <v>2835</v>
      </c>
      <c r="M73" s="104">
        <v>7329</v>
      </c>
      <c r="N73" s="109" t="s">
        <v>20</v>
      </c>
      <c r="O73" s="109">
        <v>4494</v>
      </c>
      <c r="P73" s="109">
        <v>2835</v>
      </c>
      <c r="Q73" s="131">
        <f t="shared" si="28"/>
        <v>0.3745</v>
      </c>
      <c r="R73" s="131">
        <f t="shared" si="29"/>
        <v>0.23625</v>
      </c>
      <c r="S73" s="94" t="s">
        <v>132</v>
      </c>
      <c r="T73" s="134"/>
      <c r="U73" s="134"/>
      <c r="V73" s="134"/>
      <c r="W73" s="134"/>
    </row>
    <row r="74" s="94" customFormat="1" ht="29.1" customHeight="1" spans="1:23">
      <c r="A74" s="106">
        <v>71</v>
      </c>
      <c r="B74" s="109" t="s">
        <v>124</v>
      </c>
      <c r="C74" s="106" t="s">
        <v>133</v>
      </c>
      <c r="D74" s="110"/>
      <c r="E74" s="111"/>
      <c r="F74" s="110">
        <v>26730</v>
      </c>
      <c r="G74" s="110"/>
      <c r="H74" s="111"/>
      <c r="I74" s="110">
        <v>8747</v>
      </c>
      <c r="J74" s="110"/>
      <c r="K74" s="111"/>
      <c r="L74" s="110">
        <v>4975</v>
      </c>
      <c r="M74" s="104">
        <v>40452</v>
      </c>
      <c r="N74" s="109" t="s">
        <v>20</v>
      </c>
      <c r="O74" s="109">
        <v>35477</v>
      </c>
      <c r="P74" s="109">
        <v>4975</v>
      </c>
      <c r="Q74" s="131">
        <f t="shared" si="28"/>
        <v>2.95641666666667</v>
      </c>
      <c r="R74" s="131">
        <f t="shared" si="29"/>
        <v>0.414583333333333</v>
      </c>
      <c r="S74" s="94" t="s">
        <v>132</v>
      </c>
      <c r="T74" s="134"/>
      <c r="U74" s="134"/>
      <c r="V74" s="134"/>
      <c r="W74" s="134"/>
    </row>
    <row r="75" s="94" customFormat="1" ht="29.1" customHeight="1" spans="1:23">
      <c r="A75" s="106">
        <v>72</v>
      </c>
      <c r="B75" s="109" t="s">
        <v>134</v>
      </c>
      <c r="C75" s="109"/>
      <c r="D75" s="110"/>
      <c r="E75" s="111"/>
      <c r="F75" s="110"/>
      <c r="G75" s="110"/>
      <c r="H75" s="111"/>
      <c r="I75" s="110"/>
      <c r="J75" s="110"/>
      <c r="K75" s="111"/>
      <c r="L75" s="110"/>
      <c r="M75" s="104"/>
      <c r="N75" s="109"/>
      <c r="O75" s="109"/>
      <c r="P75" s="109"/>
      <c r="Q75" s="131">
        <f>SUM(Q4:Q74)</f>
        <v>176.024465</v>
      </c>
      <c r="R75" s="131">
        <f>SUM(R4:R74)</f>
        <v>66.08217</v>
      </c>
      <c r="T75" s="134"/>
      <c r="U75" s="134"/>
      <c r="V75" s="134"/>
      <c r="W75" s="134"/>
    </row>
    <row r="76" s="94" customFormat="1" ht="29.1" customHeight="1" spans="1:23">
      <c r="A76" s="109"/>
      <c r="B76" s="109" t="s">
        <v>135</v>
      </c>
      <c r="C76" s="109"/>
      <c r="D76" s="110"/>
      <c r="E76" s="111"/>
      <c r="F76" s="110">
        <f>SUM(F4:F74)</f>
        <v>1823391.48</v>
      </c>
      <c r="G76" s="110"/>
      <c r="H76" s="111"/>
      <c r="I76" s="110">
        <f t="shared" ref="I76:M76" si="32">SUM(I4:I74)</f>
        <v>286765.3</v>
      </c>
      <c r="J76" s="110"/>
      <c r="K76" s="111"/>
      <c r="L76" s="110">
        <f t="shared" si="32"/>
        <v>373791.44</v>
      </c>
      <c r="M76" s="104">
        <f t="shared" si="32"/>
        <v>2483948.22</v>
      </c>
      <c r="N76" s="109"/>
      <c r="O76" s="109">
        <f>SUM(O4:O75)</f>
        <v>1835208.58</v>
      </c>
      <c r="P76" s="109">
        <f t="shared" ref="O76:R76" si="33">SUM(P4:P74)</f>
        <v>648739.64</v>
      </c>
      <c r="Q76" s="131">
        <f t="shared" si="33"/>
        <v>176.024465</v>
      </c>
      <c r="R76" s="131">
        <f t="shared" si="33"/>
        <v>66.08217</v>
      </c>
      <c r="T76" s="134"/>
      <c r="U76" s="134"/>
      <c r="V76" s="134"/>
      <c r="W76" s="134"/>
    </row>
  </sheetData>
  <autoFilter xmlns:etc="http://www.wps.cn/officeDocument/2017/etCustomData" ref="B1:B76" etc:filterBottomFollowUsedRange="0">
    <extLst/>
  </autoFilter>
  <mergeCells count="24">
    <mergeCell ref="A1:M1"/>
    <mergeCell ref="D2:F2"/>
    <mergeCell ref="G2:I2"/>
    <mergeCell ref="J2:L2"/>
    <mergeCell ref="Q2:R2"/>
    <mergeCell ref="A2:A3"/>
    <mergeCell ref="B2:B3"/>
    <mergeCell ref="B4:B7"/>
    <mergeCell ref="B9:B15"/>
    <mergeCell ref="B19:B24"/>
    <mergeCell ref="B27:B30"/>
    <mergeCell ref="B31:B32"/>
    <mergeCell ref="B40:B41"/>
    <mergeCell ref="B46:B47"/>
    <mergeCell ref="B52:B53"/>
    <mergeCell ref="B55:B56"/>
    <mergeCell ref="B57:B60"/>
    <mergeCell ref="B65:B66"/>
    <mergeCell ref="B67:B69"/>
    <mergeCell ref="C2:C3"/>
    <mergeCell ref="M2:M3"/>
    <mergeCell ref="N2:N3"/>
    <mergeCell ref="O2:O3"/>
    <mergeCell ref="P2:P3"/>
  </mergeCells>
  <pageMargins left="0.511811023622047" right="0.47244094488189" top="0.984251968503937" bottom="0.984251968503937" header="0.511811023622047" footer="0.511811023622047"/>
  <pageSetup paperSize="8" scale="80" fitToHeight="4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21"/>
  <sheetViews>
    <sheetView workbookViewId="0">
      <selection activeCell="E19" sqref="E19"/>
    </sheetView>
  </sheetViews>
  <sheetFormatPr defaultColWidth="9" defaultRowHeight="14.25" outlineLevelCol="1"/>
  <cols>
    <col min="2" max="2" width="48.25" customWidth="1"/>
  </cols>
  <sheetData>
    <row r="1" ht="21" spans="1:2">
      <c r="A1" s="1" t="s">
        <v>316</v>
      </c>
      <c r="B1" s="1"/>
    </row>
    <row r="2" ht="15" spans="1:2">
      <c r="A2" s="2" t="s">
        <v>1</v>
      </c>
      <c r="B2" s="3" t="s">
        <v>317</v>
      </c>
    </row>
    <row r="3" ht="15" spans="1:2">
      <c r="A3" s="4">
        <v>1</v>
      </c>
      <c r="B3" s="5" t="s">
        <v>318</v>
      </c>
    </row>
    <row r="4" ht="15" spans="1:2">
      <c r="A4" s="4">
        <v>2</v>
      </c>
      <c r="B4" s="5" t="s">
        <v>319</v>
      </c>
    </row>
    <row r="5" ht="15" spans="1:2">
      <c r="A5" s="4">
        <v>3</v>
      </c>
      <c r="B5" s="5" t="s">
        <v>320</v>
      </c>
    </row>
    <row r="6" ht="15" spans="1:2">
      <c r="A6" s="4">
        <v>4</v>
      </c>
      <c r="B6" s="6" t="s">
        <v>321</v>
      </c>
    </row>
    <row r="7" ht="15" spans="1:2">
      <c r="A7" s="4">
        <v>5</v>
      </c>
      <c r="B7" s="5" t="s">
        <v>322</v>
      </c>
    </row>
    <row r="8" ht="15" spans="1:2">
      <c r="A8" s="4">
        <v>6</v>
      </c>
      <c r="B8" s="5" t="s">
        <v>323</v>
      </c>
    </row>
    <row r="9" ht="15" spans="1:2">
      <c r="A9" s="4">
        <v>7</v>
      </c>
      <c r="B9" s="5" t="s">
        <v>324</v>
      </c>
    </row>
    <row r="10" ht="15" spans="1:2">
      <c r="A10" s="4">
        <v>8</v>
      </c>
      <c r="B10" s="5" t="s">
        <v>325</v>
      </c>
    </row>
    <row r="11" ht="15" spans="1:2">
      <c r="A11" s="4">
        <v>9</v>
      </c>
      <c r="B11" s="5" t="s">
        <v>326</v>
      </c>
    </row>
    <row r="12" ht="15" spans="1:2">
      <c r="A12" s="4">
        <v>10</v>
      </c>
      <c r="B12" s="5" t="s">
        <v>327</v>
      </c>
    </row>
    <row r="13" ht="15" spans="1:2">
      <c r="A13" s="4">
        <v>11</v>
      </c>
      <c r="B13" s="6" t="s">
        <v>328</v>
      </c>
    </row>
    <row r="14" ht="15" spans="1:2">
      <c r="A14" s="4">
        <v>12</v>
      </c>
      <c r="B14" s="6" t="s">
        <v>329</v>
      </c>
    </row>
    <row r="15" ht="15" spans="1:2">
      <c r="A15" s="4">
        <v>13</v>
      </c>
      <c r="B15" s="6" t="s">
        <v>330</v>
      </c>
    </row>
    <row r="16" ht="15" spans="1:2">
      <c r="A16" s="4">
        <v>14</v>
      </c>
      <c r="B16" s="6" t="s">
        <v>331</v>
      </c>
    </row>
    <row r="17" ht="15" spans="1:2">
      <c r="A17" s="4">
        <v>15</v>
      </c>
      <c r="B17" s="6" t="s">
        <v>332</v>
      </c>
    </row>
    <row r="18" ht="15" spans="1:2">
      <c r="A18" s="4">
        <v>16</v>
      </c>
      <c r="B18" s="5" t="s">
        <v>333</v>
      </c>
    </row>
    <row r="19" ht="15" spans="1:2">
      <c r="A19" s="4">
        <v>17</v>
      </c>
      <c r="B19" s="6" t="s">
        <v>334</v>
      </c>
    </row>
    <row r="20" ht="15" spans="1:2">
      <c r="A20" s="4">
        <v>18</v>
      </c>
      <c r="B20" s="6" t="s">
        <v>335</v>
      </c>
    </row>
    <row r="21" ht="15" spans="1:2">
      <c r="A21" s="4">
        <v>19</v>
      </c>
      <c r="B21" s="6" t="s">
        <v>336</v>
      </c>
    </row>
  </sheetData>
  <mergeCells count="1">
    <mergeCell ref="A1:B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31" sqref="B31"/>
    </sheetView>
  </sheetViews>
  <sheetFormatPr defaultColWidth="9" defaultRowHeight="14.25" outlineLevelCol="5"/>
  <cols>
    <col min="1" max="1" width="9" style="67"/>
    <col min="2" max="2" width="24.25" style="67" customWidth="1"/>
    <col min="3" max="3" width="23" style="67" customWidth="1"/>
    <col min="4" max="4" width="12.25" style="67" customWidth="1"/>
    <col min="5" max="5" width="20.5" style="67" customWidth="1"/>
    <col min="6" max="16384" width="9" style="67"/>
  </cols>
  <sheetData>
    <row r="1" ht="25.5" spans="1:6">
      <c r="A1" s="68" t="s">
        <v>136</v>
      </c>
      <c r="B1" s="68"/>
      <c r="C1" s="68"/>
      <c r="D1" s="68"/>
      <c r="E1" s="68"/>
      <c r="F1" s="68"/>
    </row>
    <row r="2" ht="32.1" customHeight="1" spans="1:6">
      <c r="A2" s="69" t="s">
        <v>137</v>
      </c>
      <c r="B2" s="69" t="s">
        <v>138</v>
      </c>
      <c r="C2" s="70" t="s">
        <v>139</v>
      </c>
      <c r="D2" s="70" t="s">
        <v>140</v>
      </c>
      <c r="E2" s="71" t="s">
        <v>141</v>
      </c>
      <c r="F2" s="72"/>
    </row>
    <row r="3" ht="37.5" spans="1:6">
      <c r="A3" s="73">
        <f>ROW()-2</f>
        <v>1</v>
      </c>
      <c r="B3" s="74" t="s">
        <v>142</v>
      </c>
      <c r="C3" s="73" t="s">
        <v>143</v>
      </c>
      <c r="D3" s="73" t="s">
        <v>144</v>
      </c>
      <c r="E3" s="75" t="s">
        <v>145</v>
      </c>
      <c r="F3" s="76"/>
    </row>
    <row r="4" ht="30" customHeight="1" spans="1:6">
      <c r="A4" s="73">
        <f>ROW()-2</f>
        <v>2</v>
      </c>
      <c r="B4" s="73" t="s">
        <v>146</v>
      </c>
      <c r="C4" s="73" t="s">
        <v>147</v>
      </c>
      <c r="D4" s="73" t="s">
        <v>144</v>
      </c>
      <c r="E4" s="77"/>
      <c r="F4" s="78"/>
    </row>
    <row r="5" ht="36" customHeight="1" spans="1:6">
      <c r="A5" s="73">
        <v>3</v>
      </c>
      <c r="B5" s="73" t="s">
        <v>148</v>
      </c>
      <c r="C5" s="73" t="s">
        <v>149</v>
      </c>
      <c r="D5" s="73" t="s">
        <v>144</v>
      </c>
      <c r="E5" s="79"/>
      <c r="F5" s="80"/>
    </row>
    <row r="7" ht="25.5" spans="1:6">
      <c r="A7" s="68" t="s">
        <v>150</v>
      </c>
      <c r="B7" s="68"/>
      <c r="C7" s="68"/>
      <c r="D7" s="68"/>
      <c r="E7" s="68"/>
      <c r="F7" s="68"/>
    </row>
    <row r="8" ht="29.1" customHeight="1" spans="1:6">
      <c r="A8" s="69" t="s">
        <v>137</v>
      </c>
      <c r="B8" s="69" t="s">
        <v>138</v>
      </c>
      <c r="C8" s="70" t="s">
        <v>139</v>
      </c>
      <c r="D8" s="70" t="s">
        <v>140</v>
      </c>
      <c r="E8" s="71" t="s">
        <v>141</v>
      </c>
      <c r="F8" s="72"/>
    </row>
    <row r="9" ht="24.95" customHeight="1" spans="1:6">
      <c r="A9" s="81">
        <v>1</v>
      </c>
      <c r="B9" s="82" t="s">
        <v>150</v>
      </c>
      <c r="C9" s="83" t="s">
        <v>151</v>
      </c>
      <c r="D9" s="81" t="s">
        <v>152</v>
      </c>
      <c r="E9" s="84" t="s">
        <v>153</v>
      </c>
      <c r="F9" s="85"/>
    </row>
    <row r="10" ht="29.1" customHeight="1" spans="1:6">
      <c r="A10" s="86"/>
      <c r="B10" s="87"/>
      <c r="C10" s="88"/>
      <c r="D10" s="86"/>
      <c r="E10" s="89"/>
      <c r="F10" s="90"/>
    </row>
  </sheetData>
  <mergeCells count="10">
    <mergeCell ref="A1:F1"/>
    <mergeCell ref="E2:F2"/>
    <mergeCell ref="A7:F7"/>
    <mergeCell ref="E8:F8"/>
    <mergeCell ref="A9:A10"/>
    <mergeCell ref="B9:B10"/>
    <mergeCell ref="C9:C10"/>
    <mergeCell ref="D9:D10"/>
    <mergeCell ref="E9:F10"/>
    <mergeCell ref="E3:F5"/>
  </mergeCells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"/>
  <sheetViews>
    <sheetView workbookViewId="0">
      <selection activeCell="G10" sqref="G10"/>
    </sheetView>
  </sheetViews>
  <sheetFormatPr defaultColWidth="9" defaultRowHeight="14.25" outlineLevelRow="3"/>
  <cols>
    <col min="1" max="1" width="12.75" customWidth="1"/>
    <col min="2" max="2" width="13.875" customWidth="1"/>
    <col min="3" max="3" width="8.75" customWidth="1"/>
    <col min="4" max="4" width="8.5" customWidth="1"/>
    <col min="5" max="5" width="12" customWidth="1"/>
    <col min="6" max="6" width="13" customWidth="1"/>
    <col min="7" max="7" width="40.375" customWidth="1"/>
    <col min="8" max="8" width="17.375" customWidth="1"/>
    <col min="257" max="257" width="12.75" customWidth="1"/>
    <col min="258" max="258" width="13.875" customWidth="1"/>
    <col min="259" max="259" width="8.75" customWidth="1"/>
    <col min="260" max="260" width="8.5" customWidth="1"/>
    <col min="261" max="261" width="12" customWidth="1"/>
    <col min="262" max="262" width="13" customWidth="1"/>
    <col min="263" max="263" width="40.375" customWidth="1"/>
    <col min="264" max="264" width="17.375" customWidth="1"/>
    <col min="513" max="513" width="12.75" customWidth="1"/>
    <col min="514" max="514" width="13.875" customWidth="1"/>
    <col min="515" max="515" width="8.75" customWidth="1"/>
    <col min="516" max="516" width="8.5" customWidth="1"/>
    <col min="517" max="517" width="12" customWidth="1"/>
    <col min="518" max="518" width="13" customWidth="1"/>
    <col min="519" max="519" width="40.375" customWidth="1"/>
    <col min="520" max="520" width="17.375" customWidth="1"/>
    <col min="769" max="769" width="12.75" customWidth="1"/>
    <col min="770" max="770" width="13.875" customWidth="1"/>
    <col min="771" max="771" width="8.75" customWidth="1"/>
    <col min="772" max="772" width="8.5" customWidth="1"/>
    <col min="773" max="773" width="12" customWidth="1"/>
    <col min="774" max="774" width="13" customWidth="1"/>
    <col min="775" max="775" width="40.375" customWidth="1"/>
    <col min="776" max="776" width="17.375" customWidth="1"/>
    <col min="1025" max="1025" width="12.75" customWidth="1"/>
    <col min="1026" max="1026" width="13.875" customWidth="1"/>
    <col min="1027" max="1027" width="8.75" customWidth="1"/>
    <col min="1028" max="1028" width="8.5" customWidth="1"/>
    <col min="1029" max="1029" width="12" customWidth="1"/>
    <col min="1030" max="1030" width="13" customWidth="1"/>
    <col min="1031" max="1031" width="40.375" customWidth="1"/>
    <col min="1032" max="1032" width="17.375" customWidth="1"/>
    <col min="1281" max="1281" width="12.75" customWidth="1"/>
    <col min="1282" max="1282" width="13.875" customWidth="1"/>
    <col min="1283" max="1283" width="8.75" customWidth="1"/>
    <col min="1284" max="1284" width="8.5" customWidth="1"/>
    <col min="1285" max="1285" width="12" customWidth="1"/>
    <col min="1286" max="1286" width="13" customWidth="1"/>
    <col min="1287" max="1287" width="40.375" customWidth="1"/>
    <col min="1288" max="1288" width="17.375" customWidth="1"/>
    <col min="1537" max="1537" width="12.75" customWidth="1"/>
    <col min="1538" max="1538" width="13.875" customWidth="1"/>
    <col min="1539" max="1539" width="8.75" customWidth="1"/>
    <col min="1540" max="1540" width="8.5" customWidth="1"/>
    <col min="1541" max="1541" width="12" customWidth="1"/>
    <col min="1542" max="1542" width="13" customWidth="1"/>
    <col min="1543" max="1543" width="40.375" customWidth="1"/>
    <col min="1544" max="1544" width="17.375" customWidth="1"/>
    <col min="1793" max="1793" width="12.75" customWidth="1"/>
    <col min="1794" max="1794" width="13.875" customWidth="1"/>
    <col min="1795" max="1795" width="8.75" customWidth="1"/>
    <col min="1796" max="1796" width="8.5" customWidth="1"/>
    <col min="1797" max="1797" width="12" customWidth="1"/>
    <col min="1798" max="1798" width="13" customWidth="1"/>
    <col min="1799" max="1799" width="40.375" customWidth="1"/>
    <col min="1800" max="1800" width="17.375" customWidth="1"/>
    <col min="2049" max="2049" width="12.75" customWidth="1"/>
    <col min="2050" max="2050" width="13.875" customWidth="1"/>
    <col min="2051" max="2051" width="8.75" customWidth="1"/>
    <col min="2052" max="2052" width="8.5" customWidth="1"/>
    <col min="2053" max="2053" width="12" customWidth="1"/>
    <col min="2054" max="2054" width="13" customWidth="1"/>
    <col min="2055" max="2055" width="40.375" customWidth="1"/>
    <col min="2056" max="2056" width="17.375" customWidth="1"/>
    <col min="2305" max="2305" width="12.75" customWidth="1"/>
    <col min="2306" max="2306" width="13.875" customWidth="1"/>
    <col min="2307" max="2307" width="8.75" customWidth="1"/>
    <col min="2308" max="2308" width="8.5" customWidth="1"/>
    <col min="2309" max="2309" width="12" customWidth="1"/>
    <col min="2310" max="2310" width="13" customWidth="1"/>
    <col min="2311" max="2311" width="40.375" customWidth="1"/>
    <col min="2312" max="2312" width="17.375" customWidth="1"/>
    <col min="2561" max="2561" width="12.75" customWidth="1"/>
    <col min="2562" max="2562" width="13.875" customWidth="1"/>
    <col min="2563" max="2563" width="8.75" customWidth="1"/>
    <col min="2564" max="2564" width="8.5" customWidth="1"/>
    <col min="2565" max="2565" width="12" customWidth="1"/>
    <col min="2566" max="2566" width="13" customWidth="1"/>
    <col min="2567" max="2567" width="40.375" customWidth="1"/>
    <col min="2568" max="2568" width="17.375" customWidth="1"/>
    <col min="2817" max="2817" width="12.75" customWidth="1"/>
    <col min="2818" max="2818" width="13.875" customWidth="1"/>
    <col min="2819" max="2819" width="8.75" customWidth="1"/>
    <col min="2820" max="2820" width="8.5" customWidth="1"/>
    <col min="2821" max="2821" width="12" customWidth="1"/>
    <col min="2822" max="2822" width="13" customWidth="1"/>
    <col min="2823" max="2823" width="40.375" customWidth="1"/>
    <col min="2824" max="2824" width="17.375" customWidth="1"/>
    <col min="3073" max="3073" width="12.75" customWidth="1"/>
    <col min="3074" max="3074" width="13.875" customWidth="1"/>
    <col min="3075" max="3075" width="8.75" customWidth="1"/>
    <col min="3076" max="3076" width="8.5" customWidth="1"/>
    <col min="3077" max="3077" width="12" customWidth="1"/>
    <col min="3078" max="3078" width="13" customWidth="1"/>
    <col min="3079" max="3079" width="40.375" customWidth="1"/>
    <col min="3080" max="3080" width="17.375" customWidth="1"/>
    <col min="3329" max="3329" width="12.75" customWidth="1"/>
    <col min="3330" max="3330" width="13.875" customWidth="1"/>
    <col min="3331" max="3331" width="8.75" customWidth="1"/>
    <col min="3332" max="3332" width="8.5" customWidth="1"/>
    <col min="3333" max="3333" width="12" customWidth="1"/>
    <col min="3334" max="3334" width="13" customWidth="1"/>
    <col min="3335" max="3335" width="40.375" customWidth="1"/>
    <col min="3336" max="3336" width="17.375" customWidth="1"/>
    <col min="3585" max="3585" width="12.75" customWidth="1"/>
    <col min="3586" max="3586" width="13.875" customWidth="1"/>
    <col min="3587" max="3587" width="8.75" customWidth="1"/>
    <col min="3588" max="3588" width="8.5" customWidth="1"/>
    <col min="3589" max="3589" width="12" customWidth="1"/>
    <col min="3590" max="3590" width="13" customWidth="1"/>
    <col min="3591" max="3591" width="40.375" customWidth="1"/>
    <col min="3592" max="3592" width="17.375" customWidth="1"/>
    <col min="3841" max="3841" width="12.75" customWidth="1"/>
    <col min="3842" max="3842" width="13.875" customWidth="1"/>
    <col min="3843" max="3843" width="8.75" customWidth="1"/>
    <col min="3844" max="3844" width="8.5" customWidth="1"/>
    <col min="3845" max="3845" width="12" customWidth="1"/>
    <col min="3846" max="3846" width="13" customWidth="1"/>
    <col min="3847" max="3847" width="40.375" customWidth="1"/>
    <col min="3848" max="3848" width="17.375" customWidth="1"/>
    <col min="4097" max="4097" width="12.75" customWidth="1"/>
    <col min="4098" max="4098" width="13.875" customWidth="1"/>
    <col min="4099" max="4099" width="8.75" customWidth="1"/>
    <col min="4100" max="4100" width="8.5" customWidth="1"/>
    <col min="4101" max="4101" width="12" customWidth="1"/>
    <col min="4102" max="4102" width="13" customWidth="1"/>
    <col min="4103" max="4103" width="40.375" customWidth="1"/>
    <col min="4104" max="4104" width="17.375" customWidth="1"/>
    <col min="4353" max="4353" width="12.75" customWidth="1"/>
    <col min="4354" max="4354" width="13.875" customWidth="1"/>
    <col min="4355" max="4355" width="8.75" customWidth="1"/>
    <col min="4356" max="4356" width="8.5" customWidth="1"/>
    <col min="4357" max="4357" width="12" customWidth="1"/>
    <col min="4358" max="4358" width="13" customWidth="1"/>
    <col min="4359" max="4359" width="40.375" customWidth="1"/>
    <col min="4360" max="4360" width="17.375" customWidth="1"/>
    <col min="4609" max="4609" width="12.75" customWidth="1"/>
    <col min="4610" max="4610" width="13.875" customWidth="1"/>
    <col min="4611" max="4611" width="8.75" customWidth="1"/>
    <col min="4612" max="4612" width="8.5" customWidth="1"/>
    <col min="4613" max="4613" width="12" customWidth="1"/>
    <col min="4614" max="4614" width="13" customWidth="1"/>
    <col min="4615" max="4615" width="40.375" customWidth="1"/>
    <col min="4616" max="4616" width="17.375" customWidth="1"/>
    <col min="4865" max="4865" width="12.75" customWidth="1"/>
    <col min="4866" max="4866" width="13.875" customWidth="1"/>
    <col min="4867" max="4867" width="8.75" customWidth="1"/>
    <col min="4868" max="4868" width="8.5" customWidth="1"/>
    <col min="4869" max="4869" width="12" customWidth="1"/>
    <col min="4870" max="4870" width="13" customWidth="1"/>
    <col min="4871" max="4871" width="40.375" customWidth="1"/>
    <col min="4872" max="4872" width="17.375" customWidth="1"/>
    <col min="5121" max="5121" width="12.75" customWidth="1"/>
    <col min="5122" max="5122" width="13.875" customWidth="1"/>
    <col min="5123" max="5123" width="8.75" customWidth="1"/>
    <col min="5124" max="5124" width="8.5" customWidth="1"/>
    <col min="5125" max="5125" width="12" customWidth="1"/>
    <col min="5126" max="5126" width="13" customWidth="1"/>
    <col min="5127" max="5127" width="40.375" customWidth="1"/>
    <col min="5128" max="5128" width="17.375" customWidth="1"/>
    <col min="5377" max="5377" width="12.75" customWidth="1"/>
    <col min="5378" max="5378" width="13.875" customWidth="1"/>
    <col min="5379" max="5379" width="8.75" customWidth="1"/>
    <col min="5380" max="5380" width="8.5" customWidth="1"/>
    <col min="5381" max="5381" width="12" customWidth="1"/>
    <col min="5382" max="5382" width="13" customWidth="1"/>
    <col min="5383" max="5383" width="40.375" customWidth="1"/>
    <col min="5384" max="5384" width="17.375" customWidth="1"/>
    <col min="5633" max="5633" width="12.75" customWidth="1"/>
    <col min="5634" max="5634" width="13.875" customWidth="1"/>
    <col min="5635" max="5635" width="8.75" customWidth="1"/>
    <col min="5636" max="5636" width="8.5" customWidth="1"/>
    <col min="5637" max="5637" width="12" customWidth="1"/>
    <col min="5638" max="5638" width="13" customWidth="1"/>
    <col min="5639" max="5639" width="40.375" customWidth="1"/>
    <col min="5640" max="5640" width="17.375" customWidth="1"/>
    <col min="5889" max="5889" width="12.75" customWidth="1"/>
    <col min="5890" max="5890" width="13.875" customWidth="1"/>
    <col min="5891" max="5891" width="8.75" customWidth="1"/>
    <col min="5892" max="5892" width="8.5" customWidth="1"/>
    <col min="5893" max="5893" width="12" customWidth="1"/>
    <col min="5894" max="5894" width="13" customWidth="1"/>
    <col min="5895" max="5895" width="40.375" customWidth="1"/>
    <col min="5896" max="5896" width="17.375" customWidth="1"/>
    <col min="6145" max="6145" width="12.75" customWidth="1"/>
    <col min="6146" max="6146" width="13.875" customWidth="1"/>
    <col min="6147" max="6147" width="8.75" customWidth="1"/>
    <col min="6148" max="6148" width="8.5" customWidth="1"/>
    <col min="6149" max="6149" width="12" customWidth="1"/>
    <col min="6150" max="6150" width="13" customWidth="1"/>
    <col min="6151" max="6151" width="40.375" customWidth="1"/>
    <col min="6152" max="6152" width="17.375" customWidth="1"/>
    <col min="6401" max="6401" width="12.75" customWidth="1"/>
    <col min="6402" max="6402" width="13.875" customWidth="1"/>
    <col min="6403" max="6403" width="8.75" customWidth="1"/>
    <col min="6404" max="6404" width="8.5" customWidth="1"/>
    <col min="6405" max="6405" width="12" customWidth="1"/>
    <col min="6406" max="6406" width="13" customWidth="1"/>
    <col min="6407" max="6407" width="40.375" customWidth="1"/>
    <col min="6408" max="6408" width="17.375" customWidth="1"/>
    <col min="6657" max="6657" width="12.75" customWidth="1"/>
    <col min="6658" max="6658" width="13.875" customWidth="1"/>
    <col min="6659" max="6659" width="8.75" customWidth="1"/>
    <col min="6660" max="6660" width="8.5" customWidth="1"/>
    <col min="6661" max="6661" width="12" customWidth="1"/>
    <col min="6662" max="6662" width="13" customWidth="1"/>
    <col min="6663" max="6663" width="40.375" customWidth="1"/>
    <col min="6664" max="6664" width="17.375" customWidth="1"/>
    <col min="6913" max="6913" width="12.75" customWidth="1"/>
    <col min="6914" max="6914" width="13.875" customWidth="1"/>
    <col min="6915" max="6915" width="8.75" customWidth="1"/>
    <col min="6916" max="6916" width="8.5" customWidth="1"/>
    <col min="6917" max="6917" width="12" customWidth="1"/>
    <col min="6918" max="6918" width="13" customWidth="1"/>
    <col min="6919" max="6919" width="40.375" customWidth="1"/>
    <col min="6920" max="6920" width="17.375" customWidth="1"/>
    <col min="7169" max="7169" width="12.75" customWidth="1"/>
    <col min="7170" max="7170" width="13.875" customWidth="1"/>
    <col min="7171" max="7171" width="8.75" customWidth="1"/>
    <col min="7172" max="7172" width="8.5" customWidth="1"/>
    <col min="7173" max="7173" width="12" customWidth="1"/>
    <col min="7174" max="7174" width="13" customWidth="1"/>
    <col min="7175" max="7175" width="40.375" customWidth="1"/>
    <col min="7176" max="7176" width="17.375" customWidth="1"/>
    <col min="7425" max="7425" width="12.75" customWidth="1"/>
    <col min="7426" max="7426" width="13.875" customWidth="1"/>
    <col min="7427" max="7427" width="8.75" customWidth="1"/>
    <col min="7428" max="7428" width="8.5" customWidth="1"/>
    <col min="7429" max="7429" width="12" customWidth="1"/>
    <col min="7430" max="7430" width="13" customWidth="1"/>
    <col min="7431" max="7431" width="40.375" customWidth="1"/>
    <col min="7432" max="7432" width="17.375" customWidth="1"/>
    <col min="7681" max="7681" width="12.75" customWidth="1"/>
    <col min="7682" max="7682" width="13.875" customWidth="1"/>
    <col min="7683" max="7683" width="8.75" customWidth="1"/>
    <col min="7684" max="7684" width="8.5" customWidth="1"/>
    <col min="7685" max="7685" width="12" customWidth="1"/>
    <col min="7686" max="7686" width="13" customWidth="1"/>
    <col min="7687" max="7687" width="40.375" customWidth="1"/>
    <col min="7688" max="7688" width="17.375" customWidth="1"/>
    <col min="7937" max="7937" width="12.75" customWidth="1"/>
    <col min="7938" max="7938" width="13.875" customWidth="1"/>
    <col min="7939" max="7939" width="8.75" customWidth="1"/>
    <col min="7940" max="7940" width="8.5" customWidth="1"/>
    <col min="7941" max="7941" width="12" customWidth="1"/>
    <col min="7942" max="7942" width="13" customWidth="1"/>
    <col min="7943" max="7943" width="40.375" customWidth="1"/>
    <col min="7944" max="7944" width="17.375" customWidth="1"/>
    <col min="8193" max="8193" width="12.75" customWidth="1"/>
    <col min="8194" max="8194" width="13.875" customWidth="1"/>
    <col min="8195" max="8195" width="8.75" customWidth="1"/>
    <col min="8196" max="8196" width="8.5" customWidth="1"/>
    <col min="8197" max="8197" width="12" customWidth="1"/>
    <col min="8198" max="8198" width="13" customWidth="1"/>
    <col min="8199" max="8199" width="40.375" customWidth="1"/>
    <col min="8200" max="8200" width="17.375" customWidth="1"/>
    <col min="8449" max="8449" width="12.75" customWidth="1"/>
    <col min="8450" max="8450" width="13.875" customWidth="1"/>
    <col min="8451" max="8451" width="8.75" customWidth="1"/>
    <col min="8452" max="8452" width="8.5" customWidth="1"/>
    <col min="8453" max="8453" width="12" customWidth="1"/>
    <col min="8454" max="8454" width="13" customWidth="1"/>
    <col min="8455" max="8455" width="40.375" customWidth="1"/>
    <col min="8456" max="8456" width="17.375" customWidth="1"/>
    <col min="8705" max="8705" width="12.75" customWidth="1"/>
    <col min="8706" max="8706" width="13.875" customWidth="1"/>
    <col min="8707" max="8707" width="8.75" customWidth="1"/>
    <col min="8708" max="8708" width="8.5" customWidth="1"/>
    <col min="8709" max="8709" width="12" customWidth="1"/>
    <col min="8710" max="8710" width="13" customWidth="1"/>
    <col min="8711" max="8711" width="40.375" customWidth="1"/>
    <col min="8712" max="8712" width="17.375" customWidth="1"/>
    <col min="8961" max="8961" width="12.75" customWidth="1"/>
    <col min="8962" max="8962" width="13.875" customWidth="1"/>
    <col min="8963" max="8963" width="8.75" customWidth="1"/>
    <col min="8964" max="8964" width="8.5" customWidth="1"/>
    <col min="8965" max="8965" width="12" customWidth="1"/>
    <col min="8966" max="8966" width="13" customWidth="1"/>
    <col min="8967" max="8967" width="40.375" customWidth="1"/>
    <col min="8968" max="8968" width="17.375" customWidth="1"/>
    <col min="9217" max="9217" width="12.75" customWidth="1"/>
    <col min="9218" max="9218" width="13.875" customWidth="1"/>
    <col min="9219" max="9219" width="8.75" customWidth="1"/>
    <col min="9220" max="9220" width="8.5" customWidth="1"/>
    <col min="9221" max="9221" width="12" customWidth="1"/>
    <col min="9222" max="9222" width="13" customWidth="1"/>
    <col min="9223" max="9223" width="40.375" customWidth="1"/>
    <col min="9224" max="9224" width="17.375" customWidth="1"/>
    <col min="9473" max="9473" width="12.75" customWidth="1"/>
    <col min="9474" max="9474" width="13.875" customWidth="1"/>
    <col min="9475" max="9475" width="8.75" customWidth="1"/>
    <col min="9476" max="9476" width="8.5" customWidth="1"/>
    <col min="9477" max="9477" width="12" customWidth="1"/>
    <col min="9478" max="9478" width="13" customWidth="1"/>
    <col min="9479" max="9479" width="40.375" customWidth="1"/>
    <col min="9480" max="9480" width="17.375" customWidth="1"/>
    <col min="9729" max="9729" width="12.75" customWidth="1"/>
    <col min="9730" max="9730" width="13.875" customWidth="1"/>
    <col min="9731" max="9731" width="8.75" customWidth="1"/>
    <col min="9732" max="9732" width="8.5" customWidth="1"/>
    <col min="9733" max="9733" width="12" customWidth="1"/>
    <col min="9734" max="9734" width="13" customWidth="1"/>
    <col min="9735" max="9735" width="40.375" customWidth="1"/>
    <col min="9736" max="9736" width="17.375" customWidth="1"/>
    <col min="9985" max="9985" width="12.75" customWidth="1"/>
    <col min="9986" max="9986" width="13.875" customWidth="1"/>
    <col min="9987" max="9987" width="8.75" customWidth="1"/>
    <col min="9988" max="9988" width="8.5" customWidth="1"/>
    <col min="9989" max="9989" width="12" customWidth="1"/>
    <col min="9990" max="9990" width="13" customWidth="1"/>
    <col min="9991" max="9991" width="40.375" customWidth="1"/>
    <col min="9992" max="9992" width="17.375" customWidth="1"/>
    <col min="10241" max="10241" width="12.75" customWidth="1"/>
    <col min="10242" max="10242" width="13.875" customWidth="1"/>
    <col min="10243" max="10243" width="8.75" customWidth="1"/>
    <col min="10244" max="10244" width="8.5" customWidth="1"/>
    <col min="10245" max="10245" width="12" customWidth="1"/>
    <col min="10246" max="10246" width="13" customWidth="1"/>
    <col min="10247" max="10247" width="40.375" customWidth="1"/>
    <col min="10248" max="10248" width="17.375" customWidth="1"/>
    <col min="10497" max="10497" width="12.75" customWidth="1"/>
    <col min="10498" max="10498" width="13.875" customWidth="1"/>
    <col min="10499" max="10499" width="8.75" customWidth="1"/>
    <col min="10500" max="10500" width="8.5" customWidth="1"/>
    <col min="10501" max="10501" width="12" customWidth="1"/>
    <col min="10502" max="10502" width="13" customWidth="1"/>
    <col min="10503" max="10503" width="40.375" customWidth="1"/>
    <col min="10504" max="10504" width="17.375" customWidth="1"/>
    <col min="10753" max="10753" width="12.75" customWidth="1"/>
    <col min="10754" max="10754" width="13.875" customWidth="1"/>
    <col min="10755" max="10755" width="8.75" customWidth="1"/>
    <col min="10756" max="10756" width="8.5" customWidth="1"/>
    <col min="10757" max="10757" width="12" customWidth="1"/>
    <col min="10758" max="10758" width="13" customWidth="1"/>
    <col min="10759" max="10759" width="40.375" customWidth="1"/>
    <col min="10760" max="10760" width="17.375" customWidth="1"/>
    <col min="11009" max="11009" width="12.75" customWidth="1"/>
    <col min="11010" max="11010" width="13.875" customWidth="1"/>
    <col min="11011" max="11011" width="8.75" customWidth="1"/>
    <col min="11012" max="11012" width="8.5" customWidth="1"/>
    <col min="11013" max="11013" width="12" customWidth="1"/>
    <col min="11014" max="11014" width="13" customWidth="1"/>
    <col min="11015" max="11015" width="40.375" customWidth="1"/>
    <col min="11016" max="11016" width="17.375" customWidth="1"/>
    <col min="11265" max="11265" width="12.75" customWidth="1"/>
    <col min="11266" max="11266" width="13.875" customWidth="1"/>
    <col min="11267" max="11267" width="8.75" customWidth="1"/>
    <col min="11268" max="11268" width="8.5" customWidth="1"/>
    <col min="11269" max="11269" width="12" customWidth="1"/>
    <col min="11270" max="11270" width="13" customWidth="1"/>
    <col min="11271" max="11271" width="40.375" customWidth="1"/>
    <col min="11272" max="11272" width="17.375" customWidth="1"/>
    <col min="11521" max="11521" width="12.75" customWidth="1"/>
    <col min="11522" max="11522" width="13.875" customWidth="1"/>
    <col min="11523" max="11523" width="8.75" customWidth="1"/>
    <col min="11524" max="11524" width="8.5" customWidth="1"/>
    <col min="11525" max="11525" width="12" customWidth="1"/>
    <col min="11526" max="11526" width="13" customWidth="1"/>
    <col min="11527" max="11527" width="40.375" customWidth="1"/>
    <col min="11528" max="11528" width="17.375" customWidth="1"/>
    <col min="11777" max="11777" width="12.75" customWidth="1"/>
    <col min="11778" max="11778" width="13.875" customWidth="1"/>
    <col min="11779" max="11779" width="8.75" customWidth="1"/>
    <col min="11780" max="11780" width="8.5" customWidth="1"/>
    <col min="11781" max="11781" width="12" customWidth="1"/>
    <col min="11782" max="11782" width="13" customWidth="1"/>
    <col min="11783" max="11783" width="40.375" customWidth="1"/>
    <col min="11784" max="11784" width="17.375" customWidth="1"/>
    <col min="12033" max="12033" width="12.75" customWidth="1"/>
    <col min="12034" max="12034" width="13.875" customWidth="1"/>
    <col min="12035" max="12035" width="8.75" customWidth="1"/>
    <col min="12036" max="12036" width="8.5" customWidth="1"/>
    <col min="12037" max="12037" width="12" customWidth="1"/>
    <col min="12038" max="12038" width="13" customWidth="1"/>
    <col min="12039" max="12039" width="40.375" customWidth="1"/>
    <col min="12040" max="12040" width="17.375" customWidth="1"/>
    <col min="12289" max="12289" width="12.75" customWidth="1"/>
    <col min="12290" max="12290" width="13.875" customWidth="1"/>
    <col min="12291" max="12291" width="8.75" customWidth="1"/>
    <col min="12292" max="12292" width="8.5" customWidth="1"/>
    <col min="12293" max="12293" width="12" customWidth="1"/>
    <col min="12294" max="12294" width="13" customWidth="1"/>
    <col min="12295" max="12295" width="40.375" customWidth="1"/>
    <col min="12296" max="12296" width="17.375" customWidth="1"/>
    <col min="12545" max="12545" width="12.75" customWidth="1"/>
    <col min="12546" max="12546" width="13.875" customWidth="1"/>
    <col min="12547" max="12547" width="8.75" customWidth="1"/>
    <col min="12548" max="12548" width="8.5" customWidth="1"/>
    <col min="12549" max="12549" width="12" customWidth="1"/>
    <col min="12550" max="12550" width="13" customWidth="1"/>
    <col min="12551" max="12551" width="40.375" customWidth="1"/>
    <col min="12552" max="12552" width="17.375" customWidth="1"/>
    <col min="12801" max="12801" width="12.75" customWidth="1"/>
    <col min="12802" max="12802" width="13.875" customWidth="1"/>
    <col min="12803" max="12803" width="8.75" customWidth="1"/>
    <col min="12804" max="12804" width="8.5" customWidth="1"/>
    <col min="12805" max="12805" width="12" customWidth="1"/>
    <col min="12806" max="12806" width="13" customWidth="1"/>
    <col min="12807" max="12807" width="40.375" customWidth="1"/>
    <col min="12808" max="12808" width="17.375" customWidth="1"/>
    <col min="13057" max="13057" width="12.75" customWidth="1"/>
    <col min="13058" max="13058" width="13.875" customWidth="1"/>
    <col min="13059" max="13059" width="8.75" customWidth="1"/>
    <col min="13060" max="13060" width="8.5" customWidth="1"/>
    <col min="13061" max="13061" width="12" customWidth="1"/>
    <col min="13062" max="13062" width="13" customWidth="1"/>
    <col min="13063" max="13063" width="40.375" customWidth="1"/>
    <col min="13064" max="13064" width="17.375" customWidth="1"/>
    <col min="13313" max="13313" width="12.75" customWidth="1"/>
    <col min="13314" max="13314" width="13.875" customWidth="1"/>
    <col min="13315" max="13315" width="8.75" customWidth="1"/>
    <col min="13316" max="13316" width="8.5" customWidth="1"/>
    <col min="13317" max="13317" width="12" customWidth="1"/>
    <col min="13318" max="13318" width="13" customWidth="1"/>
    <col min="13319" max="13319" width="40.375" customWidth="1"/>
    <col min="13320" max="13320" width="17.375" customWidth="1"/>
    <col min="13569" max="13569" width="12.75" customWidth="1"/>
    <col min="13570" max="13570" width="13.875" customWidth="1"/>
    <col min="13571" max="13571" width="8.75" customWidth="1"/>
    <col min="13572" max="13572" width="8.5" customWidth="1"/>
    <col min="13573" max="13573" width="12" customWidth="1"/>
    <col min="13574" max="13574" width="13" customWidth="1"/>
    <col min="13575" max="13575" width="40.375" customWidth="1"/>
    <col min="13576" max="13576" width="17.375" customWidth="1"/>
    <col min="13825" max="13825" width="12.75" customWidth="1"/>
    <col min="13826" max="13826" width="13.875" customWidth="1"/>
    <col min="13827" max="13827" width="8.75" customWidth="1"/>
    <col min="13828" max="13828" width="8.5" customWidth="1"/>
    <col min="13829" max="13829" width="12" customWidth="1"/>
    <col min="13830" max="13830" width="13" customWidth="1"/>
    <col min="13831" max="13831" width="40.375" customWidth="1"/>
    <col min="13832" max="13832" width="17.375" customWidth="1"/>
    <col min="14081" max="14081" width="12.75" customWidth="1"/>
    <col min="14082" max="14082" width="13.875" customWidth="1"/>
    <col min="14083" max="14083" width="8.75" customWidth="1"/>
    <col min="14084" max="14084" width="8.5" customWidth="1"/>
    <col min="14085" max="14085" width="12" customWidth="1"/>
    <col min="14086" max="14086" width="13" customWidth="1"/>
    <col min="14087" max="14087" width="40.375" customWidth="1"/>
    <col min="14088" max="14088" width="17.375" customWidth="1"/>
    <col min="14337" max="14337" width="12.75" customWidth="1"/>
    <col min="14338" max="14338" width="13.875" customWidth="1"/>
    <col min="14339" max="14339" width="8.75" customWidth="1"/>
    <col min="14340" max="14340" width="8.5" customWidth="1"/>
    <col min="14341" max="14341" width="12" customWidth="1"/>
    <col min="14342" max="14342" width="13" customWidth="1"/>
    <col min="14343" max="14343" width="40.375" customWidth="1"/>
    <col min="14344" max="14344" width="17.375" customWidth="1"/>
    <col min="14593" max="14593" width="12.75" customWidth="1"/>
    <col min="14594" max="14594" width="13.875" customWidth="1"/>
    <col min="14595" max="14595" width="8.75" customWidth="1"/>
    <col min="14596" max="14596" width="8.5" customWidth="1"/>
    <col min="14597" max="14597" width="12" customWidth="1"/>
    <col min="14598" max="14598" width="13" customWidth="1"/>
    <col min="14599" max="14599" width="40.375" customWidth="1"/>
    <col min="14600" max="14600" width="17.375" customWidth="1"/>
    <col min="14849" max="14849" width="12.75" customWidth="1"/>
    <col min="14850" max="14850" width="13.875" customWidth="1"/>
    <col min="14851" max="14851" width="8.75" customWidth="1"/>
    <col min="14852" max="14852" width="8.5" customWidth="1"/>
    <col min="14853" max="14853" width="12" customWidth="1"/>
    <col min="14854" max="14854" width="13" customWidth="1"/>
    <col min="14855" max="14855" width="40.375" customWidth="1"/>
    <col min="14856" max="14856" width="17.375" customWidth="1"/>
    <col min="15105" max="15105" width="12.75" customWidth="1"/>
    <col min="15106" max="15106" width="13.875" customWidth="1"/>
    <col min="15107" max="15107" width="8.75" customWidth="1"/>
    <col min="15108" max="15108" width="8.5" customWidth="1"/>
    <col min="15109" max="15109" width="12" customWidth="1"/>
    <col min="15110" max="15110" width="13" customWidth="1"/>
    <col min="15111" max="15111" width="40.375" customWidth="1"/>
    <col min="15112" max="15112" width="17.375" customWidth="1"/>
    <col min="15361" max="15361" width="12.75" customWidth="1"/>
    <col min="15362" max="15362" width="13.875" customWidth="1"/>
    <col min="15363" max="15363" width="8.75" customWidth="1"/>
    <col min="15364" max="15364" width="8.5" customWidth="1"/>
    <col min="15365" max="15365" width="12" customWidth="1"/>
    <col min="15366" max="15366" width="13" customWidth="1"/>
    <col min="15367" max="15367" width="40.375" customWidth="1"/>
    <col min="15368" max="15368" width="17.375" customWidth="1"/>
    <col min="15617" max="15617" width="12.75" customWidth="1"/>
    <col min="15618" max="15618" width="13.875" customWidth="1"/>
    <col min="15619" max="15619" width="8.75" customWidth="1"/>
    <col min="15620" max="15620" width="8.5" customWidth="1"/>
    <col min="15621" max="15621" width="12" customWidth="1"/>
    <col min="15622" max="15622" width="13" customWidth="1"/>
    <col min="15623" max="15623" width="40.375" customWidth="1"/>
    <col min="15624" max="15624" width="17.375" customWidth="1"/>
    <col min="15873" max="15873" width="12.75" customWidth="1"/>
    <col min="15874" max="15874" width="13.875" customWidth="1"/>
    <col min="15875" max="15875" width="8.75" customWidth="1"/>
    <col min="15876" max="15876" width="8.5" customWidth="1"/>
    <col min="15877" max="15877" width="12" customWidth="1"/>
    <col min="15878" max="15878" width="13" customWidth="1"/>
    <col min="15879" max="15879" width="40.375" customWidth="1"/>
    <col min="15880" max="15880" width="17.375" customWidth="1"/>
    <col min="16129" max="16129" width="12.75" customWidth="1"/>
    <col min="16130" max="16130" width="13.875" customWidth="1"/>
    <col min="16131" max="16131" width="8.75" customWidth="1"/>
    <col min="16132" max="16132" width="8.5" customWidth="1"/>
    <col min="16133" max="16133" width="12" customWidth="1"/>
    <col min="16134" max="16134" width="13" customWidth="1"/>
    <col min="16135" max="16135" width="40.375" customWidth="1"/>
    <col min="16136" max="16136" width="17.375" customWidth="1"/>
  </cols>
  <sheetData>
    <row r="1" ht="26.25" spans="1:9">
      <c r="A1" s="58" t="s">
        <v>154</v>
      </c>
      <c r="B1" s="59"/>
      <c r="C1" s="59"/>
      <c r="D1" s="59"/>
      <c r="E1" s="59"/>
      <c r="F1" s="59"/>
      <c r="G1" s="59"/>
      <c r="H1" s="60"/>
      <c r="I1" s="66"/>
    </row>
    <row r="2" ht="38.25" spans="1:8">
      <c r="A2" s="61" t="s">
        <v>155</v>
      </c>
      <c r="B2" s="61" t="s">
        <v>156</v>
      </c>
      <c r="C2" s="61" t="s">
        <v>15</v>
      </c>
      <c r="D2" s="61" t="s">
        <v>157</v>
      </c>
      <c r="E2" s="61" t="s">
        <v>158</v>
      </c>
      <c r="F2" s="61" t="s">
        <v>159</v>
      </c>
      <c r="G2" s="61" t="s">
        <v>160</v>
      </c>
      <c r="H2" s="62" t="s">
        <v>141</v>
      </c>
    </row>
    <row r="3" ht="19.5" spans="1:8">
      <c r="A3" s="63" t="s">
        <v>161</v>
      </c>
      <c r="B3" s="63" t="s">
        <v>162</v>
      </c>
      <c r="C3" s="63">
        <v>52</v>
      </c>
      <c r="D3" s="63">
        <v>12</v>
      </c>
      <c r="E3" s="63">
        <v>30</v>
      </c>
      <c r="F3" s="63" t="s">
        <v>163</v>
      </c>
      <c r="G3" s="63" t="s">
        <v>164</v>
      </c>
      <c r="H3" s="62"/>
    </row>
    <row r="4" ht="19.5" spans="1:8">
      <c r="A4" s="64" t="s">
        <v>165</v>
      </c>
      <c r="B4" s="64"/>
      <c r="C4" s="64"/>
      <c r="D4" s="64"/>
      <c r="E4" s="64"/>
      <c r="F4" s="64"/>
      <c r="G4" s="64"/>
      <c r="H4" s="65"/>
    </row>
  </sheetData>
  <mergeCells count="1">
    <mergeCell ref="A1:H1"/>
  </mergeCell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4"/>
  <sheetViews>
    <sheetView workbookViewId="0">
      <selection activeCell="F21" sqref="F21"/>
    </sheetView>
  </sheetViews>
  <sheetFormatPr defaultColWidth="9" defaultRowHeight="14.25"/>
  <cols>
    <col min="1" max="1" width="7.125" customWidth="1"/>
    <col min="2" max="2" width="14.875" customWidth="1"/>
    <col min="3" max="3" width="15.125" customWidth="1"/>
    <col min="5" max="5" width="11" customWidth="1"/>
  </cols>
  <sheetData>
    <row r="1" ht="36.75" customHeight="1" spans="1:11">
      <c r="A1" s="52" t="s">
        <v>166</v>
      </c>
      <c r="B1" s="53"/>
      <c r="C1" s="53"/>
      <c r="D1" s="53"/>
      <c r="E1" s="53"/>
      <c r="F1" s="53"/>
      <c r="G1" s="53"/>
      <c r="H1" s="53"/>
      <c r="I1" s="53"/>
      <c r="J1" s="53"/>
      <c r="K1" s="56"/>
    </row>
    <row r="2" ht="24.95" customHeight="1" spans="1:11">
      <c r="A2" s="16" t="s">
        <v>1</v>
      </c>
      <c r="B2" s="16" t="s">
        <v>167</v>
      </c>
      <c r="C2" s="16" t="s">
        <v>168</v>
      </c>
      <c r="D2" s="16" t="s">
        <v>169</v>
      </c>
      <c r="E2" s="16" t="s">
        <v>170</v>
      </c>
      <c r="F2" s="16" t="s">
        <v>171</v>
      </c>
      <c r="G2" s="16" t="s">
        <v>172</v>
      </c>
      <c r="H2" s="16" t="s">
        <v>173</v>
      </c>
      <c r="I2" s="16" t="s">
        <v>171</v>
      </c>
      <c r="J2" s="16" t="s">
        <v>172</v>
      </c>
      <c r="K2" s="16" t="s">
        <v>141</v>
      </c>
    </row>
    <row r="3" ht="24.95" customHeight="1" spans="1:11">
      <c r="A3" s="54">
        <v>1</v>
      </c>
      <c r="B3" s="16" t="s">
        <v>174</v>
      </c>
      <c r="C3" s="54" t="s">
        <v>175</v>
      </c>
      <c r="D3" s="16" t="s">
        <v>176</v>
      </c>
      <c r="E3" s="54">
        <v>127800</v>
      </c>
      <c r="F3" s="54">
        <v>2130</v>
      </c>
      <c r="G3" s="54">
        <v>60</v>
      </c>
      <c r="H3" s="54">
        <v>255600</v>
      </c>
      <c r="I3" s="54">
        <v>2130</v>
      </c>
      <c r="J3" s="54">
        <v>120</v>
      </c>
      <c r="K3" s="16" t="s">
        <v>177</v>
      </c>
    </row>
    <row r="4" ht="24.95" customHeight="1" spans="1:11">
      <c r="A4" s="54">
        <v>2</v>
      </c>
      <c r="B4" s="16"/>
      <c r="C4" s="16" t="s">
        <v>178</v>
      </c>
      <c r="D4" s="16" t="s">
        <v>176</v>
      </c>
      <c r="E4" s="54">
        <v>421500</v>
      </c>
      <c r="F4" s="54">
        <v>8430</v>
      </c>
      <c r="G4" s="54">
        <v>50</v>
      </c>
      <c r="H4" s="54">
        <v>590100</v>
      </c>
      <c r="I4" s="54">
        <v>8430</v>
      </c>
      <c r="J4" s="54">
        <v>70</v>
      </c>
      <c r="K4" s="54"/>
    </row>
    <row r="5" ht="24.95" customHeight="1" spans="1:11">
      <c r="A5" s="54">
        <v>3</v>
      </c>
      <c r="B5" s="16" t="s">
        <v>179</v>
      </c>
      <c r="C5" s="16" t="s">
        <v>178</v>
      </c>
      <c r="D5" s="16" t="s">
        <v>176</v>
      </c>
      <c r="E5" s="54">
        <v>348000</v>
      </c>
      <c r="F5" s="54">
        <v>11600</v>
      </c>
      <c r="G5" s="54">
        <v>30</v>
      </c>
      <c r="H5" s="54">
        <v>696000</v>
      </c>
      <c r="I5" s="54">
        <v>11600</v>
      </c>
      <c r="J5" s="54">
        <v>60</v>
      </c>
      <c r="K5" s="54"/>
    </row>
    <row r="6" ht="24.95" customHeight="1" spans="1:11">
      <c r="A6" s="54">
        <v>4</v>
      </c>
      <c r="B6" s="16" t="s">
        <v>180</v>
      </c>
      <c r="C6" s="16" t="s">
        <v>181</v>
      </c>
      <c r="D6" s="16" t="s">
        <v>176</v>
      </c>
      <c r="E6" s="54">
        <v>75000</v>
      </c>
      <c r="F6" s="54">
        <v>1500</v>
      </c>
      <c r="G6" s="54">
        <v>50</v>
      </c>
      <c r="H6" s="54">
        <v>120000</v>
      </c>
      <c r="I6" s="54">
        <v>1500</v>
      </c>
      <c r="J6" s="54">
        <v>80</v>
      </c>
      <c r="K6" s="54"/>
    </row>
    <row r="7" ht="24.95" customHeight="1" spans="1:11">
      <c r="A7" s="54">
        <v>5</v>
      </c>
      <c r="B7" s="16"/>
      <c r="C7" s="16" t="s">
        <v>182</v>
      </c>
      <c r="D7" s="16" t="s">
        <v>176</v>
      </c>
      <c r="E7" s="54">
        <v>112000</v>
      </c>
      <c r="F7" s="54">
        <v>2240</v>
      </c>
      <c r="G7" s="54">
        <v>50</v>
      </c>
      <c r="H7" s="54">
        <v>336000</v>
      </c>
      <c r="I7" s="54">
        <v>2240</v>
      </c>
      <c r="J7" s="54">
        <v>150</v>
      </c>
      <c r="K7" s="54"/>
    </row>
    <row r="8" ht="24.95" customHeight="1" spans="1:11">
      <c r="A8" s="54">
        <v>6</v>
      </c>
      <c r="B8" s="16" t="s">
        <v>183</v>
      </c>
      <c r="C8" s="16" t="s">
        <v>184</v>
      </c>
      <c r="D8" s="16" t="s">
        <v>185</v>
      </c>
      <c r="E8" s="54">
        <v>10000</v>
      </c>
      <c r="F8" s="54">
        <v>500</v>
      </c>
      <c r="G8" s="54">
        <v>200</v>
      </c>
      <c r="H8" s="54">
        <v>2022</v>
      </c>
      <c r="I8" s="54">
        <v>337</v>
      </c>
      <c r="J8" s="54">
        <v>6</v>
      </c>
      <c r="K8" s="54"/>
    </row>
    <row r="9" ht="24.95" customHeight="1" spans="1:11">
      <c r="A9" s="54">
        <v>7</v>
      </c>
      <c r="B9" s="16" t="s">
        <v>186</v>
      </c>
      <c r="C9" s="16" t="s">
        <v>187</v>
      </c>
      <c r="D9" s="16" t="s">
        <v>176</v>
      </c>
      <c r="E9" s="54">
        <v>154950</v>
      </c>
      <c r="F9" s="54">
        <v>5165</v>
      </c>
      <c r="G9" s="54">
        <v>30</v>
      </c>
      <c r="H9" s="54">
        <v>77475</v>
      </c>
      <c r="I9" s="54">
        <v>5165</v>
      </c>
      <c r="J9" s="54">
        <v>15</v>
      </c>
      <c r="K9" s="57"/>
    </row>
    <row r="10" ht="24.95" customHeight="1" spans="1:11">
      <c r="A10" s="54">
        <v>8</v>
      </c>
      <c r="B10" s="54" t="s">
        <v>188</v>
      </c>
      <c r="C10" s="16" t="s">
        <v>189</v>
      </c>
      <c r="D10" s="16" t="s">
        <v>176</v>
      </c>
      <c r="E10" s="54">
        <v>37950</v>
      </c>
      <c r="F10" s="54">
        <v>2530</v>
      </c>
      <c r="G10" s="54">
        <v>15</v>
      </c>
      <c r="H10" s="54">
        <v>63250</v>
      </c>
      <c r="I10" s="54">
        <v>2530</v>
      </c>
      <c r="J10" s="54">
        <v>25</v>
      </c>
      <c r="K10" s="57"/>
    </row>
    <row r="11" ht="24.95" customHeight="1" spans="1:11">
      <c r="A11" s="54">
        <v>9</v>
      </c>
      <c r="B11" s="54" t="s">
        <v>190</v>
      </c>
      <c r="C11" s="54" t="s">
        <v>191</v>
      </c>
      <c r="D11" s="16" t="s">
        <v>176</v>
      </c>
      <c r="E11" s="54">
        <v>32000</v>
      </c>
      <c r="F11" s="54">
        <v>3200</v>
      </c>
      <c r="G11" s="54">
        <v>10</v>
      </c>
      <c r="H11" s="54">
        <v>96000</v>
      </c>
      <c r="I11" s="54">
        <v>3200</v>
      </c>
      <c r="J11" s="54">
        <v>30</v>
      </c>
      <c r="K11" s="57"/>
    </row>
    <row r="12" ht="24.95" customHeight="1" spans="1:11">
      <c r="A12" s="16" t="s">
        <v>192</v>
      </c>
      <c r="B12" s="16"/>
      <c r="C12" s="16"/>
      <c r="D12" s="16"/>
      <c r="E12" s="54">
        <v>1409200</v>
      </c>
      <c r="F12" s="54"/>
      <c r="G12" s="54"/>
      <c r="H12" s="54">
        <v>2236447</v>
      </c>
      <c r="I12" s="54"/>
      <c r="J12" s="54"/>
      <c r="K12" s="57"/>
    </row>
    <row r="13" spans="1:1">
      <c r="A13" s="55"/>
    </row>
    <row r="14" spans="1:1">
      <c r="A14" s="55"/>
    </row>
  </sheetData>
  <mergeCells count="4">
    <mergeCell ref="A1:K1"/>
    <mergeCell ref="A12:D12"/>
    <mergeCell ref="B3:B4"/>
    <mergeCell ref="B6:B7"/>
  </mergeCell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53"/>
  <sheetViews>
    <sheetView workbookViewId="0">
      <selection activeCell="F27" sqref="F27"/>
    </sheetView>
  </sheetViews>
  <sheetFormatPr defaultColWidth="9" defaultRowHeight="14.25" outlineLevelCol="3"/>
  <cols>
    <col min="2" max="2" width="25.375" customWidth="1"/>
    <col min="4" max="4" width="22.125" customWidth="1"/>
  </cols>
  <sheetData>
    <row r="1" ht="18.75" spans="1:4">
      <c r="A1" s="39" t="s">
        <v>193</v>
      </c>
      <c r="B1" s="39"/>
      <c r="C1" s="39"/>
      <c r="D1" s="39"/>
    </row>
    <row r="2" ht="21" spans="1:4">
      <c r="A2" s="40" t="s">
        <v>194</v>
      </c>
      <c r="B2" s="40"/>
      <c r="C2" s="40"/>
      <c r="D2" s="40"/>
    </row>
    <row r="3" ht="15" spans="1:4">
      <c r="A3" s="41" t="s">
        <v>1</v>
      </c>
      <c r="B3" s="42" t="s">
        <v>195</v>
      </c>
      <c r="C3" s="42" t="s">
        <v>139</v>
      </c>
      <c r="D3" s="42" t="s">
        <v>141</v>
      </c>
    </row>
    <row r="4" ht="15" spans="1:4">
      <c r="A4" s="18">
        <v>1</v>
      </c>
      <c r="B4" s="19" t="s">
        <v>196</v>
      </c>
      <c r="C4" s="20">
        <v>50</v>
      </c>
      <c r="D4" s="20"/>
    </row>
    <row r="5" ht="15" spans="1:4">
      <c r="A5" s="18">
        <v>2</v>
      </c>
      <c r="B5" s="19" t="s">
        <v>197</v>
      </c>
      <c r="C5" s="20">
        <v>45</v>
      </c>
      <c r="D5" s="20"/>
    </row>
    <row r="6" ht="15" spans="1:4">
      <c r="A6" s="18">
        <v>3</v>
      </c>
      <c r="B6" s="19" t="s">
        <v>198</v>
      </c>
      <c r="C6" s="20">
        <v>136.5</v>
      </c>
      <c r="D6" s="20"/>
    </row>
    <row r="7" ht="15" spans="1:4">
      <c r="A7" s="18">
        <v>4</v>
      </c>
      <c r="B7" s="19" t="s">
        <v>199</v>
      </c>
      <c r="C7" s="20">
        <v>12950</v>
      </c>
      <c r="D7" s="19" t="s">
        <v>200</v>
      </c>
    </row>
    <row r="8" ht="15" spans="1:4">
      <c r="A8" s="18">
        <v>5</v>
      </c>
      <c r="B8" s="19" t="s">
        <v>201</v>
      </c>
      <c r="C8" s="20">
        <v>3</v>
      </c>
      <c r="D8" s="20" t="s">
        <v>202</v>
      </c>
    </row>
    <row r="9" ht="15" spans="1:4">
      <c r="A9" s="18">
        <v>6</v>
      </c>
      <c r="B9" s="19" t="s">
        <v>203</v>
      </c>
      <c r="C9" s="20">
        <v>21</v>
      </c>
      <c r="D9" s="20" t="s">
        <v>204</v>
      </c>
    </row>
    <row r="10" ht="15" spans="1:4">
      <c r="A10" s="18">
        <v>7</v>
      </c>
      <c r="B10" s="19" t="s">
        <v>205</v>
      </c>
      <c r="C10" s="20">
        <v>18</v>
      </c>
      <c r="D10" s="20" t="s">
        <v>206</v>
      </c>
    </row>
    <row r="11" ht="15" spans="1:4">
      <c r="A11" s="18">
        <v>8</v>
      </c>
      <c r="B11" s="19" t="s">
        <v>207</v>
      </c>
      <c r="C11" s="20">
        <v>3</v>
      </c>
      <c r="D11" s="20" t="s">
        <v>208</v>
      </c>
    </row>
    <row r="12" ht="15" spans="1:4">
      <c r="A12" s="18">
        <v>9</v>
      </c>
      <c r="B12" s="19" t="s">
        <v>209</v>
      </c>
      <c r="C12" s="20">
        <v>52</v>
      </c>
      <c r="D12" s="20" t="s">
        <v>210</v>
      </c>
    </row>
    <row r="13" ht="15" spans="1:4">
      <c r="A13" s="18">
        <v>10</v>
      </c>
      <c r="B13" s="19" t="s">
        <v>211</v>
      </c>
      <c r="C13" s="43">
        <v>6</v>
      </c>
      <c r="D13" s="20"/>
    </row>
    <row r="14" ht="15" spans="1:4">
      <c r="A14" s="18">
        <v>11</v>
      </c>
      <c r="B14" s="19" t="s">
        <v>212</v>
      </c>
      <c r="C14" s="20">
        <v>6</v>
      </c>
      <c r="D14" s="20" t="s">
        <v>213</v>
      </c>
    </row>
    <row r="15" ht="15" spans="1:4">
      <c r="A15" s="18">
        <v>12</v>
      </c>
      <c r="B15" s="19" t="s">
        <v>214</v>
      </c>
      <c r="C15" s="20">
        <v>44</v>
      </c>
      <c r="D15" s="20" t="s">
        <v>215</v>
      </c>
    </row>
    <row r="16" ht="15" spans="1:4">
      <c r="A16" s="18">
        <v>13</v>
      </c>
      <c r="B16" s="19" t="s">
        <v>216</v>
      </c>
      <c r="C16" s="20">
        <v>487</v>
      </c>
      <c r="D16" s="20" t="s">
        <v>217</v>
      </c>
    </row>
    <row r="17" ht="15" spans="1:4">
      <c r="A17" s="18">
        <v>14</v>
      </c>
      <c r="B17" s="19" t="s">
        <v>218</v>
      </c>
      <c r="C17" s="20">
        <v>16</v>
      </c>
      <c r="D17" s="20"/>
    </row>
    <row r="18" ht="15" spans="1:4">
      <c r="A18" s="18">
        <v>15</v>
      </c>
      <c r="B18" s="19" t="s">
        <v>219</v>
      </c>
      <c r="C18" s="20">
        <v>8</v>
      </c>
      <c r="D18" s="20" t="s">
        <v>220</v>
      </c>
    </row>
    <row r="19" ht="15" spans="1:4">
      <c r="A19" s="18">
        <v>16</v>
      </c>
      <c r="B19" s="19" t="s">
        <v>221</v>
      </c>
      <c r="C19" s="20">
        <v>2</v>
      </c>
      <c r="D19" s="20" t="s">
        <v>222</v>
      </c>
    </row>
    <row r="20" ht="15" spans="1:4">
      <c r="A20" s="18">
        <v>17</v>
      </c>
      <c r="B20" s="19" t="s">
        <v>223</v>
      </c>
      <c r="C20" s="20">
        <v>10</v>
      </c>
      <c r="D20" s="20" t="s">
        <v>224</v>
      </c>
    </row>
    <row r="21" ht="15" spans="1:4">
      <c r="A21" s="18">
        <v>18</v>
      </c>
      <c r="B21" s="19" t="s">
        <v>225</v>
      </c>
      <c r="C21" s="20">
        <v>175</v>
      </c>
      <c r="D21" s="20" t="s">
        <v>226</v>
      </c>
    </row>
    <row r="22" ht="15" spans="1:4">
      <c r="A22" s="18">
        <v>19</v>
      </c>
      <c r="B22" s="19" t="s">
        <v>227</v>
      </c>
      <c r="C22" s="20">
        <v>1</v>
      </c>
      <c r="D22" s="20" t="s">
        <v>228</v>
      </c>
    </row>
    <row r="23" ht="19.5" spans="1:1">
      <c r="A23" s="44"/>
    </row>
    <row r="24" ht="19.5" spans="1:1">
      <c r="A24" s="44"/>
    </row>
    <row r="25" ht="19.5" spans="1:1">
      <c r="A25" s="44"/>
    </row>
    <row r="26" ht="19.5" spans="1:1">
      <c r="A26" s="44"/>
    </row>
    <row r="27" ht="19.5" spans="1:1">
      <c r="A27" s="44"/>
    </row>
    <row r="28" ht="19.5" spans="1:1">
      <c r="A28" s="44"/>
    </row>
    <row r="29" ht="20.25" spans="1:4">
      <c r="A29" s="45" t="s">
        <v>229</v>
      </c>
      <c r="B29" s="45"/>
      <c r="C29" s="45"/>
      <c r="D29" s="45"/>
    </row>
    <row r="30" ht="15" spans="1:4">
      <c r="A30" s="46" t="s">
        <v>1</v>
      </c>
      <c r="B30" s="47" t="s">
        <v>195</v>
      </c>
      <c r="C30" s="48" t="s">
        <v>139</v>
      </c>
      <c r="D30" s="48" t="s">
        <v>141</v>
      </c>
    </row>
    <row r="31" ht="15" spans="1:4">
      <c r="A31" s="49">
        <v>1</v>
      </c>
      <c r="B31" s="50" t="s">
        <v>230</v>
      </c>
      <c r="C31" s="51" t="s">
        <v>231</v>
      </c>
      <c r="D31" s="51"/>
    </row>
    <row r="32" ht="15" spans="1:4">
      <c r="A32" s="49">
        <v>2</v>
      </c>
      <c r="B32" s="50" t="s">
        <v>232</v>
      </c>
      <c r="C32" s="51" t="s">
        <v>233</v>
      </c>
      <c r="D32" s="51"/>
    </row>
    <row r="33" spans="1:1">
      <c r="A33" s="29"/>
    </row>
    <row r="34" ht="20.25" spans="1:4">
      <c r="A34" s="45" t="s">
        <v>234</v>
      </c>
      <c r="B34" s="45"/>
      <c r="C34" s="45"/>
      <c r="D34" s="45"/>
    </row>
    <row r="35" ht="15" spans="1:4">
      <c r="A35" s="46" t="s">
        <v>1</v>
      </c>
      <c r="B35" s="47" t="s">
        <v>195</v>
      </c>
      <c r="C35" s="48" t="s">
        <v>139</v>
      </c>
      <c r="D35" s="48" t="s">
        <v>141</v>
      </c>
    </row>
    <row r="36" ht="15" spans="1:4">
      <c r="A36" s="49">
        <v>1</v>
      </c>
      <c r="B36" s="50" t="s">
        <v>230</v>
      </c>
      <c r="C36" s="51" t="s">
        <v>231</v>
      </c>
      <c r="D36" s="51"/>
    </row>
    <row r="37" ht="15" spans="1:4">
      <c r="A37" s="49">
        <v>2</v>
      </c>
      <c r="B37" s="50" t="s">
        <v>232</v>
      </c>
      <c r="C37" s="51" t="s">
        <v>233</v>
      </c>
      <c r="D37" s="51"/>
    </row>
    <row r="38" spans="1:1">
      <c r="A38" s="29"/>
    </row>
    <row r="39" ht="20.25" spans="1:4">
      <c r="A39" s="45" t="s">
        <v>235</v>
      </c>
      <c r="B39" s="45"/>
      <c r="C39" s="45"/>
      <c r="D39" s="45"/>
    </row>
    <row r="40" ht="15" spans="1:4">
      <c r="A40" s="46" t="s">
        <v>1</v>
      </c>
      <c r="B40" s="47" t="s">
        <v>195</v>
      </c>
      <c r="C40" s="48" t="s">
        <v>139</v>
      </c>
      <c r="D40" s="48" t="s">
        <v>141</v>
      </c>
    </row>
    <row r="41" ht="15" spans="1:4">
      <c r="A41" s="49">
        <v>1</v>
      </c>
      <c r="B41" s="50" t="s">
        <v>230</v>
      </c>
      <c r="C41" s="51" t="s">
        <v>236</v>
      </c>
      <c r="D41" s="51"/>
    </row>
    <row r="42" ht="15" spans="1:4">
      <c r="A42" s="49">
        <v>2</v>
      </c>
      <c r="B42" s="50" t="s">
        <v>232</v>
      </c>
      <c r="C42" s="51" t="s">
        <v>237</v>
      </c>
      <c r="D42" s="51"/>
    </row>
    <row r="43" spans="1:1">
      <c r="A43" s="29"/>
    </row>
    <row r="44" ht="20.25" spans="1:4">
      <c r="A44" s="45" t="s">
        <v>238</v>
      </c>
      <c r="B44" s="45"/>
      <c r="C44" s="45"/>
      <c r="D44" s="45"/>
    </row>
    <row r="45" ht="15" spans="1:4">
      <c r="A45" s="46" t="s">
        <v>1</v>
      </c>
      <c r="B45" s="47" t="s">
        <v>195</v>
      </c>
      <c r="C45" s="48" t="s">
        <v>139</v>
      </c>
      <c r="D45" s="48" t="s">
        <v>141</v>
      </c>
    </row>
    <row r="46" ht="15" spans="1:4">
      <c r="A46" s="49">
        <v>1</v>
      </c>
      <c r="B46" s="50" t="s">
        <v>230</v>
      </c>
      <c r="C46" s="51" t="s">
        <v>236</v>
      </c>
      <c r="D46" s="51"/>
    </row>
    <row r="47" ht="15" spans="1:4">
      <c r="A47" s="49">
        <v>2</v>
      </c>
      <c r="B47" s="50" t="s">
        <v>232</v>
      </c>
      <c r="C47" s="51" t="s">
        <v>237</v>
      </c>
      <c r="D47" s="51"/>
    </row>
    <row r="48" spans="1:1">
      <c r="A48" s="29"/>
    </row>
    <row r="49" ht="20.25" spans="1:4">
      <c r="A49" s="45" t="s">
        <v>239</v>
      </c>
      <c r="B49" s="45"/>
      <c r="C49" s="45"/>
      <c r="D49" s="45"/>
    </row>
    <row r="50" ht="15" spans="1:4">
      <c r="A50" s="46" t="s">
        <v>1</v>
      </c>
      <c r="B50" s="47" t="s">
        <v>195</v>
      </c>
      <c r="C50" s="48" t="s">
        <v>139</v>
      </c>
      <c r="D50" s="48" t="s">
        <v>141</v>
      </c>
    </row>
    <row r="51" ht="15" spans="1:4">
      <c r="A51" s="49">
        <v>1</v>
      </c>
      <c r="B51" s="50" t="s">
        <v>230</v>
      </c>
      <c r="C51" s="51" t="s">
        <v>240</v>
      </c>
      <c r="D51" s="51"/>
    </row>
    <row r="52" ht="15" spans="1:4">
      <c r="A52" s="49">
        <v>2</v>
      </c>
      <c r="B52" s="50" t="s">
        <v>232</v>
      </c>
      <c r="C52" s="51" t="s">
        <v>241</v>
      </c>
      <c r="D52" s="51"/>
    </row>
    <row r="53" spans="1:1">
      <c r="A53" s="29"/>
    </row>
  </sheetData>
  <mergeCells count="7">
    <mergeCell ref="A1:D1"/>
    <mergeCell ref="A2:D2"/>
    <mergeCell ref="A29:D29"/>
    <mergeCell ref="A34:D34"/>
    <mergeCell ref="A39:D39"/>
    <mergeCell ref="A44:D44"/>
    <mergeCell ref="A49:D49"/>
  </mergeCells>
  <pageMargins left="0.7" right="0.7" top="0.75" bottom="0.75" header="0.3" footer="0.3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"/>
  <sheetViews>
    <sheetView workbookViewId="0">
      <selection activeCell="L22" sqref="L22"/>
    </sheetView>
  </sheetViews>
  <sheetFormatPr defaultColWidth="9" defaultRowHeight="14.25"/>
  <sheetData>
    <row r="1" ht="21" spans="1:9">
      <c r="A1" s="7" t="s">
        <v>242</v>
      </c>
      <c r="B1" s="7"/>
      <c r="C1" s="7"/>
      <c r="D1" s="7"/>
      <c r="E1" s="7"/>
      <c r="F1" s="7"/>
      <c r="G1" s="7"/>
      <c r="H1" s="7"/>
      <c r="I1" s="7"/>
    </row>
    <row r="2" ht="15" spans="1:9">
      <c r="A2" s="8" t="s">
        <v>1</v>
      </c>
      <c r="B2" s="8" t="s">
        <v>243</v>
      </c>
      <c r="C2" s="8" t="s">
        <v>244</v>
      </c>
      <c r="D2" s="8" t="s">
        <v>245</v>
      </c>
      <c r="E2" s="8" t="s">
        <v>246</v>
      </c>
      <c r="F2" s="8" t="s">
        <v>247</v>
      </c>
      <c r="G2" s="21" t="s">
        <v>248</v>
      </c>
      <c r="H2" s="17"/>
      <c r="I2" s="17" t="s">
        <v>141</v>
      </c>
    </row>
    <row r="3" ht="15" spans="1:9">
      <c r="A3" s="26"/>
      <c r="B3" s="26"/>
      <c r="C3" s="26"/>
      <c r="D3" s="26"/>
      <c r="E3" s="26"/>
      <c r="F3" s="26"/>
      <c r="G3" s="19" t="s">
        <v>249</v>
      </c>
      <c r="H3" s="19" t="s">
        <v>250</v>
      </c>
      <c r="I3" s="37"/>
    </row>
    <row r="4" ht="15" spans="1:9">
      <c r="A4" s="27">
        <v>1</v>
      </c>
      <c r="B4" s="8" t="s">
        <v>251</v>
      </c>
      <c r="C4" s="8" t="s">
        <v>252</v>
      </c>
      <c r="D4" s="19" t="s">
        <v>253</v>
      </c>
      <c r="E4" s="19">
        <v>0</v>
      </c>
      <c r="F4" s="8">
        <v>13</v>
      </c>
      <c r="G4" s="19" t="s">
        <v>254</v>
      </c>
      <c r="H4" s="19">
        <v>0</v>
      </c>
      <c r="I4" s="37"/>
    </row>
    <row r="5" ht="15" spans="1:9">
      <c r="A5" s="27">
        <v>2</v>
      </c>
      <c r="B5" s="28"/>
      <c r="C5" s="28"/>
      <c r="D5" s="8" t="s">
        <v>255</v>
      </c>
      <c r="E5" s="8">
        <v>13</v>
      </c>
      <c r="F5" s="28"/>
      <c r="G5" s="19" t="s">
        <v>22</v>
      </c>
      <c r="H5" s="19">
        <v>6</v>
      </c>
      <c r="I5" s="37"/>
    </row>
    <row r="6" ht="15" spans="1:9">
      <c r="A6" s="27">
        <v>3</v>
      </c>
      <c r="B6" s="28"/>
      <c r="C6" s="26"/>
      <c r="D6" s="26"/>
      <c r="E6" s="26"/>
      <c r="F6" s="26"/>
      <c r="G6" s="19" t="s">
        <v>63</v>
      </c>
      <c r="H6" s="19">
        <v>7</v>
      </c>
      <c r="I6" s="37"/>
    </row>
    <row r="7" ht="15" spans="1:9">
      <c r="A7" s="26">
        <v>4</v>
      </c>
      <c r="B7" s="28"/>
      <c r="C7" s="8" t="s">
        <v>256</v>
      </c>
      <c r="D7" s="19" t="s">
        <v>257</v>
      </c>
      <c r="E7" s="19">
        <v>0</v>
      </c>
      <c r="F7" s="8">
        <v>151</v>
      </c>
      <c r="G7" s="19" t="s">
        <v>254</v>
      </c>
      <c r="H7" s="19">
        <v>0</v>
      </c>
      <c r="I7" s="19"/>
    </row>
    <row r="8" ht="15" spans="1:9">
      <c r="A8" s="26">
        <v>5</v>
      </c>
      <c r="B8" s="28"/>
      <c r="C8" s="28"/>
      <c r="D8" s="8" t="s">
        <v>258</v>
      </c>
      <c r="E8" s="8">
        <v>151</v>
      </c>
      <c r="F8" s="28"/>
      <c r="G8" s="19" t="s">
        <v>63</v>
      </c>
      <c r="H8" s="19">
        <v>65</v>
      </c>
      <c r="I8" s="19"/>
    </row>
    <row r="9" ht="15" spans="1:9">
      <c r="A9" s="26">
        <v>6</v>
      </c>
      <c r="B9" s="28"/>
      <c r="C9" s="28"/>
      <c r="D9" s="28"/>
      <c r="E9" s="28"/>
      <c r="F9" s="28"/>
      <c r="G9" s="19" t="s">
        <v>52</v>
      </c>
      <c r="H9" s="19">
        <v>41</v>
      </c>
      <c r="I9" s="19"/>
    </row>
    <row r="10" ht="15" spans="1:9">
      <c r="A10" s="26">
        <v>7</v>
      </c>
      <c r="B10" s="28"/>
      <c r="C10" s="28"/>
      <c r="D10" s="28"/>
      <c r="E10" s="28"/>
      <c r="F10" s="28"/>
      <c r="G10" s="19" t="s">
        <v>22</v>
      </c>
      <c r="H10" s="19">
        <v>4</v>
      </c>
      <c r="I10" s="19"/>
    </row>
    <row r="11" ht="15" spans="1:9">
      <c r="A11" s="26">
        <v>8</v>
      </c>
      <c r="B11" s="28"/>
      <c r="C11" s="28"/>
      <c r="D11" s="28"/>
      <c r="E11" s="28"/>
      <c r="F11" s="28"/>
      <c r="G11" s="19" t="s">
        <v>105</v>
      </c>
      <c r="H11" s="19">
        <v>5</v>
      </c>
      <c r="I11" s="19"/>
    </row>
    <row r="12" ht="15" spans="1:9">
      <c r="A12" s="26">
        <v>9</v>
      </c>
      <c r="B12" s="28"/>
      <c r="C12" s="28"/>
      <c r="D12" s="28"/>
      <c r="E12" s="28"/>
      <c r="F12" s="28"/>
      <c r="G12" s="19" t="s">
        <v>94</v>
      </c>
      <c r="H12" s="19">
        <v>10</v>
      </c>
      <c r="I12" s="19"/>
    </row>
    <row r="13" ht="15" spans="1:9">
      <c r="A13" s="26">
        <v>10</v>
      </c>
      <c r="B13" s="28"/>
      <c r="C13" s="28"/>
      <c r="D13" s="28"/>
      <c r="E13" s="28"/>
      <c r="F13" s="28"/>
      <c r="G13" s="19" t="s">
        <v>259</v>
      </c>
      <c r="H13" s="19">
        <v>4</v>
      </c>
      <c r="I13" s="19"/>
    </row>
    <row r="14" ht="15" spans="1:9">
      <c r="A14" s="26">
        <v>11</v>
      </c>
      <c r="B14" s="28"/>
      <c r="C14" s="28"/>
      <c r="D14" s="28"/>
      <c r="E14" s="28"/>
      <c r="F14" s="28"/>
      <c r="G14" s="19" t="s">
        <v>98</v>
      </c>
      <c r="H14" s="19">
        <v>10</v>
      </c>
      <c r="I14" s="19"/>
    </row>
    <row r="15" ht="15" spans="1:9">
      <c r="A15" s="26">
        <v>12</v>
      </c>
      <c r="B15" s="28"/>
      <c r="C15" s="28"/>
      <c r="D15" s="28"/>
      <c r="E15" s="28"/>
      <c r="F15" s="28"/>
      <c r="G15" s="19" t="s">
        <v>105</v>
      </c>
      <c r="H15" s="19">
        <v>2</v>
      </c>
      <c r="I15" s="19"/>
    </row>
    <row r="16" ht="24.75" spans="1:9">
      <c r="A16" s="26">
        <v>13</v>
      </c>
      <c r="B16" s="26"/>
      <c r="C16" s="26"/>
      <c r="D16" s="26"/>
      <c r="E16" s="26"/>
      <c r="F16" s="26"/>
      <c r="G16" s="19" t="s">
        <v>260</v>
      </c>
      <c r="H16" s="19">
        <v>10</v>
      </c>
      <c r="I16" s="19"/>
    </row>
    <row r="18" spans="1:1">
      <c r="A18" s="29"/>
    </row>
    <row r="19" ht="25.5" spans="1:9">
      <c r="A19" s="30" t="s">
        <v>261</v>
      </c>
      <c r="B19" s="30"/>
      <c r="C19" s="30"/>
      <c r="D19" s="30"/>
      <c r="E19" s="30"/>
      <c r="F19" s="30"/>
      <c r="G19" s="30"/>
      <c r="H19" s="30"/>
      <c r="I19" s="30"/>
    </row>
    <row r="20" ht="25.5" spans="1:9">
      <c r="A20" s="31"/>
      <c r="B20" s="32"/>
      <c r="C20" s="32"/>
      <c r="D20" s="30"/>
      <c r="E20" s="30"/>
      <c r="F20" s="30"/>
      <c r="G20" s="30"/>
      <c r="H20" s="33"/>
      <c r="I20" s="33"/>
    </row>
    <row r="21" ht="18.75" spans="1:9">
      <c r="A21" s="34" t="s">
        <v>1</v>
      </c>
      <c r="B21" s="34" t="s">
        <v>243</v>
      </c>
      <c r="C21" s="34" t="s">
        <v>244</v>
      </c>
      <c r="D21" s="34" t="s">
        <v>245</v>
      </c>
      <c r="E21" s="34" t="s">
        <v>262</v>
      </c>
      <c r="F21" s="34" t="s">
        <v>247</v>
      </c>
      <c r="G21" s="34" t="s">
        <v>248</v>
      </c>
      <c r="H21" s="34"/>
      <c r="I21" s="34" t="s">
        <v>141</v>
      </c>
    </row>
    <row r="22" ht="37.5" spans="1:9">
      <c r="A22" s="34"/>
      <c r="B22" s="34"/>
      <c r="C22" s="34"/>
      <c r="D22" s="34"/>
      <c r="E22" s="34"/>
      <c r="F22" s="34"/>
      <c r="G22" s="34" t="s">
        <v>249</v>
      </c>
      <c r="H22" s="34" t="s">
        <v>250</v>
      </c>
      <c r="I22" s="34"/>
    </row>
    <row r="23" ht="37.5" spans="1:9">
      <c r="A23" s="35">
        <v>1</v>
      </c>
      <c r="B23" s="35" t="s">
        <v>263</v>
      </c>
      <c r="C23" s="35" t="s">
        <v>264</v>
      </c>
      <c r="D23" s="36" t="s">
        <v>265</v>
      </c>
      <c r="E23" s="35" t="s">
        <v>266</v>
      </c>
      <c r="F23" s="35" t="s">
        <v>266</v>
      </c>
      <c r="G23" s="35" t="s">
        <v>263</v>
      </c>
      <c r="H23" s="35">
        <v>6</v>
      </c>
      <c r="I23" s="38"/>
    </row>
  </sheetData>
  <mergeCells count="26">
    <mergeCell ref="A1:I1"/>
    <mergeCell ref="G2:H2"/>
    <mergeCell ref="A19:I19"/>
    <mergeCell ref="G21:H21"/>
    <mergeCell ref="A2:A3"/>
    <mergeCell ref="A21:A22"/>
    <mergeCell ref="B2:B3"/>
    <mergeCell ref="B4:B16"/>
    <mergeCell ref="B21:B22"/>
    <mergeCell ref="C2:C3"/>
    <mergeCell ref="C4:C6"/>
    <mergeCell ref="C7:C16"/>
    <mergeCell ref="C21:C22"/>
    <mergeCell ref="D2:D3"/>
    <mergeCell ref="D5:D6"/>
    <mergeCell ref="D8:D16"/>
    <mergeCell ref="D21:D22"/>
    <mergeCell ref="E2:E3"/>
    <mergeCell ref="E5:E6"/>
    <mergeCell ref="E8:E16"/>
    <mergeCell ref="E21:E22"/>
    <mergeCell ref="F2:F3"/>
    <mergeCell ref="F4:F6"/>
    <mergeCell ref="F7:F16"/>
    <mergeCell ref="F21:F22"/>
    <mergeCell ref="I21:I22"/>
  </mergeCells>
  <pageMargins left="0.7" right="0.7" top="0.75" bottom="0.75" header="0.3" footer="0.3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4"/>
  <sheetViews>
    <sheetView workbookViewId="0">
      <selection activeCell="D14" sqref="A1:D14"/>
    </sheetView>
  </sheetViews>
  <sheetFormatPr defaultColWidth="9" defaultRowHeight="14.25" outlineLevelCol="3"/>
  <cols>
    <col min="2" max="2" width="19.5" customWidth="1"/>
    <col min="3" max="3" width="15" customWidth="1"/>
    <col min="4" max="4" width="12.875" customWidth="1"/>
  </cols>
  <sheetData>
    <row r="1" ht="21" spans="1:4">
      <c r="A1" s="23" t="s">
        <v>267</v>
      </c>
      <c r="B1" s="23"/>
      <c r="C1" s="23"/>
      <c r="D1" s="23"/>
    </row>
    <row r="2" ht="15" spans="1:4">
      <c r="A2" s="16" t="s">
        <v>1</v>
      </c>
      <c r="B2" s="17" t="s">
        <v>268</v>
      </c>
      <c r="C2" s="24" t="s">
        <v>269</v>
      </c>
      <c r="D2" s="17" t="s">
        <v>270</v>
      </c>
    </row>
    <row r="3" ht="15" spans="1:4">
      <c r="A3" s="25">
        <v>1</v>
      </c>
      <c r="B3" s="19" t="s">
        <v>63</v>
      </c>
      <c r="C3" s="20">
        <v>28</v>
      </c>
      <c r="D3" s="19">
        <v>7</v>
      </c>
    </row>
    <row r="4" ht="15" spans="1:4">
      <c r="A4" s="18">
        <v>2</v>
      </c>
      <c r="B4" s="19" t="s">
        <v>52</v>
      </c>
      <c r="C4" s="20">
        <v>11</v>
      </c>
      <c r="D4" s="19">
        <v>10</v>
      </c>
    </row>
    <row r="5" ht="15" spans="1:4">
      <c r="A5" s="18">
        <v>3</v>
      </c>
      <c r="B5" s="19" t="s">
        <v>22</v>
      </c>
      <c r="C5" s="20">
        <v>5</v>
      </c>
      <c r="D5" s="19">
        <v>5</v>
      </c>
    </row>
    <row r="6" ht="15" spans="1:4">
      <c r="A6" s="18">
        <v>4</v>
      </c>
      <c r="B6" s="19" t="s">
        <v>259</v>
      </c>
      <c r="C6" s="20">
        <v>4</v>
      </c>
      <c r="D6" s="19">
        <v>0</v>
      </c>
    </row>
    <row r="7" ht="15" spans="1:4">
      <c r="A7" s="18">
        <v>5</v>
      </c>
      <c r="B7" s="19" t="s">
        <v>98</v>
      </c>
      <c r="C7" s="20">
        <v>9</v>
      </c>
      <c r="D7" s="19">
        <v>0</v>
      </c>
    </row>
    <row r="8" ht="15" spans="1:4">
      <c r="A8" s="18">
        <v>6</v>
      </c>
      <c r="B8" s="19" t="s">
        <v>118</v>
      </c>
      <c r="C8" s="20">
        <v>2</v>
      </c>
      <c r="D8" s="19">
        <v>0</v>
      </c>
    </row>
    <row r="9" ht="15" spans="1:4">
      <c r="A9" s="18">
        <v>7</v>
      </c>
      <c r="B9" s="19" t="s">
        <v>105</v>
      </c>
      <c r="C9" s="20">
        <v>3</v>
      </c>
      <c r="D9" s="19">
        <v>0</v>
      </c>
    </row>
    <row r="10" ht="15" spans="1:4">
      <c r="A10" s="18">
        <v>8</v>
      </c>
      <c r="B10" s="19" t="s">
        <v>94</v>
      </c>
      <c r="C10" s="20">
        <v>9</v>
      </c>
      <c r="D10" s="19">
        <v>0</v>
      </c>
    </row>
    <row r="11" ht="15" spans="1:4">
      <c r="A11" s="18">
        <v>9</v>
      </c>
      <c r="B11" s="19" t="s">
        <v>74</v>
      </c>
      <c r="C11" s="20">
        <v>0</v>
      </c>
      <c r="D11" s="19">
        <v>2</v>
      </c>
    </row>
    <row r="12" ht="15" spans="1:4">
      <c r="A12" s="18">
        <v>10</v>
      </c>
      <c r="B12" s="19" t="s">
        <v>34</v>
      </c>
      <c r="C12" s="20">
        <v>0</v>
      </c>
      <c r="D12" s="19">
        <v>3</v>
      </c>
    </row>
    <row r="13" ht="15" spans="1:4">
      <c r="A13" s="18">
        <v>11</v>
      </c>
      <c r="B13" s="19" t="s">
        <v>93</v>
      </c>
      <c r="C13" s="20">
        <v>0</v>
      </c>
      <c r="D13" s="19">
        <v>1</v>
      </c>
    </row>
    <row r="14" ht="15" spans="1:4">
      <c r="A14" s="21" t="s">
        <v>135</v>
      </c>
      <c r="B14" s="17"/>
      <c r="C14" s="20">
        <v>71</v>
      </c>
      <c r="D14" s="19">
        <v>28</v>
      </c>
    </row>
  </sheetData>
  <mergeCells count="2">
    <mergeCell ref="A1:D1"/>
    <mergeCell ref="A14:B14"/>
  </mergeCells>
  <pageMargins left="0.7" right="0.7" top="0.75" bottom="0.75" header="0.3" footer="0.3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3"/>
  <sheetViews>
    <sheetView workbookViewId="0">
      <selection activeCell="H17" sqref="H17"/>
    </sheetView>
  </sheetViews>
  <sheetFormatPr defaultColWidth="9" defaultRowHeight="14.25" outlineLevelCol="4"/>
  <cols>
    <col min="2" max="2" width="16.125" customWidth="1"/>
    <col min="5" max="5" width="32.25" customWidth="1"/>
  </cols>
  <sheetData>
    <row r="1" ht="21" spans="1:5">
      <c r="A1" s="7" t="s">
        <v>271</v>
      </c>
      <c r="B1" s="7"/>
      <c r="C1" s="7"/>
      <c r="D1" s="7"/>
      <c r="E1" s="7"/>
    </row>
    <row r="2" ht="15" spans="1:5">
      <c r="A2" s="16" t="s">
        <v>1</v>
      </c>
      <c r="B2" s="17" t="s">
        <v>268</v>
      </c>
      <c r="C2" s="17" t="s">
        <v>272</v>
      </c>
      <c r="D2" s="17" t="s">
        <v>139</v>
      </c>
      <c r="E2" s="17" t="s">
        <v>273</v>
      </c>
    </row>
    <row r="3" ht="15" spans="1:5">
      <c r="A3" s="18">
        <v>1</v>
      </c>
      <c r="B3" s="19" t="s">
        <v>22</v>
      </c>
      <c r="C3" s="19" t="s">
        <v>274</v>
      </c>
      <c r="D3" s="20">
        <v>1</v>
      </c>
      <c r="E3" s="19" t="s">
        <v>275</v>
      </c>
    </row>
    <row r="4" ht="15" spans="1:5">
      <c r="A4" s="18">
        <v>2</v>
      </c>
      <c r="B4" s="19" t="s">
        <v>52</v>
      </c>
      <c r="C4" s="19" t="s">
        <v>274</v>
      </c>
      <c r="D4" s="20">
        <v>1</v>
      </c>
      <c r="E4" s="19" t="s">
        <v>276</v>
      </c>
    </row>
    <row r="5" ht="15" spans="1:5">
      <c r="A5" s="18">
        <v>3</v>
      </c>
      <c r="B5" s="19" t="s">
        <v>277</v>
      </c>
      <c r="C5" s="19" t="s">
        <v>274</v>
      </c>
      <c r="D5" s="20">
        <v>1</v>
      </c>
      <c r="E5" s="19" t="s">
        <v>278</v>
      </c>
    </row>
    <row r="6" ht="15" spans="1:5">
      <c r="A6" s="18">
        <v>5</v>
      </c>
      <c r="B6" s="19" t="s">
        <v>279</v>
      </c>
      <c r="C6" s="19" t="s">
        <v>274</v>
      </c>
      <c r="D6" s="20">
        <v>2</v>
      </c>
      <c r="E6" s="19" t="s">
        <v>280</v>
      </c>
    </row>
    <row r="7" ht="15" spans="1:5">
      <c r="A7" s="18">
        <v>6</v>
      </c>
      <c r="B7" s="19" t="s">
        <v>93</v>
      </c>
      <c r="C7" s="19" t="s">
        <v>274</v>
      </c>
      <c r="D7" s="19">
        <v>2</v>
      </c>
      <c r="E7" s="19" t="s">
        <v>281</v>
      </c>
    </row>
    <row r="8" ht="15" spans="1:5">
      <c r="A8" s="18">
        <v>7</v>
      </c>
      <c r="B8" s="19" t="s">
        <v>282</v>
      </c>
      <c r="C8" s="19" t="s">
        <v>274</v>
      </c>
      <c r="D8" s="19">
        <v>1</v>
      </c>
      <c r="E8" s="19" t="s">
        <v>283</v>
      </c>
    </row>
    <row r="9" ht="15" spans="1:5">
      <c r="A9" s="18">
        <v>8</v>
      </c>
      <c r="B9" s="19" t="s">
        <v>94</v>
      </c>
      <c r="C9" s="19" t="s">
        <v>274</v>
      </c>
      <c r="D9" s="20">
        <v>4</v>
      </c>
      <c r="E9" s="19" t="s">
        <v>284</v>
      </c>
    </row>
    <row r="10" ht="24.75" spans="1:5">
      <c r="A10" s="18">
        <v>9</v>
      </c>
      <c r="B10" s="19" t="s">
        <v>63</v>
      </c>
      <c r="C10" s="19" t="s">
        <v>274</v>
      </c>
      <c r="D10" s="19">
        <v>6</v>
      </c>
      <c r="E10" s="19" t="s">
        <v>285</v>
      </c>
    </row>
    <row r="11" ht="15" spans="1:5">
      <c r="A11" s="18">
        <v>10</v>
      </c>
      <c r="B11" s="19" t="s">
        <v>100</v>
      </c>
      <c r="C11" s="19" t="s">
        <v>274</v>
      </c>
      <c r="D11" s="19">
        <v>2</v>
      </c>
      <c r="E11" s="19" t="s">
        <v>286</v>
      </c>
    </row>
    <row r="12" ht="15" spans="1:5">
      <c r="A12" s="18">
        <v>11</v>
      </c>
      <c r="B12" s="19" t="s">
        <v>101</v>
      </c>
      <c r="C12" s="19" t="s">
        <v>274</v>
      </c>
      <c r="D12" s="19">
        <v>2</v>
      </c>
      <c r="E12" s="19" t="s">
        <v>287</v>
      </c>
    </row>
    <row r="13" ht="15" spans="1:5">
      <c r="A13" s="18">
        <v>12</v>
      </c>
      <c r="B13" s="19" t="s">
        <v>102</v>
      </c>
      <c r="C13" s="19" t="s">
        <v>274</v>
      </c>
      <c r="D13" s="19">
        <v>4</v>
      </c>
      <c r="E13" s="19" t="s">
        <v>288</v>
      </c>
    </row>
    <row r="14" ht="15" spans="1:5">
      <c r="A14" s="18">
        <v>13</v>
      </c>
      <c r="B14" s="19" t="s">
        <v>98</v>
      </c>
      <c r="C14" s="19" t="s">
        <v>274</v>
      </c>
      <c r="D14" s="19">
        <v>2</v>
      </c>
      <c r="E14" s="19" t="s">
        <v>289</v>
      </c>
    </row>
    <row r="15" ht="15" spans="1:5">
      <c r="A15" s="18">
        <v>14</v>
      </c>
      <c r="B15" s="19" t="s">
        <v>109</v>
      </c>
      <c r="C15" s="19" t="s">
        <v>274</v>
      </c>
      <c r="D15" s="19">
        <v>1</v>
      </c>
      <c r="E15" s="19" t="s">
        <v>290</v>
      </c>
    </row>
    <row r="16" ht="15" spans="1:5">
      <c r="A16" s="18">
        <v>15</v>
      </c>
      <c r="B16" s="19" t="s">
        <v>291</v>
      </c>
      <c r="C16" s="19" t="s">
        <v>274</v>
      </c>
      <c r="D16" s="19">
        <v>1</v>
      </c>
      <c r="E16" s="19" t="s">
        <v>292</v>
      </c>
    </row>
    <row r="17" ht="15" spans="1:5">
      <c r="A17" s="18">
        <v>16</v>
      </c>
      <c r="B17" s="19" t="s">
        <v>118</v>
      </c>
      <c r="C17" s="19" t="s">
        <v>274</v>
      </c>
      <c r="D17" s="19">
        <v>4</v>
      </c>
      <c r="E17" s="19" t="s">
        <v>293</v>
      </c>
    </row>
    <row r="18" ht="15" spans="1:5">
      <c r="A18" s="18">
        <v>17</v>
      </c>
      <c r="B18" s="19" t="s">
        <v>22</v>
      </c>
      <c r="C18" s="19" t="s">
        <v>274</v>
      </c>
      <c r="D18" s="19">
        <v>4</v>
      </c>
      <c r="E18" s="19" t="s">
        <v>294</v>
      </c>
    </row>
    <row r="19" ht="15" spans="1:5">
      <c r="A19" s="18">
        <v>18</v>
      </c>
      <c r="B19" s="19" t="s">
        <v>259</v>
      </c>
      <c r="C19" s="19" t="s">
        <v>274</v>
      </c>
      <c r="D19" s="19">
        <v>2</v>
      </c>
      <c r="E19" s="19" t="s">
        <v>295</v>
      </c>
    </row>
    <row r="20" ht="15" spans="1:5">
      <c r="A20" s="18">
        <v>19</v>
      </c>
      <c r="B20" s="19" t="s">
        <v>296</v>
      </c>
      <c r="C20" s="19" t="s">
        <v>274</v>
      </c>
      <c r="D20" s="19">
        <v>4</v>
      </c>
      <c r="E20" s="19" t="s">
        <v>297</v>
      </c>
    </row>
    <row r="21" ht="15" spans="1:5">
      <c r="A21" s="18">
        <v>20</v>
      </c>
      <c r="B21" s="19" t="s">
        <v>298</v>
      </c>
      <c r="C21" s="19" t="s">
        <v>274</v>
      </c>
      <c r="D21" s="19">
        <v>1</v>
      </c>
      <c r="E21" s="19" t="s">
        <v>299</v>
      </c>
    </row>
    <row r="22" ht="15" spans="1:5">
      <c r="A22" s="21" t="s">
        <v>135</v>
      </c>
      <c r="B22" s="17"/>
      <c r="C22" s="19" t="s">
        <v>274</v>
      </c>
      <c r="D22" s="19">
        <v>45</v>
      </c>
      <c r="E22" s="19"/>
    </row>
    <row r="23" spans="1:1">
      <c r="A23" s="22"/>
    </row>
  </sheetData>
  <mergeCells count="2">
    <mergeCell ref="A1:E1"/>
    <mergeCell ref="A22:B22"/>
  </mergeCells>
  <pageMargins left="0.7" right="0.7" top="0.75" bottom="0.75" header="0.3" footer="0.3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3"/>
  <sheetViews>
    <sheetView workbookViewId="0">
      <selection activeCell="M35" sqref="M35"/>
    </sheetView>
  </sheetViews>
  <sheetFormatPr defaultColWidth="9" defaultRowHeight="14.25" outlineLevelCol="5"/>
  <cols>
    <col min="2" max="2" width="18" customWidth="1"/>
    <col min="4" max="4" width="16" customWidth="1"/>
    <col min="5" max="5" width="25" customWidth="1"/>
  </cols>
  <sheetData>
    <row r="1" ht="21" spans="1:5">
      <c r="A1" s="7" t="s">
        <v>300</v>
      </c>
      <c r="B1" s="7"/>
      <c r="C1" s="7"/>
      <c r="D1" s="7"/>
      <c r="E1" s="7"/>
    </row>
    <row r="2" spans="1:5">
      <c r="A2" s="8" t="s">
        <v>1</v>
      </c>
      <c r="B2" s="9" t="s">
        <v>268</v>
      </c>
      <c r="C2" s="9" t="s">
        <v>272</v>
      </c>
      <c r="D2" s="9" t="s">
        <v>139</v>
      </c>
      <c r="E2" s="9" t="s">
        <v>273</v>
      </c>
    </row>
    <row r="3" spans="1:6">
      <c r="A3" s="10">
        <v>1</v>
      </c>
      <c r="B3" s="11" t="s">
        <v>22</v>
      </c>
      <c r="C3" s="11" t="s">
        <v>301</v>
      </c>
      <c r="D3" s="11">
        <v>3374</v>
      </c>
      <c r="E3" s="11" t="s">
        <v>302</v>
      </c>
      <c r="F3" s="12"/>
    </row>
    <row r="4" spans="1:5">
      <c r="A4" s="10">
        <v>2</v>
      </c>
      <c r="B4" s="11"/>
      <c r="C4" s="11" t="s">
        <v>301</v>
      </c>
      <c r="D4" s="11">
        <v>1070</v>
      </c>
      <c r="E4" s="11" t="s">
        <v>303</v>
      </c>
    </row>
    <row r="5" spans="1:5">
      <c r="A5" s="10">
        <v>3</v>
      </c>
      <c r="B5" s="11" t="s">
        <v>72</v>
      </c>
      <c r="C5" s="11" t="s">
        <v>301</v>
      </c>
      <c r="D5" s="11">
        <v>1152</v>
      </c>
      <c r="E5" s="11" t="s">
        <v>304</v>
      </c>
    </row>
    <row r="6" spans="1:5">
      <c r="A6" s="10">
        <v>4</v>
      </c>
      <c r="B6" s="11" t="s">
        <v>282</v>
      </c>
      <c r="C6" s="11" t="s">
        <v>301</v>
      </c>
      <c r="D6" s="11">
        <v>691</v>
      </c>
      <c r="E6" s="11" t="s">
        <v>88</v>
      </c>
    </row>
    <row r="7" spans="1:5">
      <c r="A7" s="10">
        <v>5</v>
      </c>
      <c r="B7" s="11" t="s">
        <v>279</v>
      </c>
      <c r="C7" s="11" t="s">
        <v>301</v>
      </c>
      <c r="D7" s="11">
        <v>1328</v>
      </c>
      <c r="E7" s="11" t="s">
        <v>83</v>
      </c>
    </row>
    <row r="8" spans="1:5">
      <c r="A8" s="10">
        <v>6</v>
      </c>
      <c r="B8" s="11" t="s">
        <v>93</v>
      </c>
      <c r="C8" s="11" t="s">
        <v>301</v>
      </c>
      <c r="D8" s="11">
        <v>1234</v>
      </c>
      <c r="E8" s="11" t="s">
        <v>83</v>
      </c>
    </row>
    <row r="9" spans="1:5">
      <c r="A9" s="10">
        <v>7</v>
      </c>
      <c r="B9" s="11" t="s">
        <v>109</v>
      </c>
      <c r="C9" s="11" t="s">
        <v>301</v>
      </c>
      <c r="D9" s="11">
        <v>675</v>
      </c>
      <c r="E9" s="11" t="s">
        <v>88</v>
      </c>
    </row>
    <row r="10" spans="1:5">
      <c r="A10" s="10">
        <v>8</v>
      </c>
      <c r="B10" s="11" t="s">
        <v>259</v>
      </c>
      <c r="C10" s="11" t="s">
        <v>301</v>
      </c>
      <c r="D10" s="11">
        <v>1368</v>
      </c>
      <c r="E10" s="11" t="s">
        <v>305</v>
      </c>
    </row>
    <row r="11" spans="1:5">
      <c r="A11" s="10">
        <v>9</v>
      </c>
      <c r="B11" s="11" t="s">
        <v>105</v>
      </c>
      <c r="C11" s="11" t="s">
        <v>301</v>
      </c>
      <c r="D11" s="11">
        <v>399</v>
      </c>
      <c r="E11" s="11" t="s">
        <v>306</v>
      </c>
    </row>
    <row r="12" spans="1:5">
      <c r="A12" s="10">
        <v>10</v>
      </c>
      <c r="B12" s="13"/>
      <c r="C12" s="11" t="s">
        <v>301</v>
      </c>
      <c r="D12" s="11">
        <v>717</v>
      </c>
      <c r="E12" s="11" t="s">
        <v>307</v>
      </c>
    </row>
    <row r="13" spans="1:5">
      <c r="A13" s="10">
        <v>11</v>
      </c>
      <c r="B13" s="13"/>
      <c r="C13" s="11" t="s">
        <v>301</v>
      </c>
      <c r="D13" s="11">
        <v>780</v>
      </c>
      <c r="E13" s="11" t="s">
        <v>308</v>
      </c>
    </row>
    <row r="14" spans="1:5">
      <c r="A14" s="10">
        <v>12</v>
      </c>
      <c r="B14" s="11" t="s">
        <v>52</v>
      </c>
      <c r="C14" s="11" t="s">
        <v>301</v>
      </c>
      <c r="D14" s="11">
        <v>2320</v>
      </c>
      <c r="E14" s="11" t="s">
        <v>38</v>
      </c>
    </row>
    <row r="15" spans="1:5">
      <c r="A15" s="10">
        <v>13</v>
      </c>
      <c r="B15" s="13"/>
      <c r="C15" s="11" t="s">
        <v>301</v>
      </c>
      <c r="D15" s="11">
        <v>1542</v>
      </c>
      <c r="E15" s="11" t="s">
        <v>309</v>
      </c>
    </row>
    <row r="16" spans="1:5">
      <c r="A16" s="10">
        <v>14</v>
      </c>
      <c r="B16" s="13"/>
      <c r="C16" s="11" t="s">
        <v>301</v>
      </c>
      <c r="D16" s="11">
        <v>1476</v>
      </c>
      <c r="E16" s="11" t="s">
        <v>310</v>
      </c>
    </row>
    <row r="17" spans="1:5">
      <c r="A17" s="10">
        <v>15</v>
      </c>
      <c r="B17" s="11" t="s">
        <v>118</v>
      </c>
      <c r="C17" s="11" t="s">
        <v>301</v>
      </c>
      <c r="D17" s="11">
        <v>1385</v>
      </c>
      <c r="E17" s="11" t="s">
        <v>305</v>
      </c>
    </row>
    <row r="18" spans="1:5">
      <c r="A18" s="10">
        <v>16</v>
      </c>
      <c r="B18" s="11" t="s">
        <v>34</v>
      </c>
      <c r="C18" s="11" t="s">
        <v>301</v>
      </c>
      <c r="D18" s="11">
        <v>1213</v>
      </c>
      <c r="E18" s="11" t="s">
        <v>311</v>
      </c>
    </row>
    <row r="19" spans="1:5">
      <c r="A19" s="10">
        <v>17</v>
      </c>
      <c r="B19" s="11" t="s">
        <v>124</v>
      </c>
      <c r="C19" s="11" t="s">
        <v>301</v>
      </c>
      <c r="D19" s="11">
        <v>405</v>
      </c>
      <c r="E19" s="11" t="s">
        <v>312</v>
      </c>
    </row>
    <row r="20" spans="1:5">
      <c r="A20" s="10">
        <v>18</v>
      </c>
      <c r="B20" s="11" t="s">
        <v>124</v>
      </c>
      <c r="C20" s="11" t="s">
        <v>301</v>
      </c>
      <c r="D20" s="11">
        <v>803</v>
      </c>
      <c r="E20" s="11" t="s">
        <v>313</v>
      </c>
    </row>
    <row r="21" ht="25" customHeight="1" spans="1:5">
      <c r="A21" s="10">
        <v>19</v>
      </c>
      <c r="B21" s="11" t="s">
        <v>314</v>
      </c>
      <c r="C21" s="11" t="s">
        <v>301</v>
      </c>
      <c r="D21" s="11">
        <v>1439</v>
      </c>
      <c r="E21" s="11" t="s">
        <v>83</v>
      </c>
    </row>
    <row r="22" ht="22" customHeight="1" spans="1:5">
      <c r="A22" s="10">
        <v>20</v>
      </c>
      <c r="B22" s="14" t="s">
        <v>80</v>
      </c>
      <c r="C22" s="14" t="s">
        <v>301</v>
      </c>
      <c r="D22" s="14">
        <v>1421</v>
      </c>
      <c r="E22" s="14" t="s">
        <v>83</v>
      </c>
    </row>
    <row r="23" ht="27" customHeight="1" spans="1:5">
      <c r="A23" s="15" t="s">
        <v>315</v>
      </c>
      <c r="B23" s="15"/>
      <c r="C23" s="15"/>
      <c r="D23" s="15">
        <f>SUM(D3:D22)</f>
        <v>24792</v>
      </c>
      <c r="E23" s="15"/>
    </row>
  </sheetData>
  <mergeCells count="5">
    <mergeCell ref="A1:E1"/>
    <mergeCell ref="A23:C23"/>
    <mergeCell ref="B3:B4"/>
    <mergeCell ref="B11:B13"/>
    <mergeCell ref="B14:B16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10</vt:i4>
      </vt:variant>
    </vt:vector>
  </HeadingPairs>
  <TitlesOfParts>
    <vt:vector size="10" baseType="lpstr">
      <vt:lpstr>（一）道路清扫修改 25.1.7</vt:lpstr>
      <vt:lpstr>（二）垃圾中转及清运</vt:lpstr>
      <vt:lpstr>（三）公厕保洁</vt:lpstr>
      <vt:lpstr>（四）水域岸坡、排洪沟渠保洁</vt:lpstr>
      <vt:lpstr>（五）广场保洁</vt:lpstr>
      <vt:lpstr>（六）果皮箱、垃圾桶保洁及小广告清理</vt:lpstr>
      <vt:lpstr>（七）公交站台、广告灯箱保洁</vt:lpstr>
      <vt:lpstr>（八）桥梁栏杆</vt:lpstr>
      <vt:lpstr>（九）隔离护栏修改25.1.8</vt:lpstr>
      <vt:lpstr>易乱倒垃圾点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李</cp:lastModifiedBy>
  <cp:revision>1</cp:revision>
  <dcterms:created xsi:type="dcterms:W3CDTF">1996-12-18T01:32:00Z</dcterms:created>
  <cp:lastPrinted>2020-03-25T08:09:00Z</cp:lastPrinted>
  <dcterms:modified xsi:type="dcterms:W3CDTF">2025-01-08T08:19:04Z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2052-12.1.0.19770</vt:lpwstr>
  </property>
  <property fmtid="{D5CDD505-2E9C-101B-9397-08002B2CF9AE}" pid="3" name="ICV">
    <vt:lpwstr>4B568FAAFDF9466FBA7B4C1BBECBB573_13</vt:lpwstr>
  </property>
</Properties>
</file>